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00000000-0000-0000-0000-000000000000}"/>
  <workbookPr codeName="ThisWorkbook"/>
  <mc:AlternateContent xmlns:mc="http://schemas.openxmlformats.org/markup-compatibility/2006">
    <mc:Choice Requires="x15">
      <x15ac:absPath xmlns:x15ac="http://schemas.microsoft.com/office/spreadsheetml/2010/11/ac" url="C:\Users\GonzalodeCáceres\GitHub\O-M\Resources\O&amp;M report files\"/>
    </mc:Choice>
  </mc:AlternateContent>
  <xr:revisionPtr revIDLastSave="0" documentId="13_ncr:1_{896DC4E7-D8E2-4422-8FCA-4402824F1A9B}" xr6:coauthVersionLast="47" xr6:coauthVersionMax="47" xr10:uidLastSave="{00000000-0000-0000-0000-000000000000}"/>
  <bookViews>
    <workbookView xWindow="-120" yWindow="-120" windowWidth="29040" windowHeight="15720" activeTab="3" xr2:uid="{00000000-000D-0000-FFFF-FFFF00000000}"/>
  </bookViews>
  <sheets>
    <sheet name="Informe interno" sheetId="9" r:id="rId1"/>
    <sheet name="Portada" sheetId="7" r:id="rId2"/>
    <sheet name="Gráfica" sheetId="6" r:id="rId3"/>
    <sheet name="Tablas" sheetId="5" r:id="rId4"/>
    <sheet name="metadata" sheetId="1" r:id="rId5"/>
    <sheet name="workdata" sheetId="2" r:id="rId6"/>
    <sheet name="AUX" sheetId="3" r:id="rId7"/>
    <sheet name="Corrección Irrad" sheetId="10" r:id="rId8"/>
  </sheets>
  <externalReferences>
    <externalReference r:id="rId9"/>
  </externalReferences>
  <definedNames>
    <definedName name="_xlnm._FilterDatabase" localSheetId="6" hidden="1">AUX!$A$4:$AE$724</definedName>
    <definedName name="eg">AUX!$G:$G</definedName>
    <definedName name="filtro">AUX!$H:$H</definedName>
    <definedName name="gref">AUX!$E:$E</definedName>
    <definedName name="INT_DATES_END" localSheetId="5">workdata!$A$748</definedName>
    <definedName name="INT_DATES_FULL_NAME" localSheetId="5">workdata!$A$4</definedName>
    <definedName name="INT_DATES_INIT" localSheetId="5">workdata!$A$5</definedName>
    <definedName name="INT_DATES_RANGE" localSheetId="5">workdata!$A$5:$A$748</definedName>
    <definedName name="INT_DATES_RANGE_WN" localSheetId="5">workdata!$A$4:$A$748</definedName>
    <definedName name="INT_SERIE1_ASSET_NAME" localSheetId="5">workdata!$B$1</definedName>
    <definedName name="INT_SERIE1_ELEMENT_NAME" localSheetId="5">workdata!$B$2</definedName>
    <definedName name="INT_SERIE1_END" localSheetId="5">workdata!$B$748</definedName>
    <definedName name="INT_SERIE1_FULL_NAME" localSheetId="5">workdata!$B$4</definedName>
    <definedName name="INT_SERIE1_INIT" localSheetId="5">workdata!$B$5</definedName>
    <definedName name="INT_SERIE1_RANGE" localSheetId="5">workdata!$B$5:$B$748</definedName>
    <definedName name="INT_SERIE1_RANGE_WN" localSheetId="5">workdata!$B$4:$B$748</definedName>
    <definedName name="INT_SERIE1_SIGNAL_NAME" localSheetId="5">workdata!$B$3</definedName>
    <definedName name="INT_SERIE10_ASSET_NAME" localSheetId="5">workdata!$L$1</definedName>
    <definedName name="INT_SERIE10_ELEMENT_NAME" localSheetId="5">workdata!$L$2</definedName>
    <definedName name="INT_SERIE10_END" localSheetId="5">workdata!$L$748</definedName>
    <definedName name="INT_SERIE10_FULL_NAME" localSheetId="5">workdata!$L$4</definedName>
    <definedName name="INT_SERIE10_INIT" localSheetId="5">workdata!$L$5</definedName>
    <definedName name="INT_SERIE10_RANGE" localSheetId="5">workdata!$L$5:$L$748</definedName>
    <definedName name="INT_SERIE10_RANGE_WN" localSheetId="5">workdata!$L$4:$L$748</definedName>
    <definedName name="INT_SERIE10_SIGNAL_NAME" localSheetId="5">workdata!$L$3</definedName>
    <definedName name="INT_SERIE11_ASSET_NAME" localSheetId="5">workdata!$M$1</definedName>
    <definedName name="INT_SERIE11_ELEMENT_NAME" localSheetId="5">workdata!$M$2</definedName>
    <definedName name="INT_SERIE11_END" localSheetId="5">workdata!$M$748</definedName>
    <definedName name="INT_SERIE11_FULL_NAME" localSheetId="5">workdata!$M$4</definedName>
    <definedName name="INT_SERIE11_INIT" localSheetId="5">workdata!$M$5</definedName>
    <definedName name="INT_SERIE11_RANGE" localSheetId="5">workdata!$M$5:$M$748</definedName>
    <definedName name="INT_SERIE11_RANGE_WN" localSheetId="5">workdata!$M$4:$M$748</definedName>
    <definedName name="INT_SERIE11_SIGNAL_NAME" localSheetId="5">workdata!$M$3</definedName>
    <definedName name="INT_SERIE12_ASSET_NAME" localSheetId="5">workdata!$N$1</definedName>
    <definedName name="INT_SERIE12_ELEMENT_NAME" localSheetId="5">workdata!$N$2</definedName>
    <definedName name="INT_SERIE12_END" localSheetId="5">workdata!$N$748</definedName>
    <definedName name="INT_SERIE12_FULL_NAME" localSheetId="5">workdata!$N$4</definedName>
    <definedName name="INT_SERIE12_INIT" localSheetId="5">workdata!$N$5</definedName>
    <definedName name="INT_SERIE12_RANGE" localSheetId="5">workdata!$N$5:$N$748</definedName>
    <definedName name="INT_SERIE12_RANGE_WN" localSheetId="5">workdata!$N$4:$N$748</definedName>
    <definedName name="INT_SERIE12_SIGNAL_NAME" localSheetId="5">workdata!$N$3</definedName>
    <definedName name="INT_SERIE13_ASSET_NAME" localSheetId="5">workdata!$O$1</definedName>
    <definedName name="INT_SERIE13_ELEMENT_NAME" localSheetId="5">workdata!$O$2</definedName>
    <definedName name="INT_SERIE13_END" localSheetId="5">workdata!$O$748</definedName>
    <definedName name="INT_SERIE13_FULL_NAME" localSheetId="5">workdata!$O$4</definedName>
    <definedName name="INT_SERIE13_INIT" localSheetId="5">workdata!$O$5</definedName>
    <definedName name="INT_SERIE13_RANGE" localSheetId="5">workdata!$O$5:$O$748</definedName>
    <definedName name="INT_SERIE13_RANGE_WN" localSheetId="5">workdata!$O$4:$O$748</definedName>
    <definedName name="INT_SERIE13_SIGNAL_NAME" localSheetId="5">workdata!$O$3</definedName>
    <definedName name="INT_SERIE14_ASSET_NAME" localSheetId="5">workdata!$P$1</definedName>
    <definedName name="INT_SERIE14_ELEMENT_NAME" localSheetId="5">workdata!$P$2</definedName>
    <definedName name="INT_SERIE14_END" localSheetId="5">workdata!$P$748</definedName>
    <definedName name="INT_SERIE14_FULL_NAME" localSheetId="5">workdata!$P$4</definedName>
    <definedName name="INT_SERIE14_INIT" localSheetId="5">workdata!$P$5</definedName>
    <definedName name="INT_SERIE14_RANGE" localSheetId="5">workdata!$P$5:$P$748</definedName>
    <definedName name="INT_SERIE14_RANGE_WN" localSheetId="5">workdata!$P$4:$P$748</definedName>
    <definedName name="INT_SERIE14_SIGNAL_NAME" localSheetId="5">workdata!$P$3</definedName>
    <definedName name="INT_SERIE15_ASSET_NAME" localSheetId="5">workdata!$Q$1</definedName>
    <definedName name="INT_SERIE15_ELEMENT_NAME" localSheetId="5">workdata!$Q$2</definedName>
    <definedName name="INT_SERIE15_END" localSheetId="5">workdata!$Q$748</definedName>
    <definedName name="INT_SERIE15_FULL_NAME" localSheetId="5">workdata!$Q$4</definedName>
    <definedName name="INT_SERIE15_INIT" localSheetId="5">workdata!$Q$5</definedName>
    <definedName name="INT_SERIE15_RANGE" localSheetId="5">workdata!$Q$5:$Q$748</definedName>
    <definedName name="INT_SERIE15_RANGE_WN" localSheetId="5">workdata!$Q$4:$Q$748</definedName>
    <definedName name="INT_SERIE15_SIGNAL_NAME" localSheetId="5">workdata!$Q$3</definedName>
    <definedName name="INT_SERIE16_ASSET_NAME" localSheetId="5">workdata!$R$1</definedName>
    <definedName name="INT_SERIE16_ELEMENT_NAME" localSheetId="5">workdata!$R$2</definedName>
    <definedName name="INT_SERIE16_END" localSheetId="5">workdata!$R$748</definedName>
    <definedName name="INT_SERIE16_FULL_NAME" localSheetId="5">workdata!$R$4</definedName>
    <definedName name="INT_SERIE16_INIT" localSheetId="5">workdata!$R$5</definedName>
    <definedName name="INT_SERIE16_RANGE" localSheetId="5">workdata!$R$5:$R$748</definedName>
    <definedName name="INT_SERIE16_RANGE_WN" localSheetId="5">workdata!$R$4:$R$748</definedName>
    <definedName name="INT_SERIE16_SIGNAL_NAME" localSheetId="5">workdata!$R$3</definedName>
    <definedName name="INT_SERIE17_ASSET_NAME" localSheetId="5">workdata!$S$1</definedName>
    <definedName name="INT_SERIE17_ELEMENT_NAME" localSheetId="5">workdata!$S$2</definedName>
    <definedName name="INT_SERIE17_END" localSheetId="5">workdata!$S$748</definedName>
    <definedName name="INT_SERIE17_FULL_NAME" localSheetId="5">workdata!$S$4</definedName>
    <definedName name="INT_SERIE17_INIT" localSheetId="5">workdata!$S$5</definedName>
    <definedName name="INT_SERIE17_RANGE" localSheetId="5">workdata!$S$5:$S$748</definedName>
    <definedName name="INT_SERIE17_RANGE_WN" localSheetId="5">workdata!$S$4:$S$748</definedName>
    <definedName name="INT_SERIE17_SIGNAL_NAME" localSheetId="5">workdata!$S$3</definedName>
    <definedName name="INT_SERIE18_ASSET_NAME" localSheetId="5">workdata!$T$1</definedName>
    <definedName name="INT_SERIE18_ELEMENT_NAME" localSheetId="5">workdata!$T$2</definedName>
    <definedName name="INT_SERIE18_END" localSheetId="5">workdata!$T$748</definedName>
    <definedName name="INT_SERIE18_FULL_NAME" localSheetId="5">workdata!$T$4</definedName>
    <definedName name="INT_SERIE18_INIT" localSheetId="5">workdata!$T$5</definedName>
    <definedName name="INT_SERIE18_RANGE" localSheetId="5">workdata!$T$5:$T$748</definedName>
    <definedName name="INT_SERIE18_RANGE_WN" localSheetId="5">workdata!$T$4:$T$748</definedName>
    <definedName name="INT_SERIE18_SIGNAL_NAME" localSheetId="5">workdata!$T$3</definedName>
    <definedName name="INT_SERIE19_ASSET_NAME" localSheetId="5">workdata!$U$1</definedName>
    <definedName name="INT_SERIE19_ELEMENT_NAME" localSheetId="5">workdata!$U$2</definedName>
    <definedName name="INT_SERIE19_END" localSheetId="5">workdata!$U$748</definedName>
    <definedName name="INT_SERIE19_FULL_NAME" localSheetId="5">workdata!$U$4</definedName>
    <definedName name="INT_SERIE19_INIT" localSheetId="5">workdata!$U$5</definedName>
    <definedName name="INT_SERIE19_RANGE" localSheetId="5">workdata!$U$5:$U$748</definedName>
    <definedName name="INT_SERIE19_RANGE_WN" localSheetId="5">workdata!$U$4:$U$748</definedName>
    <definedName name="INT_SERIE19_SIGNAL_NAME" localSheetId="5">workdata!$U$3</definedName>
    <definedName name="INT_SERIE2_ASSET_NAME" localSheetId="5">workdata!$C$1</definedName>
    <definedName name="INT_SERIE2_ELEMENT_NAME" localSheetId="5">workdata!$C$2</definedName>
    <definedName name="INT_SERIE2_END" localSheetId="5">workdata!$C$748</definedName>
    <definedName name="INT_SERIE2_FULL_NAME" localSheetId="5">workdata!$C$4</definedName>
    <definedName name="INT_SERIE2_INIT" localSheetId="5">workdata!$C$5</definedName>
    <definedName name="INT_SERIE2_RANGE" localSheetId="5">workdata!$C$5:$C$748</definedName>
    <definedName name="INT_SERIE2_RANGE_WN" localSheetId="5">workdata!$C$4:$C$748</definedName>
    <definedName name="INT_SERIE2_SIGNAL_NAME" localSheetId="5">workdata!$C$3</definedName>
    <definedName name="INT_SERIE20_ASSET_NAME" localSheetId="5">workdata!$V$1</definedName>
    <definedName name="INT_SERIE20_ELEMENT_NAME" localSheetId="5">workdata!$V$2</definedName>
    <definedName name="INT_SERIE20_END" localSheetId="5">workdata!$V$748</definedName>
    <definedName name="INT_SERIE20_FULL_NAME" localSheetId="5">workdata!$V$4</definedName>
    <definedName name="INT_SERIE20_INIT" localSheetId="5">workdata!$V$5</definedName>
    <definedName name="INT_SERIE20_RANGE" localSheetId="5">workdata!$V$5:$V$748</definedName>
    <definedName name="INT_SERIE20_RANGE_WN" localSheetId="5">workdata!$V$4:$V$748</definedName>
    <definedName name="INT_SERIE20_SIGNAL_NAME" localSheetId="5">workdata!$V$3</definedName>
    <definedName name="INT_SERIE21_ASSET_NAME" localSheetId="5">workdata!$W$1</definedName>
    <definedName name="INT_SERIE21_ELEMENT_NAME" localSheetId="5">workdata!$W$2</definedName>
    <definedName name="INT_SERIE21_END" localSheetId="5">workdata!$W$748</definedName>
    <definedName name="INT_SERIE21_FULL_NAME" localSheetId="5">workdata!$W$4</definedName>
    <definedName name="INT_SERIE21_INIT" localSheetId="5">workdata!$W$5</definedName>
    <definedName name="INT_SERIE21_RANGE" localSheetId="5">workdata!$W$5:$W$748</definedName>
    <definedName name="INT_SERIE21_RANGE_WN" localSheetId="5">workdata!$W$4:$W$748</definedName>
    <definedName name="INT_SERIE21_SIGNAL_NAME" localSheetId="5">workdata!$W$3</definedName>
    <definedName name="INT_SERIE22_ASSET_NAME" localSheetId="5">workdata!$X$1</definedName>
    <definedName name="INT_SERIE22_ELEMENT_NAME" localSheetId="5">workdata!$X$2</definedName>
    <definedName name="INT_SERIE22_END" localSheetId="5">workdata!$X$748</definedName>
    <definedName name="INT_SERIE22_FULL_NAME" localSheetId="5">workdata!$X$4</definedName>
    <definedName name="INT_SERIE22_INIT" localSheetId="5">workdata!$X$5</definedName>
    <definedName name="INT_SERIE22_RANGE" localSheetId="5">workdata!$X$5:$X$748</definedName>
    <definedName name="INT_SERIE22_RANGE_WN" localSheetId="5">workdata!$X$4:$X$748</definedName>
    <definedName name="INT_SERIE22_SIGNAL_NAME" localSheetId="5">workdata!$X$3</definedName>
    <definedName name="INT_SERIE23_ASSET_NAME" localSheetId="5">workdata!$Y$1</definedName>
    <definedName name="INT_SERIE23_ELEMENT_NAME" localSheetId="5">workdata!$Y$2</definedName>
    <definedName name="INT_SERIE23_END" localSheetId="5">workdata!$Y$748</definedName>
    <definedName name="INT_SERIE23_FULL_NAME" localSheetId="5">workdata!$Y$4</definedName>
    <definedName name="INT_SERIE23_INIT" localSheetId="5">workdata!$Y$5</definedName>
    <definedName name="INT_SERIE23_RANGE" localSheetId="5">workdata!$Y$5:$Y$748</definedName>
    <definedName name="INT_SERIE23_RANGE_WN" localSheetId="5">workdata!$Y$4:$Y$748</definedName>
    <definedName name="INT_SERIE23_SIGNAL_NAME" localSheetId="5">workdata!$Y$3</definedName>
    <definedName name="INT_SERIE24_ASSET_NAME" localSheetId="5">workdata!$Z$1</definedName>
    <definedName name="INT_SERIE24_ELEMENT_NAME" localSheetId="5">workdata!$Z$2</definedName>
    <definedName name="INT_SERIE24_END" localSheetId="5">workdata!$Z$748</definedName>
    <definedName name="INT_SERIE24_FULL_NAME" localSheetId="5">workdata!$Z$4</definedName>
    <definedName name="INT_SERIE24_INIT" localSheetId="5">workdata!$Z$5</definedName>
    <definedName name="INT_SERIE24_RANGE" localSheetId="5">workdata!$Z$5:$Z$748</definedName>
    <definedName name="INT_SERIE24_RANGE_WN" localSheetId="5">workdata!$Z$4:$Z$748</definedName>
    <definedName name="INT_SERIE24_SIGNAL_NAME" localSheetId="5">workdata!$Z$3</definedName>
    <definedName name="INT_SERIE25_ASSET_NAME" localSheetId="5">workdata!$AA$1</definedName>
    <definedName name="INT_SERIE25_ELEMENT_NAME" localSheetId="5">workdata!$AA$2</definedName>
    <definedName name="INT_SERIE25_END" localSheetId="5">workdata!$AA$748</definedName>
    <definedName name="INT_SERIE25_FULL_NAME" localSheetId="5">workdata!$AA$4</definedName>
    <definedName name="INT_SERIE25_INIT" localSheetId="5">workdata!$AA$5</definedName>
    <definedName name="INT_SERIE25_RANGE" localSheetId="5">workdata!$AA$5:$AA$748</definedName>
    <definedName name="INT_SERIE25_RANGE_WN" localSheetId="5">workdata!$AA$4:$AA$748</definedName>
    <definedName name="INT_SERIE25_SIGNAL_NAME" localSheetId="5">workdata!$AA$3</definedName>
    <definedName name="INT_SERIE26_ASSET_NAME" localSheetId="5">workdata!$G$1</definedName>
    <definedName name="INT_SERIE26_ELEMENT_NAME" localSheetId="5">workdata!$G$2</definedName>
    <definedName name="INT_SERIE26_END" localSheetId="5">workdata!$G$748</definedName>
    <definedName name="INT_SERIE26_FULL_NAME" localSheetId="5">workdata!$G$4</definedName>
    <definedName name="INT_SERIE26_INIT" localSheetId="5">workdata!$G$5</definedName>
    <definedName name="INT_SERIE26_RANGE" localSheetId="5">workdata!$G$5:$G$748</definedName>
    <definedName name="INT_SERIE26_RANGE_WN" localSheetId="5">workdata!$G$4:$G$748</definedName>
    <definedName name="INT_SERIE26_SIGNAL_NAME" localSheetId="5">workdata!$G$3</definedName>
    <definedName name="INT_SERIE3_ASSET_NAME" localSheetId="5">workdata!$D$1</definedName>
    <definedName name="INT_SERIE3_ELEMENT_NAME" localSheetId="5">workdata!$D$2</definedName>
    <definedName name="INT_SERIE3_END" localSheetId="5">workdata!$D$748</definedName>
    <definedName name="INT_SERIE3_FULL_NAME" localSheetId="5">workdata!$D$4</definedName>
    <definedName name="INT_SERIE3_INIT" localSheetId="5">workdata!$D$5</definedName>
    <definedName name="INT_SERIE3_RANGE" localSheetId="5">workdata!$D$5:$D$748</definedName>
    <definedName name="INT_SERIE3_RANGE_WN" localSheetId="5">workdata!$D$4:$D$748</definedName>
    <definedName name="INT_SERIE3_SIGNAL_NAME" localSheetId="5">workdata!$D$3</definedName>
    <definedName name="INT_SERIE4_ASSET_NAME" localSheetId="5">workdata!$E$1</definedName>
    <definedName name="INT_SERIE4_ELEMENT_NAME" localSheetId="5">workdata!$E$2</definedName>
    <definedName name="INT_SERIE4_END" localSheetId="5">workdata!$E$748</definedName>
    <definedName name="INT_SERIE4_FULL_NAME" localSheetId="5">workdata!$E$4</definedName>
    <definedName name="INT_SERIE4_INIT" localSheetId="5">workdata!$E$5</definedName>
    <definedName name="INT_SERIE4_RANGE" localSheetId="5">workdata!$E$5:$E$748</definedName>
    <definedName name="INT_SERIE4_RANGE_WN" localSheetId="5">workdata!$E$4:$E$748</definedName>
    <definedName name="INT_SERIE4_SIGNAL_NAME" localSheetId="5">workdata!$E$3</definedName>
    <definedName name="INT_SERIE5_ASSET_NAME" localSheetId="5">workdata!$F$1</definedName>
    <definedName name="INT_SERIE5_ELEMENT_NAME" localSheetId="5">workdata!$F$2</definedName>
    <definedName name="INT_SERIE5_END" localSheetId="5">workdata!$F$748</definedName>
    <definedName name="INT_SERIE5_FULL_NAME" localSheetId="5">workdata!$F$4</definedName>
    <definedName name="INT_SERIE5_INIT" localSheetId="5">workdata!$F$5</definedName>
    <definedName name="INT_SERIE5_RANGE" localSheetId="5">workdata!$F$5:$F$748</definedName>
    <definedName name="INT_SERIE5_RANGE_WN" localSheetId="5">workdata!$F$4:$F$748</definedName>
    <definedName name="INT_SERIE5_SIGNAL_NAME" localSheetId="5">workdata!$F$3</definedName>
    <definedName name="INT_SERIE6_ASSET_NAME" localSheetId="5">workdata!$H$1</definedName>
    <definedName name="INT_SERIE6_ELEMENT_NAME" localSheetId="5">workdata!$H$2</definedName>
    <definedName name="INT_SERIE6_END" localSheetId="5">workdata!$H$748</definedName>
    <definedName name="INT_SERIE6_FULL_NAME" localSheetId="5">workdata!$H$4</definedName>
    <definedName name="INT_SERIE6_INIT" localSheetId="5">workdata!$H$5</definedName>
    <definedName name="INT_SERIE6_RANGE" localSheetId="5">workdata!$H$5:$H$748</definedName>
    <definedName name="INT_SERIE6_RANGE_WN" localSheetId="5">workdata!$H$4:$H$748</definedName>
    <definedName name="INT_SERIE6_SIGNAL_NAME" localSheetId="5">workdata!$H$3</definedName>
    <definedName name="INT_SERIE7_ASSET_NAME" localSheetId="5">workdata!$I$1</definedName>
    <definedName name="INT_SERIE7_ELEMENT_NAME" localSheetId="5">workdata!$I$2</definedName>
    <definedName name="INT_SERIE7_END" localSheetId="5">workdata!$I$748</definedName>
    <definedName name="INT_SERIE7_FULL_NAME" localSheetId="5">workdata!$I$4</definedName>
    <definedName name="INT_SERIE7_INIT" localSheetId="5">workdata!$I$5</definedName>
    <definedName name="INT_SERIE7_RANGE" localSheetId="5">workdata!$I$5:$I$748</definedName>
    <definedName name="INT_SERIE7_RANGE_WN" localSheetId="5">workdata!$I$4:$I$748</definedName>
    <definedName name="INT_SERIE7_SIGNAL_NAME" localSheetId="5">workdata!$I$3</definedName>
    <definedName name="INT_SERIE8_ASSET_NAME" localSheetId="5">workdata!$J$1</definedName>
    <definedName name="INT_SERIE8_ELEMENT_NAME" localSheetId="5">workdata!$J$2</definedName>
    <definedName name="INT_SERIE8_END" localSheetId="5">workdata!$J$748</definedName>
    <definedName name="INT_SERIE8_FULL_NAME" localSheetId="5">workdata!$J$4</definedName>
    <definedName name="INT_SERIE8_INIT" localSheetId="5">workdata!$J$5</definedName>
    <definedName name="INT_SERIE8_RANGE" localSheetId="5">workdata!$J$5:$J$748</definedName>
    <definedName name="INT_SERIE8_RANGE_WN" localSheetId="5">workdata!$J$4:$J$748</definedName>
    <definedName name="INT_SERIE8_SIGNAL_NAME" localSheetId="5">workdata!$J$3</definedName>
    <definedName name="INT_SERIE9_ASSET_NAME" localSheetId="5">workdata!$K$1</definedName>
    <definedName name="INT_SERIE9_ELEMENT_NAME" localSheetId="5">workdata!$K$2</definedName>
    <definedName name="INT_SERIE9_END" localSheetId="5">workdata!$K$748</definedName>
    <definedName name="INT_SERIE9_FULL_NAME" localSheetId="5">workdata!$K$4</definedName>
    <definedName name="INT_SERIE9_INIT" localSheetId="5">workdata!$K$5</definedName>
    <definedName name="INT_SERIE9_RANGE" localSheetId="5">workdata!$K$5:$K$748</definedName>
    <definedName name="INT_SERIE9_RANGE_WN" localSheetId="5">workdata!$K$4:$K$748</definedName>
    <definedName name="INT_SERIE9_SIGNAL_NAME" localSheetId="5">workdata!$K$3</definedName>
    <definedName name="INT_TABLE_DATA_END" localSheetId="5">workdata!$G$748</definedName>
    <definedName name="INT_TABLE_DATA_INIT" localSheetId="5">workdata!$A$5</definedName>
    <definedName name="INT_TABLE_DATA_INIT_WN" localSheetId="5">workdata!$A$4</definedName>
    <definedName name="INT_TABLE_DATA_RANGE" localSheetId="5">workdata!$A$5:$AA$748</definedName>
    <definedName name="INT_TABLE_DATA_RANGE_WN" localSheetId="5">workdata!$A$4:$AA$748</definedName>
    <definedName name="pp">AUX!$F:$F</definedName>
    <definedName name="pr">AUX!$I:$I</definedName>
    <definedName name="_xlnm.Print_Area" localSheetId="0">'Informe interno'!$B:$F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27" i="9" l="1"/>
  <c r="J127" i="9"/>
  <c r="K127" i="9"/>
  <c r="G5" i="3"/>
  <c r="G272" i="7"/>
  <c r="P261" i="7"/>
  <c r="G268" i="7" s="1"/>
  <c r="B15" i="9"/>
  <c r="C86" i="9"/>
  <c r="C87" i="9" s="1"/>
  <c r="D110" i="9"/>
  <c r="E110" i="9" s="1"/>
  <c r="D112" i="9"/>
  <c r="E112" i="9" s="1"/>
  <c r="L127" i="9"/>
  <c r="M127" i="9"/>
  <c r="N127" i="9"/>
  <c r="P127" i="9"/>
  <c r="Q127" i="9"/>
  <c r="D159" i="9"/>
  <c r="E159" i="9" s="1"/>
  <c r="E160" i="9"/>
  <c r="F160" i="9"/>
  <c r="C161" i="9"/>
  <c r="C162" i="9"/>
  <c r="D165" i="9"/>
  <c r="E165" i="9" s="1"/>
  <c r="F165" i="9" s="1"/>
  <c r="C166" i="9"/>
  <c r="E166" i="9" s="1"/>
  <c r="F166" i="9" s="1"/>
  <c r="B724" i="10"/>
  <c r="D724" i="10" s="1"/>
  <c r="B725" i="10"/>
  <c r="D725" i="10" s="1"/>
  <c r="B726" i="10"/>
  <c r="D726" i="10" s="1"/>
  <c r="B727" i="10"/>
  <c r="D727" i="10" s="1"/>
  <c r="B728" i="10"/>
  <c r="D728" i="10" s="1"/>
  <c r="B729" i="10"/>
  <c r="D729" i="10" s="1"/>
  <c r="B730" i="10"/>
  <c r="D730" i="10" s="1"/>
  <c r="B731" i="10"/>
  <c r="D731" i="10"/>
  <c r="B732" i="10"/>
  <c r="D732" i="10" s="1"/>
  <c r="B733" i="10"/>
  <c r="D733" i="10" s="1"/>
  <c r="B734" i="10"/>
  <c r="D734" i="10" s="1"/>
  <c r="B735" i="10"/>
  <c r="D735" i="10" s="1"/>
  <c r="B736" i="10"/>
  <c r="D736" i="10" s="1"/>
  <c r="B737" i="10"/>
  <c r="D737" i="10" s="1"/>
  <c r="B738" i="10"/>
  <c r="D738" i="10" s="1"/>
  <c r="B739" i="10"/>
  <c r="D739" i="10" s="1"/>
  <c r="B740" i="10"/>
  <c r="D740" i="10" s="1"/>
  <c r="B741" i="10"/>
  <c r="D741" i="10" s="1"/>
  <c r="B742" i="10"/>
  <c r="D742" i="10" s="1"/>
  <c r="B743" i="10"/>
  <c r="D743" i="10" s="1"/>
  <c r="B744" i="10"/>
  <c r="D744" i="10" s="1"/>
  <c r="B745" i="10"/>
  <c r="D745" i="10" s="1"/>
  <c r="B746" i="10"/>
  <c r="D746" i="10" s="1"/>
  <c r="B747" i="10"/>
  <c r="D747" i="10"/>
  <c r="A727" i="10"/>
  <c r="C727" i="10" s="1"/>
  <c r="A728" i="10"/>
  <c r="C728" i="10" s="1"/>
  <c r="A729" i="10"/>
  <c r="C729" i="10" s="1"/>
  <c r="A730" i="10"/>
  <c r="C730" i="10" s="1"/>
  <c r="A731" i="10"/>
  <c r="C731" i="10" s="1"/>
  <c r="A732" i="10"/>
  <c r="C732" i="10" s="1"/>
  <c r="A733" i="10"/>
  <c r="C733" i="10" s="1"/>
  <c r="A734" i="10"/>
  <c r="C734" i="10" s="1"/>
  <c r="A735" i="10"/>
  <c r="C735" i="10" s="1"/>
  <c r="A736" i="10"/>
  <c r="C736" i="10" s="1"/>
  <c r="A737" i="10"/>
  <c r="C737" i="10" s="1"/>
  <c r="A738" i="10"/>
  <c r="C738" i="10" s="1"/>
  <c r="A739" i="10"/>
  <c r="C739" i="10" s="1"/>
  <c r="A740" i="10"/>
  <c r="C740" i="10" s="1"/>
  <c r="A741" i="10"/>
  <c r="C741" i="10" s="1"/>
  <c r="A742" i="10"/>
  <c r="C742" i="10" s="1"/>
  <c r="A743" i="10"/>
  <c r="C743" i="10" s="1"/>
  <c r="A744" i="10"/>
  <c r="C744" i="10" s="1"/>
  <c r="A745" i="10"/>
  <c r="C745" i="10" s="1"/>
  <c r="A746" i="10"/>
  <c r="C746" i="10" s="1"/>
  <c r="A747" i="10"/>
  <c r="C747" i="10" s="1"/>
  <c r="A724" i="10"/>
  <c r="C724" i="10" s="1"/>
  <c r="A725" i="10"/>
  <c r="C725" i="10" s="1"/>
  <c r="A726" i="10"/>
  <c r="C726" i="10" s="1"/>
  <c r="G725" i="3"/>
  <c r="K725" i="3"/>
  <c r="H725" i="3" s="1"/>
  <c r="G726" i="3"/>
  <c r="K726" i="3"/>
  <c r="H726" i="3" s="1"/>
  <c r="I726" i="3" s="1"/>
  <c r="L726" i="3" s="1"/>
  <c r="G727" i="3"/>
  <c r="K727" i="3"/>
  <c r="H727" i="3" s="1"/>
  <c r="G728" i="3"/>
  <c r="K728" i="3"/>
  <c r="H728" i="3" s="1"/>
  <c r="G729" i="3"/>
  <c r="K729" i="3"/>
  <c r="H729" i="3" s="1"/>
  <c r="G730" i="3"/>
  <c r="K730" i="3"/>
  <c r="H730" i="3" s="1"/>
  <c r="W730" i="3" s="1"/>
  <c r="T730" i="3"/>
  <c r="G731" i="3"/>
  <c r="K731" i="3"/>
  <c r="H731" i="3" s="1"/>
  <c r="G732" i="3"/>
  <c r="K732" i="3"/>
  <c r="H732" i="3" s="1"/>
  <c r="G733" i="3"/>
  <c r="K733" i="3"/>
  <c r="H733" i="3" s="1"/>
  <c r="T733" i="3" s="1"/>
  <c r="P733" i="3"/>
  <c r="G734" i="3"/>
  <c r="K734" i="3"/>
  <c r="H734" i="3" s="1"/>
  <c r="G735" i="3"/>
  <c r="K735" i="3"/>
  <c r="H735" i="3" s="1"/>
  <c r="N735" i="3" s="1"/>
  <c r="X735" i="3"/>
  <c r="G736" i="3"/>
  <c r="K736" i="3"/>
  <c r="H736" i="3" s="1"/>
  <c r="S736" i="3" s="1"/>
  <c r="P736" i="3"/>
  <c r="X736" i="3"/>
  <c r="G737" i="3"/>
  <c r="K737" i="3"/>
  <c r="H737" i="3" s="1"/>
  <c r="R737" i="3" s="1"/>
  <c r="G738" i="3"/>
  <c r="K738" i="3"/>
  <c r="H738" i="3" s="1"/>
  <c r="X738" i="3" s="1"/>
  <c r="W738" i="3"/>
  <c r="G739" i="3"/>
  <c r="K739" i="3"/>
  <c r="H739" i="3" s="1"/>
  <c r="O739" i="3" s="1"/>
  <c r="G740" i="3"/>
  <c r="K740" i="3"/>
  <c r="H740" i="3" s="1"/>
  <c r="Y740" i="3" s="1"/>
  <c r="G741" i="3"/>
  <c r="K741" i="3"/>
  <c r="H741" i="3" s="1"/>
  <c r="I741" i="3" s="1"/>
  <c r="L741" i="3" s="1"/>
  <c r="G742" i="3"/>
  <c r="K742" i="3"/>
  <c r="H742" i="3" s="1"/>
  <c r="S742" i="3" s="1"/>
  <c r="G743" i="3"/>
  <c r="K743" i="3"/>
  <c r="H743" i="3" s="1"/>
  <c r="G744" i="3"/>
  <c r="K744" i="3"/>
  <c r="H744" i="3" s="1"/>
  <c r="G745" i="3"/>
  <c r="K745" i="3"/>
  <c r="H745" i="3" s="1"/>
  <c r="O745" i="3" s="1"/>
  <c r="Z745" i="3"/>
  <c r="G746" i="3"/>
  <c r="K746" i="3"/>
  <c r="H746" i="3" s="1"/>
  <c r="G747" i="3"/>
  <c r="K747" i="3"/>
  <c r="H747" i="3" s="1"/>
  <c r="AB747" i="3" s="1"/>
  <c r="G748" i="3"/>
  <c r="K748" i="3"/>
  <c r="H748" i="3" s="1"/>
  <c r="AB748" i="3" s="1"/>
  <c r="A739" i="3"/>
  <c r="B739" i="3" s="1"/>
  <c r="A740" i="3"/>
  <c r="A741" i="3"/>
  <c r="B741" i="3" s="1"/>
  <c r="A742" i="3"/>
  <c r="A743" i="3"/>
  <c r="B743" i="3" s="1"/>
  <c r="A744" i="3"/>
  <c r="A745" i="3"/>
  <c r="A746" i="3"/>
  <c r="A747" i="3"/>
  <c r="A748" i="3"/>
  <c r="D748" i="3" s="1"/>
  <c r="A725" i="3"/>
  <c r="D725" i="3" s="1"/>
  <c r="A726" i="3"/>
  <c r="A727" i="3"/>
  <c r="A728" i="3"/>
  <c r="B728" i="3" s="1"/>
  <c r="A729" i="3"/>
  <c r="A730" i="3"/>
  <c r="B730" i="3" s="1"/>
  <c r="A731" i="3"/>
  <c r="A732" i="3"/>
  <c r="C732" i="3" s="1"/>
  <c r="A733" i="3"/>
  <c r="B733" i="3" s="1"/>
  <c r="A734" i="3"/>
  <c r="A735" i="3"/>
  <c r="A736" i="3"/>
  <c r="A737" i="3"/>
  <c r="A738" i="3"/>
  <c r="B738" i="3" s="1"/>
  <c r="AC736" i="3" l="1"/>
  <c r="AB745" i="3"/>
  <c r="U736" i="3"/>
  <c r="V747" i="3"/>
  <c r="O736" i="3"/>
  <c r="X733" i="3"/>
  <c r="Q747" i="3"/>
  <c r="O747" i="3"/>
  <c r="V733" i="3"/>
  <c r="B737" i="3"/>
  <c r="D737" i="3"/>
  <c r="D736" i="3"/>
  <c r="B736" i="3"/>
  <c r="C736" i="3"/>
  <c r="B735" i="3"/>
  <c r="C735" i="3"/>
  <c r="C734" i="3"/>
  <c r="B734" i="3"/>
  <c r="C731" i="3"/>
  <c r="D731" i="3"/>
  <c r="B729" i="3"/>
  <c r="C729" i="3"/>
  <c r="D729" i="3"/>
  <c r="B727" i="3"/>
  <c r="D727" i="3"/>
  <c r="B726" i="3"/>
  <c r="C726" i="3"/>
  <c r="D726" i="3"/>
  <c r="C747" i="3"/>
  <c r="B747" i="3"/>
  <c r="B746" i="3"/>
  <c r="C746" i="3"/>
  <c r="D746" i="3"/>
  <c r="D745" i="3"/>
  <c r="B745" i="3"/>
  <c r="C745" i="3"/>
  <c r="D744" i="3"/>
  <c r="C744" i="3"/>
  <c r="D742" i="3"/>
  <c r="B742" i="3"/>
  <c r="C742" i="3"/>
  <c r="B740" i="3"/>
  <c r="C740" i="3"/>
  <c r="M738" i="3"/>
  <c r="I738" i="3"/>
  <c r="L738" i="3" s="1"/>
  <c r="M730" i="3"/>
  <c r="I730" i="3"/>
  <c r="L730" i="3" s="1"/>
  <c r="S728" i="3"/>
  <c r="W728" i="3"/>
  <c r="X728" i="3"/>
  <c r="Z728" i="3"/>
  <c r="P728" i="3"/>
  <c r="R728" i="3"/>
  <c r="M746" i="3"/>
  <c r="R746" i="3"/>
  <c r="X746" i="3"/>
  <c r="Y746" i="3"/>
  <c r="Z746" i="3"/>
  <c r="T746" i="3"/>
  <c r="I746" i="3"/>
  <c r="L746" i="3" s="1"/>
  <c r="W746" i="3"/>
  <c r="O746" i="3"/>
  <c r="P746" i="3"/>
  <c r="AB746" i="3"/>
  <c r="Q746" i="3"/>
  <c r="R744" i="3"/>
  <c r="W744" i="3"/>
  <c r="X744" i="3"/>
  <c r="Z744" i="3"/>
  <c r="C733" i="3"/>
  <c r="S748" i="3"/>
  <c r="N741" i="3"/>
  <c r="T739" i="3"/>
  <c r="Z738" i="3"/>
  <c r="O738" i="3"/>
  <c r="Z737" i="3"/>
  <c r="B732" i="3"/>
  <c r="Y730" i="3"/>
  <c r="C725" i="3"/>
  <c r="Q748" i="3"/>
  <c r="T747" i="3"/>
  <c r="B744" i="3"/>
  <c r="D740" i="3"/>
  <c r="N739" i="3"/>
  <c r="Y738" i="3"/>
  <c r="W736" i="3"/>
  <c r="D735" i="3"/>
  <c r="AD733" i="3"/>
  <c r="D733" i="3"/>
  <c r="X730" i="3"/>
  <c r="B725" i="3"/>
  <c r="C727" i="3"/>
  <c r="AA748" i="3"/>
  <c r="C748" i="3"/>
  <c r="C743" i="3"/>
  <c r="V741" i="3"/>
  <c r="C741" i="3"/>
  <c r="AB739" i="3"/>
  <c r="C739" i="3"/>
  <c r="R738" i="3"/>
  <c r="D738" i="3"/>
  <c r="C737" i="3"/>
  <c r="M736" i="3"/>
  <c r="P735" i="3"/>
  <c r="N733" i="3"/>
  <c r="B731" i="3"/>
  <c r="Q730" i="3"/>
  <c r="D730" i="3"/>
  <c r="D728" i="3"/>
  <c r="X726" i="3"/>
  <c r="D743" i="3"/>
  <c r="D741" i="3"/>
  <c r="AD739" i="3"/>
  <c r="D739" i="3"/>
  <c r="V748" i="3"/>
  <c r="B748" i="3"/>
  <c r="D747" i="3"/>
  <c r="Q741" i="3"/>
  <c r="W739" i="3"/>
  <c r="Q738" i="3"/>
  <c r="C738" i="3"/>
  <c r="D734" i="3"/>
  <c r="D732" i="3"/>
  <c r="AB730" i="3"/>
  <c r="P730" i="3"/>
  <c r="C730" i="3"/>
  <c r="C728" i="3"/>
  <c r="P726" i="3"/>
  <c r="Y741" i="3"/>
  <c r="T738" i="3"/>
  <c r="R730" i="3"/>
  <c r="T748" i="3"/>
  <c r="Y747" i="3"/>
  <c r="P741" i="3"/>
  <c r="V739" i="3"/>
  <c r="AB738" i="3"/>
  <c r="P738" i="3"/>
  <c r="Z730" i="3"/>
  <c r="O730" i="3"/>
  <c r="E161" i="9"/>
  <c r="F159" i="9"/>
  <c r="D161" i="9"/>
  <c r="D162" i="9" s="1"/>
  <c r="N743" i="3"/>
  <c r="V743" i="3"/>
  <c r="AD743" i="3"/>
  <c r="O743" i="3"/>
  <c r="W743" i="3"/>
  <c r="I743" i="3"/>
  <c r="L743" i="3" s="1"/>
  <c r="Q743" i="3"/>
  <c r="Y743" i="3"/>
  <c r="T743" i="3"/>
  <c r="AB743" i="3"/>
  <c r="M743" i="3"/>
  <c r="AC743" i="3"/>
  <c r="AA743" i="3"/>
  <c r="P743" i="3"/>
  <c r="X743" i="3"/>
  <c r="R743" i="3"/>
  <c r="S743" i="3"/>
  <c r="U743" i="3"/>
  <c r="Z743" i="3"/>
  <c r="AC742" i="3"/>
  <c r="X742" i="3"/>
  <c r="I740" i="3"/>
  <c r="L740" i="3" s="1"/>
  <c r="O732" i="3"/>
  <c r="W732" i="3"/>
  <c r="P732" i="3"/>
  <c r="X732" i="3"/>
  <c r="I732" i="3"/>
  <c r="L732" i="3" s="1"/>
  <c r="Q732" i="3"/>
  <c r="Y732" i="3"/>
  <c r="R732" i="3"/>
  <c r="Z732" i="3"/>
  <c r="S732" i="3"/>
  <c r="AA732" i="3"/>
  <c r="T732" i="3"/>
  <c r="AB732" i="3"/>
  <c r="M732" i="3"/>
  <c r="U732" i="3"/>
  <c r="AC732" i="3"/>
  <c r="AD732" i="3"/>
  <c r="N732" i="3"/>
  <c r="V732" i="3"/>
  <c r="N748" i="3"/>
  <c r="AD747" i="3"/>
  <c r="T745" i="3"/>
  <c r="U742" i="3"/>
  <c r="AA740" i="3"/>
  <c r="T725" i="3"/>
  <c r="AB725" i="3"/>
  <c r="M725" i="3"/>
  <c r="U725" i="3"/>
  <c r="AC725" i="3"/>
  <c r="N725" i="3"/>
  <c r="V725" i="3"/>
  <c r="AD725" i="3"/>
  <c r="O725" i="3"/>
  <c r="W725" i="3"/>
  <c r="P725" i="3"/>
  <c r="X725" i="3"/>
  <c r="I725" i="3"/>
  <c r="L725" i="3" s="1"/>
  <c r="Q725" i="3"/>
  <c r="Y725" i="3"/>
  <c r="R725" i="3"/>
  <c r="Z725" i="3"/>
  <c r="S725" i="3"/>
  <c r="AA725" i="3"/>
  <c r="AA742" i="3"/>
  <c r="W745" i="3"/>
  <c r="S744" i="3"/>
  <c r="AA744" i="3"/>
  <c r="T744" i="3"/>
  <c r="AB744" i="3"/>
  <c r="N744" i="3"/>
  <c r="V744" i="3"/>
  <c r="AD744" i="3"/>
  <c r="I744" i="3"/>
  <c r="L744" i="3" s="1"/>
  <c r="Q744" i="3"/>
  <c r="Y744" i="3"/>
  <c r="U744" i="3"/>
  <c r="V742" i="3"/>
  <c r="AB740" i="3"/>
  <c r="I734" i="3"/>
  <c r="L734" i="3" s="1"/>
  <c r="Q734" i="3"/>
  <c r="Y734" i="3"/>
  <c r="R734" i="3"/>
  <c r="Z734" i="3"/>
  <c r="S734" i="3"/>
  <c r="AA734" i="3"/>
  <c r="T734" i="3"/>
  <c r="AB734" i="3"/>
  <c r="M734" i="3"/>
  <c r="U734" i="3"/>
  <c r="AC734" i="3"/>
  <c r="N734" i="3"/>
  <c r="V734" i="3"/>
  <c r="AD734" i="3"/>
  <c r="O734" i="3"/>
  <c r="W734" i="3"/>
  <c r="X734" i="3"/>
  <c r="P734" i="3"/>
  <c r="AD748" i="3"/>
  <c r="N747" i="3"/>
  <c r="R745" i="3"/>
  <c r="P744" i="3"/>
  <c r="AD741" i="3"/>
  <c r="I742" i="3"/>
  <c r="L742" i="3" s="1"/>
  <c r="Q742" i="3"/>
  <c r="Y742" i="3"/>
  <c r="R742" i="3"/>
  <c r="Z742" i="3"/>
  <c r="T742" i="3"/>
  <c r="AB742" i="3"/>
  <c r="O742" i="3"/>
  <c r="W742" i="3"/>
  <c r="P742" i="3"/>
  <c r="O740" i="3"/>
  <c r="W740" i="3"/>
  <c r="P740" i="3"/>
  <c r="X740" i="3"/>
  <c r="R740" i="3"/>
  <c r="Z740" i="3"/>
  <c r="M740" i="3"/>
  <c r="U740" i="3"/>
  <c r="AC740" i="3"/>
  <c r="N740" i="3"/>
  <c r="V740" i="3"/>
  <c r="AD740" i="3"/>
  <c r="U745" i="3"/>
  <c r="O748" i="3"/>
  <c r="W748" i="3"/>
  <c r="P748" i="3"/>
  <c r="X748" i="3"/>
  <c r="R748" i="3"/>
  <c r="Z748" i="3"/>
  <c r="M748" i="3"/>
  <c r="U748" i="3"/>
  <c r="AC748" i="3"/>
  <c r="R747" i="3"/>
  <c r="Z747" i="3"/>
  <c r="S747" i="3"/>
  <c r="AA747" i="3"/>
  <c r="M747" i="3"/>
  <c r="U747" i="3"/>
  <c r="AC747" i="3"/>
  <c r="P747" i="3"/>
  <c r="X747" i="3"/>
  <c r="O744" i="3"/>
  <c r="N742" i="3"/>
  <c r="T741" i="3"/>
  <c r="AB741" i="3"/>
  <c r="M741" i="3"/>
  <c r="U741" i="3"/>
  <c r="AC741" i="3"/>
  <c r="O741" i="3"/>
  <c r="W741" i="3"/>
  <c r="R741" i="3"/>
  <c r="Z741" i="3"/>
  <c r="S741" i="3"/>
  <c r="AA741" i="3"/>
  <c r="T740" i="3"/>
  <c r="P745" i="3"/>
  <c r="X745" i="3"/>
  <c r="I745" i="3"/>
  <c r="L745" i="3" s="1"/>
  <c r="Q745" i="3"/>
  <c r="Y745" i="3"/>
  <c r="S745" i="3"/>
  <c r="AA745" i="3"/>
  <c r="N745" i="3"/>
  <c r="V745" i="3"/>
  <c r="AD745" i="3"/>
  <c r="Y748" i="3"/>
  <c r="I748" i="3"/>
  <c r="L748" i="3" s="1"/>
  <c r="W747" i="3"/>
  <c r="I747" i="3"/>
  <c r="L747" i="3" s="1"/>
  <c r="AC745" i="3"/>
  <c r="M745" i="3"/>
  <c r="AC744" i="3"/>
  <c r="M744" i="3"/>
  <c r="AD742" i="3"/>
  <c r="M742" i="3"/>
  <c r="X741" i="3"/>
  <c r="S740" i="3"/>
  <c r="P729" i="3"/>
  <c r="X729" i="3"/>
  <c r="I729" i="3"/>
  <c r="L729" i="3" s="1"/>
  <c r="Q729" i="3"/>
  <c r="Y729" i="3"/>
  <c r="R729" i="3"/>
  <c r="Z729" i="3"/>
  <c r="S729" i="3"/>
  <c r="AA729" i="3"/>
  <c r="T729" i="3"/>
  <c r="AB729" i="3"/>
  <c r="M729" i="3"/>
  <c r="U729" i="3"/>
  <c r="AC729" i="3"/>
  <c r="N729" i="3"/>
  <c r="V729" i="3"/>
  <c r="AD729" i="3"/>
  <c r="O729" i="3"/>
  <c r="W729" i="3"/>
  <c r="N727" i="3"/>
  <c r="V727" i="3"/>
  <c r="AD727" i="3"/>
  <c r="O727" i="3"/>
  <c r="W727" i="3"/>
  <c r="P727" i="3"/>
  <c r="X727" i="3"/>
  <c r="I727" i="3"/>
  <c r="L727" i="3" s="1"/>
  <c r="Q727" i="3"/>
  <c r="Y727" i="3"/>
  <c r="R727" i="3"/>
  <c r="Z727" i="3"/>
  <c r="S727" i="3"/>
  <c r="AA727" i="3"/>
  <c r="T727" i="3"/>
  <c r="AB727" i="3"/>
  <c r="M727" i="3"/>
  <c r="U727" i="3"/>
  <c r="AC727" i="3"/>
  <c r="Q740" i="3"/>
  <c r="R739" i="3"/>
  <c r="Z739" i="3"/>
  <c r="S739" i="3"/>
  <c r="AA739" i="3"/>
  <c r="M739" i="3"/>
  <c r="U739" i="3"/>
  <c r="AC739" i="3"/>
  <c r="P739" i="3"/>
  <c r="X739" i="3"/>
  <c r="Q739" i="3"/>
  <c r="I739" i="3"/>
  <c r="L739" i="3" s="1"/>
  <c r="Y739" i="3"/>
  <c r="P737" i="3"/>
  <c r="X737" i="3"/>
  <c r="I737" i="3"/>
  <c r="L737" i="3" s="1"/>
  <c r="Q737" i="3"/>
  <c r="Y737" i="3"/>
  <c r="S737" i="3"/>
  <c r="AA737" i="3"/>
  <c r="T737" i="3"/>
  <c r="AB737" i="3"/>
  <c r="M737" i="3"/>
  <c r="U737" i="3"/>
  <c r="AC737" i="3"/>
  <c r="N737" i="3"/>
  <c r="V737" i="3"/>
  <c r="AD737" i="3"/>
  <c r="O737" i="3"/>
  <c r="W737" i="3"/>
  <c r="R731" i="3"/>
  <c r="Z731" i="3"/>
  <c r="S731" i="3"/>
  <c r="AA731" i="3"/>
  <c r="T731" i="3"/>
  <c r="AB731" i="3"/>
  <c r="M731" i="3"/>
  <c r="U731" i="3"/>
  <c r="AC731" i="3"/>
  <c r="N731" i="3"/>
  <c r="V731" i="3"/>
  <c r="AD731" i="3"/>
  <c r="O731" i="3"/>
  <c r="W731" i="3"/>
  <c r="P731" i="3"/>
  <c r="X731" i="3"/>
  <c r="I731" i="3"/>
  <c r="L731" i="3" s="1"/>
  <c r="Q731" i="3"/>
  <c r="Y731" i="3"/>
  <c r="AA733" i="3"/>
  <c r="Z736" i="3"/>
  <c r="R736" i="3"/>
  <c r="AC735" i="3"/>
  <c r="U735" i="3"/>
  <c r="M735" i="3"/>
  <c r="S733" i="3"/>
  <c r="AA746" i="3"/>
  <c r="S746" i="3"/>
  <c r="AA738" i="3"/>
  <c r="S738" i="3"/>
  <c r="Y736" i="3"/>
  <c r="Q736" i="3"/>
  <c r="I736" i="3"/>
  <c r="L736" i="3" s="1"/>
  <c r="AB735" i="3"/>
  <c r="T735" i="3"/>
  <c r="Z733" i="3"/>
  <c r="R733" i="3"/>
  <c r="AA730" i="3"/>
  <c r="S730" i="3"/>
  <c r="Y728" i="3"/>
  <c r="Q728" i="3"/>
  <c r="I728" i="3"/>
  <c r="L728" i="3" s="1"/>
  <c r="W726" i="3"/>
  <c r="O726" i="3"/>
  <c r="AA735" i="3"/>
  <c r="S735" i="3"/>
  <c r="Y733" i="3"/>
  <c r="Q733" i="3"/>
  <c r="I733" i="3"/>
  <c r="L733" i="3" s="1"/>
  <c r="AD726" i="3"/>
  <c r="V726" i="3"/>
  <c r="N726" i="3"/>
  <c r="Z735" i="3"/>
  <c r="R735" i="3"/>
  <c r="O728" i="3"/>
  <c r="AC726" i="3"/>
  <c r="U726" i="3"/>
  <c r="M726" i="3"/>
  <c r="AD736" i="3"/>
  <c r="V736" i="3"/>
  <c r="N736" i="3"/>
  <c r="Y735" i="3"/>
  <c r="Q735" i="3"/>
  <c r="I735" i="3"/>
  <c r="L735" i="3" s="1"/>
  <c r="W733" i="3"/>
  <c r="O733" i="3"/>
  <c r="AD728" i="3"/>
  <c r="V728" i="3"/>
  <c r="N728" i="3"/>
  <c r="AB726" i="3"/>
  <c r="T726" i="3"/>
  <c r="AC728" i="3"/>
  <c r="U728" i="3"/>
  <c r="M728" i="3"/>
  <c r="AA726" i="3"/>
  <c r="S726" i="3"/>
  <c r="AD746" i="3"/>
  <c r="V746" i="3"/>
  <c r="N746" i="3"/>
  <c r="AD738" i="3"/>
  <c r="V738" i="3"/>
  <c r="N738" i="3"/>
  <c r="AB736" i="3"/>
  <c r="T736" i="3"/>
  <c r="W735" i="3"/>
  <c r="O735" i="3"/>
  <c r="AC733" i="3"/>
  <c r="U733" i="3"/>
  <c r="M733" i="3"/>
  <c r="AD730" i="3"/>
  <c r="V730" i="3"/>
  <c r="N730" i="3"/>
  <c r="AB728" i="3"/>
  <c r="T728" i="3"/>
  <c r="Z726" i="3"/>
  <c r="R726" i="3"/>
  <c r="AC746" i="3"/>
  <c r="U746" i="3"/>
  <c r="AC738" i="3"/>
  <c r="U738" i="3"/>
  <c r="AA736" i="3"/>
  <c r="AD735" i="3"/>
  <c r="V735" i="3"/>
  <c r="AB733" i="3"/>
  <c r="AC730" i="3"/>
  <c r="U730" i="3"/>
  <c r="AA728" i="3"/>
  <c r="Y726" i="3"/>
  <c r="Q726" i="3"/>
  <c r="J730" i="3" l="1"/>
  <c r="J747" i="3"/>
  <c r="J738" i="3"/>
  <c r="J736" i="3"/>
  <c r="E162" i="9"/>
  <c r="F162" i="9" s="1"/>
  <c r="F161" i="9"/>
  <c r="J726" i="3"/>
  <c r="J733" i="3"/>
  <c r="J735" i="3"/>
  <c r="J737" i="3"/>
  <c r="J732" i="3"/>
  <c r="J739" i="3"/>
  <c r="J727" i="3"/>
  <c r="J729" i="3"/>
  <c r="J744" i="3"/>
  <c r="J740" i="3"/>
  <c r="J734" i="3"/>
  <c r="J728" i="3"/>
  <c r="J742" i="3"/>
  <c r="J746" i="3"/>
  <c r="J731" i="3"/>
  <c r="J725" i="3"/>
  <c r="J743" i="3"/>
  <c r="J745" i="3"/>
  <c r="J741" i="3"/>
  <c r="J748" i="3"/>
  <c r="B25" i="10" l="1"/>
  <c r="B5" i="10"/>
  <c r="B6" i="10"/>
  <c r="B7" i="10"/>
  <c r="B8" i="10"/>
  <c r="B9" i="10"/>
  <c r="B10" i="10"/>
  <c r="B11" i="10"/>
  <c r="B12" i="10"/>
  <c r="B13" i="10"/>
  <c r="B14" i="10"/>
  <c r="B15" i="10"/>
  <c r="B16" i="10"/>
  <c r="B17" i="10"/>
  <c r="B18" i="10"/>
  <c r="B19" i="10"/>
  <c r="B20" i="10"/>
  <c r="B21" i="10"/>
  <c r="B22" i="10"/>
  <c r="B23" i="10"/>
  <c r="B24" i="10"/>
  <c r="B26" i="10"/>
  <c r="B27" i="10"/>
  <c r="B28" i="10"/>
  <c r="B29" i="10"/>
  <c r="B30" i="10"/>
  <c r="B31" i="10"/>
  <c r="B32" i="10"/>
  <c r="B33" i="10"/>
  <c r="B34" i="10"/>
  <c r="B35" i="10"/>
  <c r="B36" i="10"/>
  <c r="B37" i="10"/>
  <c r="B38" i="10"/>
  <c r="B39" i="10"/>
  <c r="B40" i="10"/>
  <c r="B41" i="10"/>
  <c r="B42" i="10"/>
  <c r="B43" i="10"/>
  <c r="B44" i="10"/>
  <c r="B45" i="10"/>
  <c r="B46" i="10"/>
  <c r="B47" i="10"/>
  <c r="B48" i="10"/>
  <c r="B49" i="10"/>
  <c r="B50" i="10"/>
  <c r="B51" i="10"/>
  <c r="B52" i="10"/>
  <c r="B53" i="10"/>
  <c r="B54" i="10"/>
  <c r="B55" i="10"/>
  <c r="B56" i="10"/>
  <c r="B57" i="10"/>
  <c r="B58" i="10"/>
  <c r="B59" i="10"/>
  <c r="B60" i="10"/>
  <c r="B61" i="10"/>
  <c r="B62" i="10"/>
  <c r="B63" i="10"/>
  <c r="B64" i="10"/>
  <c r="B65" i="10"/>
  <c r="B66" i="10"/>
  <c r="B67" i="10"/>
  <c r="B68" i="10"/>
  <c r="B69" i="10"/>
  <c r="B70" i="10"/>
  <c r="B71" i="10"/>
  <c r="B72" i="10"/>
  <c r="B73" i="10"/>
  <c r="B74" i="10"/>
  <c r="B75" i="10"/>
  <c r="B76" i="10"/>
  <c r="B77" i="10"/>
  <c r="B78" i="10"/>
  <c r="B79" i="10"/>
  <c r="B80" i="10"/>
  <c r="B81" i="10"/>
  <c r="B82" i="10"/>
  <c r="B83" i="10"/>
  <c r="B84" i="10"/>
  <c r="B85" i="10"/>
  <c r="B86" i="10"/>
  <c r="B87" i="10"/>
  <c r="B88" i="10"/>
  <c r="B89" i="10"/>
  <c r="B90" i="10"/>
  <c r="B91" i="10"/>
  <c r="B92" i="10"/>
  <c r="B93" i="10"/>
  <c r="B94" i="10"/>
  <c r="B95" i="10"/>
  <c r="B96" i="10"/>
  <c r="B97" i="10"/>
  <c r="B98" i="10"/>
  <c r="B99" i="10"/>
  <c r="B100" i="10"/>
  <c r="B101" i="10"/>
  <c r="B102" i="10"/>
  <c r="B103" i="10"/>
  <c r="B104" i="10"/>
  <c r="B105" i="10"/>
  <c r="B106" i="10"/>
  <c r="B107" i="10"/>
  <c r="B108" i="10"/>
  <c r="B109" i="10"/>
  <c r="B110" i="10"/>
  <c r="B111" i="10"/>
  <c r="B112" i="10"/>
  <c r="B113" i="10"/>
  <c r="B114" i="10"/>
  <c r="B115" i="10"/>
  <c r="B116" i="10"/>
  <c r="B117" i="10"/>
  <c r="B118" i="10"/>
  <c r="B119" i="10"/>
  <c r="B120" i="10"/>
  <c r="B121" i="10"/>
  <c r="B122" i="10"/>
  <c r="B123" i="10"/>
  <c r="B124" i="10"/>
  <c r="B125" i="10"/>
  <c r="B126" i="10"/>
  <c r="B127" i="10"/>
  <c r="B128" i="10"/>
  <c r="B129" i="10"/>
  <c r="B130" i="10"/>
  <c r="B131" i="10"/>
  <c r="B132" i="10"/>
  <c r="B133" i="10"/>
  <c r="B134" i="10"/>
  <c r="B135" i="10"/>
  <c r="B136" i="10"/>
  <c r="B137" i="10"/>
  <c r="B138" i="10"/>
  <c r="B139" i="10"/>
  <c r="B140" i="10"/>
  <c r="B141" i="10"/>
  <c r="B142" i="10"/>
  <c r="B143" i="10"/>
  <c r="B144" i="10"/>
  <c r="B145" i="10"/>
  <c r="B146" i="10"/>
  <c r="B147" i="10"/>
  <c r="B148" i="10"/>
  <c r="B149" i="10"/>
  <c r="B150" i="10"/>
  <c r="B151" i="10"/>
  <c r="B152" i="10"/>
  <c r="B153" i="10"/>
  <c r="B154" i="10"/>
  <c r="B155" i="10"/>
  <c r="B156" i="10"/>
  <c r="B157" i="10"/>
  <c r="B158" i="10"/>
  <c r="B159" i="10"/>
  <c r="B160" i="10"/>
  <c r="B161" i="10"/>
  <c r="B162" i="10"/>
  <c r="B163" i="10"/>
  <c r="B164" i="10"/>
  <c r="B165" i="10"/>
  <c r="B166" i="10"/>
  <c r="B167" i="10"/>
  <c r="B168" i="10"/>
  <c r="B169" i="10"/>
  <c r="B170" i="10"/>
  <c r="B171" i="10"/>
  <c r="B172" i="10"/>
  <c r="B173" i="10"/>
  <c r="B174" i="10"/>
  <c r="B175" i="10"/>
  <c r="B176" i="10"/>
  <c r="B177" i="10"/>
  <c r="B178" i="10"/>
  <c r="B179" i="10"/>
  <c r="B180" i="10"/>
  <c r="B181" i="10"/>
  <c r="B182" i="10"/>
  <c r="B183" i="10"/>
  <c r="B184" i="10"/>
  <c r="B185" i="10"/>
  <c r="B186" i="10"/>
  <c r="B187" i="10"/>
  <c r="B188" i="10"/>
  <c r="B189" i="10"/>
  <c r="B190" i="10"/>
  <c r="B191" i="10"/>
  <c r="B192" i="10"/>
  <c r="B193" i="10"/>
  <c r="B194" i="10"/>
  <c r="B195" i="10"/>
  <c r="B196" i="10"/>
  <c r="B197" i="10"/>
  <c r="B198" i="10"/>
  <c r="B199" i="10"/>
  <c r="B200" i="10"/>
  <c r="B201" i="10"/>
  <c r="B202" i="10"/>
  <c r="B203" i="10"/>
  <c r="B204" i="10"/>
  <c r="B205" i="10"/>
  <c r="B206" i="10"/>
  <c r="B207" i="10"/>
  <c r="B208" i="10"/>
  <c r="B209" i="10"/>
  <c r="B210" i="10"/>
  <c r="B211" i="10"/>
  <c r="B212" i="10"/>
  <c r="B213" i="10"/>
  <c r="B214" i="10"/>
  <c r="B215" i="10"/>
  <c r="B216" i="10"/>
  <c r="B217" i="10"/>
  <c r="B218" i="10"/>
  <c r="B219" i="10"/>
  <c r="B220" i="10"/>
  <c r="B221" i="10"/>
  <c r="B222" i="10"/>
  <c r="B223" i="10"/>
  <c r="B224" i="10"/>
  <c r="B225" i="10"/>
  <c r="B226" i="10"/>
  <c r="B227" i="10"/>
  <c r="B228" i="10"/>
  <c r="B229" i="10"/>
  <c r="B230" i="10"/>
  <c r="B231" i="10"/>
  <c r="B232" i="10"/>
  <c r="B233" i="10"/>
  <c r="B234" i="10"/>
  <c r="B235" i="10"/>
  <c r="B236" i="10"/>
  <c r="B237" i="10"/>
  <c r="B238" i="10"/>
  <c r="B239" i="10"/>
  <c r="B240" i="10"/>
  <c r="B241" i="10"/>
  <c r="B242" i="10"/>
  <c r="B243" i="10"/>
  <c r="B244" i="10"/>
  <c r="B245" i="10"/>
  <c r="B246" i="10"/>
  <c r="B247" i="10"/>
  <c r="B248" i="10"/>
  <c r="B249" i="10"/>
  <c r="B250" i="10"/>
  <c r="B251" i="10"/>
  <c r="B252" i="10"/>
  <c r="B253" i="10"/>
  <c r="B254" i="10"/>
  <c r="B255" i="10"/>
  <c r="B256" i="10"/>
  <c r="B257" i="10"/>
  <c r="B258" i="10"/>
  <c r="B259" i="10"/>
  <c r="B260" i="10"/>
  <c r="B261" i="10"/>
  <c r="B262" i="10"/>
  <c r="B263" i="10"/>
  <c r="B264" i="10"/>
  <c r="B265" i="10"/>
  <c r="B266" i="10"/>
  <c r="B267" i="10"/>
  <c r="B268" i="10"/>
  <c r="B269" i="10"/>
  <c r="B270" i="10"/>
  <c r="B271" i="10"/>
  <c r="B272" i="10"/>
  <c r="B273" i="10"/>
  <c r="B274" i="10"/>
  <c r="B275" i="10"/>
  <c r="B276" i="10"/>
  <c r="B277" i="10"/>
  <c r="B278" i="10"/>
  <c r="B279" i="10"/>
  <c r="B280" i="10"/>
  <c r="B281" i="10"/>
  <c r="B282" i="10"/>
  <c r="B283" i="10"/>
  <c r="B284" i="10"/>
  <c r="B285" i="10"/>
  <c r="B286" i="10"/>
  <c r="B287" i="10"/>
  <c r="B288" i="10"/>
  <c r="B289" i="10"/>
  <c r="B290" i="10"/>
  <c r="B291" i="10"/>
  <c r="B292" i="10"/>
  <c r="B293" i="10"/>
  <c r="B294" i="10"/>
  <c r="B295" i="10"/>
  <c r="B296" i="10"/>
  <c r="B297" i="10"/>
  <c r="B298" i="10"/>
  <c r="B299" i="10"/>
  <c r="B300" i="10"/>
  <c r="B301" i="10"/>
  <c r="B302" i="10"/>
  <c r="B303" i="10"/>
  <c r="B304" i="10"/>
  <c r="B305" i="10"/>
  <c r="B306" i="10"/>
  <c r="B307" i="10"/>
  <c r="B308" i="10"/>
  <c r="B309" i="10"/>
  <c r="B310" i="10"/>
  <c r="B311" i="10"/>
  <c r="B312" i="10"/>
  <c r="B313" i="10"/>
  <c r="B314" i="10"/>
  <c r="B315" i="10"/>
  <c r="B316" i="10"/>
  <c r="B317" i="10"/>
  <c r="B318" i="10"/>
  <c r="B319" i="10"/>
  <c r="B320" i="10"/>
  <c r="B321" i="10"/>
  <c r="B322" i="10"/>
  <c r="B323" i="10"/>
  <c r="B324" i="10"/>
  <c r="B325" i="10"/>
  <c r="B326" i="10"/>
  <c r="B327" i="10"/>
  <c r="B328" i="10"/>
  <c r="B329" i="10"/>
  <c r="B330" i="10"/>
  <c r="B331" i="10"/>
  <c r="B332" i="10"/>
  <c r="B333" i="10"/>
  <c r="B334" i="10"/>
  <c r="B335" i="10"/>
  <c r="B336" i="10"/>
  <c r="B337" i="10"/>
  <c r="B338" i="10"/>
  <c r="B339" i="10"/>
  <c r="B340" i="10"/>
  <c r="B341" i="10"/>
  <c r="B342" i="10"/>
  <c r="B343" i="10"/>
  <c r="B344" i="10"/>
  <c r="B345" i="10"/>
  <c r="B346" i="10"/>
  <c r="B347" i="10"/>
  <c r="B348" i="10"/>
  <c r="B349" i="10"/>
  <c r="B350" i="10"/>
  <c r="B351" i="10"/>
  <c r="B352" i="10"/>
  <c r="B353" i="10"/>
  <c r="B354" i="10"/>
  <c r="B355" i="10"/>
  <c r="B356" i="10"/>
  <c r="B357" i="10"/>
  <c r="B358" i="10"/>
  <c r="B359" i="10"/>
  <c r="B360" i="10"/>
  <c r="B361" i="10"/>
  <c r="B362" i="10"/>
  <c r="B363" i="10"/>
  <c r="B364" i="10"/>
  <c r="B365" i="10"/>
  <c r="B366" i="10"/>
  <c r="B367" i="10"/>
  <c r="B368" i="10"/>
  <c r="B369" i="10"/>
  <c r="B370" i="10"/>
  <c r="B371" i="10"/>
  <c r="B372" i="10"/>
  <c r="B373" i="10"/>
  <c r="B374" i="10"/>
  <c r="B375" i="10"/>
  <c r="B376" i="10"/>
  <c r="B377" i="10"/>
  <c r="B378" i="10"/>
  <c r="B379" i="10"/>
  <c r="B380" i="10"/>
  <c r="B381" i="10"/>
  <c r="B382" i="10"/>
  <c r="B383" i="10"/>
  <c r="B384" i="10"/>
  <c r="B385" i="10"/>
  <c r="B386" i="10"/>
  <c r="B387" i="10"/>
  <c r="B388" i="10"/>
  <c r="B389" i="10"/>
  <c r="B390" i="10"/>
  <c r="B391" i="10"/>
  <c r="B392" i="10"/>
  <c r="B393" i="10"/>
  <c r="B394" i="10"/>
  <c r="B395" i="10"/>
  <c r="B396" i="10"/>
  <c r="B397" i="10"/>
  <c r="B398" i="10"/>
  <c r="B399" i="10"/>
  <c r="B400" i="10"/>
  <c r="B401" i="10"/>
  <c r="B402" i="10"/>
  <c r="B403" i="10"/>
  <c r="B404" i="10"/>
  <c r="B405" i="10"/>
  <c r="B406" i="10"/>
  <c r="B407" i="10"/>
  <c r="B408" i="10"/>
  <c r="B409" i="10"/>
  <c r="B410" i="10"/>
  <c r="B411" i="10"/>
  <c r="B412" i="10"/>
  <c r="B413" i="10"/>
  <c r="B414" i="10"/>
  <c r="B415" i="10"/>
  <c r="B416" i="10"/>
  <c r="B417" i="10"/>
  <c r="B418" i="10"/>
  <c r="B419" i="10"/>
  <c r="B420" i="10"/>
  <c r="B421" i="10"/>
  <c r="B422" i="10"/>
  <c r="B423" i="10"/>
  <c r="B424" i="10"/>
  <c r="B425" i="10"/>
  <c r="B426" i="10"/>
  <c r="B427" i="10"/>
  <c r="B428" i="10"/>
  <c r="B429" i="10"/>
  <c r="B430" i="10"/>
  <c r="B431" i="10"/>
  <c r="B432" i="10"/>
  <c r="B433" i="10"/>
  <c r="B434" i="10"/>
  <c r="B435" i="10"/>
  <c r="B436" i="10"/>
  <c r="B437" i="10"/>
  <c r="B438" i="10"/>
  <c r="B439" i="10"/>
  <c r="B440" i="10"/>
  <c r="B441" i="10"/>
  <c r="B442" i="10"/>
  <c r="B443" i="10"/>
  <c r="B444" i="10"/>
  <c r="B445" i="10"/>
  <c r="B446" i="10"/>
  <c r="B447" i="10"/>
  <c r="B448" i="10"/>
  <c r="B449" i="10"/>
  <c r="B450" i="10"/>
  <c r="B451" i="10"/>
  <c r="B452" i="10"/>
  <c r="B453" i="10"/>
  <c r="B454" i="10"/>
  <c r="B455" i="10"/>
  <c r="B456" i="10"/>
  <c r="B457" i="10"/>
  <c r="B458" i="10"/>
  <c r="B459" i="10"/>
  <c r="B460" i="10"/>
  <c r="B461" i="10"/>
  <c r="B462" i="10"/>
  <c r="B463" i="10"/>
  <c r="B464" i="10"/>
  <c r="B465" i="10"/>
  <c r="B466" i="10"/>
  <c r="B467" i="10"/>
  <c r="B468" i="10"/>
  <c r="B469" i="10"/>
  <c r="B470" i="10"/>
  <c r="B471" i="10"/>
  <c r="B472" i="10"/>
  <c r="B473" i="10"/>
  <c r="B474" i="10"/>
  <c r="B475" i="10"/>
  <c r="B476" i="10"/>
  <c r="B477" i="10"/>
  <c r="B478" i="10"/>
  <c r="B479" i="10"/>
  <c r="B480" i="10"/>
  <c r="B481" i="10"/>
  <c r="B482" i="10"/>
  <c r="B483" i="10"/>
  <c r="B484" i="10"/>
  <c r="B485" i="10"/>
  <c r="B486" i="10"/>
  <c r="B487" i="10"/>
  <c r="B488" i="10"/>
  <c r="B489" i="10"/>
  <c r="B490" i="10"/>
  <c r="B491" i="10"/>
  <c r="B492" i="10"/>
  <c r="B493" i="10"/>
  <c r="B494" i="10"/>
  <c r="B495" i="10"/>
  <c r="B496" i="10"/>
  <c r="B497" i="10"/>
  <c r="B498" i="10"/>
  <c r="B499" i="10"/>
  <c r="B500" i="10"/>
  <c r="B501" i="10"/>
  <c r="B502" i="10"/>
  <c r="B503" i="10"/>
  <c r="B504" i="10"/>
  <c r="B505" i="10"/>
  <c r="B506" i="10"/>
  <c r="B507" i="10"/>
  <c r="B508" i="10"/>
  <c r="B509" i="10"/>
  <c r="B510" i="10"/>
  <c r="B511" i="10"/>
  <c r="B512" i="10"/>
  <c r="B513" i="10"/>
  <c r="B514" i="10"/>
  <c r="B515" i="10"/>
  <c r="B516" i="10"/>
  <c r="B517" i="10"/>
  <c r="B518" i="10"/>
  <c r="B519" i="10"/>
  <c r="B520" i="10"/>
  <c r="B521" i="10"/>
  <c r="B522" i="10"/>
  <c r="B523" i="10"/>
  <c r="B524" i="10"/>
  <c r="B525" i="10"/>
  <c r="B526" i="10"/>
  <c r="B527" i="10"/>
  <c r="B528" i="10"/>
  <c r="B529" i="10"/>
  <c r="B530" i="10"/>
  <c r="B531" i="10"/>
  <c r="B532" i="10"/>
  <c r="B533" i="10"/>
  <c r="B534" i="10"/>
  <c r="B535" i="10"/>
  <c r="B536" i="10"/>
  <c r="B537" i="10"/>
  <c r="B538" i="10"/>
  <c r="B539" i="10"/>
  <c r="B540" i="10"/>
  <c r="B541" i="10"/>
  <c r="B542" i="10"/>
  <c r="B543" i="10"/>
  <c r="B544" i="10"/>
  <c r="B545" i="10"/>
  <c r="B546" i="10"/>
  <c r="B547" i="10"/>
  <c r="B548" i="10"/>
  <c r="B549" i="10"/>
  <c r="B550" i="10"/>
  <c r="B551" i="10"/>
  <c r="B552" i="10"/>
  <c r="B553" i="10"/>
  <c r="B554" i="10"/>
  <c r="B555" i="10"/>
  <c r="B556" i="10"/>
  <c r="B557" i="10"/>
  <c r="B558" i="10"/>
  <c r="B559" i="10"/>
  <c r="B560" i="10"/>
  <c r="B561" i="10"/>
  <c r="B562" i="10"/>
  <c r="B563" i="10"/>
  <c r="B564" i="10"/>
  <c r="B565" i="10"/>
  <c r="B566" i="10"/>
  <c r="B567" i="10"/>
  <c r="B568" i="10"/>
  <c r="B569" i="10"/>
  <c r="B570" i="10"/>
  <c r="B571" i="10"/>
  <c r="B572" i="10"/>
  <c r="B573" i="10"/>
  <c r="B574" i="10"/>
  <c r="B575" i="10"/>
  <c r="B576" i="10"/>
  <c r="B577" i="10"/>
  <c r="B578" i="10"/>
  <c r="B579" i="10"/>
  <c r="B580" i="10"/>
  <c r="B581" i="10"/>
  <c r="B582" i="10"/>
  <c r="B583" i="10"/>
  <c r="B584" i="10"/>
  <c r="B585" i="10"/>
  <c r="B586" i="10"/>
  <c r="B587" i="10"/>
  <c r="B588" i="10"/>
  <c r="B589" i="10"/>
  <c r="B590" i="10"/>
  <c r="B591" i="10"/>
  <c r="B592" i="10"/>
  <c r="B593" i="10"/>
  <c r="B594" i="10"/>
  <c r="B595" i="10"/>
  <c r="B596" i="10"/>
  <c r="B597" i="10"/>
  <c r="B598" i="10"/>
  <c r="B599" i="10"/>
  <c r="B600" i="10"/>
  <c r="B601" i="10"/>
  <c r="B602" i="10"/>
  <c r="B603" i="10"/>
  <c r="B604" i="10"/>
  <c r="B605" i="10"/>
  <c r="B606" i="10"/>
  <c r="B607" i="10"/>
  <c r="B608" i="10"/>
  <c r="B609" i="10"/>
  <c r="B610" i="10"/>
  <c r="B611" i="10"/>
  <c r="B612" i="10"/>
  <c r="B613" i="10"/>
  <c r="B614" i="10"/>
  <c r="B615" i="10"/>
  <c r="B616" i="10"/>
  <c r="B617" i="10"/>
  <c r="B618" i="10"/>
  <c r="B619" i="10"/>
  <c r="B620" i="10"/>
  <c r="B621" i="10"/>
  <c r="B622" i="10"/>
  <c r="B623" i="10"/>
  <c r="B624" i="10"/>
  <c r="B625" i="10"/>
  <c r="B626" i="10"/>
  <c r="B627" i="10"/>
  <c r="B628" i="10"/>
  <c r="B629" i="10"/>
  <c r="B630" i="10"/>
  <c r="B631" i="10"/>
  <c r="B632" i="10"/>
  <c r="B633" i="10"/>
  <c r="B634" i="10"/>
  <c r="B635" i="10"/>
  <c r="B636" i="10"/>
  <c r="B637" i="10"/>
  <c r="B638" i="10"/>
  <c r="B639" i="10"/>
  <c r="B640" i="10"/>
  <c r="B641" i="10"/>
  <c r="B642" i="10"/>
  <c r="B643" i="10"/>
  <c r="B644" i="10"/>
  <c r="B645" i="10"/>
  <c r="B646" i="10"/>
  <c r="B647" i="10"/>
  <c r="B648" i="10"/>
  <c r="B649" i="10"/>
  <c r="B650" i="10"/>
  <c r="B651" i="10"/>
  <c r="B652" i="10"/>
  <c r="B653" i="10"/>
  <c r="B654" i="10"/>
  <c r="B655" i="10"/>
  <c r="B656" i="10"/>
  <c r="B657" i="10"/>
  <c r="B658" i="10"/>
  <c r="B659" i="10"/>
  <c r="B660" i="10"/>
  <c r="B661" i="10"/>
  <c r="B662" i="10"/>
  <c r="B663" i="10"/>
  <c r="B664" i="10"/>
  <c r="B665" i="10"/>
  <c r="B666" i="10"/>
  <c r="B667" i="10"/>
  <c r="B668" i="10"/>
  <c r="B669" i="10"/>
  <c r="B670" i="10"/>
  <c r="B671" i="10"/>
  <c r="B672" i="10"/>
  <c r="B673" i="10"/>
  <c r="B674" i="10"/>
  <c r="B675" i="10"/>
  <c r="B676" i="10"/>
  <c r="B677" i="10"/>
  <c r="B678" i="10"/>
  <c r="B679" i="10"/>
  <c r="B680" i="10"/>
  <c r="B681" i="10"/>
  <c r="B682" i="10"/>
  <c r="B683" i="10"/>
  <c r="B684" i="10"/>
  <c r="B685" i="10"/>
  <c r="B686" i="10"/>
  <c r="B687" i="10"/>
  <c r="B688" i="10"/>
  <c r="B689" i="10"/>
  <c r="B690" i="10"/>
  <c r="B691" i="10"/>
  <c r="B692" i="10"/>
  <c r="B693" i="10"/>
  <c r="B694" i="10"/>
  <c r="B695" i="10"/>
  <c r="B696" i="10"/>
  <c r="B697" i="10"/>
  <c r="B698" i="10"/>
  <c r="B699" i="10"/>
  <c r="B700" i="10"/>
  <c r="B701" i="10"/>
  <c r="B702" i="10"/>
  <c r="B703" i="10"/>
  <c r="B704" i="10"/>
  <c r="B705" i="10"/>
  <c r="B706" i="10"/>
  <c r="B707" i="10"/>
  <c r="B708" i="10"/>
  <c r="B709" i="10"/>
  <c r="B710" i="10"/>
  <c r="B711" i="10"/>
  <c r="B712" i="10"/>
  <c r="B713" i="10"/>
  <c r="B714" i="10"/>
  <c r="B715" i="10"/>
  <c r="B716" i="10"/>
  <c r="B717" i="10"/>
  <c r="B718" i="10"/>
  <c r="B719" i="10"/>
  <c r="B720" i="10"/>
  <c r="B721" i="10"/>
  <c r="B722" i="10"/>
  <c r="B723" i="10"/>
  <c r="B4" i="10"/>
  <c r="G279" i="7"/>
  <c r="G283" i="7"/>
  <c r="G6" i="3" l="1"/>
  <c r="G7" i="3"/>
  <c r="G8" i="3"/>
  <c r="G9" i="3"/>
  <c r="G10" i="3"/>
  <c r="G11" i="3"/>
  <c r="G12" i="3"/>
  <c r="G13" i="3"/>
  <c r="G14" i="3"/>
  <c r="G15" i="3"/>
  <c r="G16" i="3"/>
  <c r="G17" i="3"/>
  <c r="G18" i="3"/>
  <c r="G19" i="3"/>
  <c r="G20" i="3"/>
  <c r="G21" i="3"/>
  <c r="G22" i="3"/>
  <c r="G23" i="3"/>
  <c r="G24" i="3"/>
  <c r="G25" i="3"/>
  <c r="G26" i="3"/>
  <c r="G27" i="3"/>
  <c r="G28" i="3"/>
  <c r="G29" i="3"/>
  <c r="G30" i="3"/>
  <c r="G31" i="3"/>
  <c r="G32" i="3"/>
  <c r="G33" i="3"/>
  <c r="G34" i="3"/>
  <c r="G35" i="3"/>
  <c r="G36" i="3"/>
  <c r="G37" i="3"/>
  <c r="G38" i="3"/>
  <c r="G39" i="3"/>
  <c r="G40" i="3"/>
  <c r="G41" i="3"/>
  <c r="G42" i="3"/>
  <c r="G43" i="3"/>
  <c r="G44" i="3"/>
  <c r="G45" i="3"/>
  <c r="G46" i="3"/>
  <c r="G47" i="3"/>
  <c r="G48" i="3"/>
  <c r="G49" i="3"/>
  <c r="G50" i="3"/>
  <c r="G51" i="3"/>
  <c r="G52" i="3"/>
  <c r="G53" i="3"/>
  <c r="G54" i="3"/>
  <c r="G55" i="3"/>
  <c r="G56" i="3"/>
  <c r="G57" i="3"/>
  <c r="G58" i="3"/>
  <c r="G59" i="3"/>
  <c r="G60" i="3"/>
  <c r="G61" i="3"/>
  <c r="G62" i="3"/>
  <c r="G63" i="3"/>
  <c r="G64" i="3"/>
  <c r="G65" i="3"/>
  <c r="G66" i="3"/>
  <c r="G67" i="3"/>
  <c r="G68" i="3"/>
  <c r="G69" i="3"/>
  <c r="G70" i="3"/>
  <c r="G71" i="3"/>
  <c r="G72" i="3"/>
  <c r="G73" i="3"/>
  <c r="G74" i="3"/>
  <c r="G75" i="3"/>
  <c r="G76" i="3"/>
  <c r="G77" i="3"/>
  <c r="G78" i="3"/>
  <c r="G79" i="3"/>
  <c r="G80" i="3"/>
  <c r="G81" i="3"/>
  <c r="G82" i="3"/>
  <c r="G83" i="3"/>
  <c r="G84" i="3"/>
  <c r="G85" i="3"/>
  <c r="G86" i="3"/>
  <c r="G87" i="3"/>
  <c r="G88" i="3"/>
  <c r="G89" i="3"/>
  <c r="G90" i="3"/>
  <c r="G91" i="3"/>
  <c r="G92" i="3"/>
  <c r="G93" i="3"/>
  <c r="G94" i="3"/>
  <c r="G95" i="3"/>
  <c r="G96" i="3"/>
  <c r="G97" i="3"/>
  <c r="G98" i="3"/>
  <c r="G99" i="3"/>
  <c r="G100" i="3"/>
  <c r="G101" i="3"/>
  <c r="G102" i="3"/>
  <c r="G103" i="3"/>
  <c r="G104" i="3"/>
  <c r="G105" i="3"/>
  <c r="G106" i="3"/>
  <c r="G107" i="3"/>
  <c r="G108" i="3"/>
  <c r="G109" i="3"/>
  <c r="G110" i="3"/>
  <c r="G111" i="3"/>
  <c r="G112" i="3"/>
  <c r="G113" i="3"/>
  <c r="G114" i="3"/>
  <c r="G115" i="3"/>
  <c r="G116" i="3"/>
  <c r="G117" i="3"/>
  <c r="G118" i="3"/>
  <c r="G119" i="3"/>
  <c r="G120" i="3"/>
  <c r="G121" i="3"/>
  <c r="G122" i="3"/>
  <c r="G123" i="3"/>
  <c r="G124" i="3"/>
  <c r="G125" i="3"/>
  <c r="G126" i="3"/>
  <c r="G127" i="3"/>
  <c r="G128" i="3"/>
  <c r="G129" i="3"/>
  <c r="G130" i="3"/>
  <c r="G131" i="3"/>
  <c r="G132" i="3"/>
  <c r="G133" i="3"/>
  <c r="G134" i="3"/>
  <c r="G135" i="3"/>
  <c r="G136" i="3"/>
  <c r="G137" i="3"/>
  <c r="G138" i="3"/>
  <c r="G139" i="3"/>
  <c r="G140" i="3"/>
  <c r="G141" i="3"/>
  <c r="G142" i="3"/>
  <c r="G143" i="3"/>
  <c r="G144" i="3"/>
  <c r="G145" i="3"/>
  <c r="G146" i="3"/>
  <c r="G147" i="3"/>
  <c r="G148" i="3"/>
  <c r="G149" i="3"/>
  <c r="G150" i="3"/>
  <c r="G151" i="3"/>
  <c r="G152" i="3"/>
  <c r="G153" i="3"/>
  <c r="G154" i="3"/>
  <c r="G155" i="3"/>
  <c r="G156" i="3"/>
  <c r="G157" i="3"/>
  <c r="G158" i="3"/>
  <c r="G159" i="3"/>
  <c r="G160" i="3"/>
  <c r="G161" i="3"/>
  <c r="G162" i="3"/>
  <c r="G163" i="3"/>
  <c r="G164" i="3"/>
  <c r="G165" i="3"/>
  <c r="G166" i="3"/>
  <c r="G167" i="3"/>
  <c r="G168" i="3"/>
  <c r="G169" i="3"/>
  <c r="G170" i="3"/>
  <c r="G171" i="3"/>
  <c r="G172" i="3"/>
  <c r="G173" i="3"/>
  <c r="G174" i="3"/>
  <c r="G175" i="3"/>
  <c r="G176" i="3"/>
  <c r="G177" i="3"/>
  <c r="G178" i="3"/>
  <c r="G179" i="3"/>
  <c r="G180" i="3"/>
  <c r="G181" i="3"/>
  <c r="G182" i="3"/>
  <c r="G183" i="3"/>
  <c r="G184" i="3"/>
  <c r="G185" i="3"/>
  <c r="G186" i="3"/>
  <c r="G187" i="3"/>
  <c r="G188" i="3"/>
  <c r="G189" i="3"/>
  <c r="G190" i="3"/>
  <c r="G191" i="3"/>
  <c r="G192" i="3"/>
  <c r="G193" i="3"/>
  <c r="G194" i="3"/>
  <c r="G195" i="3"/>
  <c r="G196" i="3"/>
  <c r="G197" i="3"/>
  <c r="G198" i="3"/>
  <c r="G199" i="3"/>
  <c r="G200" i="3"/>
  <c r="G201" i="3"/>
  <c r="G202" i="3"/>
  <c r="G203" i="3"/>
  <c r="G204" i="3"/>
  <c r="G205" i="3"/>
  <c r="G206" i="3"/>
  <c r="G207" i="3"/>
  <c r="G208" i="3"/>
  <c r="G209" i="3"/>
  <c r="G210" i="3"/>
  <c r="G211" i="3"/>
  <c r="G212" i="3"/>
  <c r="G213" i="3"/>
  <c r="G214" i="3"/>
  <c r="G215" i="3"/>
  <c r="G216" i="3"/>
  <c r="G217" i="3"/>
  <c r="G218" i="3"/>
  <c r="G219" i="3"/>
  <c r="G220" i="3"/>
  <c r="G221" i="3"/>
  <c r="G222" i="3"/>
  <c r="G223" i="3"/>
  <c r="G224" i="3"/>
  <c r="G225" i="3"/>
  <c r="G226" i="3"/>
  <c r="G227" i="3"/>
  <c r="G228" i="3"/>
  <c r="G229" i="3"/>
  <c r="G230" i="3"/>
  <c r="G231" i="3"/>
  <c r="G232" i="3"/>
  <c r="G233" i="3"/>
  <c r="G234" i="3"/>
  <c r="G235" i="3"/>
  <c r="G236" i="3"/>
  <c r="G237" i="3"/>
  <c r="G238" i="3"/>
  <c r="G239" i="3"/>
  <c r="G240" i="3"/>
  <c r="G241" i="3"/>
  <c r="G242" i="3"/>
  <c r="G243" i="3"/>
  <c r="G244" i="3"/>
  <c r="G245" i="3"/>
  <c r="G246" i="3"/>
  <c r="G247" i="3"/>
  <c r="G248" i="3"/>
  <c r="G249" i="3"/>
  <c r="G250" i="3"/>
  <c r="G251" i="3"/>
  <c r="G252" i="3"/>
  <c r="G253" i="3"/>
  <c r="G254" i="3"/>
  <c r="G255" i="3"/>
  <c r="G256" i="3"/>
  <c r="G257" i="3"/>
  <c r="G258" i="3"/>
  <c r="G259" i="3"/>
  <c r="G260" i="3"/>
  <c r="G261" i="3"/>
  <c r="G262" i="3"/>
  <c r="G263" i="3"/>
  <c r="G264" i="3"/>
  <c r="G265" i="3"/>
  <c r="G266" i="3"/>
  <c r="G267" i="3"/>
  <c r="G268" i="3"/>
  <c r="G269" i="3"/>
  <c r="G270" i="3"/>
  <c r="G271" i="3"/>
  <c r="G272" i="3"/>
  <c r="G273" i="3"/>
  <c r="G274" i="3"/>
  <c r="G275" i="3"/>
  <c r="G276" i="3"/>
  <c r="G277" i="3"/>
  <c r="G278" i="3"/>
  <c r="G279" i="3"/>
  <c r="G280" i="3"/>
  <c r="G281" i="3"/>
  <c r="G282" i="3"/>
  <c r="G283" i="3"/>
  <c r="G284" i="3"/>
  <c r="G285" i="3"/>
  <c r="G286" i="3"/>
  <c r="G287" i="3"/>
  <c r="G288" i="3"/>
  <c r="G289" i="3"/>
  <c r="G290" i="3"/>
  <c r="G291" i="3"/>
  <c r="G292" i="3"/>
  <c r="G293" i="3"/>
  <c r="G294" i="3"/>
  <c r="G295" i="3"/>
  <c r="G296" i="3"/>
  <c r="G297" i="3"/>
  <c r="G298" i="3"/>
  <c r="G299" i="3"/>
  <c r="G300" i="3"/>
  <c r="G301" i="3"/>
  <c r="G302" i="3"/>
  <c r="G303" i="3"/>
  <c r="G304" i="3"/>
  <c r="G305" i="3"/>
  <c r="G306" i="3"/>
  <c r="G307" i="3"/>
  <c r="G308" i="3"/>
  <c r="G309" i="3"/>
  <c r="G310" i="3"/>
  <c r="G311" i="3"/>
  <c r="G312" i="3"/>
  <c r="G313" i="3"/>
  <c r="G314" i="3"/>
  <c r="G315" i="3"/>
  <c r="G316" i="3"/>
  <c r="G317" i="3"/>
  <c r="G318" i="3"/>
  <c r="G319" i="3"/>
  <c r="G320" i="3"/>
  <c r="G321" i="3"/>
  <c r="G322" i="3"/>
  <c r="G323" i="3"/>
  <c r="G324" i="3"/>
  <c r="G325" i="3"/>
  <c r="G326" i="3"/>
  <c r="G327" i="3"/>
  <c r="G328" i="3"/>
  <c r="G329" i="3"/>
  <c r="G330" i="3"/>
  <c r="G331" i="3"/>
  <c r="G332" i="3"/>
  <c r="G333" i="3"/>
  <c r="G334" i="3"/>
  <c r="G335" i="3"/>
  <c r="G336" i="3"/>
  <c r="G337" i="3"/>
  <c r="G338" i="3"/>
  <c r="G339" i="3"/>
  <c r="G340" i="3"/>
  <c r="G341" i="3"/>
  <c r="G342" i="3"/>
  <c r="G343" i="3"/>
  <c r="G344" i="3"/>
  <c r="G345" i="3"/>
  <c r="G346" i="3"/>
  <c r="G347" i="3"/>
  <c r="G348" i="3"/>
  <c r="G349" i="3"/>
  <c r="G350" i="3"/>
  <c r="G351" i="3"/>
  <c r="G352" i="3"/>
  <c r="G353" i="3"/>
  <c r="G354" i="3"/>
  <c r="G355" i="3"/>
  <c r="G356" i="3"/>
  <c r="G357" i="3"/>
  <c r="G358" i="3"/>
  <c r="G359" i="3"/>
  <c r="G360" i="3"/>
  <c r="G361" i="3"/>
  <c r="G362" i="3"/>
  <c r="G363" i="3"/>
  <c r="G364" i="3"/>
  <c r="G365" i="3"/>
  <c r="G366" i="3"/>
  <c r="G367" i="3"/>
  <c r="G368" i="3"/>
  <c r="G369" i="3"/>
  <c r="G370" i="3"/>
  <c r="G371" i="3"/>
  <c r="G372" i="3"/>
  <c r="G373" i="3"/>
  <c r="G374" i="3"/>
  <c r="G375" i="3"/>
  <c r="G376" i="3"/>
  <c r="G377" i="3"/>
  <c r="G378" i="3"/>
  <c r="G379" i="3"/>
  <c r="G380" i="3"/>
  <c r="G381" i="3"/>
  <c r="G382" i="3"/>
  <c r="G383" i="3"/>
  <c r="G384" i="3"/>
  <c r="G385" i="3"/>
  <c r="G386" i="3"/>
  <c r="G387" i="3"/>
  <c r="G388" i="3"/>
  <c r="G389" i="3"/>
  <c r="G390" i="3"/>
  <c r="G391" i="3"/>
  <c r="G392" i="3"/>
  <c r="G393" i="3"/>
  <c r="G394" i="3"/>
  <c r="G395" i="3"/>
  <c r="G396" i="3"/>
  <c r="G397" i="3"/>
  <c r="G398" i="3"/>
  <c r="G399" i="3"/>
  <c r="G400" i="3"/>
  <c r="G401" i="3"/>
  <c r="G402" i="3"/>
  <c r="G403" i="3"/>
  <c r="G404" i="3"/>
  <c r="G405" i="3"/>
  <c r="G406" i="3"/>
  <c r="G407" i="3"/>
  <c r="G408" i="3"/>
  <c r="G409" i="3"/>
  <c r="G410" i="3"/>
  <c r="G411" i="3"/>
  <c r="G412" i="3"/>
  <c r="G413" i="3"/>
  <c r="G414" i="3"/>
  <c r="G415" i="3"/>
  <c r="G416" i="3"/>
  <c r="G417" i="3"/>
  <c r="G418" i="3"/>
  <c r="G419" i="3"/>
  <c r="G420" i="3"/>
  <c r="G421" i="3"/>
  <c r="G422" i="3"/>
  <c r="G423" i="3"/>
  <c r="G424" i="3"/>
  <c r="G425" i="3"/>
  <c r="G426" i="3"/>
  <c r="G427" i="3"/>
  <c r="G428" i="3"/>
  <c r="G429" i="3"/>
  <c r="G430" i="3"/>
  <c r="G431" i="3"/>
  <c r="G432" i="3"/>
  <c r="G433" i="3"/>
  <c r="G434" i="3"/>
  <c r="G435" i="3"/>
  <c r="G436" i="3"/>
  <c r="G437" i="3"/>
  <c r="G438" i="3"/>
  <c r="G439" i="3"/>
  <c r="G440" i="3"/>
  <c r="G441" i="3"/>
  <c r="G442" i="3"/>
  <c r="G443" i="3"/>
  <c r="G444" i="3"/>
  <c r="G445" i="3"/>
  <c r="G446" i="3"/>
  <c r="G447" i="3"/>
  <c r="G448" i="3"/>
  <c r="G449" i="3"/>
  <c r="G450" i="3"/>
  <c r="G451" i="3"/>
  <c r="G452" i="3"/>
  <c r="G453" i="3"/>
  <c r="G454" i="3"/>
  <c r="G455" i="3"/>
  <c r="G456" i="3"/>
  <c r="G457" i="3"/>
  <c r="G458" i="3"/>
  <c r="G459" i="3"/>
  <c r="G460" i="3"/>
  <c r="G461" i="3"/>
  <c r="G462" i="3"/>
  <c r="G463" i="3"/>
  <c r="G464" i="3"/>
  <c r="G465" i="3"/>
  <c r="G466" i="3"/>
  <c r="G467" i="3"/>
  <c r="G468" i="3"/>
  <c r="G469" i="3"/>
  <c r="G470" i="3"/>
  <c r="G471" i="3"/>
  <c r="G472" i="3"/>
  <c r="G473" i="3"/>
  <c r="G474" i="3"/>
  <c r="G475" i="3"/>
  <c r="G476" i="3"/>
  <c r="G477" i="3"/>
  <c r="G478" i="3"/>
  <c r="G479" i="3"/>
  <c r="G480" i="3"/>
  <c r="G481" i="3"/>
  <c r="G482" i="3"/>
  <c r="G483" i="3"/>
  <c r="G484" i="3"/>
  <c r="G485" i="3"/>
  <c r="G486" i="3"/>
  <c r="G487" i="3"/>
  <c r="G488" i="3"/>
  <c r="G489" i="3"/>
  <c r="G490" i="3"/>
  <c r="G491" i="3"/>
  <c r="G492" i="3"/>
  <c r="G493" i="3"/>
  <c r="G494" i="3"/>
  <c r="G495" i="3"/>
  <c r="G496" i="3"/>
  <c r="G497" i="3"/>
  <c r="G498" i="3"/>
  <c r="G499" i="3"/>
  <c r="G500" i="3"/>
  <c r="G501" i="3"/>
  <c r="G502" i="3"/>
  <c r="G503" i="3"/>
  <c r="G504" i="3"/>
  <c r="G505" i="3"/>
  <c r="G506" i="3"/>
  <c r="G507" i="3"/>
  <c r="G508" i="3"/>
  <c r="G509" i="3"/>
  <c r="G510" i="3"/>
  <c r="G511" i="3"/>
  <c r="G512" i="3"/>
  <c r="G513" i="3"/>
  <c r="G514" i="3"/>
  <c r="G515" i="3"/>
  <c r="G516" i="3"/>
  <c r="G517" i="3"/>
  <c r="G518" i="3"/>
  <c r="G519" i="3"/>
  <c r="G520" i="3"/>
  <c r="G521" i="3"/>
  <c r="G522" i="3"/>
  <c r="G523" i="3"/>
  <c r="G524" i="3"/>
  <c r="G525" i="3"/>
  <c r="G526" i="3"/>
  <c r="G527" i="3"/>
  <c r="G528" i="3"/>
  <c r="G529" i="3"/>
  <c r="G530" i="3"/>
  <c r="G531" i="3"/>
  <c r="G532" i="3"/>
  <c r="G533" i="3"/>
  <c r="G534" i="3"/>
  <c r="G535" i="3"/>
  <c r="G536" i="3"/>
  <c r="G537" i="3"/>
  <c r="G538" i="3"/>
  <c r="G539" i="3"/>
  <c r="G540" i="3"/>
  <c r="G541" i="3"/>
  <c r="G542" i="3"/>
  <c r="G543" i="3"/>
  <c r="G544" i="3"/>
  <c r="G545" i="3"/>
  <c r="G546" i="3"/>
  <c r="G547" i="3"/>
  <c r="G548" i="3"/>
  <c r="G549" i="3"/>
  <c r="G550" i="3"/>
  <c r="G551" i="3"/>
  <c r="G552" i="3"/>
  <c r="G553" i="3"/>
  <c r="G554" i="3"/>
  <c r="G555" i="3"/>
  <c r="G556" i="3"/>
  <c r="G557" i="3"/>
  <c r="G558" i="3"/>
  <c r="G559" i="3"/>
  <c r="G560" i="3"/>
  <c r="G561" i="3"/>
  <c r="G562" i="3"/>
  <c r="G563" i="3"/>
  <c r="G564" i="3"/>
  <c r="G565" i="3"/>
  <c r="G566" i="3"/>
  <c r="G567" i="3"/>
  <c r="G568" i="3"/>
  <c r="G569" i="3"/>
  <c r="G570" i="3"/>
  <c r="G571" i="3"/>
  <c r="G572" i="3"/>
  <c r="G573" i="3"/>
  <c r="G574" i="3"/>
  <c r="G575" i="3"/>
  <c r="G576" i="3"/>
  <c r="G577" i="3"/>
  <c r="G578" i="3"/>
  <c r="G579" i="3"/>
  <c r="G580" i="3"/>
  <c r="G581" i="3"/>
  <c r="G582" i="3"/>
  <c r="G583" i="3"/>
  <c r="G584" i="3"/>
  <c r="G585" i="3"/>
  <c r="G586" i="3"/>
  <c r="G587" i="3"/>
  <c r="G588" i="3"/>
  <c r="G589" i="3"/>
  <c r="G590" i="3"/>
  <c r="G591" i="3"/>
  <c r="G592" i="3"/>
  <c r="G593" i="3"/>
  <c r="G594" i="3"/>
  <c r="G595" i="3"/>
  <c r="G596" i="3"/>
  <c r="G597" i="3"/>
  <c r="G598" i="3"/>
  <c r="G599" i="3"/>
  <c r="G600" i="3"/>
  <c r="G601" i="3"/>
  <c r="G602" i="3"/>
  <c r="G603" i="3"/>
  <c r="G604" i="3"/>
  <c r="G605" i="3"/>
  <c r="G606" i="3"/>
  <c r="G607" i="3"/>
  <c r="G608" i="3"/>
  <c r="G609" i="3"/>
  <c r="G610" i="3"/>
  <c r="G611" i="3"/>
  <c r="G612" i="3"/>
  <c r="G613" i="3"/>
  <c r="G614" i="3"/>
  <c r="G615" i="3"/>
  <c r="G616" i="3"/>
  <c r="G617" i="3"/>
  <c r="G618" i="3"/>
  <c r="G619" i="3"/>
  <c r="G620" i="3"/>
  <c r="G621" i="3"/>
  <c r="G622" i="3"/>
  <c r="G623" i="3"/>
  <c r="G624" i="3"/>
  <c r="G625" i="3"/>
  <c r="G626" i="3"/>
  <c r="G627" i="3"/>
  <c r="G628" i="3"/>
  <c r="G629" i="3"/>
  <c r="G630" i="3"/>
  <c r="G631" i="3"/>
  <c r="G632" i="3"/>
  <c r="G633" i="3"/>
  <c r="G634" i="3"/>
  <c r="G635" i="3"/>
  <c r="G636" i="3"/>
  <c r="G637" i="3"/>
  <c r="G638" i="3"/>
  <c r="G639" i="3"/>
  <c r="G640" i="3"/>
  <c r="G641" i="3"/>
  <c r="G642" i="3"/>
  <c r="G643" i="3"/>
  <c r="G644" i="3"/>
  <c r="G645" i="3"/>
  <c r="G646" i="3"/>
  <c r="G647" i="3"/>
  <c r="G648" i="3"/>
  <c r="G649" i="3"/>
  <c r="G650" i="3"/>
  <c r="G651" i="3"/>
  <c r="G652" i="3"/>
  <c r="G653" i="3"/>
  <c r="G654" i="3"/>
  <c r="G655" i="3"/>
  <c r="G656" i="3"/>
  <c r="G657" i="3"/>
  <c r="G658" i="3"/>
  <c r="G659" i="3"/>
  <c r="G660" i="3"/>
  <c r="G661" i="3"/>
  <c r="G662" i="3"/>
  <c r="G663" i="3"/>
  <c r="G664" i="3"/>
  <c r="G665" i="3"/>
  <c r="G666" i="3"/>
  <c r="G667" i="3"/>
  <c r="G668" i="3"/>
  <c r="G669" i="3"/>
  <c r="G670" i="3"/>
  <c r="G671" i="3"/>
  <c r="G672" i="3"/>
  <c r="G673" i="3"/>
  <c r="G674" i="3"/>
  <c r="G675" i="3"/>
  <c r="G676" i="3"/>
  <c r="G677" i="3"/>
  <c r="G678" i="3"/>
  <c r="G679" i="3"/>
  <c r="G680" i="3"/>
  <c r="G681" i="3"/>
  <c r="G682" i="3"/>
  <c r="G683" i="3"/>
  <c r="G684" i="3"/>
  <c r="G685" i="3"/>
  <c r="G686" i="3"/>
  <c r="G687" i="3"/>
  <c r="G688" i="3"/>
  <c r="G689" i="3"/>
  <c r="G690" i="3"/>
  <c r="G691" i="3"/>
  <c r="G692" i="3"/>
  <c r="G693" i="3"/>
  <c r="G694" i="3"/>
  <c r="G695" i="3"/>
  <c r="G696" i="3"/>
  <c r="G697" i="3"/>
  <c r="G698" i="3"/>
  <c r="G699" i="3"/>
  <c r="G700" i="3"/>
  <c r="G701" i="3"/>
  <c r="G702" i="3"/>
  <c r="G703" i="3"/>
  <c r="G704" i="3"/>
  <c r="G705" i="3"/>
  <c r="G706" i="3"/>
  <c r="G707" i="3"/>
  <c r="G708" i="3"/>
  <c r="G709" i="3"/>
  <c r="G710" i="3"/>
  <c r="G711" i="3"/>
  <c r="G712" i="3"/>
  <c r="G713" i="3"/>
  <c r="G714" i="3"/>
  <c r="G715" i="3"/>
  <c r="G716" i="3"/>
  <c r="G717" i="3"/>
  <c r="G718" i="3"/>
  <c r="G719" i="3"/>
  <c r="G720" i="3"/>
  <c r="G721" i="3"/>
  <c r="G722" i="3"/>
  <c r="G723" i="3"/>
  <c r="G724" i="3"/>
  <c r="A5" i="10"/>
  <c r="A6" i="10"/>
  <c r="A7" i="10"/>
  <c r="A8" i="10"/>
  <c r="A9" i="10"/>
  <c r="A10" i="10"/>
  <c r="A11" i="10"/>
  <c r="A12" i="10"/>
  <c r="A13" i="10"/>
  <c r="A14" i="10"/>
  <c r="A15" i="10"/>
  <c r="A16" i="10"/>
  <c r="A17" i="10"/>
  <c r="A18" i="10"/>
  <c r="A19" i="10"/>
  <c r="A20" i="10"/>
  <c r="A21" i="10"/>
  <c r="A22" i="10"/>
  <c r="A23" i="10"/>
  <c r="A24" i="10"/>
  <c r="A25" i="10"/>
  <c r="A26" i="10"/>
  <c r="A27" i="10"/>
  <c r="A28" i="10"/>
  <c r="A29" i="10"/>
  <c r="A30" i="10"/>
  <c r="A31" i="10"/>
  <c r="A32" i="10"/>
  <c r="A33" i="10"/>
  <c r="A34" i="10"/>
  <c r="A35" i="10"/>
  <c r="A36" i="10"/>
  <c r="A37" i="10"/>
  <c r="A38" i="10"/>
  <c r="A39" i="10"/>
  <c r="A40" i="10"/>
  <c r="A41" i="10"/>
  <c r="A42" i="10"/>
  <c r="A43" i="10"/>
  <c r="A44" i="10"/>
  <c r="A45" i="10"/>
  <c r="A46" i="10"/>
  <c r="A47" i="10"/>
  <c r="A48" i="10"/>
  <c r="A49" i="10"/>
  <c r="A50" i="10"/>
  <c r="A51" i="10"/>
  <c r="A52" i="10"/>
  <c r="A53" i="10"/>
  <c r="A54" i="10"/>
  <c r="A55" i="10"/>
  <c r="A56" i="10"/>
  <c r="A57" i="10"/>
  <c r="A58" i="10"/>
  <c r="A59" i="10"/>
  <c r="A60" i="10"/>
  <c r="A61" i="10"/>
  <c r="A62" i="10"/>
  <c r="A63" i="10"/>
  <c r="A64" i="10"/>
  <c r="A65" i="10"/>
  <c r="A66" i="10"/>
  <c r="A67" i="10"/>
  <c r="A68" i="10"/>
  <c r="A69" i="10"/>
  <c r="A70" i="10"/>
  <c r="A71" i="10"/>
  <c r="A72" i="10"/>
  <c r="A73" i="10"/>
  <c r="A74" i="10"/>
  <c r="A75" i="10"/>
  <c r="A76" i="10"/>
  <c r="A77" i="10"/>
  <c r="A78" i="10"/>
  <c r="A79" i="10"/>
  <c r="A80" i="10"/>
  <c r="A81" i="10"/>
  <c r="A82" i="10"/>
  <c r="A83" i="10"/>
  <c r="A84" i="10"/>
  <c r="A85" i="10"/>
  <c r="A86" i="10"/>
  <c r="A87" i="10"/>
  <c r="A88" i="10"/>
  <c r="A89" i="10"/>
  <c r="A90" i="10"/>
  <c r="A91" i="10"/>
  <c r="A92" i="10"/>
  <c r="A93" i="10"/>
  <c r="A94" i="10"/>
  <c r="A95" i="10"/>
  <c r="A96" i="10"/>
  <c r="A97" i="10"/>
  <c r="A98" i="10"/>
  <c r="A99" i="10"/>
  <c r="A100" i="10"/>
  <c r="A101" i="10"/>
  <c r="A102" i="10"/>
  <c r="A103" i="10"/>
  <c r="A104" i="10"/>
  <c r="A105" i="10"/>
  <c r="A106" i="10"/>
  <c r="A107" i="10"/>
  <c r="A108" i="10"/>
  <c r="A109" i="10"/>
  <c r="A110" i="10"/>
  <c r="A111" i="10"/>
  <c r="A112" i="10"/>
  <c r="A113" i="10"/>
  <c r="A114" i="10"/>
  <c r="A115" i="10"/>
  <c r="A116" i="10"/>
  <c r="A117" i="10"/>
  <c r="A118" i="10"/>
  <c r="A119" i="10"/>
  <c r="A120" i="10"/>
  <c r="A121" i="10"/>
  <c r="A122" i="10"/>
  <c r="A123" i="10"/>
  <c r="A124" i="10"/>
  <c r="A125" i="10"/>
  <c r="A126" i="10"/>
  <c r="A127" i="10"/>
  <c r="A128" i="10"/>
  <c r="A129" i="10"/>
  <c r="A130" i="10"/>
  <c r="A131" i="10"/>
  <c r="A132" i="10"/>
  <c r="A133" i="10"/>
  <c r="A134" i="10"/>
  <c r="A135" i="10"/>
  <c r="A136" i="10"/>
  <c r="A137" i="10"/>
  <c r="A138" i="10"/>
  <c r="A139" i="10"/>
  <c r="A140" i="10"/>
  <c r="A141" i="10"/>
  <c r="A142" i="10"/>
  <c r="A143" i="10"/>
  <c r="A144" i="10"/>
  <c r="A145" i="10"/>
  <c r="A146" i="10"/>
  <c r="A147" i="10"/>
  <c r="A148" i="10"/>
  <c r="A149" i="10"/>
  <c r="A150" i="10"/>
  <c r="A151" i="10"/>
  <c r="A152" i="10"/>
  <c r="A153" i="10"/>
  <c r="A154" i="10"/>
  <c r="A155" i="10"/>
  <c r="A156" i="10"/>
  <c r="A157" i="10"/>
  <c r="A158" i="10"/>
  <c r="A159" i="10"/>
  <c r="A160" i="10"/>
  <c r="A161" i="10"/>
  <c r="A162" i="10"/>
  <c r="A163" i="10"/>
  <c r="A164" i="10"/>
  <c r="A165" i="10"/>
  <c r="A166" i="10"/>
  <c r="A167" i="10"/>
  <c r="A168" i="10"/>
  <c r="A169" i="10"/>
  <c r="A170" i="10"/>
  <c r="A171" i="10"/>
  <c r="A172" i="10"/>
  <c r="A173" i="10"/>
  <c r="A174" i="10"/>
  <c r="A175" i="10"/>
  <c r="A176" i="10"/>
  <c r="A177" i="10"/>
  <c r="A178" i="10"/>
  <c r="A179" i="10"/>
  <c r="A180" i="10"/>
  <c r="A181" i="10"/>
  <c r="A182" i="10"/>
  <c r="A183" i="10"/>
  <c r="A184" i="10"/>
  <c r="A185" i="10"/>
  <c r="A186" i="10"/>
  <c r="A187" i="10"/>
  <c r="A188" i="10"/>
  <c r="A189" i="10"/>
  <c r="A190" i="10"/>
  <c r="A191" i="10"/>
  <c r="A192" i="10"/>
  <c r="A193" i="10"/>
  <c r="A194" i="10"/>
  <c r="A195" i="10"/>
  <c r="A196" i="10"/>
  <c r="A197" i="10"/>
  <c r="A198" i="10"/>
  <c r="A199" i="10"/>
  <c r="A200" i="10"/>
  <c r="A201" i="10"/>
  <c r="A202" i="10"/>
  <c r="A203" i="10"/>
  <c r="A204" i="10"/>
  <c r="A205" i="10"/>
  <c r="A206" i="10"/>
  <c r="A207" i="10"/>
  <c r="A208" i="10"/>
  <c r="A209" i="10"/>
  <c r="A210" i="10"/>
  <c r="A211" i="10"/>
  <c r="A212" i="10"/>
  <c r="A213" i="10"/>
  <c r="A214" i="10"/>
  <c r="A215" i="10"/>
  <c r="A216" i="10"/>
  <c r="A217" i="10"/>
  <c r="A218" i="10"/>
  <c r="A219" i="10"/>
  <c r="A220" i="10"/>
  <c r="A221" i="10"/>
  <c r="A222" i="10"/>
  <c r="A223" i="10"/>
  <c r="A224" i="10"/>
  <c r="A225" i="10"/>
  <c r="A226" i="10"/>
  <c r="A227" i="10"/>
  <c r="A228" i="10"/>
  <c r="A229" i="10"/>
  <c r="A230" i="10"/>
  <c r="A231" i="10"/>
  <c r="A232" i="10"/>
  <c r="A233" i="10"/>
  <c r="A234" i="10"/>
  <c r="A235" i="10"/>
  <c r="A236" i="10"/>
  <c r="A237" i="10"/>
  <c r="A238" i="10"/>
  <c r="A239" i="10"/>
  <c r="A240" i="10"/>
  <c r="A241" i="10"/>
  <c r="A242" i="10"/>
  <c r="A243" i="10"/>
  <c r="A244" i="10"/>
  <c r="A245" i="10"/>
  <c r="A246" i="10"/>
  <c r="A247" i="10"/>
  <c r="A248" i="10"/>
  <c r="A249" i="10"/>
  <c r="A250" i="10"/>
  <c r="A251" i="10"/>
  <c r="A252" i="10"/>
  <c r="A253" i="10"/>
  <c r="A254" i="10"/>
  <c r="A255" i="10"/>
  <c r="A256" i="10"/>
  <c r="A257" i="10"/>
  <c r="A258" i="10"/>
  <c r="A259" i="10"/>
  <c r="A260" i="10"/>
  <c r="A261" i="10"/>
  <c r="A262" i="10"/>
  <c r="A263" i="10"/>
  <c r="A264" i="10"/>
  <c r="A265" i="10"/>
  <c r="A266" i="10"/>
  <c r="A267" i="10"/>
  <c r="A268" i="10"/>
  <c r="A269" i="10"/>
  <c r="A270" i="10"/>
  <c r="A271" i="10"/>
  <c r="A272" i="10"/>
  <c r="A273" i="10"/>
  <c r="A274" i="10"/>
  <c r="A275" i="10"/>
  <c r="A276" i="10"/>
  <c r="A277" i="10"/>
  <c r="A278" i="10"/>
  <c r="A279" i="10"/>
  <c r="A280" i="10"/>
  <c r="A281" i="10"/>
  <c r="A282" i="10"/>
  <c r="A283" i="10"/>
  <c r="A284" i="10"/>
  <c r="A285" i="10"/>
  <c r="A286" i="10"/>
  <c r="A287" i="10"/>
  <c r="A288" i="10"/>
  <c r="A289" i="10"/>
  <c r="A290" i="10"/>
  <c r="A291" i="10"/>
  <c r="A292" i="10"/>
  <c r="A293" i="10"/>
  <c r="A294" i="10"/>
  <c r="A295" i="10"/>
  <c r="A296" i="10"/>
  <c r="A297" i="10"/>
  <c r="A298" i="10"/>
  <c r="A299" i="10"/>
  <c r="A300" i="10"/>
  <c r="A301" i="10"/>
  <c r="A302" i="10"/>
  <c r="A303" i="10"/>
  <c r="A304" i="10"/>
  <c r="A305" i="10"/>
  <c r="A306" i="10"/>
  <c r="A307" i="10"/>
  <c r="A308" i="10"/>
  <c r="A309" i="10"/>
  <c r="A310" i="10"/>
  <c r="A311" i="10"/>
  <c r="A312" i="10"/>
  <c r="A313" i="10"/>
  <c r="A314" i="10"/>
  <c r="A315" i="10"/>
  <c r="A316" i="10"/>
  <c r="A317" i="10"/>
  <c r="A318" i="10"/>
  <c r="A319" i="10"/>
  <c r="A320" i="10"/>
  <c r="A321" i="10"/>
  <c r="A322" i="10"/>
  <c r="A323" i="10"/>
  <c r="A324" i="10"/>
  <c r="A325" i="10"/>
  <c r="A326" i="10"/>
  <c r="A327" i="10"/>
  <c r="A328" i="10"/>
  <c r="A329" i="10"/>
  <c r="A330" i="10"/>
  <c r="A331" i="10"/>
  <c r="A332" i="10"/>
  <c r="A333" i="10"/>
  <c r="A334" i="10"/>
  <c r="A335" i="10"/>
  <c r="A336" i="10"/>
  <c r="A337" i="10"/>
  <c r="A338" i="10"/>
  <c r="A339" i="10"/>
  <c r="A340" i="10"/>
  <c r="A341" i="10"/>
  <c r="A342" i="10"/>
  <c r="A343" i="10"/>
  <c r="A344" i="10"/>
  <c r="A345" i="10"/>
  <c r="A346" i="10"/>
  <c r="A347" i="10"/>
  <c r="A348" i="10"/>
  <c r="A349" i="10"/>
  <c r="A350" i="10"/>
  <c r="A351" i="10"/>
  <c r="A352" i="10"/>
  <c r="A353" i="10"/>
  <c r="A354" i="10"/>
  <c r="A355" i="10"/>
  <c r="A356" i="10"/>
  <c r="A357" i="10"/>
  <c r="A358" i="10"/>
  <c r="A359" i="10"/>
  <c r="A360" i="10"/>
  <c r="A361" i="10"/>
  <c r="A362" i="10"/>
  <c r="A363" i="10"/>
  <c r="A364" i="10"/>
  <c r="A365" i="10"/>
  <c r="A366" i="10"/>
  <c r="A367" i="10"/>
  <c r="A368" i="10"/>
  <c r="A369" i="10"/>
  <c r="A370" i="10"/>
  <c r="A371" i="10"/>
  <c r="A372" i="10"/>
  <c r="A373" i="10"/>
  <c r="A374" i="10"/>
  <c r="A375" i="10"/>
  <c r="A376" i="10"/>
  <c r="A377" i="10"/>
  <c r="A378" i="10"/>
  <c r="A379" i="10"/>
  <c r="A380" i="10"/>
  <c r="A381" i="10"/>
  <c r="A382" i="10"/>
  <c r="A383" i="10"/>
  <c r="A384" i="10"/>
  <c r="A385" i="10"/>
  <c r="A386" i="10"/>
  <c r="A387" i="10"/>
  <c r="A388" i="10"/>
  <c r="A389" i="10"/>
  <c r="A390" i="10"/>
  <c r="A391" i="10"/>
  <c r="A392" i="10"/>
  <c r="A393" i="10"/>
  <c r="A394" i="10"/>
  <c r="A395" i="10"/>
  <c r="A396" i="10"/>
  <c r="A397" i="10"/>
  <c r="A398" i="10"/>
  <c r="A399" i="10"/>
  <c r="A400" i="10"/>
  <c r="A401" i="10"/>
  <c r="A402" i="10"/>
  <c r="A403" i="10"/>
  <c r="A404" i="10"/>
  <c r="A405" i="10"/>
  <c r="A406" i="10"/>
  <c r="A407" i="10"/>
  <c r="A408" i="10"/>
  <c r="A409" i="10"/>
  <c r="A410" i="10"/>
  <c r="A411" i="10"/>
  <c r="A412" i="10"/>
  <c r="A413" i="10"/>
  <c r="A414" i="10"/>
  <c r="A415" i="10"/>
  <c r="A416" i="10"/>
  <c r="A417" i="10"/>
  <c r="A418" i="10"/>
  <c r="A419" i="10"/>
  <c r="A420" i="10"/>
  <c r="A421" i="10"/>
  <c r="A422" i="10"/>
  <c r="A423" i="10"/>
  <c r="A424" i="10"/>
  <c r="A425" i="10"/>
  <c r="A426" i="10"/>
  <c r="A427" i="10"/>
  <c r="A428" i="10"/>
  <c r="A429" i="10"/>
  <c r="A430" i="10"/>
  <c r="A431" i="10"/>
  <c r="A432" i="10"/>
  <c r="A433" i="10"/>
  <c r="A434" i="10"/>
  <c r="A435" i="10"/>
  <c r="A436" i="10"/>
  <c r="A437" i="10"/>
  <c r="A438" i="10"/>
  <c r="A439" i="10"/>
  <c r="A440" i="10"/>
  <c r="A441" i="10"/>
  <c r="A442" i="10"/>
  <c r="A443" i="10"/>
  <c r="A444" i="10"/>
  <c r="A445" i="10"/>
  <c r="A446" i="10"/>
  <c r="A447" i="10"/>
  <c r="A448" i="10"/>
  <c r="A449" i="10"/>
  <c r="A450" i="10"/>
  <c r="A451" i="10"/>
  <c r="A452" i="10"/>
  <c r="A453" i="10"/>
  <c r="A454" i="10"/>
  <c r="A455" i="10"/>
  <c r="A456" i="10"/>
  <c r="A457" i="10"/>
  <c r="A458" i="10"/>
  <c r="A459" i="10"/>
  <c r="A460" i="10"/>
  <c r="A461" i="10"/>
  <c r="A462" i="10"/>
  <c r="A463" i="10"/>
  <c r="A464" i="10"/>
  <c r="A465" i="10"/>
  <c r="A466" i="10"/>
  <c r="A467" i="10"/>
  <c r="A468" i="10"/>
  <c r="A469" i="10"/>
  <c r="A470" i="10"/>
  <c r="A471" i="10"/>
  <c r="A472" i="10"/>
  <c r="A473" i="10"/>
  <c r="A474" i="10"/>
  <c r="A475" i="10"/>
  <c r="A476" i="10"/>
  <c r="A477" i="10"/>
  <c r="A478" i="10"/>
  <c r="A479" i="10"/>
  <c r="A480" i="10"/>
  <c r="A481" i="10"/>
  <c r="A482" i="10"/>
  <c r="A483" i="10"/>
  <c r="A484" i="10"/>
  <c r="A485" i="10"/>
  <c r="A486" i="10"/>
  <c r="A487" i="10"/>
  <c r="A488" i="10"/>
  <c r="A489" i="10"/>
  <c r="A490" i="10"/>
  <c r="A491" i="10"/>
  <c r="A492" i="10"/>
  <c r="A493" i="10"/>
  <c r="A494" i="10"/>
  <c r="A495" i="10"/>
  <c r="A496" i="10"/>
  <c r="A497" i="10"/>
  <c r="A498" i="10"/>
  <c r="A499" i="10"/>
  <c r="A500" i="10"/>
  <c r="A501" i="10"/>
  <c r="A502" i="10"/>
  <c r="A503" i="10"/>
  <c r="A504" i="10"/>
  <c r="A505" i="10"/>
  <c r="A506" i="10"/>
  <c r="A507" i="10"/>
  <c r="A508" i="10"/>
  <c r="A509" i="10"/>
  <c r="A510" i="10"/>
  <c r="A511" i="10"/>
  <c r="A512" i="10"/>
  <c r="A513" i="10"/>
  <c r="A514" i="10"/>
  <c r="A515" i="10"/>
  <c r="A516" i="10"/>
  <c r="A517" i="10"/>
  <c r="A518" i="10"/>
  <c r="A519" i="10"/>
  <c r="A520" i="10"/>
  <c r="A521" i="10"/>
  <c r="A522" i="10"/>
  <c r="A523" i="10"/>
  <c r="A524" i="10"/>
  <c r="A525" i="10"/>
  <c r="A526" i="10"/>
  <c r="A527" i="10"/>
  <c r="A528" i="10"/>
  <c r="A529" i="10"/>
  <c r="A530" i="10"/>
  <c r="A531" i="10"/>
  <c r="A532" i="10"/>
  <c r="A533" i="10"/>
  <c r="A534" i="10"/>
  <c r="A535" i="10"/>
  <c r="A536" i="10"/>
  <c r="A537" i="10"/>
  <c r="A538" i="10"/>
  <c r="A539" i="10"/>
  <c r="A540" i="10"/>
  <c r="A541" i="10"/>
  <c r="A542" i="10"/>
  <c r="A543" i="10"/>
  <c r="A544" i="10"/>
  <c r="A545" i="10"/>
  <c r="A546" i="10"/>
  <c r="A547" i="10"/>
  <c r="A548" i="10"/>
  <c r="A549" i="10"/>
  <c r="A550" i="10"/>
  <c r="A551" i="10"/>
  <c r="A552" i="10"/>
  <c r="A553" i="10"/>
  <c r="A554" i="10"/>
  <c r="A555" i="10"/>
  <c r="A556" i="10"/>
  <c r="A557" i="10"/>
  <c r="A558" i="10"/>
  <c r="A559" i="10"/>
  <c r="A560" i="10"/>
  <c r="A561" i="10"/>
  <c r="A562" i="10"/>
  <c r="A563" i="10"/>
  <c r="A564" i="10"/>
  <c r="A565" i="10"/>
  <c r="A566" i="10"/>
  <c r="A567" i="10"/>
  <c r="A568" i="10"/>
  <c r="A569" i="10"/>
  <c r="A570" i="10"/>
  <c r="A571" i="10"/>
  <c r="A572" i="10"/>
  <c r="A573" i="10"/>
  <c r="A574" i="10"/>
  <c r="A575" i="10"/>
  <c r="A576" i="10"/>
  <c r="A577" i="10"/>
  <c r="A578" i="10"/>
  <c r="A579" i="10"/>
  <c r="A580" i="10"/>
  <c r="A581" i="10"/>
  <c r="A582" i="10"/>
  <c r="A583" i="10"/>
  <c r="A584" i="10"/>
  <c r="A585" i="10"/>
  <c r="A586" i="10"/>
  <c r="A587" i="10"/>
  <c r="A588" i="10"/>
  <c r="A589" i="10"/>
  <c r="A590" i="10"/>
  <c r="A591" i="10"/>
  <c r="A592" i="10"/>
  <c r="A593" i="10"/>
  <c r="A594" i="10"/>
  <c r="A595" i="10"/>
  <c r="A596" i="10"/>
  <c r="A597" i="10"/>
  <c r="A598" i="10"/>
  <c r="A599" i="10"/>
  <c r="A600" i="10"/>
  <c r="A601" i="10"/>
  <c r="A602" i="10"/>
  <c r="A603" i="10"/>
  <c r="A604" i="10"/>
  <c r="A605" i="10"/>
  <c r="A606" i="10"/>
  <c r="A607" i="10"/>
  <c r="A608" i="10"/>
  <c r="A609" i="10"/>
  <c r="A610" i="10"/>
  <c r="A611" i="10"/>
  <c r="A612" i="10"/>
  <c r="A613" i="10"/>
  <c r="A614" i="10"/>
  <c r="A615" i="10"/>
  <c r="A616" i="10"/>
  <c r="A617" i="10"/>
  <c r="A618" i="10"/>
  <c r="A619" i="10"/>
  <c r="A620" i="10"/>
  <c r="A621" i="10"/>
  <c r="A622" i="10"/>
  <c r="A623" i="10"/>
  <c r="A624" i="10"/>
  <c r="A625" i="10"/>
  <c r="A626" i="10"/>
  <c r="A627" i="10"/>
  <c r="A628" i="10"/>
  <c r="A629" i="10"/>
  <c r="A630" i="10"/>
  <c r="A631" i="10"/>
  <c r="A632" i="10"/>
  <c r="A633" i="10"/>
  <c r="A634" i="10"/>
  <c r="A635" i="10"/>
  <c r="A636" i="10"/>
  <c r="A637" i="10"/>
  <c r="A638" i="10"/>
  <c r="A639" i="10"/>
  <c r="A640" i="10"/>
  <c r="A641" i="10"/>
  <c r="A642" i="10"/>
  <c r="A643" i="10"/>
  <c r="A644" i="10"/>
  <c r="A645" i="10"/>
  <c r="A646" i="10"/>
  <c r="A647" i="10"/>
  <c r="A648" i="10"/>
  <c r="A649" i="10"/>
  <c r="A650" i="10"/>
  <c r="A651" i="10"/>
  <c r="A652" i="10"/>
  <c r="A653" i="10"/>
  <c r="A654" i="10"/>
  <c r="A655" i="10"/>
  <c r="A656" i="10"/>
  <c r="A657" i="10"/>
  <c r="A658" i="10"/>
  <c r="A659" i="10"/>
  <c r="A660" i="10"/>
  <c r="A661" i="10"/>
  <c r="A662" i="10"/>
  <c r="A663" i="10"/>
  <c r="A664" i="10"/>
  <c r="A665" i="10"/>
  <c r="A666" i="10"/>
  <c r="A667" i="10"/>
  <c r="A668" i="10"/>
  <c r="A669" i="10"/>
  <c r="A670" i="10"/>
  <c r="A671" i="10"/>
  <c r="A672" i="10"/>
  <c r="A673" i="10"/>
  <c r="A674" i="10"/>
  <c r="A675" i="10"/>
  <c r="A676" i="10"/>
  <c r="C676" i="10" s="1"/>
  <c r="A677" i="10"/>
  <c r="C677" i="10" s="1"/>
  <c r="A678" i="10"/>
  <c r="C678" i="10" s="1"/>
  <c r="A679" i="10"/>
  <c r="C679" i="10" s="1"/>
  <c r="A680" i="10"/>
  <c r="C680" i="10" s="1"/>
  <c r="A681" i="10"/>
  <c r="C681" i="10" s="1"/>
  <c r="A682" i="10"/>
  <c r="C682" i="10" s="1"/>
  <c r="A683" i="10"/>
  <c r="C683" i="10" s="1"/>
  <c r="A684" i="10"/>
  <c r="C684" i="10" s="1"/>
  <c r="A685" i="10"/>
  <c r="C685" i="10" s="1"/>
  <c r="A686" i="10"/>
  <c r="C686" i="10" s="1"/>
  <c r="A687" i="10"/>
  <c r="C687" i="10" s="1"/>
  <c r="A688" i="10"/>
  <c r="C688" i="10" s="1"/>
  <c r="A689" i="10"/>
  <c r="C689" i="10" s="1"/>
  <c r="A690" i="10"/>
  <c r="C690" i="10" s="1"/>
  <c r="A691" i="10"/>
  <c r="C691" i="10" s="1"/>
  <c r="A692" i="10"/>
  <c r="C692" i="10" s="1"/>
  <c r="A693" i="10"/>
  <c r="C693" i="10" s="1"/>
  <c r="A694" i="10"/>
  <c r="C694" i="10" s="1"/>
  <c r="A695" i="10"/>
  <c r="C695" i="10" s="1"/>
  <c r="A696" i="10"/>
  <c r="C696" i="10" s="1"/>
  <c r="A697" i="10"/>
  <c r="C697" i="10" s="1"/>
  <c r="A698" i="10"/>
  <c r="C698" i="10" s="1"/>
  <c r="A699" i="10"/>
  <c r="C699" i="10" s="1"/>
  <c r="A700" i="10"/>
  <c r="C700" i="10" s="1"/>
  <c r="A701" i="10"/>
  <c r="C701" i="10" s="1"/>
  <c r="A702" i="10"/>
  <c r="C702" i="10" s="1"/>
  <c r="A703" i="10"/>
  <c r="C703" i="10" s="1"/>
  <c r="A704" i="10"/>
  <c r="C704" i="10" s="1"/>
  <c r="A705" i="10"/>
  <c r="C705" i="10" s="1"/>
  <c r="A706" i="10"/>
  <c r="C706" i="10" s="1"/>
  <c r="A707" i="10"/>
  <c r="C707" i="10" s="1"/>
  <c r="A708" i="10"/>
  <c r="C708" i="10" s="1"/>
  <c r="A709" i="10"/>
  <c r="C709" i="10" s="1"/>
  <c r="A710" i="10"/>
  <c r="C710" i="10" s="1"/>
  <c r="A711" i="10"/>
  <c r="C711" i="10" s="1"/>
  <c r="A712" i="10"/>
  <c r="C712" i="10" s="1"/>
  <c r="A713" i="10"/>
  <c r="C713" i="10" s="1"/>
  <c r="A714" i="10"/>
  <c r="C714" i="10" s="1"/>
  <c r="A715" i="10"/>
  <c r="C715" i="10" s="1"/>
  <c r="A716" i="10"/>
  <c r="C716" i="10" s="1"/>
  <c r="A717" i="10"/>
  <c r="C717" i="10" s="1"/>
  <c r="A718" i="10"/>
  <c r="C718" i="10" s="1"/>
  <c r="A719" i="10"/>
  <c r="C719" i="10" s="1"/>
  <c r="A720" i="10"/>
  <c r="C720" i="10" s="1"/>
  <c r="A721" i="10"/>
  <c r="C721" i="10" s="1"/>
  <c r="A722" i="10"/>
  <c r="C722" i="10" s="1"/>
  <c r="A723" i="10"/>
  <c r="C723" i="10" s="1"/>
  <c r="A4" i="10"/>
  <c r="D676" i="10"/>
  <c r="D677" i="10"/>
  <c r="D678" i="10"/>
  <c r="D679" i="10"/>
  <c r="D680" i="10"/>
  <c r="D681" i="10"/>
  <c r="D682" i="10"/>
  <c r="D683" i="10"/>
  <c r="D684" i="10"/>
  <c r="D685" i="10"/>
  <c r="D686" i="10"/>
  <c r="D687" i="10"/>
  <c r="D688" i="10"/>
  <c r="D689" i="10"/>
  <c r="D690" i="10"/>
  <c r="D691" i="10"/>
  <c r="D692" i="10"/>
  <c r="D693" i="10"/>
  <c r="D694" i="10"/>
  <c r="D695" i="10"/>
  <c r="D696" i="10"/>
  <c r="D697" i="10"/>
  <c r="D698" i="10"/>
  <c r="D699" i="10"/>
  <c r="D700" i="10"/>
  <c r="D701" i="10"/>
  <c r="D702" i="10"/>
  <c r="D703" i="10"/>
  <c r="D704" i="10"/>
  <c r="D705" i="10"/>
  <c r="D706" i="10"/>
  <c r="D707" i="10"/>
  <c r="D708" i="10"/>
  <c r="D709" i="10"/>
  <c r="D710" i="10"/>
  <c r="D711" i="10"/>
  <c r="D712" i="10"/>
  <c r="D713" i="10"/>
  <c r="D714" i="10"/>
  <c r="D715" i="10"/>
  <c r="D716" i="10"/>
  <c r="D717" i="10"/>
  <c r="D718" i="10"/>
  <c r="D719" i="10"/>
  <c r="D720" i="10"/>
  <c r="D721" i="10"/>
  <c r="D722" i="10"/>
  <c r="D723" i="10"/>
  <c r="K6" i="3"/>
  <c r="K7" i="3"/>
  <c r="H7" i="3" s="1"/>
  <c r="K8" i="3"/>
  <c r="H8" i="3" s="1"/>
  <c r="K9" i="3"/>
  <c r="K10" i="3"/>
  <c r="K11" i="3"/>
  <c r="K12" i="3"/>
  <c r="K13" i="3"/>
  <c r="H13" i="3" s="1"/>
  <c r="K14" i="3"/>
  <c r="K15" i="3"/>
  <c r="K16" i="3"/>
  <c r="K17" i="3"/>
  <c r="K18" i="3"/>
  <c r="K19" i="3"/>
  <c r="K20" i="3"/>
  <c r="K21" i="3"/>
  <c r="K22" i="3"/>
  <c r="K23" i="3"/>
  <c r="K24" i="3"/>
  <c r="H24" i="3" s="1"/>
  <c r="K25" i="3"/>
  <c r="K26" i="3"/>
  <c r="H26" i="3" s="1"/>
  <c r="K27" i="3"/>
  <c r="K28" i="3"/>
  <c r="K29" i="3"/>
  <c r="K30" i="3"/>
  <c r="K31" i="3"/>
  <c r="H31" i="3" s="1"/>
  <c r="K32" i="3"/>
  <c r="H32" i="3" s="1"/>
  <c r="K33" i="3"/>
  <c r="K34" i="3"/>
  <c r="K35" i="3"/>
  <c r="K36" i="3"/>
  <c r="K37" i="3"/>
  <c r="K38" i="3"/>
  <c r="H38" i="3" s="1"/>
  <c r="K39" i="3"/>
  <c r="H39" i="3" s="1"/>
  <c r="K40" i="3"/>
  <c r="K41" i="3"/>
  <c r="K42" i="3"/>
  <c r="K43" i="3"/>
  <c r="H43" i="3" s="1"/>
  <c r="K44" i="3"/>
  <c r="H44" i="3" s="1"/>
  <c r="K45" i="3"/>
  <c r="H45" i="3" s="1"/>
  <c r="K46" i="3"/>
  <c r="K47" i="3"/>
  <c r="H47" i="3" s="1"/>
  <c r="K48" i="3"/>
  <c r="K49" i="3"/>
  <c r="K50" i="3"/>
  <c r="H50" i="3" s="1"/>
  <c r="K51" i="3"/>
  <c r="K52" i="3"/>
  <c r="K53" i="3"/>
  <c r="K54" i="3"/>
  <c r="K55" i="3"/>
  <c r="K56" i="3"/>
  <c r="K57" i="3"/>
  <c r="H57" i="3" s="1"/>
  <c r="K58" i="3"/>
  <c r="H58" i="3" s="1"/>
  <c r="K59" i="3"/>
  <c r="K60" i="3"/>
  <c r="H60" i="3" s="1"/>
  <c r="N60" i="3" s="1"/>
  <c r="K61" i="3"/>
  <c r="K62" i="3"/>
  <c r="H62" i="3" s="1"/>
  <c r="K63" i="3"/>
  <c r="K64" i="3"/>
  <c r="K65" i="3"/>
  <c r="K66" i="3"/>
  <c r="H66" i="3" s="1"/>
  <c r="K67" i="3"/>
  <c r="H67" i="3" s="1"/>
  <c r="K68" i="3"/>
  <c r="H68" i="3" s="1"/>
  <c r="N68" i="3" s="1"/>
  <c r="K69" i="3"/>
  <c r="H69" i="3" s="1"/>
  <c r="K70" i="3"/>
  <c r="H70" i="3" s="1"/>
  <c r="K71" i="3"/>
  <c r="H71" i="3" s="1"/>
  <c r="K72" i="3"/>
  <c r="H72" i="3" s="1"/>
  <c r="K73" i="3"/>
  <c r="H73" i="3" s="1"/>
  <c r="K74" i="3"/>
  <c r="K75" i="3"/>
  <c r="H75" i="3" s="1"/>
  <c r="K76" i="3"/>
  <c r="K77" i="3"/>
  <c r="K78" i="3"/>
  <c r="K79" i="3"/>
  <c r="H79" i="3" s="1"/>
  <c r="K80" i="3"/>
  <c r="K81" i="3"/>
  <c r="H81" i="3" s="1"/>
  <c r="K82" i="3"/>
  <c r="K83" i="3"/>
  <c r="K84" i="3"/>
  <c r="K85" i="3"/>
  <c r="H85" i="3" s="1"/>
  <c r="K86" i="3"/>
  <c r="K87" i="3"/>
  <c r="K88" i="3"/>
  <c r="K89" i="3"/>
  <c r="K90" i="3"/>
  <c r="K91" i="3"/>
  <c r="H91" i="3" s="1"/>
  <c r="K92" i="3"/>
  <c r="H92" i="3" s="1"/>
  <c r="K93" i="3"/>
  <c r="K94" i="3"/>
  <c r="H94" i="3" s="1"/>
  <c r="K95" i="3"/>
  <c r="H95" i="3" s="1"/>
  <c r="K96" i="3"/>
  <c r="K97" i="3"/>
  <c r="K98" i="3"/>
  <c r="K99" i="3"/>
  <c r="K100" i="3"/>
  <c r="H100" i="3" s="1"/>
  <c r="K101" i="3"/>
  <c r="H101" i="3" s="1"/>
  <c r="K102" i="3"/>
  <c r="H102" i="3" s="1"/>
  <c r="K103" i="3"/>
  <c r="K104" i="3"/>
  <c r="K105" i="3"/>
  <c r="K106" i="3"/>
  <c r="K107" i="3"/>
  <c r="K108" i="3"/>
  <c r="H108" i="3" s="1"/>
  <c r="K109" i="3"/>
  <c r="H109" i="3" s="1"/>
  <c r="K110" i="3"/>
  <c r="K111" i="3"/>
  <c r="K112" i="3"/>
  <c r="K113" i="3"/>
  <c r="H113" i="3" s="1"/>
  <c r="K114" i="3"/>
  <c r="K115" i="3"/>
  <c r="H115" i="3" s="1"/>
  <c r="K116" i="3"/>
  <c r="K117" i="3"/>
  <c r="H117" i="3" s="1"/>
  <c r="Y117" i="3" s="1"/>
  <c r="K118" i="3"/>
  <c r="H118" i="3" s="1"/>
  <c r="K119" i="3"/>
  <c r="K120" i="3"/>
  <c r="K121" i="3"/>
  <c r="K122" i="3"/>
  <c r="K123" i="3"/>
  <c r="H123" i="3" s="1"/>
  <c r="K124" i="3"/>
  <c r="H124" i="3" s="1"/>
  <c r="K125" i="3"/>
  <c r="H125" i="3" s="1"/>
  <c r="K126" i="3"/>
  <c r="H126" i="3" s="1"/>
  <c r="K127" i="3"/>
  <c r="K128" i="3"/>
  <c r="H128" i="3" s="1"/>
  <c r="K129" i="3"/>
  <c r="K130" i="3"/>
  <c r="H130" i="3" s="1"/>
  <c r="K131" i="3"/>
  <c r="H131" i="3" s="1"/>
  <c r="K132" i="3"/>
  <c r="K133" i="3"/>
  <c r="K134" i="3"/>
  <c r="H134" i="3" s="1"/>
  <c r="K135" i="3"/>
  <c r="K136" i="3"/>
  <c r="H136" i="3" s="1"/>
  <c r="K137" i="3"/>
  <c r="H137" i="3" s="1"/>
  <c r="K138" i="3"/>
  <c r="K139" i="3"/>
  <c r="K140" i="3"/>
  <c r="H140" i="3" s="1"/>
  <c r="K141" i="3"/>
  <c r="K142" i="3"/>
  <c r="H142" i="3" s="1"/>
  <c r="K143" i="3"/>
  <c r="K144" i="3"/>
  <c r="H144" i="3" s="1"/>
  <c r="K145" i="3"/>
  <c r="H145" i="3" s="1"/>
  <c r="K146" i="3"/>
  <c r="K147" i="3"/>
  <c r="H147" i="3" s="1"/>
  <c r="K148" i="3"/>
  <c r="K149" i="3"/>
  <c r="H149" i="3" s="1"/>
  <c r="K150" i="3"/>
  <c r="K151" i="3"/>
  <c r="H151" i="3" s="1"/>
  <c r="K152" i="3"/>
  <c r="K153" i="3"/>
  <c r="K154" i="3"/>
  <c r="H154" i="3" s="1"/>
  <c r="K155" i="3"/>
  <c r="H155" i="3" s="1"/>
  <c r="K156" i="3"/>
  <c r="H156" i="3" s="1"/>
  <c r="K157" i="3"/>
  <c r="K158" i="3"/>
  <c r="H158" i="3" s="1"/>
  <c r="K159" i="3"/>
  <c r="H159" i="3" s="1"/>
  <c r="K160" i="3"/>
  <c r="K161" i="3"/>
  <c r="K162" i="3"/>
  <c r="K163" i="3"/>
  <c r="H163" i="3" s="1"/>
  <c r="K164" i="3"/>
  <c r="K165" i="3"/>
  <c r="K166" i="3"/>
  <c r="K167" i="3"/>
  <c r="H167" i="3" s="1"/>
  <c r="K168" i="3"/>
  <c r="K169" i="3"/>
  <c r="H169" i="3" s="1"/>
  <c r="K170" i="3"/>
  <c r="K171" i="3"/>
  <c r="H171" i="3" s="1"/>
  <c r="K172" i="3"/>
  <c r="K173" i="3"/>
  <c r="K174" i="3"/>
  <c r="K175" i="3"/>
  <c r="K176" i="3"/>
  <c r="K177" i="3"/>
  <c r="H177" i="3" s="1"/>
  <c r="K178" i="3"/>
  <c r="H178" i="3" s="1"/>
  <c r="K179" i="3"/>
  <c r="K180" i="3"/>
  <c r="K181" i="3"/>
  <c r="H181" i="3" s="1"/>
  <c r="K182" i="3"/>
  <c r="H182" i="3" s="1"/>
  <c r="K183" i="3"/>
  <c r="H183" i="3" s="1"/>
  <c r="K184" i="3"/>
  <c r="H184" i="3" s="1"/>
  <c r="K185" i="3"/>
  <c r="K186" i="3"/>
  <c r="K187" i="3"/>
  <c r="H187" i="3" s="1"/>
  <c r="K188" i="3"/>
  <c r="H188" i="3" s="1"/>
  <c r="K189" i="3"/>
  <c r="H189" i="3" s="1"/>
  <c r="K190" i="3"/>
  <c r="H190" i="3" s="1"/>
  <c r="K191" i="3"/>
  <c r="K192" i="3"/>
  <c r="K193" i="3"/>
  <c r="K194" i="3"/>
  <c r="K195" i="3"/>
  <c r="H195" i="3" s="1"/>
  <c r="K196" i="3"/>
  <c r="H196" i="3" s="1"/>
  <c r="K197" i="3"/>
  <c r="K198" i="3"/>
  <c r="K199" i="3"/>
  <c r="K200" i="3"/>
  <c r="K201" i="3"/>
  <c r="K202" i="3"/>
  <c r="K203" i="3"/>
  <c r="H203" i="3" s="1"/>
  <c r="K204" i="3"/>
  <c r="K205" i="3"/>
  <c r="H205" i="3" s="1"/>
  <c r="K206" i="3"/>
  <c r="K207" i="3"/>
  <c r="K208" i="3"/>
  <c r="K209" i="3"/>
  <c r="H209" i="3" s="1"/>
  <c r="K210" i="3"/>
  <c r="K211" i="3"/>
  <c r="K212" i="3"/>
  <c r="K213" i="3"/>
  <c r="H213" i="3" s="1"/>
  <c r="K214" i="3"/>
  <c r="H214" i="3" s="1"/>
  <c r="K215" i="3"/>
  <c r="K216" i="3"/>
  <c r="K217" i="3"/>
  <c r="H217" i="3" s="1"/>
  <c r="K218" i="3"/>
  <c r="K219" i="3"/>
  <c r="K220" i="3"/>
  <c r="H220" i="3" s="1"/>
  <c r="K221" i="3"/>
  <c r="H221" i="3" s="1"/>
  <c r="K222" i="3"/>
  <c r="H222" i="3" s="1"/>
  <c r="K223" i="3"/>
  <c r="K224" i="3"/>
  <c r="K225" i="3"/>
  <c r="H225" i="3" s="1"/>
  <c r="K226" i="3"/>
  <c r="H226" i="3" s="1"/>
  <c r="K227" i="3"/>
  <c r="K228" i="3"/>
  <c r="K229" i="3"/>
  <c r="K230" i="3"/>
  <c r="K231" i="3"/>
  <c r="K232" i="3"/>
  <c r="K233" i="3"/>
  <c r="K234" i="3"/>
  <c r="K235" i="3"/>
  <c r="H235" i="3" s="1"/>
  <c r="K236" i="3"/>
  <c r="H236" i="3" s="1"/>
  <c r="K237" i="3"/>
  <c r="K238" i="3"/>
  <c r="H238" i="3" s="1"/>
  <c r="K239" i="3"/>
  <c r="H239" i="3" s="1"/>
  <c r="K240" i="3"/>
  <c r="K241" i="3"/>
  <c r="H241" i="3" s="1"/>
  <c r="K242" i="3"/>
  <c r="K243" i="3"/>
  <c r="K244" i="3"/>
  <c r="K245" i="3"/>
  <c r="K246" i="3"/>
  <c r="K247" i="3"/>
  <c r="H247" i="3" s="1"/>
  <c r="K248" i="3"/>
  <c r="H248" i="3" s="1"/>
  <c r="K249" i="3"/>
  <c r="K250" i="3"/>
  <c r="H250" i="3" s="1"/>
  <c r="K251" i="3"/>
  <c r="H251" i="3" s="1"/>
  <c r="X251" i="3" s="1"/>
  <c r="K252" i="3"/>
  <c r="K253" i="3"/>
  <c r="K254" i="3"/>
  <c r="H254" i="3" s="1"/>
  <c r="K255" i="3"/>
  <c r="H255" i="3" s="1"/>
  <c r="K256" i="3"/>
  <c r="K257" i="3"/>
  <c r="K258" i="3"/>
  <c r="K259" i="3"/>
  <c r="K260" i="3"/>
  <c r="H260" i="3" s="1"/>
  <c r="K261" i="3"/>
  <c r="K262" i="3"/>
  <c r="K263" i="3"/>
  <c r="K264" i="3"/>
  <c r="H264" i="3" s="1"/>
  <c r="K265" i="3"/>
  <c r="K266" i="3"/>
  <c r="H266" i="3" s="1"/>
  <c r="K267" i="3"/>
  <c r="K268" i="3"/>
  <c r="K269" i="3"/>
  <c r="H269" i="3" s="1"/>
  <c r="K270" i="3"/>
  <c r="K271" i="3"/>
  <c r="K272" i="3"/>
  <c r="H272" i="3" s="1"/>
  <c r="K273" i="3"/>
  <c r="K274" i="3"/>
  <c r="H274" i="3" s="1"/>
  <c r="K275" i="3"/>
  <c r="H275" i="3" s="1"/>
  <c r="K276" i="3"/>
  <c r="K277" i="3"/>
  <c r="K278" i="3"/>
  <c r="K279" i="3"/>
  <c r="K280" i="3"/>
  <c r="H280" i="3" s="1"/>
  <c r="K281" i="3"/>
  <c r="K282" i="3"/>
  <c r="H282" i="3" s="1"/>
  <c r="K283" i="3"/>
  <c r="H283" i="3" s="1"/>
  <c r="K284" i="3"/>
  <c r="K285" i="3"/>
  <c r="K286" i="3"/>
  <c r="K287" i="3"/>
  <c r="H287" i="3" s="1"/>
  <c r="K288" i="3"/>
  <c r="H288" i="3" s="1"/>
  <c r="K289" i="3"/>
  <c r="H289" i="3" s="1"/>
  <c r="K290" i="3"/>
  <c r="K291" i="3"/>
  <c r="K292" i="3"/>
  <c r="H292" i="3" s="1"/>
  <c r="K293" i="3"/>
  <c r="K294" i="3"/>
  <c r="H294" i="3" s="1"/>
  <c r="K295" i="3"/>
  <c r="K296" i="3"/>
  <c r="H296" i="3" s="1"/>
  <c r="K297" i="3"/>
  <c r="K298" i="3"/>
  <c r="K299" i="3"/>
  <c r="H299" i="3" s="1"/>
  <c r="K300" i="3"/>
  <c r="K301" i="3"/>
  <c r="K302" i="3"/>
  <c r="K303" i="3"/>
  <c r="H303" i="3" s="1"/>
  <c r="K304" i="3"/>
  <c r="H304" i="3" s="1"/>
  <c r="K305" i="3"/>
  <c r="K306" i="3"/>
  <c r="K307" i="3"/>
  <c r="K308" i="3"/>
  <c r="H308" i="3" s="1"/>
  <c r="K309" i="3"/>
  <c r="H309" i="3" s="1"/>
  <c r="K310" i="3"/>
  <c r="H310" i="3" s="1"/>
  <c r="K311" i="3"/>
  <c r="K312" i="3"/>
  <c r="H312" i="3" s="1"/>
  <c r="Q312" i="3" s="1"/>
  <c r="K313" i="3"/>
  <c r="K314" i="3"/>
  <c r="H314" i="3" s="1"/>
  <c r="K315" i="3"/>
  <c r="K316" i="3"/>
  <c r="H316" i="3" s="1"/>
  <c r="K317" i="3"/>
  <c r="H317" i="3" s="1"/>
  <c r="K318" i="3"/>
  <c r="K319" i="3"/>
  <c r="H319" i="3" s="1"/>
  <c r="K320" i="3"/>
  <c r="K321" i="3"/>
  <c r="K322" i="3"/>
  <c r="H322" i="3" s="1"/>
  <c r="K323" i="3"/>
  <c r="H323" i="3" s="1"/>
  <c r="K324" i="3"/>
  <c r="K325" i="3"/>
  <c r="H325" i="3" s="1"/>
  <c r="K326" i="3"/>
  <c r="H326" i="3" s="1"/>
  <c r="K327" i="3"/>
  <c r="K328" i="3"/>
  <c r="K329" i="3"/>
  <c r="H329" i="3" s="1"/>
  <c r="K330" i="3"/>
  <c r="K331" i="3"/>
  <c r="H331" i="3" s="1"/>
  <c r="K332" i="3"/>
  <c r="H332" i="3" s="1"/>
  <c r="K333" i="3"/>
  <c r="K334" i="3"/>
  <c r="K335" i="3"/>
  <c r="K336" i="3"/>
  <c r="H336" i="3" s="1"/>
  <c r="K337" i="3"/>
  <c r="K338" i="3"/>
  <c r="K339" i="3"/>
  <c r="K340" i="3"/>
  <c r="K341" i="3"/>
  <c r="H341" i="3" s="1"/>
  <c r="K342" i="3"/>
  <c r="H342" i="3" s="1"/>
  <c r="K343" i="3"/>
  <c r="H343" i="3" s="1"/>
  <c r="K344" i="3"/>
  <c r="H344" i="3" s="1"/>
  <c r="K345" i="3"/>
  <c r="K346" i="3"/>
  <c r="K347" i="3"/>
  <c r="K348" i="3"/>
  <c r="H348" i="3" s="1"/>
  <c r="K349" i="3"/>
  <c r="K350" i="3"/>
  <c r="K351" i="3"/>
  <c r="K352" i="3"/>
  <c r="K353" i="3"/>
  <c r="K354" i="3"/>
  <c r="H354" i="3" s="1"/>
  <c r="K355" i="3"/>
  <c r="H355" i="3" s="1"/>
  <c r="K356" i="3"/>
  <c r="K357" i="3"/>
  <c r="H357" i="3" s="1"/>
  <c r="K358" i="3"/>
  <c r="H358" i="3" s="1"/>
  <c r="K359" i="3"/>
  <c r="K360" i="3"/>
  <c r="H360" i="3" s="1"/>
  <c r="K361" i="3"/>
  <c r="K362" i="3"/>
  <c r="K363" i="3"/>
  <c r="K364" i="3"/>
  <c r="K365" i="3"/>
  <c r="K366" i="3"/>
  <c r="K367" i="3"/>
  <c r="K368" i="3"/>
  <c r="K369" i="3"/>
  <c r="H369" i="3" s="1"/>
  <c r="K370" i="3"/>
  <c r="K371" i="3"/>
  <c r="K372" i="3"/>
  <c r="K373" i="3"/>
  <c r="H373" i="3" s="1"/>
  <c r="K374" i="3"/>
  <c r="H374" i="3" s="1"/>
  <c r="K375" i="3"/>
  <c r="K376" i="3"/>
  <c r="H376" i="3" s="1"/>
  <c r="T376" i="3" s="1"/>
  <c r="K377" i="3"/>
  <c r="K378" i="3"/>
  <c r="H378" i="3" s="1"/>
  <c r="K379" i="3"/>
  <c r="K380" i="3"/>
  <c r="K381" i="3"/>
  <c r="H381" i="3" s="1"/>
  <c r="S381" i="3" s="1"/>
  <c r="K382" i="3"/>
  <c r="K383" i="3"/>
  <c r="H383" i="3" s="1"/>
  <c r="K384" i="3"/>
  <c r="K385" i="3"/>
  <c r="H385" i="3" s="1"/>
  <c r="K386" i="3"/>
  <c r="K387" i="3"/>
  <c r="K388" i="3"/>
  <c r="K389" i="3"/>
  <c r="K390" i="3"/>
  <c r="K391" i="3"/>
  <c r="H391" i="3" s="1"/>
  <c r="K392" i="3"/>
  <c r="H392" i="3" s="1"/>
  <c r="K393" i="3"/>
  <c r="K394" i="3"/>
  <c r="H394" i="3" s="1"/>
  <c r="K395" i="3"/>
  <c r="K396" i="3"/>
  <c r="K397" i="3"/>
  <c r="K398" i="3"/>
  <c r="H398" i="3" s="1"/>
  <c r="K399" i="3"/>
  <c r="K400" i="3"/>
  <c r="K401" i="3"/>
  <c r="K402" i="3"/>
  <c r="H402" i="3" s="1"/>
  <c r="K403" i="3"/>
  <c r="H403" i="3" s="1"/>
  <c r="K404" i="3"/>
  <c r="K405" i="3"/>
  <c r="H405" i="3" s="1"/>
  <c r="K406" i="3"/>
  <c r="K407" i="3"/>
  <c r="K408" i="3"/>
  <c r="K409" i="3"/>
  <c r="H409" i="3" s="1"/>
  <c r="K410" i="3"/>
  <c r="K411" i="3"/>
  <c r="H411" i="3" s="1"/>
  <c r="K412" i="3"/>
  <c r="K413" i="3"/>
  <c r="H413" i="3" s="1"/>
  <c r="K414" i="3"/>
  <c r="K415" i="3"/>
  <c r="K416" i="3"/>
  <c r="H416" i="3" s="1"/>
  <c r="K417" i="3"/>
  <c r="K418" i="3"/>
  <c r="K419" i="3"/>
  <c r="K420" i="3"/>
  <c r="K421" i="3"/>
  <c r="K422" i="3"/>
  <c r="K423" i="3"/>
  <c r="K424" i="3"/>
  <c r="K425" i="3"/>
  <c r="H425" i="3" s="1"/>
  <c r="O425" i="3" s="1"/>
  <c r="K426" i="3"/>
  <c r="H426" i="3" s="1"/>
  <c r="K427" i="3"/>
  <c r="K428" i="3"/>
  <c r="K429" i="3"/>
  <c r="H429" i="3" s="1"/>
  <c r="K430" i="3"/>
  <c r="K431" i="3"/>
  <c r="H431" i="3" s="1"/>
  <c r="K432" i="3"/>
  <c r="K433" i="3"/>
  <c r="K434" i="3"/>
  <c r="H434" i="3" s="1"/>
  <c r="K435" i="3"/>
  <c r="H435" i="3" s="1"/>
  <c r="K436" i="3"/>
  <c r="K437" i="3"/>
  <c r="K438" i="3"/>
  <c r="K439" i="3"/>
  <c r="K440" i="3"/>
  <c r="H440" i="3" s="1"/>
  <c r="K441" i="3"/>
  <c r="H441" i="3" s="1"/>
  <c r="K442" i="3"/>
  <c r="K443" i="3"/>
  <c r="K444" i="3"/>
  <c r="H444" i="3" s="1"/>
  <c r="K445" i="3"/>
  <c r="H445" i="3" s="1"/>
  <c r="K446" i="3"/>
  <c r="K447" i="3"/>
  <c r="H447" i="3" s="1"/>
  <c r="K448" i="3"/>
  <c r="H448" i="3" s="1"/>
  <c r="K449" i="3"/>
  <c r="K450" i="3"/>
  <c r="H450" i="3" s="1"/>
  <c r="K451" i="3"/>
  <c r="K452" i="3"/>
  <c r="H452" i="3" s="1"/>
  <c r="K453" i="3"/>
  <c r="K454" i="3"/>
  <c r="K455" i="3"/>
  <c r="H455" i="3" s="1"/>
  <c r="K456" i="3"/>
  <c r="K457" i="3"/>
  <c r="K458" i="3"/>
  <c r="H458" i="3" s="1"/>
  <c r="K459" i="3"/>
  <c r="K460" i="3"/>
  <c r="K461" i="3"/>
  <c r="H461" i="3" s="1"/>
  <c r="K462" i="3"/>
  <c r="K463" i="3"/>
  <c r="H463" i="3" s="1"/>
  <c r="K464" i="3"/>
  <c r="K465" i="3"/>
  <c r="K466" i="3"/>
  <c r="K467" i="3"/>
  <c r="K468" i="3"/>
  <c r="H468" i="3" s="1"/>
  <c r="K469" i="3"/>
  <c r="K470" i="3"/>
  <c r="H470" i="3" s="1"/>
  <c r="K471" i="3"/>
  <c r="H471" i="3" s="1"/>
  <c r="M471" i="3" s="1"/>
  <c r="K472" i="3"/>
  <c r="K473" i="3"/>
  <c r="K474" i="3"/>
  <c r="K475" i="3"/>
  <c r="H475" i="3" s="1"/>
  <c r="K476" i="3"/>
  <c r="K477" i="3"/>
  <c r="K478" i="3"/>
  <c r="H478" i="3" s="1"/>
  <c r="K479" i="3"/>
  <c r="K480" i="3"/>
  <c r="K481" i="3"/>
  <c r="H481" i="3" s="1"/>
  <c r="K482" i="3"/>
  <c r="H482" i="3" s="1"/>
  <c r="O482" i="3" s="1"/>
  <c r="K483" i="3"/>
  <c r="K484" i="3"/>
  <c r="H484" i="3" s="1"/>
  <c r="K485" i="3"/>
  <c r="H485" i="3" s="1"/>
  <c r="K486" i="3"/>
  <c r="H486" i="3" s="1"/>
  <c r="K487" i="3"/>
  <c r="K488" i="3"/>
  <c r="H488" i="3" s="1"/>
  <c r="K489" i="3"/>
  <c r="K490" i="3"/>
  <c r="K491" i="3"/>
  <c r="H491" i="3" s="1"/>
  <c r="K492" i="3"/>
  <c r="H492" i="3" s="1"/>
  <c r="K493" i="3"/>
  <c r="H493" i="3" s="1"/>
  <c r="K494" i="3"/>
  <c r="K495" i="3"/>
  <c r="K496" i="3"/>
  <c r="K497" i="3"/>
  <c r="H497" i="3" s="1"/>
  <c r="K498" i="3"/>
  <c r="H498" i="3" s="1"/>
  <c r="K499" i="3"/>
  <c r="K500" i="3"/>
  <c r="K501" i="3"/>
  <c r="K502" i="3"/>
  <c r="H502" i="3" s="1"/>
  <c r="K503" i="3"/>
  <c r="H503" i="3" s="1"/>
  <c r="K504" i="3"/>
  <c r="H504" i="3" s="1"/>
  <c r="K505" i="3"/>
  <c r="K506" i="3"/>
  <c r="K507" i="3"/>
  <c r="H507" i="3" s="1"/>
  <c r="K508" i="3"/>
  <c r="K509" i="3"/>
  <c r="H509" i="3" s="1"/>
  <c r="K510" i="3"/>
  <c r="K511" i="3"/>
  <c r="H511" i="3" s="1"/>
  <c r="P511" i="3" s="1"/>
  <c r="K512" i="3"/>
  <c r="K513" i="3"/>
  <c r="K514" i="3"/>
  <c r="K515" i="3"/>
  <c r="K516" i="3"/>
  <c r="K517" i="3"/>
  <c r="H517" i="3" s="1"/>
  <c r="K518" i="3"/>
  <c r="K519" i="3"/>
  <c r="K520" i="3"/>
  <c r="K521" i="3"/>
  <c r="K522" i="3"/>
  <c r="H522" i="3" s="1"/>
  <c r="K523" i="3"/>
  <c r="K524" i="3"/>
  <c r="H524" i="3" s="1"/>
  <c r="K525" i="3"/>
  <c r="K526" i="3"/>
  <c r="K527" i="3"/>
  <c r="K528" i="3"/>
  <c r="K529" i="3"/>
  <c r="H529" i="3" s="1"/>
  <c r="K530" i="3"/>
  <c r="H530" i="3" s="1"/>
  <c r="K531" i="3"/>
  <c r="K532" i="3"/>
  <c r="H532" i="3" s="1"/>
  <c r="K533" i="3"/>
  <c r="K534" i="3"/>
  <c r="K535" i="3"/>
  <c r="H535" i="3" s="1"/>
  <c r="K536" i="3"/>
  <c r="K537" i="3"/>
  <c r="K538" i="3"/>
  <c r="K539" i="3"/>
  <c r="H539" i="3" s="1"/>
  <c r="S539" i="3" s="1"/>
  <c r="K540" i="3"/>
  <c r="K541" i="3"/>
  <c r="K542" i="3"/>
  <c r="K543" i="3"/>
  <c r="K544" i="3"/>
  <c r="K545" i="3"/>
  <c r="K546" i="3"/>
  <c r="H546" i="3" s="1"/>
  <c r="K547" i="3"/>
  <c r="K548" i="3"/>
  <c r="H548" i="3" s="1"/>
  <c r="K549" i="3"/>
  <c r="K550" i="3"/>
  <c r="K551" i="3"/>
  <c r="K552" i="3"/>
  <c r="H552" i="3" s="1"/>
  <c r="K553" i="3"/>
  <c r="K554" i="3"/>
  <c r="K555" i="3"/>
  <c r="H555" i="3" s="1"/>
  <c r="Q555" i="3" s="1"/>
  <c r="K556" i="3"/>
  <c r="H556" i="3" s="1"/>
  <c r="K557" i="3"/>
  <c r="K558" i="3"/>
  <c r="K559" i="3"/>
  <c r="H559" i="3" s="1"/>
  <c r="K560" i="3"/>
  <c r="H560" i="3" s="1"/>
  <c r="K561" i="3"/>
  <c r="K562" i="3"/>
  <c r="K563" i="3"/>
  <c r="K564" i="3"/>
  <c r="K565" i="3"/>
  <c r="K566" i="3"/>
  <c r="K567" i="3"/>
  <c r="H567" i="3" s="1"/>
  <c r="K568" i="3"/>
  <c r="K569" i="3"/>
  <c r="H569" i="3" s="1"/>
  <c r="K570" i="3"/>
  <c r="K571" i="3"/>
  <c r="K572" i="3"/>
  <c r="K573" i="3"/>
  <c r="K574" i="3"/>
  <c r="K575" i="3"/>
  <c r="H575" i="3" s="1"/>
  <c r="K576" i="3"/>
  <c r="H576" i="3" s="1"/>
  <c r="K577" i="3"/>
  <c r="K578" i="3"/>
  <c r="K579" i="3"/>
  <c r="K580" i="3"/>
  <c r="H580" i="3" s="1"/>
  <c r="K581" i="3"/>
  <c r="K582" i="3"/>
  <c r="H582" i="3" s="1"/>
  <c r="K583" i="3"/>
  <c r="H583" i="3" s="1"/>
  <c r="K584" i="3"/>
  <c r="H584" i="3" s="1"/>
  <c r="K585" i="3"/>
  <c r="K586" i="3"/>
  <c r="K587" i="3"/>
  <c r="H587" i="3" s="1"/>
  <c r="K588" i="3"/>
  <c r="K589" i="3"/>
  <c r="K590" i="3"/>
  <c r="H590" i="3" s="1"/>
  <c r="K591" i="3"/>
  <c r="K592" i="3"/>
  <c r="H592" i="3" s="1"/>
  <c r="K593" i="3"/>
  <c r="K594" i="3"/>
  <c r="H594" i="3" s="1"/>
  <c r="K595" i="3"/>
  <c r="K596" i="3"/>
  <c r="K597" i="3"/>
  <c r="K598" i="3"/>
  <c r="K599" i="3"/>
  <c r="K600" i="3"/>
  <c r="K601" i="3"/>
  <c r="K602" i="3"/>
  <c r="K603" i="3"/>
  <c r="H603" i="3" s="1"/>
  <c r="K604" i="3"/>
  <c r="K605" i="3"/>
  <c r="K606" i="3"/>
  <c r="K607" i="3"/>
  <c r="K608" i="3"/>
  <c r="K609" i="3"/>
  <c r="K610" i="3"/>
  <c r="K611" i="3"/>
  <c r="K612" i="3"/>
  <c r="H612" i="3" s="1"/>
  <c r="K613" i="3"/>
  <c r="K614" i="3"/>
  <c r="K615" i="3"/>
  <c r="K616" i="3"/>
  <c r="H616" i="3" s="1"/>
  <c r="K617" i="3"/>
  <c r="K618" i="3"/>
  <c r="K619" i="3"/>
  <c r="K620" i="3"/>
  <c r="K621" i="3"/>
  <c r="K622" i="3"/>
  <c r="K623" i="3"/>
  <c r="K624" i="3"/>
  <c r="K625" i="3"/>
  <c r="H625" i="3" s="1"/>
  <c r="K626" i="3"/>
  <c r="K627" i="3"/>
  <c r="K628" i="3"/>
  <c r="H628" i="3" s="1"/>
  <c r="K629" i="3"/>
  <c r="K630" i="3"/>
  <c r="K631" i="3"/>
  <c r="K632" i="3"/>
  <c r="H632" i="3" s="1"/>
  <c r="K633" i="3"/>
  <c r="H633" i="3" s="1"/>
  <c r="K634" i="3"/>
  <c r="H634" i="3" s="1"/>
  <c r="K635" i="3"/>
  <c r="H635" i="3" s="1"/>
  <c r="K636" i="3"/>
  <c r="K637" i="3"/>
  <c r="K638" i="3"/>
  <c r="H638" i="3" s="1"/>
  <c r="K639" i="3"/>
  <c r="H639" i="3" s="1"/>
  <c r="K640" i="3"/>
  <c r="H640" i="3" s="1"/>
  <c r="K641" i="3"/>
  <c r="H641" i="3" s="1"/>
  <c r="K642" i="3"/>
  <c r="K643" i="3"/>
  <c r="H643" i="3" s="1"/>
  <c r="K644" i="3"/>
  <c r="K645" i="3"/>
  <c r="K646" i="3"/>
  <c r="H646" i="3" s="1"/>
  <c r="K647" i="3"/>
  <c r="H647" i="3" s="1"/>
  <c r="K648" i="3"/>
  <c r="H648" i="3" s="1"/>
  <c r="K649" i="3"/>
  <c r="H649" i="3" s="1"/>
  <c r="K650" i="3"/>
  <c r="H650" i="3" s="1"/>
  <c r="K651" i="3"/>
  <c r="H651" i="3" s="1"/>
  <c r="K652" i="3"/>
  <c r="K653" i="3"/>
  <c r="K654" i="3"/>
  <c r="H654" i="3" s="1"/>
  <c r="K655" i="3"/>
  <c r="H655" i="3" s="1"/>
  <c r="K656" i="3"/>
  <c r="H656" i="3" s="1"/>
  <c r="K657" i="3"/>
  <c r="H657" i="3" s="1"/>
  <c r="K658" i="3"/>
  <c r="H658" i="3" s="1"/>
  <c r="K659" i="3"/>
  <c r="H659" i="3" s="1"/>
  <c r="K660" i="3"/>
  <c r="H660" i="3" s="1"/>
  <c r="K661" i="3"/>
  <c r="K662" i="3"/>
  <c r="H662" i="3" s="1"/>
  <c r="K663" i="3"/>
  <c r="H663" i="3" s="1"/>
  <c r="K664" i="3"/>
  <c r="H664" i="3" s="1"/>
  <c r="K665" i="3"/>
  <c r="H665" i="3" s="1"/>
  <c r="K666" i="3"/>
  <c r="H666" i="3" s="1"/>
  <c r="K667" i="3"/>
  <c r="H667" i="3" s="1"/>
  <c r="K668" i="3"/>
  <c r="H668" i="3" s="1"/>
  <c r="K669" i="3"/>
  <c r="K670" i="3"/>
  <c r="H670" i="3" s="1"/>
  <c r="K671" i="3"/>
  <c r="H671" i="3" s="1"/>
  <c r="K672" i="3"/>
  <c r="H672" i="3" s="1"/>
  <c r="K673" i="3"/>
  <c r="H673" i="3" s="1"/>
  <c r="K674" i="3"/>
  <c r="H674" i="3" s="1"/>
  <c r="K675" i="3"/>
  <c r="K676" i="3"/>
  <c r="H676" i="3" s="1"/>
  <c r="K677" i="3"/>
  <c r="K678" i="3"/>
  <c r="H678" i="3" s="1"/>
  <c r="K679" i="3"/>
  <c r="H679" i="3" s="1"/>
  <c r="K680" i="3"/>
  <c r="K681" i="3"/>
  <c r="K682" i="3"/>
  <c r="K683" i="3"/>
  <c r="H683" i="3" s="1"/>
  <c r="K684" i="3"/>
  <c r="K685" i="3"/>
  <c r="K686" i="3"/>
  <c r="H686" i="3" s="1"/>
  <c r="K687" i="3"/>
  <c r="H687" i="3" s="1"/>
  <c r="K688" i="3"/>
  <c r="K689" i="3"/>
  <c r="K690" i="3"/>
  <c r="K691" i="3"/>
  <c r="H691" i="3" s="1"/>
  <c r="K692" i="3"/>
  <c r="K693" i="3"/>
  <c r="H693" i="3" s="1"/>
  <c r="K694" i="3"/>
  <c r="H694" i="3" s="1"/>
  <c r="K695" i="3"/>
  <c r="H695" i="3" s="1"/>
  <c r="K696" i="3"/>
  <c r="K697" i="3"/>
  <c r="K698" i="3"/>
  <c r="H698" i="3" s="1"/>
  <c r="K699" i="3"/>
  <c r="K700" i="3"/>
  <c r="K701" i="3"/>
  <c r="H701" i="3" s="1"/>
  <c r="K702" i="3"/>
  <c r="H702" i="3" s="1"/>
  <c r="K703" i="3"/>
  <c r="H703" i="3" s="1"/>
  <c r="K704" i="3"/>
  <c r="K705" i="3"/>
  <c r="K706" i="3"/>
  <c r="K707" i="3"/>
  <c r="H707" i="3" s="1"/>
  <c r="K708" i="3"/>
  <c r="K709" i="3"/>
  <c r="H709" i="3" s="1"/>
  <c r="K710" i="3"/>
  <c r="H710" i="3" s="1"/>
  <c r="K711" i="3"/>
  <c r="H711" i="3" s="1"/>
  <c r="K712" i="3"/>
  <c r="K713" i="3"/>
  <c r="K714" i="3"/>
  <c r="K715" i="3"/>
  <c r="H715" i="3" s="1"/>
  <c r="K716" i="3"/>
  <c r="K717" i="3"/>
  <c r="K718" i="3"/>
  <c r="H718" i="3" s="1"/>
  <c r="K719" i="3"/>
  <c r="H719" i="3" s="1"/>
  <c r="K720" i="3"/>
  <c r="K721" i="3"/>
  <c r="K722" i="3"/>
  <c r="K723" i="3"/>
  <c r="H723" i="3" s="1"/>
  <c r="K724" i="3"/>
  <c r="G278" i="7" l="1"/>
  <c r="U68" i="3"/>
  <c r="AD68" i="3"/>
  <c r="W68" i="3"/>
  <c r="T68" i="3"/>
  <c r="P312" i="3"/>
  <c r="AB68" i="3"/>
  <c r="P555" i="3"/>
  <c r="O68" i="3"/>
  <c r="M68" i="3"/>
  <c r="AC68" i="3"/>
  <c r="H713" i="3"/>
  <c r="H675" i="3"/>
  <c r="AC675" i="3" s="1"/>
  <c r="H601" i="3"/>
  <c r="H574" i="3"/>
  <c r="O574" i="3" s="1"/>
  <c r="H553" i="3"/>
  <c r="AD553" i="3" s="1"/>
  <c r="H521" i="3"/>
  <c r="H495" i="3"/>
  <c r="H466" i="3"/>
  <c r="AB466" i="3" s="1"/>
  <c r="H414" i="3"/>
  <c r="U414" i="3" s="1"/>
  <c r="H384" i="3"/>
  <c r="N384" i="3" s="1"/>
  <c r="H371" i="3"/>
  <c r="H328" i="3"/>
  <c r="Y328" i="3" s="1"/>
  <c r="H301" i="3"/>
  <c r="W301" i="3" s="1"/>
  <c r="H232" i="3"/>
  <c r="H210" i="3"/>
  <c r="H152" i="3"/>
  <c r="O152" i="3" s="1"/>
  <c r="H99" i="3"/>
  <c r="M99" i="3" s="1"/>
  <c r="H52" i="3"/>
  <c r="I52" i="3" s="1"/>
  <c r="L52" i="3" s="1"/>
  <c r="H27" i="3"/>
  <c r="H720" i="3"/>
  <c r="S720" i="3" s="1"/>
  <c r="H515" i="3"/>
  <c r="H479" i="3"/>
  <c r="T479" i="3" s="1"/>
  <c r="H335" i="3"/>
  <c r="N335" i="3" s="1"/>
  <c r="H277" i="3"/>
  <c r="M277" i="3" s="1"/>
  <c r="H262" i="3"/>
  <c r="H199" i="3"/>
  <c r="I199" i="3" s="1"/>
  <c r="L199" i="3" s="1"/>
  <c r="H127" i="3"/>
  <c r="H59" i="3"/>
  <c r="H618" i="3"/>
  <c r="H557" i="3"/>
  <c r="H545" i="3"/>
  <c r="V545" i="3" s="1"/>
  <c r="H347" i="3"/>
  <c r="O347" i="3" s="1"/>
  <c r="H198" i="3"/>
  <c r="M198" i="3" s="1"/>
  <c r="H76" i="3"/>
  <c r="AD76" i="3" s="1"/>
  <c r="H9" i="3"/>
  <c r="R9" i="3" s="1"/>
  <c r="H680" i="3"/>
  <c r="V680" i="3" s="1"/>
  <c r="H624" i="3"/>
  <c r="Z624" i="3" s="1"/>
  <c r="H611" i="3"/>
  <c r="V611" i="3" s="1"/>
  <c r="H606" i="3"/>
  <c r="U606" i="3" s="1"/>
  <c r="H599" i="3"/>
  <c r="N599" i="3" s="1"/>
  <c r="H593" i="3"/>
  <c r="H579" i="3"/>
  <c r="AB579" i="3" s="1"/>
  <c r="H572" i="3"/>
  <c r="H564" i="3"/>
  <c r="H550" i="3"/>
  <c r="H544" i="3"/>
  <c r="H534" i="3"/>
  <c r="AD534" i="3" s="1"/>
  <c r="H526" i="3"/>
  <c r="U526" i="3" s="1"/>
  <c r="H513" i="3"/>
  <c r="Y513" i="3" s="1"/>
  <c r="H508" i="3"/>
  <c r="V508" i="3" s="1"/>
  <c r="H500" i="3"/>
  <c r="H477" i="3"/>
  <c r="M477" i="3" s="1"/>
  <c r="H432" i="3"/>
  <c r="H419" i="3"/>
  <c r="U419" i="3" s="1"/>
  <c r="H404" i="3"/>
  <c r="H396" i="3"/>
  <c r="P396" i="3" s="1"/>
  <c r="H388" i="3"/>
  <c r="AB381" i="3"/>
  <c r="H361" i="3"/>
  <c r="H333" i="3"/>
  <c r="T333" i="3" s="1"/>
  <c r="H311" i="3"/>
  <c r="H298" i="3"/>
  <c r="S298" i="3" s="1"/>
  <c r="H291" i="3"/>
  <c r="S291" i="3" s="1"/>
  <c r="H268" i="3"/>
  <c r="H252" i="3"/>
  <c r="P252" i="3" s="1"/>
  <c r="H245" i="3"/>
  <c r="H237" i="3"/>
  <c r="H230" i="3"/>
  <c r="O230" i="3" s="1"/>
  <c r="H215" i="3"/>
  <c r="O215" i="3" s="1"/>
  <c r="H197" i="3"/>
  <c r="Z197" i="3" s="1"/>
  <c r="H141" i="3"/>
  <c r="R141" i="3" s="1"/>
  <c r="H133" i="3"/>
  <c r="T133" i="3" s="1"/>
  <c r="H110" i="3"/>
  <c r="H104" i="3"/>
  <c r="AC104" i="3" s="1"/>
  <c r="H96" i="3"/>
  <c r="H89" i="3"/>
  <c r="H83" i="3"/>
  <c r="H61" i="3"/>
  <c r="X61" i="3" s="1"/>
  <c r="H49" i="3"/>
  <c r="M49" i="3" s="1"/>
  <c r="H41" i="3"/>
  <c r="AD41" i="3" s="1"/>
  <c r="H16" i="3"/>
  <c r="I16" i="3" s="1"/>
  <c r="L16" i="3" s="1"/>
  <c r="H614" i="3"/>
  <c r="M614" i="3" s="1"/>
  <c r="H588" i="3"/>
  <c r="H473" i="3"/>
  <c r="S473" i="3" s="1"/>
  <c r="H443" i="3"/>
  <c r="X443" i="3" s="1"/>
  <c r="H399" i="3"/>
  <c r="AA399" i="3" s="1"/>
  <c r="H271" i="3"/>
  <c r="H240" i="3"/>
  <c r="M240" i="3" s="1"/>
  <c r="H200" i="3"/>
  <c r="H86" i="3"/>
  <c r="T86" i="3" s="1"/>
  <c r="H36" i="3"/>
  <c r="Q36" i="3" s="1"/>
  <c r="H11" i="3"/>
  <c r="V11" i="3" s="1"/>
  <c r="H704" i="3"/>
  <c r="AC704" i="3" s="1"/>
  <c r="H682" i="3"/>
  <c r="H510" i="3"/>
  <c r="M510" i="3" s="1"/>
  <c r="H494" i="3"/>
  <c r="T494" i="3" s="1"/>
  <c r="H465" i="3"/>
  <c r="N465" i="3" s="1"/>
  <c r="H449" i="3"/>
  <c r="N449" i="3" s="1"/>
  <c r="H363" i="3"/>
  <c r="H293" i="3"/>
  <c r="I293" i="3" s="1"/>
  <c r="L293" i="3" s="1"/>
  <c r="H231" i="3"/>
  <c r="V231" i="3" s="1"/>
  <c r="H157" i="3"/>
  <c r="AB157" i="3" s="1"/>
  <c r="H135" i="3"/>
  <c r="AD135" i="3" s="1"/>
  <c r="H119" i="3"/>
  <c r="R119" i="3" s="1"/>
  <c r="H106" i="3"/>
  <c r="W106" i="3" s="1"/>
  <c r="H77" i="3"/>
  <c r="O77" i="3" s="1"/>
  <c r="H18" i="3"/>
  <c r="S18" i="3" s="1"/>
  <c r="H565" i="3"/>
  <c r="H412" i="3"/>
  <c r="Y412" i="3" s="1"/>
  <c r="H389" i="3"/>
  <c r="S389" i="3" s="1"/>
  <c r="H318" i="3"/>
  <c r="N318" i="3" s="1"/>
  <c r="H284" i="3"/>
  <c r="O284" i="3" s="1"/>
  <c r="H261" i="3"/>
  <c r="P261" i="3" s="1"/>
  <c r="H246" i="3"/>
  <c r="S246" i="3" s="1"/>
  <c r="H216" i="3"/>
  <c r="H172" i="3"/>
  <c r="S172" i="3" s="1"/>
  <c r="H150" i="3"/>
  <c r="AC150" i="3" s="1"/>
  <c r="H97" i="3"/>
  <c r="Y97" i="3" s="1"/>
  <c r="H25" i="3"/>
  <c r="U25" i="3" s="1"/>
  <c r="H724" i="3"/>
  <c r="H685" i="3"/>
  <c r="P685" i="3" s="1"/>
  <c r="H631" i="3"/>
  <c r="Y631" i="3" s="1"/>
  <c r="H623" i="3"/>
  <c r="Q623" i="3" s="1"/>
  <c r="H605" i="3"/>
  <c r="P605" i="3" s="1"/>
  <c r="H598" i="3"/>
  <c r="AC598" i="3" s="1"/>
  <c r="H585" i="3"/>
  <c r="H578" i="3"/>
  <c r="M578" i="3" s="1"/>
  <c r="H571" i="3"/>
  <c r="S571" i="3" s="1"/>
  <c r="H563" i="3"/>
  <c r="Y563" i="3" s="1"/>
  <c r="H543" i="3"/>
  <c r="H533" i="3"/>
  <c r="H525" i="3"/>
  <c r="T525" i="3" s="1"/>
  <c r="H519" i="3"/>
  <c r="P519" i="3" s="1"/>
  <c r="H512" i="3"/>
  <c r="P512" i="3" s="1"/>
  <c r="H499" i="3"/>
  <c r="R499" i="3" s="1"/>
  <c r="H483" i="3"/>
  <c r="O483" i="3" s="1"/>
  <c r="H476" i="3"/>
  <c r="Q476" i="3" s="1"/>
  <c r="H462" i="3"/>
  <c r="H454" i="3"/>
  <c r="H439" i="3"/>
  <c r="Z439" i="3" s="1"/>
  <c r="H424" i="3"/>
  <c r="P424" i="3" s="1"/>
  <c r="H418" i="3"/>
  <c r="V418" i="3" s="1"/>
  <c r="H410" i="3"/>
  <c r="I410" i="3" s="1"/>
  <c r="L410" i="3" s="1"/>
  <c r="H395" i="3"/>
  <c r="V395" i="3" s="1"/>
  <c r="H375" i="3"/>
  <c r="M375" i="3" s="1"/>
  <c r="H368" i="3"/>
  <c r="R368" i="3" s="1"/>
  <c r="H353" i="3"/>
  <c r="H340" i="3"/>
  <c r="H324" i="3"/>
  <c r="H305" i="3"/>
  <c r="Q305" i="3" s="1"/>
  <c r="H297" i="3"/>
  <c r="Y297" i="3" s="1"/>
  <c r="H290" i="3"/>
  <c r="AD290" i="3" s="1"/>
  <c r="H267" i="3"/>
  <c r="H259" i="3"/>
  <c r="P259" i="3" s="1"/>
  <c r="H244" i="3"/>
  <c r="AA244" i="3" s="1"/>
  <c r="H229" i="3"/>
  <c r="H204" i="3"/>
  <c r="P204" i="3" s="1"/>
  <c r="H176" i="3"/>
  <c r="N176" i="3" s="1"/>
  <c r="H170" i="3"/>
  <c r="N170" i="3" s="1"/>
  <c r="H162" i="3"/>
  <c r="O162" i="3" s="1"/>
  <c r="H148" i="3"/>
  <c r="H132" i="3"/>
  <c r="S132" i="3" s="1"/>
  <c r="H103" i="3"/>
  <c r="H88" i="3"/>
  <c r="T88" i="3" s="1"/>
  <c r="H82" i="3"/>
  <c r="AD82" i="3" s="1"/>
  <c r="H74" i="3"/>
  <c r="AD60" i="3"/>
  <c r="H56" i="3"/>
  <c r="T56" i="3" s="1"/>
  <c r="H48" i="3"/>
  <c r="I48" i="3" s="1"/>
  <c r="L48" i="3" s="1"/>
  <c r="H40" i="3"/>
  <c r="AC40" i="3" s="1"/>
  <c r="H23" i="3"/>
  <c r="H15" i="3"/>
  <c r="H705" i="3"/>
  <c r="H581" i="3"/>
  <c r="V581" i="3" s="1"/>
  <c r="H487" i="3"/>
  <c r="H427" i="3"/>
  <c r="Z427" i="3" s="1"/>
  <c r="H407" i="3"/>
  <c r="W407" i="3" s="1"/>
  <c r="H364" i="3"/>
  <c r="H349" i="3"/>
  <c r="H320" i="3"/>
  <c r="H306" i="3"/>
  <c r="M306" i="3" s="1"/>
  <c r="H278" i="3"/>
  <c r="T278" i="3" s="1"/>
  <c r="H193" i="3"/>
  <c r="P193" i="3" s="1"/>
  <c r="H166" i="3"/>
  <c r="H120" i="3"/>
  <c r="M120" i="3" s="1"/>
  <c r="H78" i="3"/>
  <c r="H63" i="3"/>
  <c r="Q63" i="3" s="1"/>
  <c r="H712" i="3"/>
  <c r="T712" i="3" s="1"/>
  <c r="H688" i="3"/>
  <c r="S688" i="3" s="1"/>
  <c r="H558" i="3"/>
  <c r="H528" i="3"/>
  <c r="X528" i="3" s="1"/>
  <c r="H300" i="3"/>
  <c r="Q300" i="3" s="1"/>
  <c r="H270" i="3"/>
  <c r="AA270" i="3" s="1"/>
  <c r="H224" i="3"/>
  <c r="M224" i="3" s="1"/>
  <c r="H207" i="3"/>
  <c r="H192" i="3"/>
  <c r="R192" i="3" s="1"/>
  <c r="H165" i="3"/>
  <c r="AC165" i="3" s="1"/>
  <c r="H98" i="3"/>
  <c r="T98" i="3" s="1"/>
  <c r="H681" i="3"/>
  <c r="AB681" i="3" s="1"/>
  <c r="H573" i="3"/>
  <c r="AC573" i="3" s="1"/>
  <c r="H551" i="3"/>
  <c r="T551" i="3" s="1"/>
  <c r="H456" i="3"/>
  <c r="H433" i="3"/>
  <c r="H397" i="3"/>
  <c r="H370" i="3"/>
  <c r="I370" i="3" s="1"/>
  <c r="L370" i="3" s="1"/>
  <c r="H276" i="3"/>
  <c r="R276" i="3" s="1"/>
  <c r="H253" i="3"/>
  <c r="H223" i="3"/>
  <c r="T223" i="3" s="1"/>
  <c r="H206" i="3"/>
  <c r="R206" i="3" s="1"/>
  <c r="H164" i="3"/>
  <c r="S164" i="3" s="1"/>
  <c r="H111" i="3"/>
  <c r="H84" i="3"/>
  <c r="Y84" i="3" s="1"/>
  <c r="H717" i="3"/>
  <c r="Z717" i="3" s="1"/>
  <c r="H708" i="3"/>
  <c r="O708" i="3" s="1"/>
  <c r="H684" i="3"/>
  <c r="O684" i="3" s="1"/>
  <c r="H630" i="3"/>
  <c r="AB630" i="3" s="1"/>
  <c r="H622" i="3"/>
  <c r="M622" i="3" s="1"/>
  <c r="H617" i="3"/>
  <c r="T617" i="3" s="1"/>
  <c r="H610" i="3"/>
  <c r="H604" i="3"/>
  <c r="T604" i="3" s="1"/>
  <c r="H597" i="3"/>
  <c r="N597" i="3" s="1"/>
  <c r="H591" i="3"/>
  <c r="AC591" i="3" s="1"/>
  <c r="H577" i="3"/>
  <c r="Q577" i="3" s="1"/>
  <c r="H570" i="3"/>
  <c r="W570" i="3" s="1"/>
  <c r="H562" i="3"/>
  <c r="H542" i="3"/>
  <c r="H538" i="3"/>
  <c r="H518" i="3"/>
  <c r="AD511" i="3"/>
  <c r="H506" i="3"/>
  <c r="Y506" i="3" s="1"/>
  <c r="H490" i="3"/>
  <c r="N490" i="3" s="1"/>
  <c r="H469" i="3"/>
  <c r="R469" i="3" s="1"/>
  <c r="H453" i="3"/>
  <c r="N453" i="3" s="1"/>
  <c r="H446" i="3"/>
  <c r="AB446" i="3" s="1"/>
  <c r="H438" i="3"/>
  <c r="H430" i="3"/>
  <c r="T430" i="3" s="1"/>
  <c r="H423" i="3"/>
  <c r="H417" i="3"/>
  <c r="H387" i="3"/>
  <c r="R387" i="3" s="1"/>
  <c r="H367" i="3"/>
  <c r="M367" i="3" s="1"/>
  <c r="H352" i="3"/>
  <c r="S352" i="3" s="1"/>
  <c r="H339" i="3"/>
  <c r="O339" i="3" s="1"/>
  <c r="H315" i="3"/>
  <c r="H281" i="3"/>
  <c r="AD281" i="3" s="1"/>
  <c r="H258" i="3"/>
  <c r="AC258" i="3" s="1"/>
  <c r="H243" i="3"/>
  <c r="X243" i="3" s="1"/>
  <c r="H228" i="3"/>
  <c r="I228" i="3" s="1"/>
  <c r="L228" i="3" s="1"/>
  <c r="H180" i="3"/>
  <c r="AD180" i="3" s="1"/>
  <c r="H161" i="3"/>
  <c r="H153" i="3"/>
  <c r="H139" i="3"/>
  <c r="H116" i="3"/>
  <c r="U116" i="3" s="1"/>
  <c r="V60" i="3"/>
  <c r="H55" i="3"/>
  <c r="W55" i="3" s="1"/>
  <c r="H30" i="3"/>
  <c r="Y30" i="3" s="1"/>
  <c r="H22" i="3"/>
  <c r="Z22" i="3" s="1"/>
  <c r="H14" i="3"/>
  <c r="N14" i="3" s="1"/>
  <c r="H6" i="3"/>
  <c r="N6" i="3" s="1"/>
  <c r="H721" i="3"/>
  <c r="H697" i="3"/>
  <c r="T697" i="3" s="1"/>
  <c r="H689" i="3"/>
  <c r="H627" i="3"/>
  <c r="M627" i="3" s="1"/>
  <c r="H480" i="3"/>
  <c r="AC480" i="3" s="1"/>
  <c r="H286" i="3"/>
  <c r="AB286" i="3" s="1"/>
  <c r="H263" i="3"/>
  <c r="U263" i="3" s="1"/>
  <c r="H173" i="3"/>
  <c r="N173" i="3" s="1"/>
  <c r="H19" i="3"/>
  <c r="H696" i="3"/>
  <c r="M696" i="3" s="1"/>
  <c r="H642" i="3"/>
  <c r="M642" i="3" s="1"/>
  <c r="H626" i="3"/>
  <c r="H619" i="3"/>
  <c r="X619" i="3" s="1"/>
  <c r="H613" i="3"/>
  <c r="N613" i="3" s="1"/>
  <c r="H600" i="3"/>
  <c r="O600" i="3" s="1"/>
  <c r="H566" i="3"/>
  <c r="I566" i="3" s="1"/>
  <c r="L566" i="3" s="1"/>
  <c r="H540" i="3"/>
  <c r="V540" i="3" s="1"/>
  <c r="H520" i="3"/>
  <c r="AC520" i="3" s="1"/>
  <c r="H472" i="3"/>
  <c r="H457" i="3"/>
  <c r="O457" i="3" s="1"/>
  <c r="H442" i="3"/>
  <c r="O442" i="3" s="1"/>
  <c r="H421" i="3"/>
  <c r="H406" i="3"/>
  <c r="M406" i="3" s="1"/>
  <c r="H390" i="3"/>
  <c r="H377" i="3"/>
  <c r="H327" i="3"/>
  <c r="H285" i="3"/>
  <c r="H143" i="3"/>
  <c r="Z143" i="3" s="1"/>
  <c r="H112" i="3"/>
  <c r="T112" i="3" s="1"/>
  <c r="H90" i="3"/>
  <c r="Q90" i="3" s="1"/>
  <c r="H51" i="3"/>
  <c r="Z51" i="3" s="1"/>
  <c r="H35" i="3"/>
  <c r="X35" i="3" s="1"/>
  <c r="H10" i="3"/>
  <c r="R10" i="3" s="1"/>
  <c r="H607" i="3"/>
  <c r="AC607" i="3" s="1"/>
  <c r="H586" i="3"/>
  <c r="AB586" i="3" s="1"/>
  <c r="H527" i="3"/>
  <c r="U527" i="3" s="1"/>
  <c r="H514" i="3"/>
  <c r="H501" i="3"/>
  <c r="M501" i="3" s="1"/>
  <c r="H464" i="3"/>
  <c r="M464" i="3" s="1"/>
  <c r="H420" i="3"/>
  <c r="Z420" i="3" s="1"/>
  <c r="H382" i="3"/>
  <c r="H362" i="3"/>
  <c r="M362" i="3" s="1"/>
  <c r="H334" i="3"/>
  <c r="R334" i="3" s="1"/>
  <c r="H208" i="3"/>
  <c r="H191" i="3"/>
  <c r="H105" i="3"/>
  <c r="AB105" i="3" s="1"/>
  <c r="H42" i="3"/>
  <c r="H17" i="3"/>
  <c r="I17" i="3" s="1"/>
  <c r="L17" i="3" s="1"/>
  <c r="H716" i="3"/>
  <c r="H700" i="3"/>
  <c r="AC700" i="3" s="1"/>
  <c r="H692" i="3"/>
  <c r="H699" i="3"/>
  <c r="V699" i="3" s="1"/>
  <c r="H677" i="3"/>
  <c r="V677" i="3" s="1"/>
  <c r="H669" i="3"/>
  <c r="Y669" i="3" s="1"/>
  <c r="H661" i="3"/>
  <c r="N661" i="3" s="1"/>
  <c r="H653" i="3"/>
  <c r="T653" i="3" s="1"/>
  <c r="H645" i="3"/>
  <c r="H637" i="3"/>
  <c r="P637" i="3" s="1"/>
  <c r="H629" i="3"/>
  <c r="U629" i="3" s="1"/>
  <c r="H621" i="3"/>
  <c r="AA621" i="3" s="1"/>
  <c r="H609" i="3"/>
  <c r="H596" i="3"/>
  <c r="P596" i="3" s="1"/>
  <c r="H561" i="3"/>
  <c r="H549" i="3"/>
  <c r="O549" i="3" s="1"/>
  <c r="H541" i="3"/>
  <c r="AA541" i="3" s="1"/>
  <c r="H537" i="3"/>
  <c r="Y537" i="3" s="1"/>
  <c r="H531" i="3"/>
  <c r="H523" i="3"/>
  <c r="S523" i="3" s="1"/>
  <c r="U511" i="3"/>
  <c r="H505" i="3"/>
  <c r="X505" i="3" s="1"/>
  <c r="H489" i="3"/>
  <c r="H474" i="3"/>
  <c r="P474" i="3" s="1"/>
  <c r="H460" i="3"/>
  <c r="Z460" i="3" s="1"/>
  <c r="H437" i="3"/>
  <c r="H422" i="3"/>
  <c r="Y422" i="3" s="1"/>
  <c r="H408" i="3"/>
  <c r="H401" i="3"/>
  <c r="U401" i="3" s="1"/>
  <c r="H393" i="3"/>
  <c r="W393" i="3" s="1"/>
  <c r="H386" i="3"/>
  <c r="P386" i="3" s="1"/>
  <c r="H380" i="3"/>
  <c r="S380" i="3" s="1"/>
  <c r="H366" i="3"/>
  <c r="H359" i="3"/>
  <c r="R359" i="3" s="1"/>
  <c r="H351" i="3"/>
  <c r="H346" i="3"/>
  <c r="N346" i="3" s="1"/>
  <c r="H338" i="3"/>
  <c r="H330" i="3"/>
  <c r="N330" i="3" s="1"/>
  <c r="H295" i="3"/>
  <c r="O295" i="3" s="1"/>
  <c r="H273" i="3"/>
  <c r="O273" i="3" s="1"/>
  <c r="H265" i="3"/>
  <c r="AA265" i="3" s="1"/>
  <c r="H257" i="3"/>
  <c r="Y257" i="3" s="1"/>
  <c r="H242" i="3"/>
  <c r="R242" i="3" s="1"/>
  <c r="H234" i="3"/>
  <c r="H227" i="3"/>
  <c r="Q227" i="3" s="1"/>
  <c r="H219" i="3"/>
  <c r="AD219" i="3" s="1"/>
  <c r="H212" i="3"/>
  <c r="H202" i="3"/>
  <c r="Q202" i="3" s="1"/>
  <c r="H179" i="3"/>
  <c r="H175" i="3"/>
  <c r="V175" i="3" s="1"/>
  <c r="H168" i="3"/>
  <c r="N168" i="3" s="1"/>
  <c r="H160" i="3"/>
  <c r="N160" i="3" s="1"/>
  <c r="H146" i="3"/>
  <c r="Y146" i="3" s="1"/>
  <c r="H138" i="3"/>
  <c r="Y138" i="3" s="1"/>
  <c r="H122" i="3"/>
  <c r="V122" i="3" s="1"/>
  <c r="H107" i="3"/>
  <c r="H93" i="3"/>
  <c r="Q93" i="3" s="1"/>
  <c r="H80" i="3"/>
  <c r="AB80" i="3" s="1"/>
  <c r="H65" i="3"/>
  <c r="AA65" i="3" s="1"/>
  <c r="O60" i="3"/>
  <c r="H54" i="3"/>
  <c r="Z54" i="3" s="1"/>
  <c r="H46" i="3"/>
  <c r="AC46" i="3" s="1"/>
  <c r="H34" i="3"/>
  <c r="W34" i="3" s="1"/>
  <c r="H29" i="3"/>
  <c r="M29" i="3" s="1"/>
  <c r="H21" i="3"/>
  <c r="Q21" i="3" s="1"/>
  <c r="H547" i="3"/>
  <c r="X547" i="3" s="1"/>
  <c r="H185" i="3"/>
  <c r="T185" i="3" s="1"/>
  <c r="H356" i="3"/>
  <c r="AD356" i="3" s="1"/>
  <c r="H722" i="3"/>
  <c r="Z722" i="3" s="1"/>
  <c r="H714" i="3"/>
  <c r="H706" i="3"/>
  <c r="X706" i="3" s="1"/>
  <c r="H690" i="3"/>
  <c r="H652" i="3"/>
  <c r="AC652" i="3" s="1"/>
  <c r="H644" i="3"/>
  <c r="H636" i="3"/>
  <c r="O636" i="3" s="1"/>
  <c r="H620" i="3"/>
  <c r="R620" i="3" s="1"/>
  <c r="H615" i="3"/>
  <c r="AB615" i="3" s="1"/>
  <c r="H608" i="3"/>
  <c r="V608" i="3" s="1"/>
  <c r="H602" i="3"/>
  <c r="I602" i="3" s="1"/>
  <c r="L602" i="3" s="1"/>
  <c r="H595" i="3"/>
  <c r="U595" i="3" s="1"/>
  <c r="H589" i="3"/>
  <c r="H568" i="3"/>
  <c r="P568" i="3" s="1"/>
  <c r="H554" i="3"/>
  <c r="H536" i="3"/>
  <c r="V536" i="3" s="1"/>
  <c r="H516" i="3"/>
  <c r="H496" i="3"/>
  <c r="O496" i="3" s="1"/>
  <c r="H467" i="3"/>
  <c r="I467" i="3" s="1"/>
  <c r="L467" i="3" s="1"/>
  <c r="H459" i="3"/>
  <c r="I459" i="3" s="1"/>
  <c r="L459" i="3" s="1"/>
  <c r="H451" i="3"/>
  <c r="H436" i="3"/>
  <c r="H428" i="3"/>
  <c r="AC428" i="3" s="1"/>
  <c r="H415" i="3"/>
  <c r="M415" i="3" s="1"/>
  <c r="H400" i="3"/>
  <c r="N400" i="3" s="1"/>
  <c r="H379" i="3"/>
  <c r="H372" i="3"/>
  <c r="V372" i="3" s="1"/>
  <c r="H365" i="3"/>
  <c r="H350" i="3"/>
  <c r="H345" i="3"/>
  <c r="H337" i="3"/>
  <c r="W337" i="3" s="1"/>
  <c r="H321" i="3"/>
  <c r="X321" i="3" s="1"/>
  <c r="H313" i="3"/>
  <c r="M313" i="3" s="1"/>
  <c r="H307" i="3"/>
  <c r="N307" i="3" s="1"/>
  <c r="H302" i="3"/>
  <c r="W302" i="3" s="1"/>
  <c r="H279" i="3"/>
  <c r="AB279" i="3" s="1"/>
  <c r="H256" i="3"/>
  <c r="V256" i="3" s="1"/>
  <c r="H249" i="3"/>
  <c r="Y249" i="3" s="1"/>
  <c r="H233" i="3"/>
  <c r="H218" i="3"/>
  <c r="AB218" i="3" s="1"/>
  <c r="H211" i="3"/>
  <c r="Q211" i="3" s="1"/>
  <c r="H201" i="3"/>
  <c r="O201" i="3" s="1"/>
  <c r="H194" i="3"/>
  <c r="H186" i="3"/>
  <c r="R186" i="3" s="1"/>
  <c r="H174" i="3"/>
  <c r="H129" i="3"/>
  <c r="N129" i="3" s="1"/>
  <c r="H121" i="3"/>
  <c r="AD121" i="3" s="1"/>
  <c r="H114" i="3"/>
  <c r="N114" i="3" s="1"/>
  <c r="H87" i="3"/>
  <c r="P87" i="3" s="1"/>
  <c r="H64" i="3"/>
  <c r="H53" i="3"/>
  <c r="Q53" i="3" s="1"/>
  <c r="H37" i="3"/>
  <c r="R37" i="3" s="1"/>
  <c r="H33" i="3"/>
  <c r="O33" i="3" s="1"/>
  <c r="H28" i="3"/>
  <c r="W28" i="3" s="1"/>
  <c r="H20" i="3"/>
  <c r="M20" i="3" s="1"/>
  <c r="H12" i="3"/>
  <c r="P12" i="3" s="1"/>
  <c r="U581" i="3"/>
  <c r="AB246" i="3"/>
  <c r="AA246" i="3"/>
  <c r="AC120" i="3"/>
  <c r="S498" i="3"/>
  <c r="Q498" i="3"/>
  <c r="X498" i="3"/>
  <c r="AC164" i="3"/>
  <c r="Q164" i="3"/>
  <c r="X178" i="3"/>
  <c r="AB178" i="3"/>
  <c r="R583" i="3"/>
  <c r="AC583" i="3"/>
  <c r="P583" i="3"/>
  <c r="AB583" i="3"/>
  <c r="I546" i="3"/>
  <c r="L546" i="3" s="1"/>
  <c r="X546" i="3"/>
  <c r="W546" i="3"/>
  <c r="N308" i="3"/>
  <c r="X308" i="3"/>
  <c r="T308" i="3"/>
  <c r="W308" i="3"/>
  <c r="N226" i="3"/>
  <c r="AD226" i="3"/>
  <c r="O226" i="3"/>
  <c r="I125" i="3"/>
  <c r="L125" i="3" s="1"/>
  <c r="P125" i="3"/>
  <c r="Q125" i="3"/>
  <c r="W125" i="3"/>
  <c r="X125" i="3"/>
  <c r="Y125" i="3"/>
  <c r="O125" i="3"/>
  <c r="Z125" i="3"/>
  <c r="AD125" i="3"/>
  <c r="AC91" i="3"/>
  <c r="T91" i="3"/>
  <c r="U91" i="3"/>
  <c r="V91" i="3"/>
  <c r="Q91" i="3"/>
  <c r="AD91" i="3"/>
  <c r="I50" i="3"/>
  <c r="L50" i="3" s="1"/>
  <c r="W50" i="3"/>
  <c r="X50" i="3"/>
  <c r="Z600" i="3"/>
  <c r="T446" i="3"/>
  <c r="X164" i="3"/>
  <c r="AD157" i="3"/>
  <c r="Z498" i="3"/>
  <c r="V152" i="3"/>
  <c r="S664" i="3"/>
  <c r="AB664" i="3"/>
  <c r="R664" i="3"/>
  <c r="S703" i="3"/>
  <c r="Z703" i="3"/>
  <c r="P647" i="3"/>
  <c r="T647" i="3"/>
  <c r="I587" i="3"/>
  <c r="L587" i="3" s="1"/>
  <c r="AD587" i="3"/>
  <c r="I594" i="3"/>
  <c r="L594" i="3" s="1"/>
  <c r="AA594" i="3"/>
  <c r="AD594" i="3"/>
  <c r="Z594" i="3"/>
  <c r="P594" i="3"/>
  <c r="Q594" i="3"/>
  <c r="T503" i="3"/>
  <c r="V503" i="3"/>
  <c r="S679" i="3"/>
  <c r="Z679" i="3"/>
  <c r="O707" i="3"/>
  <c r="U707" i="3"/>
  <c r="V707" i="3"/>
  <c r="T707" i="3"/>
  <c r="I707" i="3"/>
  <c r="L707" i="3" s="1"/>
  <c r="O616" i="3"/>
  <c r="P616" i="3"/>
  <c r="Q616" i="3"/>
  <c r="R616" i="3"/>
  <c r="Z616" i="3"/>
  <c r="AB616" i="3"/>
  <c r="U560" i="3"/>
  <c r="Q560" i="3"/>
  <c r="S695" i="3"/>
  <c r="Z695" i="3"/>
  <c r="Q522" i="3"/>
  <c r="X522" i="3"/>
  <c r="S530" i="3"/>
  <c r="P530" i="3"/>
  <c r="Z530" i="3"/>
  <c r="R530" i="3"/>
  <c r="X530" i="3"/>
  <c r="Y530" i="3"/>
  <c r="R546" i="3"/>
  <c r="M413" i="3"/>
  <c r="U413" i="3"/>
  <c r="W413" i="3"/>
  <c r="Y413" i="3"/>
  <c r="T214" i="3"/>
  <c r="Z214" i="3"/>
  <c r="U151" i="3"/>
  <c r="AB151" i="3"/>
  <c r="V124" i="3"/>
  <c r="Y124" i="3"/>
  <c r="P72" i="3"/>
  <c r="AA72" i="3"/>
  <c r="T599" i="3"/>
  <c r="R572" i="3"/>
  <c r="Q546" i="3"/>
  <c r="R461" i="3"/>
  <c r="S461" i="3"/>
  <c r="Z461" i="3"/>
  <c r="AA461" i="3"/>
  <c r="P402" i="3"/>
  <c r="R402" i="3"/>
  <c r="AD402" i="3"/>
  <c r="M314" i="3"/>
  <c r="R314" i="3"/>
  <c r="Z314" i="3"/>
  <c r="AC314" i="3"/>
  <c r="AD314" i="3"/>
  <c r="N292" i="3"/>
  <c r="M292" i="3"/>
  <c r="P292" i="3"/>
  <c r="X292" i="3"/>
  <c r="AC292" i="3"/>
  <c r="AB190" i="3"/>
  <c r="T190" i="3"/>
  <c r="AD70" i="3"/>
  <c r="Q70" i="3"/>
  <c r="W70" i="3"/>
  <c r="X70" i="3"/>
  <c r="Y70" i="3"/>
  <c r="I57" i="3"/>
  <c r="L57" i="3" s="1"/>
  <c r="AD57" i="3"/>
  <c r="S254" i="3"/>
  <c r="T254" i="3"/>
  <c r="AA254" i="3"/>
  <c r="P600" i="3"/>
  <c r="Z563" i="3"/>
  <c r="P546" i="3"/>
  <c r="S499" i="3"/>
  <c r="M369" i="3"/>
  <c r="T369" i="3"/>
  <c r="AC369" i="3"/>
  <c r="S252" i="3"/>
  <c r="Q252" i="3"/>
  <c r="R252" i="3"/>
  <c r="Y252" i="3"/>
  <c r="Z252" i="3"/>
  <c r="X220" i="3"/>
  <c r="N220" i="3"/>
  <c r="R220" i="3"/>
  <c r="W220" i="3"/>
  <c r="Z220" i="3"/>
  <c r="AD220" i="3"/>
  <c r="O189" i="3"/>
  <c r="M189" i="3"/>
  <c r="S189" i="3"/>
  <c r="T189" i="3"/>
  <c r="U189" i="3"/>
  <c r="W189" i="3"/>
  <c r="Y189" i="3"/>
  <c r="I189" i="3"/>
  <c r="L189" i="3" s="1"/>
  <c r="AA189" i="3"/>
  <c r="T182" i="3"/>
  <c r="X182" i="3"/>
  <c r="W171" i="3"/>
  <c r="Q171" i="3"/>
  <c r="R171" i="3"/>
  <c r="T171" i="3"/>
  <c r="X171" i="3"/>
  <c r="Y171" i="3"/>
  <c r="M158" i="3"/>
  <c r="O158" i="3"/>
  <c r="AA158" i="3"/>
  <c r="AB158" i="3"/>
  <c r="R149" i="3"/>
  <c r="S149" i="3"/>
  <c r="T149" i="3"/>
  <c r="Z149" i="3"/>
  <c r="AB149" i="3"/>
  <c r="I70" i="3"/>
  <c r="L70" i="3" s="1"/>
  <c r="W708" i="3"/>
  <c r="P599" i="3"/>
  <c r="R343" i="3"/>
  <c r="S343" i="3"/>
  <c r="AA343" i="3"/>
  <c r="O236" i="3"/>
  <c r="P236" i="3"/>
  <c r="R236" i="3"/>
  <c r="I236" i="3"/>
  <c r="L236" i="3" s="1"/>
  <c r="I171" i="3"/>
  <c r="L171" i="3" s="1"/>
  <c r="P416" i="3"/>
  <c r="R416" i="3"/>
  <c r="W394" i="3"/>
  <c r="O394" i="3"/>
  <c r="P394" i="3"/>
  <c r="Y394" i="3"/>
  <c r="AD394" i="3"/>
  <c r="P385" i="3"/>
  <c r="O385" i="3"/>
  <c r="R360" i="3"/>
  <c r="T360" i="3"/>
  <c r="Z360" i="3"/>
  <c r="AA360" i="3"/>
  <c r="AB360" i="3"/>
  <c r="S342" i="3"/>
  <c r="P342" i="3"/>
  <c r="Q342" i="3"/>
  <c r="R342" i="3"/>
  <c r="X342" i="3"/>
  <c r="Y342" i="3"/>
  <c r="Z342" i="3"/>
  <c r="N331" i="3"/>
  <c r="O331" i="3"/>
  <c r="V331" i="3"/>
  <c r="V264" i="3"/>
  <c r="AA264" i="3"/>
  <c r="Y109" i="3"/>
  <c r="Z109" i="3"/>
  <c r="V85" i="3"/>
  <c r="X85" i="3"/>
  <c r="AD488" i="3"/>
  <c r="U488" i="3"/>
  <c r="V488" i="3"/>
  <c r="AC488" i="3"/>
  <c r="V391" i="3"/>
  <c r="U391" i="3"/>
  <c r="AD391" i="3"/>
  <c r="M591" i="3"/>
  <c r="AB488" i="3"/>
  <c r="AC398" i="3"/>
  <c r="Z398" i="3"/>
  <c r="AB398" i="3"/>
  <c r="I342" i="3"/>
  <c r="L342" i="3" s="1"/>
  <c r="I275" i="3"/>
  <c r="L275" i="3" s="1"/>
  <c r="N275" i="3"/>
  <c r="Q275" i="3"/>
  <c r="O197" i="3"/>
  <c r="M197" i="3"/>
  <c r="AC197" i="3"/>
  <c r="N197" i="3"/>
  <c r="AD197" i="3"/>
  <c r="Q197" i="3"/>
  <c r="T197" i="3"/>
  <c r="U197" i="3"/>
  <c r="V197" i="3"/>
  <c r="I197" i="3"/>
  <c r="L197" i="3" s="1"/>
  <c r="W197" i="3"/>
  <c r="W108" i="3"/>
  <c r="X108" i="3"/>
  <c r="Y108" i="3"/>
  <c r="I108" i="3"/>
  <c r="L108" i="3" s="1"/>
  <c r="AB316" i="3"/>
  <c r="O316" i="3"/>
  <c r="T488" i="3"/>
  <c r="X303" i="3"/>
  <c r="O303" i="3"/>
  <c r="W303" i="3"/>
  <c r="W241" i="3"/>
  <c r="N241" i="3"/>
  <c r="O241" i="3"/>
  <c r="AD241" i="3"/>
  <c r="I218" i="3"/>
  <c r="L218" i="3" s="1"/>
  <c r="P218" i="3"/>
  <c r="P62" i="3"/>
  <c r="I62" i="3"/>
  <c r="L62" i="3" s="1"/>
  <c r="AA368" i="3"/>
  <c r="W347" i="3"/>
  <c r="O308" i="3"/>
  <c r="Y305" i="3"/>
  <c r="V273" i="3"/>
  <c r="AB166" i="3"/>
  <c r="N125" i="3"/>
  <c r="AB37" i="3"/>
  <c r="AA120" i="3"/>
  <c r="Z37" i="3"/>
  <c r="Z173" i="3"/>
  <c r="Y86" i="3"/>
  <c r="Y42" i="3"/>
  <c r="V6" i="3"/>
  <c r="I305" i="3"/>
  <c r="L305" i="3" s="1"/>
  <c r="X206" i="3"/>
  <c r="V125" i="3"/>
  <c r="X86" i="3"/>
  <c r="W14" i="3"/>
  <c r="W419" i="3"/>
  <c r="AB284" i="3"/>
  <c r="R125" i="3"/>
  <c r="R718" i="3"/>
  <c r="P718" i="3"/>
  <c r="Q718" i="3"/>
  <c r="X718" i="3"/>
  <c r="Y718" i="3"/>
  <c r="I718" i="3"/>
  <c r="L718" i="3" s="1"/>
  <c r="O683" i="3"/>
  <c r="T683" i="3"/>
  <c r="I683" i="3"/>
  <c r="L683" i="3" s="1"/>
  <c r="U683" i="3"/>
  <c r="V683" i="3"/>
  <c r="X683" i="3"/>
  <c r="N683" i="3"/>
  <c r="M683" i="3"/>
  <c r="Y683" i="3"/>
  <c r="AB683" i="3"/>
  <c r="P683" i="3"/>
  <c r="AC683" i="3"/>
  <c r="Q683" i="3"/>
  <c r="AD683" i="3"/>
  <c r="I655" i="3"/>
  <c r="L655" i="3" s="1"/>
  <c r="X655" i="3"/>
  <c r="M655" i="3"/>
  <c r="Y655" i="3"/>
  <c r="AB655" i="3"/>
  <c r="N655" i="3"/>
  <c r="T655" i="3"/>
  <c r="S648" i="3"/>
  <c r="R648" i="3"/>
  <c r="AB648" i="3"/>
  <c r="I648" i="3"/>
  <c r="L648" i="3" s="1"/>
  <c r="T648" i="3"/>
  <c r="AC648" i="3"/>
  <c r="U648" i="3"/>
  <c r="AD648" i="3"/>
  <c r="X648" i="3"/>
  <c r="M648" i="3"/>
  <c r="V648" i="3"/>
  <c r="N648" i="3"/>
  <c r="W648" i="3"/>
  <c r="O648" i="3"/>
  <c r="P648" i="3"/>
  <c r="Y648" i="3"/>
  <c r="Q648" i="3"/>
  <c r="Z648" i="3"/>
  <c r="O639" i="3"/>
  <c r="N639" i="3"/>
  <c r="AB639" i="3"/>
  <c r="P639" i="3"/>
  <c r="AC639" i="3"/>
  <c r="Q639" i="3"/>
  <c r="AD639" i="3"/>
  <c r="V639" i="3"/>
  <c r="T639" i="3"/>
  <c r="U639" i="3"/>
  <c r="I639" i="3"/>
  <c r="L639" i="3" s="1"/>
  <c r="X639" i="3"/>
  <c r="M639" i="3"/>
  <c r="Y639" i="3"/>
  <c r="S632" i="3"/>
  <c r="M632" i="3"/>
  <c r="V632" i="3"/>
  <c r="R632" i="3"/>
  <c r="AB632" i="3"/>
  <c r="N632" i="3"/>
  <c r="W632" i="3"/>
  <c r="O632" i="3"/>
  <c r="X632" i="3"/>
  <c r="P632" i="3"/>
  <c r="Y632" i="3"/>
  <c r="Q632" i="3"/>
  <c r="Z632" i="3"/>
  <c r="I632" i="3"/>
  <c r="L632" i="3" s="1"/>
  <c r="T632" i="3"/>
  <c r="AC632" i="3"/>
  <c r="U632" i="3"/>
  <c r="AD632" i="3"/>
  <c r="S719" i="3"/>
  <c r="Q719" i="3"/>
  <c r="I719" i="3"/>
  <c r="L719" i="3" s="1"/>
  <c r="R719" i="3"/>
  <c r="X719" i="3"/>
  <c r="Y719" i="3"/>
  <c r="Z719" i="3"/>
  <c r="P719" i="3"/>
  <c r="O723" i="3"/>
  <c r="Q723" i="3"/>
  <c r="AD723" i="3"/>
  <c r="Y723" i="3"/>
  <c r="T723" i="3"/>
  <c r="U723" i="3"/>
  <c r="M723" i="3"/>
  <c r="I723" i="3"/>
  <c r="L723" i="3" s="1"/>
  <c r="V723" i="3"/>
  <c r="AC723" i="3"/>
  <c r="X723" i="3"/>
  <c r="N723" i="3"/>
  <c r="AB723" i="3"/>
  <c r="P723" i="3"/>
  <c r="R694" i="3"/>
  <c r="I694" i="3"/>
  <c r="L694" i="3" s="1"/>
  <c r="P694" i="3"/>
  <c r="X694" i="3"/>
  <c r="Q694" i="3"/>
  <c r="Y694" i="3"/>
  <c r="O691" i="3"/>
  <c r="P691" i="3"/>
  <c r="AC691" i="3"/>
  <c r="Q691" i="3"/>
  <c r="AD691" i="3"/>
  <c r="T691" i="3"/>
  <c r="I691" i="3"/>
  <c r="L691" i="3" s="1"/>
  <c r="U691" i="3"/>
  <c r="V691" i="3"/>
  <c r="X691" i="3"/>
  <c r="M691" i="3"/>
  <c r="Y691" i="3"/>
  <c r="N691" i="3"/>
  <c r="AB691" i="3"/>
  <c r="O634" i="3"/>
  <c r="Q634" i="3"/>
  <c r="I634" i="3"/>
  <c r="L634" i="3" s="1"/>
  <c r="P634" i="3"/>
  <c r="W634" i="3"/>
  <c r="Y634" i="3"/>
  <c r="S656" i="3"/>
  <c r="O656" i="3"/>
  <c r="X656" i="3"/>
  <c r="AD656" i="3"/>
  <c r="P656" i="3"/>
  <c r="Y656" i="3"/>
  <c r="Q656" i="3"/>
  <c r="Z656" i="3"/>
  <c r="R656" i="3"/>
  <c r="AB656" i="3"/>
  <c r="I656" i="3"/>
  <c r="L656" i="3" s="1"/>
  <c r="T656" i="3"/>
  <c r="AC656" i="3"/>
  <c r="U656" i="3"/>
  <c r="M656" i="3"/>
  <c r="V656" i="3"/>
  <c r="N656" i="3"/>
  <c r="W656" i="3"/>
  <c r="AD633" i="3"/>
  <c r="V633" i="3"/>
  <c r="N633" i="3"/>
  <c r="O633" i="3"/>
  <c r="P633" i="3"/>
  <c r="W633" i="3"/>
  <c r="X633" i="3"/>
  <c r="O715" i="3"/>
  <c r="Q715" i="3"/>
  <c r="AD715" i="3"/>
  <c r="T715" i="3"/>
  <c r="U715" i="3"/>
  <c r="Y715" i="3"/>
  <c r="I715" i="3"/>
  <c r="L715" i="3" s="1"/>
  <c r="V715" i="3"/>
  <c r="X715" i="3"/>
  <c r="M715" i="3"/>
  <c r="AC715" i="3"/>
  <c r="N715" i="3"/>
  <c r="AB715" i="3"/>
  <c r="P715" i="3"/>
  <c r="S711" i="3"/>
  <c r="Z711" i="3"/>
  <c r="I711" i="3"/>
  <c r="L711" i="3" s="1"/>
  <c r="R711" i="3"/>
  <c r="P711" i="3"/>
  <c r="Q711" i="3"/>
  <c r="X711" i="3"/>
  <c r="Y711" i="3"/>
  <c r="P693" i="3"/>
  <c r="X693" i="3"/>
  <c r="S672" i="3"/>
  <c r="Q672" i="3"/>
  <c r="Z672" i="3"/>
  <c r="N672" i="3"/>
  <c r="R672" i="3"/>
  <c r="AB672" i="3"/>
  <c r="I672" i="3"/>
  <c r="L672" i="3" s="1"/>
  <c r="T672" i="3"/>
  <c r="AC672" i="3"/>
  <c r="W672" i="3"/>
  <c r="U672" i="3"/>
  <c r="AD672" i="3"/>
  <c r="M672" i="3"/>
  <c r="V672" i="3"/>
  <c r="O672" i="3"/>
  <c r="X672" i="3"/>
  <c r="P672" i="3"/>
  <c r="Y672" i="3"/>
  <c r="V660" i="3"/>
  <c r="R660" i="3"/>
  <c r="Z660" i="3"/>
  <c r="S660" i="3"/>
  <c r="U660" i="3"/>
  <c r="I660" i="3"/>
  <c r="L660" i="3" s="1"/>
  <c r="X660" i="3"/>
  <c r="Y660" i="3"/>
  <c r="M660" i="3"/>
  <c r="N660" i="3"/>
  <c r="AC660" i="3"/>
  <c r="P660" i="3"/>
  <c r="AD660" i="3"/>
  <c r="I643" i="3"/>
  <c r="L643" i="3" s="1"/>
  <c r="Z643" i="3"/>
  <c r="AC643" i="3"/>
  <c r="R643" i="3"/>
  <c r="M643" i="3"/>
  <c r="Q643" i="3"/>
  <c r="U643" i="3"/>
  <c r="Y643" i="3"/>
  <c r="X552" i="3"/>
  <c r="W552" i="3"/>
  <c r="O657" i="3"/>
  <c r="U657" i="3"/>
  <c r="V657" i="3"/>
  <c r="M575" i="3"/>
  <c r="W575" i="3"/>
  <c r="N575" i="3"/>
  <c r="X575" i="3"/>
  <c r="O575" i="3"/>
  <c r="Z575" i="3"/>
  <c r="P575" i="3"/>
  <c r="AB575" i="3"/>
  <c r="R575" i="3"/>
  <c r="AC575" i="3"/>
  <c r="AD575" i="3"/>
  <c r="T575" i="3"/>
  <c r="U575" i="3"/>
  <c r="V575" i="3"/>
  <c r="R702" i="3"/>
  <c r="Q702" i="3"/>
  <c r="I702" i="3"/>
  <c r="L702" i="3" s="1"/>
  <c r="Y702" i="3"/>
  <c r="W667" i="3"/>
  <c r="AC667" i="3"/>
  <c r="I667" i="3"/>
  <c r="L667" i="3" s="1"/>
  <c r="R667" i="3"/>
  <c r="S640" i="3"/>
  <c r="O640" i="3"/>
  <c r="X640" i="3"/>
  <c r="U640" i="3"/>
  <c r="P640" i="3"/>
  <c r="Y640" i="3"/>
  <c r="Q640" i="3"/>
  <c r="Z640" i="3"/>
  <c r="R640" i="3"/>
  <c r="AB640" i="3"/>
  <c r="I640" i="3"/>
  <c r="L640" i="3" s="1"/>
  <c r="T640" i="3"/>
  <c r="AC640" i="3"/>
  <c r="AD640" i="3"/>
  <c r="M640" i="3"/>
  <c r="V640" i="3"/>
  <c r="N640" i="3"/>
  <c r="W640" i="3"/>
  <c r="R710" i="3"/>
  <c r="I710" i="3"/>
  <c r="L710" i="3" s="1"/>
  <c r="P710" i="3"/>
  <c r="Q710" i="3"/>
  <c r="Y710" i="3"/>
  <c r="S687" i="3"/>
  <c r="X687" i="3"/>
  <c r="Y687" i="3"/>
  <c r="Z687" i="3"/>
  <c r="P687" i="3"/>
  <c r="I687" i="3"/>
  <c r="L687" i="3" s="1"/>
  <c r="Q687" i="3"/>
  <c r="R687" i="3"/>
  <c r="R678" i="3"/>
  <c r="I678" i="3"/>
  <c r="L678" i="3" s="1"/>
  <c r="Q678" i="3"/>
  <c r="X678" i="3"/>
  <c r="Y678" i="3"/>
  <c r="M676" i="3"/>
  <c r="AB676" i="3"/>
  <c r="U659" i="3"/>
  <c r="Q659" i="3"/>
  <c r="AB659" i="3"/>
  <c r="R686" i="3"/>
  <c r="X686" i="3"/>
  <c r="I686" i="3"/>
  <c r="L686" i="3" s="1"/>
  <c r="Y686" i="3"/>
  <c r="Q686" i="3"/>
  <c r="W658" i="3"/>
  <c r="T658" i="3"/>
  <c r="I658" i="3"/>
  <c r="L658" i="3" s="1"/>
  <c r="I635" i="3"/>
  <c r="L635" i="3" s="1"/>
  <c r="P635" i="3"/>
  <c r="Q635" i="3"/>
  <c r="Y635" i="3"/>
  <c r="S628" i="3"/>
  <c r="Z628" i="3"/>
  <c r="AA628" i="3"/>
  <c r="X625" i="3"/>
  <c r="AD625" i="3"/>
  <c r="S603" i="3"/>
  <c r="I603" i="3"/>
  <c r="L603" i="3" s="1"/>
  <c r="P603" i="3"/>
  <c r="Q603" i="3"/>
  <c r="P592" i="3"/>
  <c r="Q592" i="3"/>
  <c r="Y592" i="3"/>
  <c r="O590" i="3"/>
  <c r="AA590" i="3"/>
  <c r="Q590" i="3"/>
  <c r="AB590" i="3"/>
  <c r="S590" i="3"/>
  <c r="AC590" i="3"/>
  <c r="T590" i="3"/>
  <c r="AD590" i="3"/>
  <c r="I590" i="3"/>
  <c r="L590" i="3" s="1"/>
  <c r="U590" i="3"/>
  <c r="V584" i="3"/>
  <c r="I584" i="3"/>
  <c r="L584" i="3" s="1"/>
  <c r="Y584" i="3"/>
  <c r="AA584" i="3"/>
  <c r="N584" i="3"/>
  <c r="AD584" i="3"/>
  <c r="O584" i="3"/>
  <c r="P584" i="3"/>
  <c r="U576" i="3"/>
  <c r="V576" i="3"/>
  <c r="P567" i="3"/>
  <c r="R567" i="3"/>
  <c r="AB567" i="3"/>
  <c r="M559" i="3"/>
  <c r="V559" i="3"/>
  <c r="W559" i="3"/>
  <c r="AB559" i="3"/>
  <c r="N559" i="3"/>
  <c r="AC559" i="3"/>
  <c r="O559" i="3"/>
  <c r="AD559" i="3"/>
  <c r="R556" i="3"/>
  <c r="S556" i="3"/>
  <c r="T556" i="3"/>
  <c r="Y556" i="3"/>
  <c r="Z556" i="3"/>
  <c r="AA556" i="3"/>
  <c r="I535" i="3"/>
  <c r="L535" i="3" s="1"/>
  <c r="P535" i="3"/>
  <c r="AD535" i="3"/>
  <c r="U535" i="3"/>
  <c r="V535" i="3"/>
  <c r="W535" i="3"/>
  <c r="N535" i="3"/>
  <c r="AB535" i="3"/>
  <c r="M535" i="3"/>
  <c r="O535" i="3"/>
  <c r="T535" i="3"/>
  <c r="X535" i="3"/>
  <c r="AC535" i="3"/>
  <c r="Y497" i="3"/>
  <c r="I497" i="3"/>
  <c r="L497" i="3" s="1"/>
  <c r="P497" i="3"/>
  <c r="Q497" i="3"/>
  <c r="O491" i="3"/>
  <c r="X491" i="3"/>
  <c r="Y491" i="3"/>
  <c r="AA491" i="3"/>
  <c r="AD491" i="3"/>
  <c r="I491" i="3"/>
  <c r="L491" i="3" s="1"/>
  <c r="S468" i="3"/>
  <c r="Z468" i="3"/>
  <c r="I468" i="3"/>
  <c r="L468" i="3" s="1"/>
  <c r="P468" i="3"/>
  <c r="Q468" i="3"/>
  <c r="X468" i="3"/>
  <c r="R468" i="3"/>
  <c r="Y468" i="3"/>
  <c r="S452" i="3"/>
  <c r="Z452" i="3"/>
  <c r="I452" i="3"/>
  <c r="L452" i="3" s="1"/>
  <c r="P452" i="3"/>
  <c r="Q452" i="3"/>
  <c r="X452" i="3"/>
  <c r="Y452" i="3"/>
  <c r="T447" i="3"/>
  <c r="M447" i="3"/>
  <c r="U447" i="3"/>
  <c r="AB447" i="3"/>
  <c r="AC447" i="3"/>
  <c r="S444" i="3"/>
  <c r="P444" i="3"/>
  <c r="Q444" i="3"/>
  <c r="R444" i="3"/>
  <c r="X444" i="3"/>
  <c r="Z444" i="3"/>
  <c r="U431" i="3"/>
  <c r="AB431" i="3"/>
  <c r="M431" i="3"/>
  <c r="X378" i="3"/>
  <c r="P378" i="3"/>
  <c r="Q378" i="3"/>
  <c r="Y378" i="3"/>
  <c r="I378" i="3"/>
  <c r="L378" i="3" s="1"/>
  <c r="O355" i="3"/>
  <c r="U355" i="3"/>
  <c r="V355" i="3"/>
  <c r="W355" i="3"/>
  <c r="AC355" i="3"/>
  <c r="M355" i="3"/>
  <c r="N355" i="3"/>
  <c r="AD355" i="3"/>
  <c r="V323" i="3"/>
  <c r="Y323" i="3"/>
  <c r="N323" i="3"/>
  <c r="Z323" i="3"/>
  <c r="O323" i="3"/>
  <c r="AA323" i="3"/>
  <c r="P323" i="3"/>
  <c r="AB323" i="3"/>
  <c r="R323" i="3"/>
  <c r="AD323" i="3"/>
  <c r="T323" i="3"/>
  <c r="S323" i="3"/>
  <c r="X323" i="3"/>
  <c r="P287" i="3"/>
  <c r="W287" i="3"/>
  <c r="X287" i="3"/>
  <c r="O287" i="3"/>
  <c r="S203" i="3"/>
  <c r="O203" i="3"/>
  <c r="Y203" i="3"/>
  <c r="P203" i="3"/>
  <c r="Z203" i="3"/>
  <c r="R203" i="3"/>
  <c r="AD203" i="3"/>
  <c r="I203" i="3"/>
  <c r="L203" i="3" s="1"/>
  <c r="U203" i="3"/>
  <c r="M203" i="3"/>
  <c r="W203" i="3"/>
  <c r="N203" i="3"/>
  <c r="X203" i="3"/>
  <c r="AC203" i="3"/>
  <c r="Q203" i="3"/>
  <c r="V203" i="3"/>
  <c r="V184" i="3"/>
  <c r="W184" i="3"/>
  <c r="Z184" i="3"/>
  <c r="N184" i="3"/>
  <c r="AD184" i="3"/>
  <c r="P184" i="3"/>
  <c r="R184" i="3"/>
  <c r="O184" i="3"/>
  <c r="X184" i="3"/>
  <c r="Y703" i="3"/>
  <c r="Y695" i="3"/>
  <c r="Y679" i="3"/>
  <c r="Z664" i="3"/>
  <c r="Q664" i="3"/>
  <c r="I628" i="3"/>
  <c r="L628" i="3" s="1"/>
  <c r="AC623" i="3"/>
  <c r="AD591" i="3"/>
  <c r="I576" i="3"/>
  <c r="L576" i="3" s="1"/>
  <c r="I569" i="3"/>
  <c r="L569" i="3" s="1"/>
  <c r="N569" i="3"/>
  <c r="Q569" i="3"/>
  <c r="V569" i="3"/>
  <c r="I556" i="3"/>
  <c r="L556" i="3" s="1"/>
  <c r="Q539" i="3"/>
  <c r="Y539" i="3"/>
  <c r="Z539" i="3"/>
  <c r="I444" i="3"/>
  <c r="L444" i="3" s="1"/>
  <c r="R403" i="3"/>
  <c r="S403" i="3"/>
  <c r="S373" i="3"/>
  <c r="AA373" i="3"/>
  <c r="Q373" i="3"/>
  <c r="AB373" i="3"/>
  <c r="I373" i="3"/>
  <c r="L373" i="3" s="1"/>
  <c r="M322" i="3"/>
  <c r="N322" i="3"/>
  <c r="O322" i="3"/>
  <c r="R322" i="3"/>
  <c r="W322" i="3"/>
  <c r="AA322" i="3"/>
  <c r="AD322" i="3"/>
  <c r="AC322" i="3"/>
  <c r="X703" i="3"/>
  <c r="X695" i="3"/>
  <c r="P664" i="3"/>
  <c r="AD707" i="3"/>
  <c r="Q707" i="3"/>
  <c r="R703" i="3"/>
  <c r="R695" i="3"/>
  <c r="R679" i="3"/>
  <c r="X664" i="3"/>
  <c r="O664" i="3"/>
  <c r="R612" i="3"/>
  <c r="S612" i="3"/>
  <c r="Z612" i="3"/>
  <c r="Z603" i="3"/>
  <c r="AB594" i="3"/>
  <c r="W591" i="3"/>
  <c r="Y590" i="3"/>
  <c r="AB585" i="3"/>
  <c r="R571" i="3"/>
  <c r="I392" i="3"/>
  <c r="L392" i="3" s="1"/>
  <c r="M392" i="3"/>
  <c r="X392" i="3"/>
  <c r="N392" i="3"/>
  <c r="AB392" i="3"/>
  <c r="P392" i="3"/>
  <c r="T392" i="3"/>
  <c r="U392" i="3"/>
  <c r="V392" i="3"/>
  <c r="W392" i="3"/>
  <c r="AD392" i="3"/>
  <c r="O392" i="3"/>
  <c r="AC392" i="3"/>
  <c r="AC707" i="3"/>
  <c r="P707" i="3"/>
  <c r="Q703" i="3"/>
  <c r="Q695" i="3"/>
  <c r="Q679" i="3"/>
  <c r="W664" i="3"/>
  <c r="N664" i="3"/>
  <c r="Y603" i="3"/>
  <c r="T594" i="3"/>
  <c r="V594" i="3"/>
  <c r="M594" i="3"/>
  <c r="W594" i="3"/>
  <c r="N594" i="3"/>
  <c r="X594" i="3"/>
  <c r="O594" i="3"/>
  <c r="Y594" i="3"/>
  <c r="V591" i="3"/>
  <c r="W590" i="3"/>
  <c r="R587" i="3"/>
  <c r="S587" i="3"/>
  <c r="T587" i="3"/>
  <c r="AB587" i="3"/>
  <c r="X584" i="3"/>
  <c r="W578" i="3"/>
  <c r="O578" i="3"/>
  <c r="Z578" i="3"/>
  <c r="P578" i="3"/>
  <c r="AA578" i="3"/>
  <c r="S578" i="3"/>
  <c r="R507" i="3"/>
  <c r="S507" i="3"/>
  <c r="Z507" i="3"/>
  <c r="M481" i="3"/>
  <c r="V481" i="3"/>
  <c r="W481" i="3"/>
  <c r="AC481" i="3"/>
  <c r="AD481" i="3"/>
  <c r="N481" i="3"/>
  <c r="U481" i="3"/>
  <c r="Q409" i="3"/>
  <c r="U409" i="3"/>
  <c r="X386" i="3"/>
  <c r="AB707" i="3"/>
  <c r="N707" i="3"/>
  <c r="P703" i="3"/>
  <c r="P695" i="3"/>
  <c r="P679" i="3"/>
  <c r="V664" i="3"/>
  <c r="M664" i="3"/>
  <c r="S616" i="3"/>
  <c r="I616" i="3"/>
  <c r="L616" i="3" s="1"/>
  <c r="T616" i="3"/>
  <c r="AC616" i="3"/>
  <c r="U616" i="3"/>
  <c r="AD616" i="3"/>
  <c r="M616" i="3"/>
  <c r="V616" i="3"/>
  <c r="N616" i="3"/>
  <c r="W616" i="3"/>
  <c r="O615" i="3"/>
  <c r="M606" i="3"/>
  <c r="AB606" i="3"/>
  <c r="X603" i="3"/>
  <c r="Z593" i="3"/>
  <c r="AB593" i="3"/>
  <c r="U591" i="3"/>
  <c r="V590" i="3"/>
  <c r="U584" i="3"/>
  <c r="I578" i="3"/>
  <c r="L578" i="3" s="1"/>
  <c r="AB569" i="3"/>
  <c r="U559" i="3"/>
  <c r="AC556" i="3"/>
  <c r="Q484" i="3"/>
  <c r="X484" i="3"/>
  <c r="Y484" i="3"/>
  <c r="Z484" i="3"/>
  <c r="P484" i="3"/>
  <c r="O551" i="3"/>
  <c r="AC551" i="3"/>
  <c r="Q235" i="3"/>
  <c r="I235" i="3"/>
  <c r="L235" i="3" s="1"/>
  <c r="P235" i="3"/>
  <c r="X235" i="3"/>
  <c r="Y235" i="3"/>
  <c r="S188" i="3"/>
  <c r="R188" i="3"/>
  <c r="AD188" i="3"/>
  <c r="Y707" i="3"/>
  <c r="M707" i="3"/>
  <c r="AC690" i="3"/>
  <c r="AD664" i="3"/>
  <c r="U664" i="3"/>
  <c r="R628" i="3"/>
  <c r="Y616" i="3"/>
  <c r="P609" i="3"/>
  <c r="R603" i="3"/>
  <c r="S600" i="3"/>
  <c r="I600" i="3"/>
  <c r="L600" i="3" s="1"/>
  <c r="T600" i="3"/>
  <c r="AC600" i="3"/>
  <c r="U600" i="3"/>
  <c r="AD600" i="3"/>
  <c r="M600" i="3"/>
  <c r="V600" i="3"/>
  <c r="N600" i="3"/>
  <c r="W600" i="3"/>
  <c r="U599" i="3"/>
  <c r="I599" i="3"/>
  <c r="L599" i="3" s="1"/>
  <c r="V599" i="3"/>
  <c r="Y599" i="3"/>
  <c r="S594" i="3"/>
  <c r="N590" i="3"/>
  <c r="S584" i="3"/>
  <c r="T582" i="3"/>
  <c r="U582" i="3"/>
  <c r="X569" i="3"/>
  <c r="T559" i="3"/>
  <c r="AB556" i="3"/>
  <c r="I492" i="3"/>
  <c r="L492" i="3" s="1"/>
  <c r="P492" i="3"/>
  <c r="Q492" i="3"/>
  <c r="R492" i="3"/>
  <c r="Y492" i="3"/>
  <c r="Z492" i="3"/>
  <c r="O492" i="3"/>
  <c r="AB492" i="3"/>
  <c r="I484" i="3"/>
  <c r="L484" i="3" s="1"/>
  <c r="X679" i="3"/>
  <c r="Y664" i="3"/>
  <c r="O591" i="3"/>
  <c r="X591" i="3"/>
  <c r="P591" i="3"/>
  <c r="Z591" i="3"/>
  <c r="R591" i="3"/>
  <c r="AA591" i="3"/>
  <c r="S591" i="3"/>
  <c r="AB591" i="3"/>
  <c r="M580" i="3"/>
  <c r="U580" i="3"/>
  <c r="W580" i="3"/>
  <c r="Y580" i="3"/>
  <c r="Q548" i="3"/>
  <c r="AA548" i="3"/>
  <c r="AB548" i="3"/>
  <c r="P504" i="3"/>
  <c r="X504" i="3"/>
  <c r="O504" i="3"/>
  <c r="U247" i="3"/>
  <c r="M247" i="3"/>
  <c r="T247" i="3"/>
  <c r="AB247" i="3"/>
  <c r="AC247" i="3"/>
  <c r="X707" i="3"/>
  <c r="I703" i="3"/>
  <c r="L703" i="3" s="1"/>
  <c r="I695" i="3"/>
  <c r="L695" i="3" s="1"/>
  <c r="I679" i="3"/>
  <c r="L679" i="3" s="1"/>
  <c r="AC664" i="3"/>
  <c r="T664" i="3"/>
  <c r="I664" i="3"/>
  <c r="L664" i="3" s="1"/>
  <c r="Q628" i="3"/>
  <c r="X616" i="3"/>
  <c r="AC615" i="3"/>
  <c r="R594" i="3"/>
  <c r="N591" i="3"/>
  <c r="M590" i="3"/>
  <c r="T579" i="3"/>
  <c r="R579" i="3"/>
  <c r="S579" i="3"/>
  <c r="X579" i="3"/>
  <c r="Y579" i="3"/>
  <c r="I579" i="3"/>
  <c r="L579" i="3" s="1"/>
  <c r="Z579" i="3"/>
  <c r="W569" i="3"/>
  <c r="P559" i="3"/>
  <c r="Q556" i="3"/>
  <c r="N536" i="3"/>
  <c r="O536" i="3"/>
  <c r="W536" i="3"/>
  <c r="AD536" i="3"/>
  <c r="R452" i="3"/>
  <c r="Y444" i="3"/>
  <c r="M440" i="3"/>
  <c r="N440" i="3"/>
  <c r="V440" i="3"/>
  <c r="AC440" i="3"/>
  <c r="AD440" i="3"/>
  <c r="T431" i="3"/>
  <c r="AC527" i="3"/>
  <c r="T527" i="3"/>
  <c r="S522" i="3"/>
  <c r="Y522" i="3"/>
  <c r="I522" i="3"/>
  <c r="L522" i="3" s="1"/>
  <c r="P522" i="3"/>
  <c r="R522" i="3"/>
  <c r="I511" i="3"/>
  <c r="L511" i="3" s="1"/>
  <c r="V511" i="3"/>
  <c r="W511" i="3"/>
  <c r="M511" i="3"/>
  <c r="X511" i="3"/>
  <c r="N511" i="3"/>
  <c r="AB511" i="3"/>
  <c r="O511" i="3"/>
  <c r="AC511" i="3"/>
  <c r="T511" i="3"/>
  <c r="P506" i="3"/>
  <c r="X467" i="3"/>
  <c r="O458" i="3"/>
  <c r="P458" i="3"/>
  <c r="W458" i="3"/>
  <c r="X458" i="3"/>
  <c r="S326" i="3"/>
  <c r="I326" i="3"/>
  <c r="L326" i="3" s="1"/>
  <c r="P326" i="3"/>
  <c r="Q326" i="3"/>
  <c r="R326" i="3"/>
  <c r="Y326" i="3"/>
  <c r="X326" i="3"/>
  <c r="Z326" i="3"/>
  <c r="Z310" i="3"/>
  <c r="AD310" i="3"/>
  <c r="N310" i="3"/>
  <c r="O310" i="3"/>
  <c r="I296" i="3"/>
  <c r="L296" i="3" s="1"/>
  <c r="P296" i="3"/>
  <c r="Q296" i="3"/>
  <c r="O546" i="3"/>
  <c r="Q493" i="3"/>
  <c r="R493" i="3"/>
  <c r="AA493" i="3"/>
  <c r="AC493" i="3"/>
  <c r="I483" i="3"/>
  <c r="L483" i="3" s="1"/>
  <c r="W483" i="3"/>
  <c r="I418" i="3"/>
  <c r="L418" i="3" s="1"/>
  <c r="X418" i="3"/>
  <c r="V402" i="3"/>
  <c r="I402" i="3"/>
  <c r="L402" i="3" s="1"/>
  <c r="W402" i="3"/>
  <c r="X402" i="3"/>
  <c r="N402" i="3"/>
  <c r="Y402" i="3"/>
  <c r="O402" i="3"/>
  <c r="Z402" i="3"/>
  <c r="Q402" i="3"/>
  <c r="AD384" i="3"/>
  <c r="I376" i="3"/>
  <c r="L376" i="3" s="1"/>
  <c r="M376" i="3"/>
  <c r="X376" i="3"/>
  <c r="N376" i="3"/>
  <c r="AB376" i="3"/>
  <c r="P376" i="3"/>
  <c r="AD376" i="3"/>
  <c r="V376" i="3"/>
  <c r="U376" i="3"/>
  <c r="W376" i="3"/>
  <c r="AC376" i="3"/>
  <c r="O376" i="3"/>
  <c r="I325" i="3"/>
  <c r="L325" i="3" s="1"/>
  <c r="P325" i="3"/>
  <c r="Q325" i="3"/>
  <c r="Y325" i="3"/>
  <c r="X325" i="3"/>
  <c r="S260" i="3"/>
  <c r="O260" i="3"/>
  <c r="P260" i="3"/>
  <c r="Q260" i="3"/>
  <c r="R260" i="3"/>
  <c r="W260" i="3"/>
  <c r="I260" i="3"/>
  <c r="L260" i="3" s="1"/>
  <c r="Y260" i="3"/>
  <c r="X260" i="3"/>
  <c r="Z260" i="3"/>
  <c r="Z546" i="3"/>
  <c r="I503" i="3"/>
  <c r="L503" i="3" s="1"/>
  <c r="W503" i="3"/>
  <c r="M503" i="3"/>
  <c r="X503" i="3"/>
  <c r="N503" i="3"/>
  <c r="AB503" i="3"/>
  <c r="O503" i="3"/>
  <c r="AC503" i="3"/>
  <c r="P503" i="3"/>
  <c r="AD503" i="3"/>
  <c r="U503" i="3"/>
  <c r="O490" i="3"/>
  <c r="P490" i="3"/>
  <c r="V490" i="3"/>
  <c r="X474" i="3"/>
  <c r="P400" i="3"/>
  <c r="AD400" i="3"/>
  <c r="AB384" i="3"/>
  <c r="I358" i="3"/>
  <c r="L358" i="3" s="1"/>
  <c r="Y358" i="3"/>
  <c r="O332" i="3"/>
  <c r="P332" i="3"/>
  <c r="W332" i="3"/>
  <c r="X332" i="3"/>
  <c r="Y546" i="3"/>
  <c r="O528" i="3"/>
  <c r="U495" i="3"/>
  <c r="P482" i="3"/>
  <c r="V482" i="3"/>
  <c r="W482" i="3"/>
  <c r="X482" i="3"/>
  <c r="AD482" i="3"/>
  <c r="N482" i="3"/>
  <c r="O450" i="3"/>
  <c r="P450" i="3"/>
  <c r="I435" i="3"/>
  <c r="L435" i="3" s="1"/>
  <c r="P435" i="3"/>
  <c r="V425" i="3"/>
  <c r="W425" i="3"/>
  <c r="AD425" i="3"/>
  <c r="N425" i="3"/>
  <c r="I411" i="3"/>
  <c r="L411" i="3" s="1"/>
  <c r="S411" i="3"/>
  <c r="W411" i="3"/>
  <c r="X411" i="3"/>
  <c r="O357" i="3"/>
  <c r="P357" i="3"/>
  <c r="Q357" i="3"/>
  <c r="X357" i="3"/>
  <c r="I357" i="3"/>
  <c r="L357" i="3" s="1"/>
  <c r="Y357" i="3"/>
  <c r="W274" i="3"/>
  <c r="V274" i="3"/>
  <c r="Z522" i="3"/>
  <c r="O474" i="3"/>
  <c r="W474" i="3"/>
  <c r="R445" i="3"/>
  <c r="S445" i="3"/>
  <c r="I384" i="3"/>
  <c r="L384" i="3" s="1"/>
  <c r="T384" i="3"/>
  <c r="U384" i="3"/>
  <c r="O384" i="3"/>
  <c r="P384" i="3"/>
  <c r="V384" i="3"/>
  <c r="W384" i="3"/>
  <c r="X384" i="3"/>
  <c r="M384" i="3"/>
  <c r="AC384" i="3"/>
  <c r="O348" i="3"/>
  <c r="W348" i="3"/>
  <c r="X348" i="3"/>
  <c r="Q530" i="3"/>
  <c r="R498" i="3"/>
  <c r="AA398" i="3"/>
  <c r="U369" i="3"/>
  <c r="AA369" i="3"/>
  <c r="S369" i="3"/>
  <c r="M354" i="3"/>
  <c r="N354" i="3"/>
  <c r="U354" i="3"/>
  <c r="V354" i="3"/>
  <c r="AC354" i="3"/>
  <c r="AD354" i="3"/>
  <c r="S319" i="3"/>
  <c r="T319" i="3"/>
  <c r="N284" i="3"/>
  <c r="U284" i="3"/>
  <c r="W284" i="3"/>
  <c r="X284" i="3"/>
  <c r="I280" i="3"/>
  <c r="L280" i="3" s="1"/>
  <c r="P280" i="3"/>
  <c r="Q280" i="3"/>
  <c r="S238" i="3"/>
  <c r="AB238" i="3"/>
  <c r="AC183" i="3"/>
  <c r="I183" i="3"/>
  <c r="L183" i="3" s="1"/>
  <c r="AD183" i="3"/>
  <c r="M183" i="3"/>
  <c r="N183" i="3"/>
  <c r="W183" i="3"/>
  <c r="Y183" i="3"/>
  <c r="U183" i="3"/>
  <c r="O13" i="3"/>
  <c r="X13" i="3"/>
  <c r="N13" i="3"/>
  <c r="Z13" i="3"/>
  <c r="P13" i="3"/>
  <c r="AC13" i="3"/>
  <c r="Q13" i="3"/>
  <c r="AD13" i="3"/>
  <c r="R13" i="3"/>
  <c r="M13" i="3"/>
  <c r="U13" i="3"/>
  <c r="Y13" i="3"/>
  <c r="I13" i="3"/>
  <c r="L13" i="3" s="1"/>
  <c r="V13" i="3"/>
  <c r="P498" i="3"/>
  <c r="AA469" i="3"/>
  <c r="S398" i="3"/>
  <c r="P316" i="3"/>
  <c r="T316" i="3"/>
  <c r="U316" i="3"/>
  <c r="W316" i="3"/>
  <c r="X316" i="3"/>
  <c r="M316" i="3"/>
  <c r="AC316" i="3"/>
  <c r="S282" i="3"/>
  <c r="R282" i="3"/>
  <c r="Z282" i="3"/>
  <c r="AA282" i="3"/>
  <c r="I259" i="3"/>
  <c r="L259" i="3" s="1"/>
  <c r="AD259" i="3"/>
  <c r="M255" i="3"/>
  <c r="AB255" i="3"/>
  <c r="AC255" i="3"/>
  <c r="I251" i="3"/>
  <c r="L251" i="3" s="1"/>
  <c r="Q251" i="3"/>
  <c r="S211" i="3"/>
  <c r="V211" i="3"/>
  <c r="Y211" i="3"/>
  <c r="P211" i="3"/>
  <c r="Z211" i="3"/>
  <c r="R211" i="3"/>
  <c r="AD211" i="3"/>
  <c r="AC211" i="3"/>
  <c r="N211" i="3"/>
  <c r="P195" i="3"/>
  <c r="AA195" i="3"/>
  <c r="Q195" i="3"/>
  <c r="AB195" i="3"/>
  <c r="S195" i="3"/>
  <c r="I195" i="3"/>
  <c r="L195" i="3" s="1"/>
  <c r="W195" i="3"/>
  <c r="M195" i="3"/>
  <c r="Y195" i="3"/>
  <c r="O195" i="3"/>
  <c r="Z195" i="3"/>
  <c r="R195" i="3"/>
  <c r="X195" i="3"/>
  <c r="N137" i="3"/>
  <c r="P137" i="3"/>
  <c r="R100" i="3"/>
  <c r="Q100" i="3"/>
  <c r="W100" i="3"/>
  <c r="X100" i="3"/>
  <c r="Y100" i="3"/>
  <c r="I100" i="3"/>
  <c r="L100" i="3" s="1"/>
  <c r="O100" i="3"/>
  <c r="P100" i="3"/>
  <c r="I530" i="3"/>
  <c r="L530" i="3" s="1"/>
  <c r="R398" i="3"/>
  <c r="AC391" i="3"/>
  <c r="Q387" i="3"/>
  <c r="T381" i="3"/>
  <c r="AA381" i="3"/>
  <c r="I379" i="3"/>
  <c r="L379" i="3" s="1"/>
  <c r="Q289" i="3"/>
  <c r="I289" i="3"/>
  <c r="L289" i="3" s="1"/>
  <c r="Y289" i="3"/>
  <c r="U227" i="3"/>
  <c r="M227" i="3"/>
  <c r="Y227" i="3"/>
  <c r="R227" i="3"/>
  <c r="V227" i="3"/>
  <c r="W227" i="3"/>
  <c r="Z227" i="3"/>
  <c r="I227" i="3"/>
  <c r="L227" i="3" s="1"/>
  <c r="AD227" i="3"/>
  <c r="Z92" i="3"/>
  <c r="AC92" i="3"/>
  <c r="AD92" i="3"/>
  <c r="I92" i="3"/>
  <c r="L92" i="3" s="1"/>
  <c r="P92" i="3"/>
  <c r="Q92" i="3"/>
  <c r="R92" i="3"/>
  <c r="I498" i="3"/>
  <c r="L498" i="3" s="1"/>
  <c r="M398" i="3"/>
  <c r="I394" i="3"/>
  <c r="L394" i="3" s="1"/>
  <c r="N394" i="3"/>
  <c r="X250" i="3"/>
  <c r="O250" i="3"/>
  <c r="P250" i="3"/>
  <c r="W250" i="3"/>
  <c r="I155" i="3"/>
  <c r="L155" i="3" s="1"/>
  <c r="P155" i="3"/>
  <c r="Y155" i="3"/>
  <c r="Z155" i="3"/>
  <c r="I154" i="3"/>
  <c r="L154" i="3" s="1"/>
  <c r="O154" i="3"/>
  <c r="P154" i="3"/>
  <c r="X154" i="3"/>
  <c r="Y154" i="3"/>
  <c r="Q154" i="3"/>
  <c r="Y498" i="3"/>
  <c r="M391" i="3"/>
  <c r="N391" i="3"/>
  <c r="T321" i="3"/>
  <c r="P243" i="3"/>
  <c r="Y243" i="3"/>
  <c r="I243" i="3"/>
  <c r="L243" i="3" s="1"/>
  <c r="Z343" i="3"/>
  <c r="AA314" i="3"/>
  <c r="U308" i="3"/>
  <c r="P303" i="3"/>
  <c r="O292" i="3"/>
  <c r="O275" i="3"/>
  <c r="Q222" i="3"/>
  <c r="R222" i="3"/>
  <c r="U222" i="3"/>
  <c r="AC222" i="3"/>
  <c r="I222" i="3"/>
  <c r="L222" i="3" s="1"/>
  <c r="M187" i="3"/>
  <c r="AA187" i="3"/>
  <c r="M136" i="3"/>
  <c r="U136" i="3"/>
  <c r="M113" i="3"/>
  <c r="U113" i="3"/>
  <c r="V113" i="3"/>
  <c r="AB113" i="3"/>
  <c r="AC113" i="3"/>
  <c r="AD113" i="3"/>
  <c r="N113" i="3"/>
  <c r="T113" i="3"/>
  <c r="S314" i="3"/>
  <c r="P308" i="3"/>
  <c r="AB292" i="3"/>
  <c r="S236" i="3"/>
  <c r="Q236" i="3"/>
  <c r="X236" i="3"/>
  <c r="N214" i="3"/>
  <c r="P214" i="3"/>
  <c r="R214" i="3"/>
  <c r="U214" i="3"/>
  <c r="X214" i="3"/>
  <c r="AB214" i="3"/>
  <c r="M214" i="3"/>
  <c r="AC214" i="3"/>
  <c r="S140" i="3"/>
  <c r="Y140" i="3"/>
  <c r="Q140" i="3"/>
  <c r="R130" i="3"/>
  <c r="O130" i="3"/>
  <c r="P130" i="3"/>
  <c r="Q130" i="3"/>
  <c r="W130" i="3"/>
  <c r="I130" i="3"/>
  <c r="L130" i="3" s="1"/>
  <c r="X130" i="3"/>
  <c r="Y130" i="3"/>
  <c r="V67" i="3"/>
  <c r="AA67" i="3"/>
  <c r="U226" i="3"/>
  <c r="Q226" i="3"/>
  <c r="I226" i="3"/>
  <c r="L226" i="3" s="1"/>
  <c r="V226" i="3"/>
  <c r="W226" i="3"/>
  <c r="M226" i="3"/>
  <c r="Y226" i="3"/>
  <c r="Q213" i="3"/>
  <c r="S213" i="3"/>
  <c r="N206" i="3"/>
  <c r="M206" i="3"/>
  <c r="AC206" i="3"/>
  <c r="P206" i="3"/>
  <c r="T206" i="3"/>
  <c r="U206" i="3"/>
  <c r="Z206" i="3"/>
  <c r="AB206" i="3"/>
  <c r="AA162" i="3"/>
  <c r="Y162" i="3"/>
  <c r="W153" i="3"/>
  <c r="X147" i="3"/>
  <c r="Y147" i="3"/>
  <c r="Z147" i="3"/>
  <c r="I147" i="3"/>
  <c r="L147" i="3" s="1"/>
  <c r="Q147" i="3"/>
  <c r="R147" i="3"/>
  <c r="M95" i="3"/>
  <c r="P95" i="3"/>
  <c r="W95" i="3"/>
  <c r="N314" i="3"/>
  <c r="AC308" i="3"/>
  <c r="M308" i="3"/>
  <c r="W292" i="3"/>
  <c r="AD275" i="3"/>
  <c r="Z236" i="3"/>
  <c r="AC226" i="3"/>
  <c r="S225" i="3"/>
  <c r="P225" i="3"/>
  <c r="AB225" i="3"/>
  <c r="M196" i="3"/>
  <c r="N196" i="3"/>
  <c r="O151" i="3"/>
  <c r="P151" i="3"/>
  <c r="T151" i="3"/>
  <c r="V151" i="3"/>
  <c r="X151" i="3"/>
  <c r="M151" i="3"/>
  <c r="AC151" i="3"/>
  <c r="N151" i="3"/>
  <c r="AD151" i="3"/>
  <c r="M123" i="3"/>
  <c r="U123" i="3"/>
  <c r="V123" i="3"/>
  <c r="W123" i="3"/>
  <c r="X123" i="3"/>
  <c r="N115" i="3"/>
  <c r="O115" i="3"/>
  <c r="P115" i="3"/>
  <c r="W115" i="3"/>
  <c r="AD115" i="3"/>
  <c r="AB308" i="3"/>
  <c r="U292" i="3"/>
  <c r="W275" i="3"/>
  <c r="I252" i="3"/>
  <c r="L252" i="3" s="1"/>
  <c r="Y236" i="3"/>
  <c r="X226" i="3"/>
  <c r="P190" i="3"/>
  <c r="R190" i="3"/>
  <c r="U190" i="3"/>
  <c r="V190" i="3"/>
  <c r="AC190" i="3"/>
  <c r="N190" i="3"/>
  <c r="AD190" i="3"/>
  <c r="N182" i="3"/>
  <c r="AD182" i="3"/>
  <c r="P182" i="3"/>
  <c r="U182" i="3"/>
  <c r="V182" i="3"/>
  <c r="AB182" i="3"/>
  <c r="M182" i="3"/>
  <c r="AC182" i="3"/>
  <c r="X170" i="3"/>
  <c r="Y170" i="3"/>
  <c r="I170" i="3"/>
  <c r="L170" i="3" s="1"/>
  <c r="V170" i="3"/>
  <c r="W170" i="3"/>
  <c r="N145" i="3"/>
  <c r="O145" i="3"/>
  <c r="AD145" i="3"/>
  <c r="T292" i="3"/>
  <c r="V275" i="3"/>
  <c r="W236" i="3"/>
  <c r="T226" i="3"/>
  <c r="T222" i="3"/>
  <c r="X209" i="3"/>
  <c r="AC209" i="3"/>
  <c r="M209" i="3"/>
  <c r="AB181" i="3"/>
  <c r="AC181" i="3"/>
  <c r="M178" i="3"/>
  <c r="R178" i="3"/>
  <c r="T178" i="3"/>
  <c r="I178" i="3"/>
  <c r="L178" i="3" s="1"/>
  <c r="Y178" i="3"/>
  <c r="Z178" i="3"/>
  <c r="P178" i="3"/>
  <c r="Q178" i="3"/>
  <c r="S142" i="3"/>
  <c r="U142" i="3"/>
  <c r="AA142" i="3"/>
  <c r="AC142" i="3"/>
  <c r="M142" i="3"/>
  <c r="N76" i="3"/>
  <c r="V76" i="3"/>
  <c r="W76" i="3"/>
  <c r="Z76" i="3"/>
  <c r="AB76" i="3"/>
  <c r="M76" i="3"/>
  <c r="R76" i="3"/>
  <c r="M124" i="3"/>
  <c r="AD124" i="3"/>
  <c r="N124" i="3"/>
  <c r="P124" i="3"/>
  <c r="U124" i="3"/>
  <c r="Q118" i="3"/>
  <c r="Y118" i="3"/>
  <c r="Z118" i="3"/>
  <c r="AA118" i="3"/>
  <c r="O99" i="3"/>
  <c r="V99" i="3"/>
  <c r="X99" i="3"/>
  <c r="AD99" i="3"/>
  <c r="N78" i="3"/>
  <c r="I8" i="3"/>
  <c r="L8" i="3" s="1"/>
  <c r="P8" i="3"/>
  <c r="V220" i="3"/>
  <c r="AD218" i="3"/>
  <c r="W152" i="3"/>
  <c r="I118" i="3"/>
  <c r="L118" i="3" s="1"/>
  <c r="O108" i="3"/>
  <c r="P108" i="3"/>
  <c r="Q108" i="3"/>
  <c r="N106" i="3"/>
  <c r="M106" i="3"/>
  <c r="O106" i="3"/>
  <c r="U106" i="3"/>
  <c r="V106" i="3"/>
  <c r="I86" i="3"/>
  <c r="L86" i="3" s="1"/>
  <c r="R86" i="3"/>
  <c r="M81" i="3"/>
  <c r="S81" i="3"/>
  <c r="T81" i="3"/>
  <c r="AC81" i="3"/>
  <c r="Z73" i="3"/>
  <c r="I73" i="3"/>
  <c r="L73" i="3" s="1"/>
  <c r="R73" i="3"/>
  <c r="S73" i="3"/>
  <c r="T73" i="3"/>
  <c r="Y73" i="3"/>
  <c r="I51" i="3"/>
  <c r="L51" i="3" s="1"/>
  <c r="P220" i="3"/>
  <c r="Y218" i="3"/>
  <c r="AD216" i="3"/>
  <c r="AB197" i="3"/>
  <c r="S197" i="3"/>
  <c r="Z193" i="3"/>
  <c r="AC189" i="3"/>
  <c r="Q189" i="3"/>
  <c r="O171" i="3"/>
  <c r="R166" i="3"/>
  <c r="AA157" i="3"/>
  <c r="X124" i="3"/>
  <c r="I109" i="3"/>
  <c r="L109" i="3" s="1"/>
  <c r="P109" i="3"/>
  <c r="R109" i="3"/>
  <c r="M39" i="3"/>
  <c r="AC39" i="3"/>
  <c r="AD39" i="3"/>
  <c r="M32" i="3"/>
  <c r="X32" i="3"/>
  <c r="AA32" i="3"/>
  <c r="I24" i="3"/>
  <c r="L24" i="3" s="1"/>
  <c r="P24" i="3"/>
  <c r="Q24" i="3"/>
  <c r="X24" i="3"/>
  <c r="Y24" i="3"/>
  <c r="O220" i="3"/>
  <c r="V218" i="3"/>
  <c r="AA197" i="3"/>
  <c r="R197" i="3"/>
  <c r="AB189" i="3"/>
  <c r="S173" i="3"/>
  <c r="Z171" i="3"/>
  <c r="O166" i="3"/>
  <c r="V157" i="3"/>
  <c r="O144" i="3"/>
  <c r="M144" i="3"/>
  <c r="N144" i="3"/>
  <c r="U144" i="3"/>
  <c r="AD144" i="3"/>
  <c r="O126" i="3"/>
  <c r="Q126" i="3"/>
  <c r="Z126" i="3"/>
  <c r="AB126" i="3"/>
  <c r="W124" i="3"/>
  <c r="W85" i="3"/>
  <c r="I85" i="3"/>
  <c r="L85" i="3" s="1"/>
  <c r="O61" i="3"/>
  <c r="P61" i="3"/>
  <c r="R29" i="3"/>
  <c r="U29" i="3"/>
  <c r="I29" i="3"/>
  <c r="L29" i="3" s="1"/>
  <c r="AA220" i="3"/>
  <c r="N218" i="3"/>
  <c r="M200" i="3"/>
  <c r="N198" i="3"/>
  <c r="Y197" i="3"/>
  <c r="R157" i="3"/>
  <c r="M75" i="3"/>
  <c r="V75" i="3"/>
  <c r="Y75" i="3"/>
  <c r="AA75" i="3"/>
  <c r="I43" i="3"/>
  <c r="L43" i="3" s="1"/>
  <c r="P43" i="3"/>
  <c r="Q43" i="3"/>
  <c r="Y43" i="3"/>
  <c r="AB200" i="3"/>
  <c r="N157" i="3"/>
  <c r="M134" i="3"/>
  <c r="U134" i="3"/>
  <c r="AA134" i="3"/>
  <c r="I124" i="3"/>
  <c r="L124" i="3" s="1"/>
  <c r="S118" i="3"/>
  <c r="W86" i="3"/>
  <c r="U57" i="3"/>
  <c r="T12" i="3"/>
  <c r="I12" i="3"/>
  <c r="L12" i="3" s="1"/>
  <c r="X12" i="3"/>
  <c r="R120" i="3"/>
  <c r="P70" i="3"/>
  <c r="Y62" i="3"/>
  <c r="T37" i="3"/>
  <c r="AC97" i="3"/>
  <c r="I91" i="3"/>
  <c r="L91" i="3" s="1"/>
  <c r="O70" i="3"/>
  <c r="X62" i="3"/>
  <c r="N70" i="3"/>
  <c r="Q62" i="3"/>
  <c r="I709" i="3"/>
  <c r="L709" i="3" s="1"/>
  <c r="Q709" i="3"/>
  <c r="Y709" i="3"/>
  <c r="R709" i="3"/>
  <c r="Z709" i="3"/>
  <c r="S709" i="3"/>
  <c r="AA709" i="3"/>
  <c r="T709" i="3"/>
  <c r="AB709" i="3"/>
  <c r="O709" i="3"/>
  <c r="M709" i="3"/>
  <c r="U709" i="3"/>
  <c r="AC709" i="3"/>
  <c r="N709" i="3"/>
  <c r="V709" i="3"/>
  <c r="AD709" i="3"/>
  <c r="W709" i="3"/>
  <c r="N698" i="3"/>
  <c r="V698" i="3"/>
  <c r="AD698" i="3"/>
  <c r="O698" i="3"/>
  <c r="W698" i="3"/>
  <c r="P698" i="3"/>
  <c r="X698" i="3"/>
  <c r="AB698" i="3"/>
  <c r="I698" i="3"/>
  <c r="L698" i="3" s="1"/>
  <c r="Q698" i="3"/>
  <c r="Y698" i="3"/>
  <c r="T698" i="3"/>
  <c r="R698" i="3"/>
  <c r="Z698" i="3"/>
  <c r="S698" i="3"/>
  <c r="AA698" i="3"/>
  <c r="I673" i="3"/>
  <c r="L673" i="3" s="1"/>
  <c r="Q673" i="3"/>
  <c r="Y673" i="3"/>
  <c r="T673" i="3"/>
  <c r="AB673" i="3"/>
  <c r="O673" i="3"/>
  <c r="Z673" i="3"/>
  <c r="N673" i="3"/>
  <c r="P673" i="3"/>
  <c r="AA673" i="3"/>
  <c r="R673" i="3"/>
  <c r="AC673" i="3"/>
  <c r="W673" i="3"/>
  <c r="S673" i="3"/>
  <c r="AD673" i="3"/>
  <c r="M673" i="3"/>
  <c r="U673" i="3"/>
  <c r="V673" i="3"/>
  <c r="X673" i="3"/>
  <c r="O663" i="3"/>
  <c r="W663" i="3"/>
  <c r="R663" i="3"/>
  <c r="Z663" i="3"/>
  <c r="V663" i="3"/>
  <c r="I663" i="3"/>
  <c r="L663" i="3" s="1"/>
  <c r="M663" i="3"/>
  <c r="X663" i="3"/>
  <c r="AD663" i="3"/>
  <c r="N663" i="3"/>
  <c r="Y663" i="3"/>
  <c r="P663" i="3"/>
  <c r="AA663" i="3"/>
  <c r="U663" i="3"/>
  <c r="Q663" i="3"/>
  <c r="AB663" i="3"/>
  <c r="T663" i="3"/>
  <c r="S663" i="3"/>
  <c r="AC663" i="3"/>
  <c r="I641" i="3"/>
  <c r="L641" i="3" s="1"/>
  <c r="Q641" i="3"/>
  <c r="Y641" i="3"/>
  <c r="R641" i="3"/>
  <c r="Z641" i="3"/>
  <c r="T641" i="3"/>
  <c r="AB641" i="3"/>
  <c r="M641" i="3"/>
  <c r="U641" i="3"/>
  <c r="AC641" i="3"/>
  <c r="P641" i="3"/>
  <c r="AD641" i="3"/>
  <c r="S641" i="3"/>
  <c r="V641" i="3"/>
  <c r="W641" i="3"/>
  <c r="X641" i="3"/>
  <c r="N641" i="3"/>
  <c r="O641" i="3"/>
  <c r="AA641" i="3"/>
  <c r="X716" i="3"/>
  <c r="I716" i="3"/>
  <c r="L716" i="3" s="1"/>
  <c r="I701" i="3"/>
  <c r="L701" i="3" s="1"/>
  <c r="Q701" i="3"/>
  <c r="Y701" i="3"/>
  <c r="R701" i="3"/>
  <c r="Z701" i="3"/>
  <c r="O701" i="3"/>
  <c r="S701" i="3"/>
  <c r="AA701" i="3"/>
  <c r="T701" i="3"/>
  <c r="AB701" i="3"/>
  <c r="W701" i="3"/>
  <c r="M701" i="3"/>
  <c r="U701" i="3"/>
  <c r="AC701" i="3"/>
  <c r="N701" i="3"/>
  <c r="V701" i="3"/>
  <c r="AD701" i="3"/>
  <c r="I684" i="3"/>
  <c r="L684" i="3" s="1"/>
  <c r="Q684" i="3"/>
  <c r="Y684" i="3"/>
  <c r="U684" i="3"/>
  <c r="AC684" i="3"/>
  <c r="M681" i="3"/>
  <c r="U681" i="3"/>
  <c r="AC681" i="3"/>
  <c r="N681" i="3"/>
  <c r="V681" i="3"/>
  <c r="AD681" i="3"/>
  <c r="S681" i="3"/>
  <c r="O681" i="3"/>
  <c r="W681" i="3"/>
  <c r="AA681" i="3"/>
  <c r="P681" i="3"/>
  <c r="X681" i="3"/>
  <c r="I681" i="3"/>
  <c r="L681" i="3" s="1"/>
  <c r="Q681" i="3"/>
  <c r="Y681" i="3"/>
  <c r="R681" i="3"/>
  <c r="Z681" i="3"/>
  <c r="N662" i="3"/>
  <c r="V662" i="3"/>
  <c r="AD662" i="3"/>
  <c r="I662" i="3"/>
  <c r="L662" i="3" s="1"/>
  <c r="Q662" i="3"/>
  <c r="Y662" i="3"/>
  <c r="M662" i="3"/>
  <c r="X662" i="3"/>
  <c r="O662" i="3"/>
  <c r="Z662" i="3"/>
  <c r="P662" i="3"/>
  <c r="AA662" i="3"/>
  <c r="U662" i="3"/>
  <c r="R662" i="3"/>
  <c r="AB662" i="3"/>
  <c r="S662" i="3"/>
  <c r="AC662" i="3"/>
  <c r="W662" i="3"/>
  <c r="T662" i="3"/>
  <c r="R666" i="3"/>
  <c r="Z666" i="3"/>
  <c r="M666" i="3"/>
  <c r="U666" i="3"/>
  <c r="AC666" i="3"/>
  <c r="W666" i="3"/>
  <c r="I666" i="3"/>
  <c r="L666" i="3" s="1"/>
  <c r="N666" i="3"/>
  <c r="X666" i="3"/>
  <c r="V666" i="3"/>
  <c r="O666" i="3"/>
  <c r="Y666" i="3"/>
  <c r="P666" i="3"/>
  <c r="AA666" i="3"/>
  <c r="T666" i="3"/>
  <c r="Q666" i="3"/>
  <c r="AB666" i="3"/>
  <c r="S666" i="3"/>
  <c r="AD666" i="3"/>
  <c r="P708" i="3"/>
  <c r="X708" i="3"/>
  <c r="I708" i="3"/>
  <c r="L708" i="3" s="1"/>
  <c r="Q708" i="3"/>
  <c r="Y708" i="3"/>
  <c r="R708" i="3"/>
  <c r="Z708" i="3"/>
  <c r="S708" i="3"/>
  <c r="AA708" i="3"/>
  <c r="N708" i="3"/>
  <c r="AD708" i="3"/>
  <c r="T708" i="3"/>
  <c r="AB708" i="3"/>
  <c r="M708" i="3"/>
  <c r="U708" i="3"/>
  <c r="AC708" i="3"/>
  <c r="V708" i="3"/>
  <c r="N690" i="3"/>
  <c r="P690" i="3"/>
  <c r="I690" i="3"/>
  <c r="L690" i="3" s="1"/>
  <c r="AA690" i="3"/>
  <c r="I665" i="3"/>
  <c r="L665" i="3" s="1"/>
  <c r="Q665" i="3"/>
  <c r="Y665" i="3"/>
  <c r="T665" i="3"/>
  <c r="AB665" i="3"/>
  <c r="N665" i="3"/>
  <c r="X665" i="3"/>
  <c r="W665" i="3"/>
  <c r="O665" i="3"/>
  <c r="Z665" i="3"/>
  <c r="P665" i="3"/>
  <c r="AA665" i="3"/>
  <c r="M665" i="3"/>
  <c r="R665" i="3"/>
  <c r="AC665" i="3"/>
  <c r="S665" i="3"/>
  <c r="AD665" i="3"/>
  <c r="V665" i="3"/>
  <c r="U665" i="3"/>
  <c r="I649" i="3"/>
  <c r="L649" i="3" s="1"/>
  <c r="Q649" i="3"/>
  <c r="Y649" i="3"/>
  <c r="T649" i="3"/>
  <c r="AB649" i="3"/>
  <c r="M649" i="3"/>
  <c r="U649" i="3"/>
  <c r="AC649" i="3"/>
  <c r="P649" i="3"/>
  <c r="AD649" i="3"/>
  <c r="R649" i="3"/>
  <c r="Z649" i="3"/>
  <c r="S649" i="3"/>
  <c r="AA649" i="3"/>
  <c r="V649" i="3"/>
  <c r="N649" i="3"/>
  <c r="W649" i="3"/>
  <c r="O649" i="3"/>
  <c r="X649" i="3"/>
  <c r="N638" i="3"/>
  <c r="V638" i="3"/>
  <c r="AD638" i="3"/>
  <c r="O638" i="3"/>
  <c r="W638" i="3"/>
  <c r="I638" i="3"/>
  <c r="L638" i="3" s="1"/>
  <c r="Q638" i="3"/>
  <c r="Y638" i="3"/>
  <c r="R638" i="3"/>
  <c r="Z638" i="3"/>
  <c r="P638" i="3"/>
  <c r="AB638" i="3"/>
  <c r="AC638" i="3"/>
  <c r="S638" i="3"/>
  <c r="T638" i="3"/>
  <c r="U638" i="3"/>
  <c r="X638" i="3"/>
  <c r="AA638" i="3"/>
  <c r="M638" i="3"/>
  <c r="V722" i="3"/>
  <c r="W722" i="3"/>
  <c r="R650" i="3"/>
  <c r="Z650" i="3"/>
  <c r="M650" i="3"/>
  <c r="U650" i="3"/>
  <c r="AC650" i="3"/>
  <c r="N650" i="3"/>
  <c r="V650" i="3"/>
  <c r="AD650" i="3"/>
  <c r="S650" i="3"/>
  <c r="P650" i="3"/>
  <c r="T650" i="3"/>
  <c r="I650" i="3"/>
  <c r="L650" i="3" s="1"/>
  <c r="W650" i="3"/>
  <c r="AB650" i="3"/>
  <c r="X650" i="3"/>
  <c r="Y650" i="3"/>
  <c r="Q650" i="3"/>
  <c r="O650" i="3"/>
  <c r="AA650" i="3"/>
  <c r="I693" i="3"/>
  <c r="L693" i="3" s="1"/>
  <c r="Q693" i="3"/>
  <c r="Y693" i="3"/>
  <c r="W693" i="3"/>
  <c r="R693" i="3"/>
  <c r="Z693" i="3"/>
  <c r="S693" i="3"/>
  <c r="AA693" i="3"/>
  <c r="T693" i="3"/>
  <c r="AB693" i="3"/>
  <c r="M693" i="3"/>
  <c r="U693" i="3"/>
  <c r="AC693" i="3"/>
  <c r="O693" i="3"/>
  <c r="N693" i="3"/>
  <c r="V693" i="3"/>
  <c r="AD693" i="3"/>
  <c r="O671" i="3"/>
  <c r="W671" i="3"/>
  <c r="R671" i="3"/>
  <c r="Z671" i="3"/>
  <c r="M671" i="3"/>
  <c r="X671" i="3"/>
  <c r="N671" i="3"/>
  <c r="Y671" i="3"/>
  <c r="P671" i="3"/>
  <c r="AA671" i="3"/>
  <c r="V671" i="3"/>
  <c r="Q671" i="3"/>
  <c r="AB671" i="3"/>
  <c r="U671" i="3"/>
  <c r="S671" i="3"/>
  <c r="AC671" i="3"/>
  <c r="I671" i="3"/>
  <c r="L671" i="3" s="1"/>
  <c r="T671" i="3"/>
  <c r="AD671" i="3"/>
  <c r="T668" i="3"/>
  <c r="AB668" i="3"/>
  <c r="O668" i="3"/>
  <c r="W668" i="3"/>
  <c r="R668" i="3"/>
  <c r="AC668" i="3"/>
  <c r="I668" i="3"/>
  <c r="L668" i="3" s="1"/>
  <c r="S668" i="3"/>
  <c r="AD668" i="3"/>
  <c r="U668" i="3"/>
  <c r="V668" i="3"/>
  <c r="Z668" i="3"/>
  <c r="AA668" i="3"/>
  <c r="M668" i="3"/>
  <c r="X668" i="3"/>
  <c r="Q668" i="3"/>
  <c r="N668" i="3"/>
  <c r="Y668" i="3"/>
  <c r="P668" i="3"/>
  <c r="N654" i="3"/>
  <c r="V654" i="3"/>
  <c r="AD654" i="3"/>
  <c r="I654" i="3"/>
  <c r="L654" i="3" s="1"/>
  <c r="Q654" i="3"/>
  <c r="Y654" i="3"/>
  <c r="R654" i="3"/>
  <c r="Z654" i="3"/>
  <c r="O654" i="3"/>
  <c r="AB654" i="3"/>
  <c r="P654" i="3"/>
  <c r="AC654" i="3"/>
  <c r="S654" i="3"/>
  <c r="X654" i="3"/>
  <c r="M654" i="3"/>
  <c r="T654" i="3"/>
  <c r="U654" i="3"/>
  <c r="W654" i="3"/>
  <c r="AA654" i="3"/>
  <c r="N646" i="3"/>
  <c r="V646" i="3"/>
  <c r="AD646" i="3"/>
  <c r="I646" i="3"/>
  <c r="L646" i="3" s="1"/>
  <c r="Q646" i="3"/>
  <c r="Y646" i="3"/>
  <c r="R646" i="3"/>
  <c r="Z646" i="3"/>
  <c r="T646" i="3"/>
  <c r="U646" i="3"/>
  <c r="W646" i="3"/>
  <c r="AC646" i="3"/>
  <c r="S646" i="3"/>
  <c r="X646" i="3"/>
  <c r="P646" i="3"/>
  <c r="M646" i="3"/>
  <c r="AA646" i="3"/>
  <c r="O646" i="3"/>
  <c r="AB646" i="3"/>
  <c r="X709" i="3"/>
  <c r="AC698" i="3"/>
  <c r="V682" i="3"/>
  <c r="Q682" i="3"/>
  <c r="N670" i="3"/>
  <c r="V670" i="3"/>
  <c r="AD670" i="3"/>
  <c r="I670" i="3"/>
  <c r="L670" i="3" s="1"/>
  <c r="Q670" i="3"/>
  <c r="Y670" i="3"/>
  <c r="O670" i="3"/>
  <c r="Z670" i="3"/>
  <c r="P670" i="3"/>
  <c r="AA670" i="3"/>
  <c r="R670" i="3"/>
  <c r="AB670" i="3"/>
  <c r="W670" i="3"/>
  <c r="S670" i="3"/>
  <c r="AC670" i="3"/>
  <c r="M670" i="3"/>
  <c r="T670" i="3"/>
  <c r="X670" i="3"/>
  <c r="U670" i="3"/>
  <c r="P709" i="3"/>
  <c r="X701" i="3"/>
  <c r="U698" i="3"/>
  <c r="AD706" i="3"/>
  <c r="P701" i="3"/>
  <c r="M698" i="3"/>
  <c r="T692" i="3"/>
  <c r="W684" i="3"/>
  <c r="T681" i="3"/>
  <c r="R674" i="3"/>
  <c r="Z674" i="3"/>
  <c r="M674" i="3"/>
  <c r="U674" i="3"/>
  <c r="AC674" i="3"/>
  <c r="N674" i="3"/>
  <c r="X674" i="3"/>
  <c r="V674" i="3"/>
  <c r="O674" i="3"/>
  <c r="Y674" i="3"/>
  <c r="W674" i="3"/>
  <c r="P674" i="3"/>
  <c r="AA674" i="3"/>
  <c r="Q674" i="3"/>
  <c r="AB674" i="3"/>
  <c r="S674" i="3"/>
  <c r="AD674" i="3"/>
  <c r="I674" i="3"/>
  <c r="L674" i="3" s="1"/>
  <c r="T674" i="3"/>
  <c r="S651" i="3"/>
  <c r="AA651" i="3"/>
  <c r="N651" i="3"/>
  <c r="V651" i="3"/>
  <c r="AD651" i="3"/>
  <c r="O651" i="3"/>
  <c r="W651" i="3"/>
  <c r="X710" i="3"/>
  <c r="P678" i="3"/>
  <c r="AA676" i="3"/>
  <c r="AD658" i="3"/>
  <c r="Q651" i="3"/>
  <c r="W718" i="3"/>
  <c r="O718" i="3"/>
  <c r="W710" i="3"/>
  <c r="O710" i="3"/>
  <c r="W702" i="3"/>
  <c r="O702" i="3"/>
  <c r="W694" i="3"/>
  <c r="O694" i="3"/>
  <c r="W686" i="3"/>
  <c r="O686" i="3"/>
  <c r="W678" i="3"/>
  <c r="O678" i="3"/>
  <c r="Z676" i="3"/>
  <c r="P676" i="3"/>
  <c r="Z667" i="3"/>
  <c r="P667" i="3"/>
  <c r="Y659" i="3"/>
  <c r="O659" i="3"/>
  <c r="AB658" i="3"/>
  <c r="Q658" i="3"/>
  <c r="AD657" i="3"/>
  <c r="S657" i="3"/>
  <c r="AB651" i="3"/>
  <c r="P651" i="3"/>
  <c r="AC647" i="3"/>
  <c r="AC614" i="3"/>
  <c r="M602" i="3"/>
  <c r="U602" i="3"/>
  <c r="P582" i="3"/>
  <c r="X582" i="3"/>
  <c r="R582" i="3"/>
  <c r="Z582" i="3"/>
  <c r="V582" i="3"/>
  <c r="M582" i="3"/>
  <c r="W582" i="3"/>
  <c r="N582" i="3"/>
  <c r="Y582" i="3"/>
  <c r="O582" i="3"/>
  <c r="AA582" i="3"/>
  <c r="Q582" i="3"/>
  <c r="AB582" i="3"/>
  <c r="S582" i="3"/>
  <c r="AC582" i="3"/>
  <c r="AD577" i="3"/>
  <c r="M532" i="3"/>
  <c r="U532" i="3"/>
  <c r="AC532" i="3"/>
  <c r="N532" i="3"/>
  <c r="V532" i="3"/>
  <c r="AD532" i="3"/>
  <c r="O532" i="3"/>
  <c r="W532" i="3"/>
  <c r="P532" i="3"/>
  <c r="X532" i="3"/>
  <c r="I532" i="3"/>
  <c r="L532" i="3" s="1"/>
  <c r="Q532" i="3"/>
  <c r="Y532" i="3"/>
  <c r="R532" i="3"/>
  <c r="Z532" i="3"/>
  <c r="S532" i="3"/>
  <c r="T532" i="3"/>
  <c r="AA532" i="3"/>
  <c r="AB532" i="3"/>
  <c r="R651" i="3"/>
  <c r="O647" i="3"/>
  <c r="W647" i="3"/>
  <c r="R647" i="3"/>
  <c r="Z647" i="3"/>
  <c r="S647" i="3"/>
  <c r="AA647" i="3"/>
  <c r="Q667" i="3"/>
  <c r="Z659" i="3"/>
  <c r="Q647" i="3"/>
  <c r="I625" i="3"/>
  <c r="L625" i="3" s="1"/>
  <c r="Q625" i="3"/>
  <c r="Y625" i="3"/>
  <c r="R625" i="3"/>
  <c r="Z625" i="3"/>
  <c r="S625" i="3"/>
  <c r="AA625" i="3"/>
  <c r="T625" i="3"/>
  <c r="AB625" i="3"/>
  <c r="M625" i="3"/>
  <c r="U625" i="3"/>
  <c r="AC625" i="3"/>
  <c r="M221" i="3"/>
  <c r="U221" i="3"/>
  <c r="AC221" i="3"/>
  <c r="N221" i="3"/>
  <c r="V221" i="3"/>
  <c r="AD221" i="3"/>
  <c r="R221" i="3"/>
  <c r="Z221" i="3"/>
  <c r="I221" i="3"/>
  <c r="L221" i="3" s="1"/>
  <c r="W221" i="3"/>
  <c r="X221" i="3"/>
  <c r="Y221" i="3"/>
  <c r="O221" i="3"/>
  <c r="AA221" i="3"/>
  <c r="P221" i="3"/>
  <c r="AB221" i="3"/>
  <c r="Q221" i="3"/>
  <c r="S221" i="3"/>
  <c r="T221" i="3"/>
  <c r="AA723" i="3"/>
  <c r="S723" i="3"/>
  <c r="W719" i="3"/>
  <c r="O719" i="3"/>
  <c r="AD718" i="3"/>
  <c r="V718" i="3"/>
  <c r="N718" i="3"/>
  <c r="AA715" i="3"/>
  <c r="S715" i="3"/>
  <c r="W711" i="3"/>
  <c r="O711" i="3"/>
  <c r="AD710" i="3"/>
  <c r="V710" i="3"/>
  <c r="N710" i="3"/>
  <c r="AA707" i="3"/>
  <c r="S707" i="3"/>
  <c r="W703" i="3"/>
  <c r="O703" i="3"/>
  <c r="AD702" i="3"/>
  <c r="V702" i="3"/>
  <c r="N702" i="3"/>
  <c r="W695" i="3"/>
  <c r="O695" i="3"/>
  <c r="AD694" i="3"/>
  <c r="V694" i="3"/>
  <c r="N694" i="3"/>
  <c r="AA691" i="3"/>
  <c r="S691" i="3"/>
  <c r="W687" i="3"/>
  <c r="O687" i="3"/>
  <c r="AD686" i="3"/>
  <c r="V686" i="3"/>
  <c r="N686" i="3"/>
  <c r="AA683" i="3"/>
  <c r="S683" i="3"/>
  <c r="W679" i="3"/>
  <c r="O679" i="3"/>
  <c r="AD678" i="3"/>
  <c r="V678" i="3"/>
  <c r="N678" i="3"/>
  <c r="Y676" i="3"/>
  <c r="N676" i="3"/>
  <c r="Y667" i="3"/>
  <c r="O667" i="3"/>
  <c r="X659" i="3"/>
  <c r="M659" i="3"/>
  <c r="AA658" i="3"/>
  <c r="P658" i="3"/>
  <c r="AC657" i="3"/>
  <c r="R657" i="3"/>
  <c r="V655" i="3"/>
  <c r="Z651" i="3"/>
  <c r="M651" i="3"/>
  <c r="AB647" i="3"/>
  <c r="N647" i="3"/>
  <c r="X643" i="3"/>
  <c r="AC635" i="3"/>
  <c r="O630" i="3"/>
  <c r="W630" i="3"/>
  <c r="T628" i="3"/>
  <c r="AB628" i="3"/>
  <c r="M628" i="3"/>
  <c r="U628" i="3"/>
  <c r="AC628" i="3"/>
  <c r="N628" i="3"/>
  <c r="V628" i="3"/>
  <c r="AD628" i="3"/>
  <c r="O628" i="3"/>
  <c r="W628" i="3"/>
  <c r="P628" i="3"/>
  <c r="X628" i="3"/>
  <c r="W625" i="3"/>
  <c r="Z620" i="3"/>
  <c r="AB614" i="3"/>
  <c r="T612" i="3"/>
  <c r="AB612" i="3"/>
  <c r="M612" i="3"/>
  <c r="U612" i="3"/>
  <c r="AC612" i="3"/>
  <c r="N612" i="3"/>
  <c r="V612" i="3"/>
  <c r="AD612" i="3"/>
  <c r="O612" i="3"/>
  <c r="W612" i="3"/>
  <c r="P612" i="3"/>
  <c r="X612" i="3"/>
  <c r="I612" i="3"/>
  <c r="L612" i="3" s="1"/>
  <c r="Q612" i="3"/>
  <c r="Y612" i="3"/>
  <c r="Y609" i="3"/>
  <c r="U609" i="3"/>
  <c r="I582" i="3"/>
  <c r="L582" i="3" s="1"/>
  <c r="AB577" i="3"/>
  <c r="R576" i="3"/>
  <c r="Z576" i="3"/>
  <c r="T576" i="3"/>
  <c r="AB576" i="3"/>
  <c r="M576" i="3"/>
  <c r="W576" i="3"/>
  <c r="N576" i="3"/>
  <c r="X576" i="3"/>
  <c r="O576" i="3"/>
  <c r="Y576" i="3"/>
  <c r="P576" i="3"/>
  <c r="AA576" i="3"/>
  <c r="Q576" i="3"/>
  <c r="AC576" i="3"/>
  <c r="S576" i="3"/>
  <c r="AD576" i="3"/>
  <c r="AB561" i="3"/>
  <c r="U561" i="3"/>
  <c r="AC561" i="3"/>
  <c r="O561" i="3"/>
  <c r="P561" i="3"/>
  <c r="AD561" i="3"/>
  <c r="T555" i="3"/>
  <c r="AB555" i="3"/>
  <c r="M555" i="3"/>
  <c r="U555" i="3"/>
  <c r="AC555" i="3"/>
  <c r="N555" i="3"/>
  <c r="V555" i="3"/>
  <c r="AD555" i="3"/>
  <c r="O555" i="3"/>
  <c r="W555" i="3"/>
  <c r="R555" i="3"/>
  <c r="S555" i="3"/>
  <c r="X555" i="3"/>
  <c r="I555" i="3"/>
  <c r="L555" i="3" s="1"/>
  <c r="Y555" i="3"/>
  <c r="Z555" i="3"/>
  <c r="AA555" i="3"/>
  <c r="I552" i="3"/>
  <c r="L552" i="3" s="1"/>
  <c r="Q552" i="3"/>
  <c r="Y552" i="3"/>
  <c r="R552" i="3"/>
  <c r="Z552" i="3"/>
  <c r="S552" i="3"/>
  <c r="AA552" i="3"/>
  <c r="T552" i="3"/>
  <c r="AB552" i="3"/>
  <c r="M552" i="3"/>
  <c r="AC552" i="3"/>
  <c r="N552" i="3"/>
  <c r="AD552" i="3"/>
  <c r="O552" i="3"/>
  <c r="P552" i="3"/>
  <c r="U552" i="3"/>
  <c r="V552" i="3"/>
  <c r="W545" i="3"/>
  <c r="X538" i="3"/>
  <c r="R676" i="3"/>
  <c r="R626" i="3"/>
  <c r="Z626" i="3"/>
  <c r="M626" i="3"/>
  <c r="AC626" i="3"/>
  <c r="N626" i="3"/>
  <c r="M470" i="3"/>
  <c r="U470" i="3"/>
  <c r="AC470" i="3"/>
  <c r="N470" i="3"/>
  <c r="V470" i="3"/>
  <c r="AD470" i="3"/>
  <c r="O470" i="3"/>
  <c r="W470" i="3"/>
  <c r="P470" i="3"/>
  <c r="X470" i="3"/>
  <c r="I470" i="3"/>
  <c r="L470" i="3" s="1"/>
  <c r="Q470" i="3"/>
  <c r="Y470" i="3"/>
  <c r="R470" i="3"/>
  <c r="Z470" i="3"/>
  <c r="S470" i="3"/>
  <c r="T470" i="3"/>
  <c r="AA470" i="3"/>
  <c r="AB470" i="3"/>
  <c r="P702" i="3"/>
  <c r="P659" i="3"/>
  <c r="AC651" i="3"/>
  <c r="AD647" i="3"/>
  <c r="Z723" i="3"/>
  <c r="R723" i="3"/>
  <c r="AD719" i="3"/>
  <c r="V719" i="3"/>
  <c r="N719" i="3"/>
  <c r="AC718" i="3"/>
  <c r="U718" i="3"/>
  <c r="M718" i="3"/>
  <c r="Z715" i="3"/>
  <c r="R715" i="3"/>
  <c r="AD711" i="3"/>
  <c r="V711" i="3"/>
  <c r="N711" i="3"/>
  <c r="AC710" i="3"/>
  <c r="U710" i="3"/>
  <c r="M710" i="3"/>
  <c r="Z707" i="3"/>
  <c r="R707" i="3"/>
  <c r="AD703" i="3"/>
  <c r="V703" i="3"/>
  <c r="N703" i="3"/>
  <c r="AC702" i="3"/>
  <c r="U702" i="3"/>
  <c r="M702" i="3"/>
  <c r="AD695" i="3"/>
  <c r="V695" i="3"/>
  <c r="N695" i="3"/>
  <c r="AC694" i="3"/>
  <c r="U694" i="3"/>
  <c r="M694" i="3"/>
  <c r="Z691" i="3"/>
  <c r="R691" i="3"/>
  <c r="AD687" i="3"/>
  <c r="V687" i="3"/>
  <c r="N687" i="3"/>
  <c r="AC686" i="3"/>
  <c r="U686" i="3"/>
  <c r="M686" i="3"/>
  <c r="Z683" i="3"/>
  <c r="R683" i="3"/>
  <c r="AD679" i="3"/>
  <c r="V679" i="3"/>
  <c r="N679" i="3"/>
  <c r="AC678" i="3"/>
  <c r="U678" i="3"/>
  <c r="M678" i="3"/>
  <c r="X676" i="3"/>
  <c r="X667" i="3"/>
  <c r="M667" i="3"/>
  <c r="W659" i="3"/>
  <c r="Y658" i="3"/>
  <c r="O658" i="3"/>
  <c r="AA657" i="3"/>
  <c r="P657" i="3"/>
  <c r="U655" i="3"/>
  <c r="AD653" i="3"/>
  <c r="Y651" i="3"/>
  <c r="Y647" i="3"/>
  <c r="M647" i="3"/>
  <c r="S643" i="3"/>
  <c r="AA643" i="3"/>
  <c r="T643" i="3"/>
  <c r="AB643" i="3"/>
  <c r="N643" i="3"/>
  <c r="V643" i="3"/>
  <c r="AD643" i="3"/>
  <c r="O643" i="3"/>
  <c r="W643" i="3"/>
  <c r="Z635" i="3"/>
  <c r="V625" i="3"/>
  <c r="AB621" i="3"/>
  <c r="U614" i="3"/>
  <c r="R592" i="3"/>
  <c r="Z592" i="3"/>
  <c r="I592" i="3"/>
  <c r="L592" i="3" s="1"/>
  <c r="S592" i="3"/>
  <c r="AB592" i="3"/>
  <c r="T592" i="3"/>
  <c r="AC592" i="3"/>
  <c r="U592" i="3"/>
  <c r="AD592" i="3"/>
  <c r="M592" i="3"/>
  <c r="V592" i="3"/>
  <c r="N592" i="3"/>
  <c r="W592" i="3"/>
  <c r="O592" i="3"/>
  <c r="X592" i="3"/>
  <c r="M589" i="3"/>
  <c r="R577" i="3"/>
  <c r="I567" i="3"/>
  <c r="L567" i="3" s="1"/>
  <c r="Q567" i="3"/>
  <c r="Y567" i="3"/>
  <c r="S567" i="3"/>
  <c r="AA567" i="3"/>
  <c r="T567" i="3"/>
  <c r="AD567" i="3"/>
  <c r="U567" i="3"/>
  <c r="V567" i="3"/>
  <c r="M567" i="3"/>
  <c r="W567" i="3"/>
  <c r="N567" i="3"/>
  <c r="X567" i="3"/>
  <c r="O567" i="3"/>
  <c r="Z567" i="3"/>
  <c r="M524" i="3"/>
  <c r="U524" i="3"/>
  <c r="AC524" i="3"/>
  <c r="N524" i="3"/>
  <c r="V524" i="3"/>
  <c r="AD524" i="3"/>
  <c r="O524" i="3"/>
  <c r="W524" i="3"/>
  <c r="P524" i="3"/>
  <c r="X524" i="3"/>
  <c r="I524" i="3"/>
  <c r="L524" i="3" s="1"/>
  <c r="Q524" i="3"/>
  <c r="Y524" i="3"/>
  <c r="R524" i="3"/>
  <c r="Z524" i="3"/>
  <c r="S524" i="3"/>
  <c r="T524" i="3"/>
  <c r="AA524" i="3"/>
  <c r="AB524" i="3"/>
  <c r="T676" i="3"/>
  <c r="O676" i="3"/>
  <c r="W676" i="3"/>
  <c r="I601" i="3"/>
  <c r="L601" i="3" s="1"/>
  <c r="AA601" i="3"/>
  <c r="T601" i="3"/>
  <c r="AB601" i="3"/>
  <c r="P686" i="3"/>
  <c r="T269" i="3"/>
  <c r="AB269" i="3"/>
  <c r="M269" i="3"/>
  <c r="U269" i="3"/>
  <c r="AC269" i="3"/>
  <c r="N269" i="3"/>
  <c r="V269" i="3"/>
  <c r="AD269" i="3"/>
  <c r="O269" i="3"/>
  <c r="W269" i="3"/>
  <c r="Q269" i="3"/>
  <c r="R269" i="3"/>
  <c r="S269" i="3"/>
  <c r="X269" i="3"/>
  <c r="I269" i="3"/>
  <c r="L269" i="3" s="1"/>
  <c r="Y269" i="3"/>
  <c r="Z269" i="3"/>
  <c r="AA269" i="3"/>
  <c r="P269" i="3"/>
  <c r="AC719" i="3"/>
  <c r="U719" i="3"/>
  <c r="M719" i="3"/>
  <c r="AB718" i="3"/>
  <c r="T718" i="3"/>
  <c r="AC711" i="3"/>
  <c r="U711" i="3"/>
  <c r="M711" i="3"/>
  <c r="AB710" i="3"/>
  <c r="T710" i="3"/>
  <c r="AC703" i="3"/>
  <c r="U703" i="3"/>
  <c r="M703" i="3"/>
  <c r="AB702" i="3"/>
  <c r="T702" i="3"/>
  <c r="AC695" i="3"/>
  <c r="U695" i="3"/>
  <c r="M695" i="3"/>
  <c r="AB694" i="3"/>
  <c r="T694" i="3"/>
  <c r="AC687" i="3"/>
  <c r="U687" i="3"/>
  <c r="M687" i="3"/>
  <c r="AB686" i="3"/>
  <c r="T686" i="3"/>
  <c r="AC679" i="3"/>
  <c r="U679" i="3"/>
  <c r="M679" i="3"/>
  <c r="AB678" i="3"/>
  <c r="T678" i="3"/>
  <c r="V676" i="3"/>
  <c r="X658" i="3"/>
  <c r="N658" i="3"/>
  <c r="Z657" i="3"/>
  <c r="O655" i="3"/>
  <c r="W655" i="3"/>
  <c r="R655" i="3"/>
  <c r="Z655" i="3"/>
  <c r="S655" i="3"/>
  <c r="AA655" i="3"/>
  <c r="X651" i="3"/>
  <c r="X647" i="3"/>
  <c r="S635" i="3"/>
  <c r="AA635" i="3"/>
  <c r="T635" i="3"/>
  <c r="AB635" i="3"/>
  <c r="M635" i="3"/>
  <c r="U635" i="3"/>
  <c r="N635" i="3"/>
  <c r="V635" i="3"/>
  <c r="AD635" i="3"/>
  <c r="O635" i="3"/>
  <c r="W635" i="3"/>
  <c r="O626" i="3"/>
  <c r="P625" i="3"/>
  <c r="T614" i="3"/>
  <c r="N606" i="3"/>
  <c r="V606" i="3"/>
  <c r="AD606" i="3"/>
  <c r="O606" i="3"/>
  <c r="W606" i="3"/>
  <c r="P606" i="3"/>
  <c r="X606" i="3"/>
  <c r="I606" i="3"/>
  <c r="L606" i="3" s="1"/>
  <c r="Q606" i="3"/>
  <c r="Y606" i="3"/>
  <c r="R606" i="3"/>
  <c r="Z606" i="3"/>
  <c r="S606" i="3"/>
  <c r="AA606" i="3"/>
  <c r="N596" i="3"/>
  <c r="N509" i="3"/>
  <c r="V509" i="3"/>
  <c r="AD509" i="3"/>
  <c r="O509" i="3"/>
  <c r="W509" i="3"/>
  <c r="P509" i="3"/>
  <c r="X509" i="3"/>
  <c r="I509" i="3"/>
  <c r="L509" i="3" s="1"/>
  <c r="Q509" i="3"/>
  <c r="Y509" i="3"/>
  <c r="R509" i="3"/>
  <c r="Z509" i="3"/>
  <c r="S509" i="3"/>
  <c r="AA509" i="3"/>
  <c r="M509" i="3"/>
  <c r="T509" i="3"/>
  <c r="U509" i="3"/>
  <c r="AB509" i="3"/>
  <c r="AC509" i="3"/>
  <c r="O502" i="3"/>
  <c r="W502" i="3"/>
  <c r="P502" i="3"/>
  <c r="X502" i="3"/>
  <c r="I502" i="3"/>
  <c r="L502" i="3" s="1"/>
  <c r="Q502" i="3"/>
  <c r="Y502" i="3"/>
  <c r="R502" i="3"/>
  <c r="Z502" i="3"/>
  <c r="S502" i="3"/>
  <c r="AA502" i="3"/>
  <c r="T502" i="3"/>
  <c r="AB502" i="3"/>
  <c r="M502" i="3"/>
  <c r="N502" i="3"/>
  <c r="U502" i="3"/>
  <c r="V502" i="3"/>
  <c r="AC502" i="3"/>
  <c r="AD502" i="3"/>
  <c r="S659" i="3"/>
  <c r="AA659" i="3"/>
  <c r="N659" i="3"/>
  <c r="V659" i="3"/>
  <c r="AD659" i="3"/>
  <c r="O47" i="3"/>
  <c r="W47" i="3"/>
  <c r="P47" i="3"/>
  <c r="X47" i="3"/>
  <c r="I47" i="3"/>
  <c r="L47" i="3" s="1"/>
  <c r="Q47" i="3"/>
  <c r="Y47" i="3"/>
  <c r="R47" i="3"/>
  <c r="Z47" i="3"/>
  <c r="S47" i="3"/>
  <c r="AA47" i="3"/>
  <c r="AD47" i="3"/>
  <c r="M47" i="3"/>
  <c r="N47" i="3"/>
  <c r="T47" i="3"/>
  <c r="U47" i="3"/>
  <c r="V47" i="3"/>
  <c r="AC47" i="3"/>
  <c r="AB47" i="3"/>
  <c r="X702" i="3"/>
  <c r="S667" i="3"/>
  <c r="AA667" i="3"/>
  <c r="N667" i="3"/>
  <c r="V667" i="3"/>
  <c r="AD667" i="3"/>
  <c r="S658" i="3"/>
  <c r="I657" i="3"/>
  <c r="L657" i="3" s="1"/>
  <c r="Q657" i="3"/>
  <c r="Y657" i="3"/>
  <c r="T657" i="3"/>
  <c r="AB657" i="3"/>
  <c r="M657" i="3"/>
  <c r="M621" i="3"/>
  <c r="U621" i="3"/>
  <c r="AC621" i="3"/>
  <c r="N621" i="3"/>
  <c r="V621" i="3"/>
  <c r="AD621" i="3"/>
  <c r="O621" i="3"/>
  <c r="W621" i="3"/>
  <c r="P621" i="3"/>
  <c r="X621" i="3"/>
  <c r="I621" i="3"/>
  <c r="L621" i="3" s="1"/>
  <c r="Q621" i="3"/>
  <c r="Y621" i="3"/>
  <c r="R621" i="3"/>
  <c r="Z621" i="3"/>
  <c r="N463" i="3"/>
  <c r="V463" i="3"/>
  <c r="AD463" i="3"/>
  <c r="O463" i="3"/>
  <c r="W463" i="3"/>
  <c r="P463" i="3"/>
  <c r="X463" i="3"/>
  <c r="I463" i="3"/>
  <c r="L463" i="3" s="1"/>
  <c r="Q463" i="3"/>
  <c r="Y463" i="3"/>
  <c r="R463" i="3"/>
  <c r="Z463" i="3"/>
  <c r="S463" i="3"/>
  <c r="AA463" i="3"/>
  <c r="M463" i="3"/>
  <c r="T463" i="3"/>
  <c r="U463" i="3"/>
  <c r="AB463" i="3"/>
  <c r="AC463" i="3"/>
  <c r="AB719" i="3"/>
  <c r="T719" i="3"/>
  <c r="AA718" i="3"/>
  <c r="S718" i="3"/>
  <c r="AB711" i="3"/>
  <c r="T711" i="3"/>
  <c r="AA710" i="3"/>
  <c r="S710" i="3"/>
  <c r="AB703" i="3"/>
  <c r="T703" i="3"/>
  <c r="AA702" i="3"/>
  <c r="S702" i="3"/>
  <c r="AB695" i="3"/>
  <c r="T695" i="3"/>
  <c r="AA694" i="3"/>
  <c r="S694" i="3"/>
  <c r="AB687" i="3"/>
  <c r="T687" i="3"/>
  <c r="AA686" i="3"/>
  <c r="S686" i="3"/>
  <c r="AB679" i="3"/>
  <c r="T679" i="3"/>
  <c r="AA678" i="3"/>
  <c r="S678" i="3"/>
  <c r="AD676" i="3"/>
  <c r="U676" i="3"/>
  <c r="U667" i="3"/>
  <c r="T660" i="3"/>
  <c r="AB660" i="3"/>
  <c r="O660" i="3"/>
  <c r="W660" i="3"/>
  <c r="T659" i="3"/>
  <c r="X657" i="3"/>
  <c r="N657" i="3"/>
  <c r="AD655" i="3"/>
  <c r="Q655" i="3"/>
  <c r="AA653" i="3"/>
  <c r="T652" i="3"/>
  <c r="AB652" i="3"/>
  <c r="U651" i="3"/>
  <c r="V647" i="3"/>
  <c r="X635" i="3"/>
  <c r="R634" i="3"/>
  <c r="Z634" i="3"/>
  <c r="S634" i="3"/>
  <c r="AA634" i="3"/>
  <c r="T634" i="3"/>
  <c r="AB634" i="3"/>
  <c r="M634" i="3"/>
  <c r="U634" i="3"/>
  <c r="AC634" i="3"/>
  <c r="N634" i="3"/>
  <c r="V634" i="3"/>
  <c r="AD634" i="3"/>
  <c r="O625" i="3"/>
  <c r="T621" i="3"/>
  <c r="W620" i="3"/>
  <c r="P620" i="3"/>
  <c r="X620" i="3"/>
  <c r="O601" i="3"/>
  <c r="I583" i="3"/>
  <c r="L583" i="3" s="1"/>
  <c r="Q583" i="3"/>
  <c r="Y583" i="3"/>
  <c r="S583" i="3"/>
  <c r="AA583" i="3"/>
  <c r="T583" i="3"/>
  <c r="AD583" i="3"/>
  <c r="U583" i="3"/>
  <c r="V583" i="3"/>
  <c r="M583" i="3"/>
  <c r="W583" i="3"/>
  <c r="N583" i="3"/>
  <c r="X583" i="3"/>
  <c r="O583" i="3"/>
  <c r="Z583" i="3"/>
  <c r="R545" i="3"/>
  <c r="Z545" i="3"/>
  <c r="S545" i="3"/>
  <c r="AA545" i="3"/>
  <c r="T545" i="3"/>
  <c r="AB545" i="3"/>
  <c r="M545" i="3"/>
  <c r="U545" i="3"/>
  <c r="AC545" i="3"/>
  <c r="I545" i="3"/>
  <c r="L545" i="3" s="1"/>
  <c r="X545" i="3"/>
  <c r="Y545" i="3"/>
  <c r="N545" i="3"/>
  <c r="AD545" i="3"/>
  <c r="O545" i="3"/>
  <c r="P545" i="3"/>
  <c r="Q545" i="3"/>
  <c r="N517" i="3"/>
  <c r="V517" i="3"/>
  <c r="AD517" i="3"/>
  <c r="O517" i="3"/>
  <c r="W517" i="3"/>
  <c r="P517" i="3"/>
  <c r="X517" i="3"/>
  <c r="I517" i="3"/>
  <c r="L517" i="3" s="1"/>
  <c r="Q517" i="3"/>
  <c r="Y517" i="3"/>
  <c r="R517" i="3"/>
  <c r="Z517" i="3"/>
  <c r="S517" i="3"/>
  <c r="AA517" i="3"/>
  <c r="M517" i="3"/>
  <c r="T517" i="3"/>
  <c r="U517" i="3"/>
  <c r="AB517" i="3"/>
  <c r="AC517" i="3"/>
  <c r="M486" i="3"/>
  <c r="U486" i="3"/>
  <c r="AC486" i="3"/>
  <c r="N486" i="3"/>
  <c r="V486" i="3"/>
  <c r="AD486" i="3"/>
  <c r="O486" i="3"/>
  <c r="W486" i="3"/>
  <c r="P486" i="3"/>
  <c r="X486" i="3"/>
  <c r="I486" i="3"/>
  <c r="L486" i="3" s="1"/>
  <c r="Q486" i="3"/>
  <c r="Y486" i="3"/>
  <c r="R486" i="3"/>
  <c r="S486" i="3"/>
  <c r="T486" i="3"/>
  <c r="Z486" i="3"/>
  <c r="AA486" i="3"/>
  <c r="AB486" i="3"/>
  <c r="Y626" i="3"/>
  <c r="N614" i="3"/>
  <c r="V614" i="3"/>
  <c r="AD614" i="3"/>
  <c r="O614" i="3"/>
  <c r="W614" i="3"/>
  <c r="P614" i="3"/>
  <c r="X614" i="3"/>
  <c r="I614" i="3"/>
  <c r="L614" i="3" s="1"/>
  <c r="Q614" i="3"/>
  <c r="Y614" i="3"/>
  <c r="R614" i="3"/>
  <c r="Z614" i="3"/>
  <c r="S614" i="3"/>
  <c r="AA614" i="3"/>
  <c r="S577" i="3"/>
  <c r="AA577" i="3"/>
  <c r="M577" i="3"/>
  <c r="U577" i="3"/>
  <c r="AC577" i="3"/>
  <c r="T577" i="3"/>
  <c r="V577" i="3"/>
  <c r="W577" i="3"/>
  <c r="N577" i="3"/>
  <c r="X577" i="3"/>
  <c r="O577" i="3"/>
  <c r="Y577" i="3"/>
  <c r="P577" i="3"/>
  <c r="Z577" i="3"/>
  <c r="R529" i="3"/>
  <c r="Z529" i="3"/>
  <c r="S529" i="3"/>
  <c r="AA529" i="3"/>
  <c r="T529" i="3"/>
  <c r="AB529" i="3"/>
  <c r="M529" i="3"/>
  <c r="U529" i="3"/>
  <c r="AC529" i="3"/>
  <c r="N529" i="3"/>
  <c r="V529" i="3"/>
  <c r="AD529" i="3"/>
  <c r="O529" i="3"/>
  <c r="W529" i="3"/>
  <c r="I529" i="3"/>
  <c r="L529" i="3" s="1"/>
  <c r="P529" i="3"/>
  <c r="Q529" i="3"/>
  <c r="X529" i="3"/>
  <c r="Y529" i="3"/>
  <c r="Q676" i="3"/>
  <c r="AB667" i="3"/>
  <c r="R658" i="3"/>
  <c r="Z658" i="3"/>
  <c r="M658" i="3"/>
  <c r="U658" i="3"/>
  <c r="AC658" i="3"/>
  <c r="W723" i="3"/>
  <c r="AA719" i="3"/>
  <c r="Z718" i="3"/>
  <c r="W715" i="3"/>
  <c r="AA711" i="3"/>
  <c r="Z710" i="3"/>
  <c r="W707" i="3"/>
  <c r="AA703" i="3"/>
  <c r="Z702" i="3"/>
  <c r="AA695" i="3"/>
  <c r="Z694" i="3"/>
  <c r="W691" i="3"/>
  <c r="AA687" i="3"/>
  <c r="Z686" i="3"/>
  <c r="W683" i="3"/>
  <c r="AA679" i="3"/>
  <c r="Z678" i="3"/>
  <c r="AC676" i="3"/>
  <c r="S676" i="3"/>
  <c r="I676" i="3"/>
  <c r="L676" i="3" s="1"/>
  <c r="T667" i="3"/>
  <c r="Z661" i="3"/>
  <c r="O661" i="3"/>
  <c r="AA660" i="3"/>
  <c r="Q660" i="3"/>
  <c r="AC659" i="3"/>
  <c r="R659" i="3"/>
  <c r="I659" i="3"/>
  <c r="L659" i="3" s="1"/>
  <c r="V658" i="3"/>
  <c r="W657" i="3"/>
  <c r="AC655" i="3"/>
  <c r="P655" i="3"/>
  <c r="T651" i="3"/>
  <c r="I651" i="3"/>
  <c r="L651" i="3" s="1"/>
  <c r="U647" i="3"/>
  <c r="I647" i="3"/>
  <c r="L647" i="3" s="1"/>
  <c r="P643" i="3"/>
  <c r="R635" i="3"/>
  <c r="X634" i="3"/>
  <c r="I633" i="3"/>
  <c r="L633" i="3" s="1"/>
  <c r="Q633" i="3"/>
  <c r="Y633" i="3"/>
  <c r="R633" i="3"/>
  <c r="Z633" i="3"/>
  <c r="S633" i="3"/>
  <c r="AA633" i="3"/>
  <c r="T633" i="3"/>
  <c r="AB633" i="3"/>
  <c r="M633" i="3"/>
  <c r="U633" i="3"/>
  <c r="AC633" i="3"/>
  <c r="Y628" i="3"/>
  <c r="N627" i="3"/>
  <c r="I626" i="3"/>
  <c r="L626" i="3" s="1"/>
  <c r="N625" i="3"/>
  <c r="S621" i="3"/>
  <c r="AA612" i="3"/>
  <c r="AC606" i="3"/>
  <c r="AA592" i="3"/>
  <c r="AD582" i="3"/>
  <c r="O581" i="3"/>
  <c r="W581" i="3"/>
  <c r="I581" i="3"/>
  <c r="L581" i="3" s="1"/>
  <c r="Q581" i="3"/>
  <c r="Y581" i="3"/>
  <c r="M581" i="3"/>
  <c r="X581" i="3"/>
  <c r="N581" i="3"/>
  <c r="Z581" i="3"/>
  <c r="P581" i="3"/>
  <c r="AA581" i="3"/>
  <c r="R581" i="3"/>
  <c r="AB581" i="3"/>
  <c r="S581" i="3"/>
  <c r="AC581" i="3"/>
  <c r="T581" i="3"/>
  <c r="AD581" i="3"/>
  <c r="I577" i="3"/>
  <c r="L577" i="3" s="1"/>
  <c r="AC567" i="3"/>
  <c r="M563" i="3"/>
  <c r="U563" i="3"/>
  <c r="AC563" i="3"/>
  <c r="N563" i="3"/>
  <c r="V563" i="3"/>
  <c r="AD563" i="3"/>
  <c r="O563" i="3"/>
  <c r="W563" i="3"/>
  <c r="P563" i="3"/>
  <c r="AA563" i="3"/>
  <c r="Q563" i="3"/>
  <c r="AB563" i="3"/>
  <c r="R563" i="3"/>
  <c r="S563" i="3"/>
  <c r="I563" i="3"/>
  <c r="L563" i="3" s="1"/>
  <c r="T563" i="3"/>
  <c r="X563" i="3"/>
  <c r="R560" i="3"/>
  <c r="Z560" i="3"/>
  <c r="S560" i="3"/>
  <c r="AA560" i="3"/>
  <c r="T560" i="3"/>
  <c r="AB560" i="3"/>
  <c r="I560" i="3"/>
  <c r="L560" i="3" s="1"/>
  <c r="V560" i="3"/>
  <c r="W560" i="3"/>
  <c r="M560" i="3"/>
  <c r="X560" i="3"/>
  <c r="N560" i="3"/>
  <c r="Y560" i="3"/>
  <c r="O560" i="3"/>
  <c r="AC560" i="3"/>
  <c r="P560" i="3"/>
  <c r="AD560" i="3"/>
  <c r="M587" i="3"/>
  <c r="U587" i="3"/>
  <c r="AC587" i="3"/>
  <c r="O587" i="3"/>
  <c r="W587" i="3"/>
  <c r="N580" i="3"/>
  <c r="V580" i="3"/>
  <c r="AD580" i="3"/>
  <c r="P580" i="3"/>
  <c r="X580" i="3"/>
  <c r="M548" i="3"/>
  <c r="U548" i="3"/>
  <c r="AC548" i="3"/>
  <c r="N548" i="3"/>
  <c r="V548" i="3"/>
  <c r="AD548" i="3"/>
  <c r="O548" i="3"/>
  <c r="W548" i="3"/>
  <c r="P548" i="3"/>
  <c r="X548" i="3"/>
  <c r="T500" i="3"/>
  <c r="T499" i="3"/>
  <c r="AB499" i="3"/>
  <c r="M499" i="3"/>
  <c r="U499" i="3"/>
  <c r="AC499" i="3"/>
  <c r="N499" i="3"/>
  <c r="V499" i="3"/>
  <c r="AD499" i="3"/>
  <c r="O499" i="3"/>
  <c r="W499" i="3"/>
  <c r="P499" i="3"/>
  <c r="X499" i="3"/>
  <c r="I499" i="3"/>
  <c r="L499" i="3" s="1"/>
  <c r="Q499" i="3"/>
  <c r="Y499" i="3"/>
  <c r="AB496" i="3"/>
  <c r="T485" i="3"/>
  <c r="AB485" i="3"/>
  <c r="M485" i="3"/>
  <c r="U485" i="3"/>
  <c r="AC485" i="3"/>
  <c r="N485" i="3"/>
  <c r="V485" i="3"/>
  <c r="AD485" i="3"/>
  <c r="O485" i="3"/>
  <c r="W485" i="3"/>
  <c r="P485" i="3"/>
  <c r="X485" i="3"/>
  <c r="Q485" i="3"/>
  <c r="R485" i="3"/>
  <c r="S485" i="3"/>
  <c r="Y485" i="3"/>
  <c r="Z485" i="3"/>
  <c r="I485" i="3"/>
  <c r="L485" i="3" s="1"/>
  <c r="AA485" i="3"/>
  <c r="T449" i="3"/>
  <c r="AA639" i="3"/>
  <c r="S639" i="3"/>
  <c r="S631" i="3"/>
  <c r="AA623" i="3"/>
  <c r="W619" i="3"/>
  <c r="AA615" i="3"/>
  <c r="W603" i="3"/>
  <c r="O603" i="3"/>
  <c r="AA599" i="3"/>
  <c r="S599" i="3"/>
  <c r="AA587" i="3"/>
  <c r="Q587" i="3"/>
  <c r="T585" i="3"/>
  <c r="W584" i="3"/>
  <c r="M584" i="3"/>
  <c r="T580" i="3"/>
  <c r="V579" i="3"/>
  <c r="Z572" i="3"/>
  <c r="T569" i="3"/>
  <c r="P557" i="3"/>
  <c r="Z548" i="3"/>
  <c r="R539" i="3"/>
  <c r="I536" i="3"/>
  <c r="L536" i="3" s="1"/>
  <c r="Q536" i="3"/>
  <c r="Y536" i="3"/>
  <c r="R536" i="3"/>
  <c r="Z536" i="3"/>
  <c r="S536" i="3"/>
  <c r="AA536" i="3"/>
  <c r="T536" i="3"/>
  <c r="AB536" i="3"/>
  <c r="M536" i="3"/>
  <c r="U536" i="3"/>
  <c r="AC536" i="3"/>
  <c r="S534" i="3"/>
  <c r="AA534" i="3"/>
  <c r="T507" i="3"/>
  <c r="AB507" i="3"/>
  <c r="M507" i="3"/>
  <c r="U507" i="3"/>
  <c r="AC507" i="3"/>
  <c r="N507" i="3"/>
  <c r="V507" i="3"/>
  <c r="AD507" i="3"/>
  <c r="O507" i="3"/>
  <c r="W507" i="3"/>
  <c r="P507" i="3"/>
  <c r="X507" i="3"/>
  <c r="I507" i="3"/>
  <c r="L507" i="3" s="1"/>
  <c r="Q507" i="3"/>
  <c r="Y507" i="3"/>
  <c r="I504" i="3"/>
  <c r="L504" i="3" s="1"/>
  <c r="Q504" i="3"/>
  <c r="Y504" i="3"/>
  <c r="R504" i="3"/>
  <c r="Z504" i="3"/>
  <c r="S504" i="3"/>
  <c r="AA504" i="3"/>
  <c r="T504" i="3"/>
  <c r="AB504" i="3"/>
  <c r="M504" i="3"/>
  <c r="U504" i="3"/>
  <c r="AC504" i="3"/>
  <c r="N504" i="3"/>
  <c r="V504" i="3"/>
  <c r="AD504" i="3"/>
  <c r="O448" i="3"/>
  <c r="W448" i="3"/>
  <c r="P448" i="3"/>
  <c r="X448" i="3"/>
  <c r="I448" i="3"/>
  <c r="L448" i="3" s="1"/>
  <c r="Q448" i="3"/>
  <c r="Y448" i="3"/>
  <c r="R448" i="3"/>
  <c r="Z448" i="3"/>
  <c r="S448" i="3"/>
  <c r="AA448" i="3"/>
  <c r="T448" i="3"/>
  <c r="AB448" i="3"/>
  <c r="M448" i="3"/>
  <c r="N448" i="3"/>
  <c r="U448" i="3"/>
  <c r="V448" i="3"/>
  <c r="AC448" i="3"/>
  <c r="AD448" i="3"/>
  <c r="P441" i="3"/>
  <c r="X441" i="3"/>
  <c r="I441" i="3"/>
  <c r="L441" i="3" s="1"/>
  <c r="Q441" i="3"/>
  <c r="Y441" i="3"/>
  <c r="R441" i="3"/>
  <c r="Z441" i="3"/>
  <c r="S441" i="3"/>
  <c r="AA441" i="3"/>
  <c r="T441" i="3"/>
  <c r="AB441" i="3"/>
  <c r="M441" i="3"/>
  <c r="U441" i="3"/>
  <c r="AC441" i="3"/>
  <c r="N441" i="3"/>
  <c r="O441" i="3"/>
  <c r="V441" i="3"/>
  <c r="W441" i="3"/>
  <c r="AD441" i="3"/>
  <c r="I434" i="3"/>
  <c r="L434" i="3" s="1"/>
  <c r="Q434" i="3"/>
  <c r="Y434" i="3"/>
  <c r="R434" i="3"/>
  <c r="Z434" i="3"/>
  <c r="S434" i="3"/>
  <c r="AA434" i="3"/>
  <c r="T434" i="3"/>
  <c r="AB434" i="3"/>
  <c r="M434" i="3"/>
  <c r="U434" i="3"/>
  <c r="AC434" i="3"/>
  <c r="N434" i="3"/>
  <c r="V434" i="3"/>
  <c r="AD434" i="3"/>
  <c r="O434" i="3"/>
  <c r="P434" i="3"/>
  <c r="W434" i="3"/>
  <c r="X434" i="3"/>
  <c r="AB396" i="3"/>
  <c r="I396" i="3"/>
  <c r="L396" i="3" s="1"/>
  <c r="AA672" i="3"/>
  <c r="AA664" i="3"/>
  <c r="AA656" i="3"/>
  <c r="AA648" i="3"/>
  <c r="AA640" i="3"/>
  <c r="Z639" i="3"/>
  <c r="R639" i="3"/>
  <c r="AA632" i="3"/>
  <c r="R623" i="3"/>
  <c r="AA616" i="3"/>
  <c r="AD603" i="3"/>
  <c r="V603" i="3"/>
  <c r="N603" i="3"/>
  <c r="AA600" i="3"/>
  <c r="Z599" i="3"/>
  <c r="R599" i="3"/>
  <c r="AC594" i="3"/>
  <c r="U594" i="3"/>
  <c r="S593" i="3"/>
  <c r="AA593" i="3"/>
  <c r="I591" i="3"/>
  <c r="L591" i="3" s="1"/>
  <c r="Q591" i="3"/>
  <c r="Y591" i="3"/>
  <c r="P590" i="3"/>
  <c r="X590" i="3"/>
  <c r="R590" i="3"/>
  <c r="Z590" i="3"/>
  <c r="Z587" i="3"/>
  <c r="P587" i="3"/>
  <c r="AD585" i="3"/>
  <c r="R585" i="3"/>
  <c r="AC580" i="3"/>
  <c r="S580" i="3"/>
  <c r="I580" i="3"/>
  <c r="L580" i="3" s="1"/>
  <c r="I575" i="3"/>
  <c r="L575" i="3" s="1"/>
  <c r="Q575" i="3"/>
  <c r="Y575" i="3"/>
  <c r="S575" i="3"/>
  <c r="AA575" i="3"/>
  <c r="R574" i="3"/>
  <c r="Z574" i="3"/>
  <c r="AD569" i="3"/>
  <c r="R569" i="3"/>
  <c r="X559" i="3"/>
  <c r="Y548" i="3"/>
  <c r="I548" i="3"/>
  <c r="L548" i="3" s="1"/>
  <c r="S546" i="3"/>
  <c r="AA546" i="3"/>
  <c r="T546" i="3"/>
  <c r="AB546" i="3"/>
  <c r="M546" i="3"/>
  <c r="U546" i="3"/>
  <c r="AC546" i="3"/>
  <c r="N546" i="3"/>
  <c r="V546" i="3"/>
  <c r="AD546" i="3"/>
  <c r="O542" i="3"/>
  <c r="W542" i="3"/>
  <c r="P542" i="3"/>
  <c r="X542" i="3"/>
  <c r="Q542" i="3"/>
  <c r="Z542" i="3"/>
  <c r="S542" i="3"/>
  <c r="AA542" i="3"/>
  <c r="X536" i="3"/>
  <c r="U512" i="3"/>
  <c r="R497" i="3"/>
  <c r="Z497" i="3"/>
  <c r="S497" i="3"/>
  <c r="AA497" i="3"/>
  <c r="T497" i="3"/>
  <c r="AB497" i="3"/>
  <c r="M497" i="3"/>
  <c r="U497" i="3"/>
  <c r="AC497" i="3"/>
  <c r="N497" i="3"/>
  <c r="V497" i="3"/>
  <c r="AD497" i="3"/>
  <c r="O497" i="3"/>
  <c r="W497" i="3"/>
  <c r="M478" i="3"/>
  <c r="U478" i="3"/>
  <c r="AC478" i="3"/>
  <c r="N478" i="3"/>
  <c r="V478" i="3"/>
  <c r="AD478" i="3"/>
  <c r="O478" i="3"/>
  <c r="W478" i="3"/>
  <c r="P478" i="3"/>
  <c r="X478" i="3"/>
  <c r="I478" i="3"/>
  <c r="L478" i="3" s="1"/>
  <c r="Q478" i="3"/>
  <c r="Y478" i="3"/>
  <c r="R478" i="3"/>
  <c r="S478" i="3"/>
  <c r="T478" i="3"/>
  <c r="Z478" i="3"/>
  <c r="AA478" i="3"/>
  <c r="AB478" i="3"/>
  <c r="R475" i="3"/>
  <c r="Z475" i="3"/>
  <c r="S475" i="3"/>
  <c r="AA475" i="3"/>
  <c r="T475" i="3"/>
  <c r="AB475" i="3"/>
  <c r="M475" i="3"/>
  <c r="U475" i="3"/>
  <c r="AC475" i="3"/>
  <c r="N475" i="3"/>
  <c r="V475" i="3"/>
  <c r="AD475" i="3"/>
  <c r="O475" i="3"/>
  <c r="W475" i="3"/>
  <c r="I475" i="3"/>
  <c r="L475" i="3" s="1"/>
  <c r="P475" i="3"/>
  <c r="Q475" i="3"/>
  <c r="X475" i="3"/>
  <c r="Y475" i="3"/>
  <c r="AC603" i="3"/>
  <c r="U603" i="3"/>
  <c r="M603" i="3"/>
  <c r="AC595" i="3"/>
  <c r="Y587" i="3"/>
  <c r="N587" i="3"/>
  <c r="S585" i="3"/>
  <c r="AA585" i="3"/>
  <c r="M585" i="3"/>
  <c r="U585" i="3"/>
  <c r="AC585" i="3"/>
  <c r="AB580" i="3"/>
  <c r="R580" i="3"/>
  <c r="S569" i="3"/>
  <c r="AA569" i="3"/>
  <c r="M569" i="3"/>
  <c r="U569" i="3"/>
  <c r="AC569" i="3"/>
  <c r="T548" i="3"/>
  <c r="AD540" i="3"/>
  <c r="T539" i="3"/>
  <c r="AB539" i="3"/>
  <c r="M539" i="3"/>
  <c r="U539" i="3"/>
  <c r="AC539" i="3"/>
  <c r="N539" i="3"/>
  <c r="V539" i="3"/>
  <c r="AD539" i="3"/>
  <c r="O539" i="3"/>
  <c r="W539" i="3"/>
  <c r="P539" i="3"/>
  <c r="X539" i="3"/>
  <c r="R505" i="3"/>
  <c r="AD505" i="3"/>
  <c r="O505" i="3"/>
  <c r="M500" i="3"/>
  <c r="W500" i="3"/>
  <c r="P500" i="3"/>
  <c r="Z500" i="3"/>
  <c r="X496" i="3"/>
  <c r="T493" i="3"/>
  <c r="AB493" i="3"/>
  <c r="N493" i="3"/>
  <c r="V493" i="3"/>
  <c r="I493" i="3"/>
  <c r="L493" i="3" s="1"/>
  <c r="S493" i="3"/>
  <c r="AD493" i="3"/>
  <c r="U493" i="3"/>
  <c r="W493" i="3"/>
  <c r="M493" i="3"/>
  <c r="X493" i="3"/>
  <c r="O493" i="3"/>
  <c r="Y493" i="3"/>
  <c r="P493" i="3"/>
  <c r="Z493" i="3"/>
  <c r="X456" i="3"/>
  <c r="V456" i="3"/>
  <c r="AB603" i="3"/>
  <c r="T603" i="3"/>
  <c r="AB595" i="3"/>
  <c r="X587" i="3"/>
  <c r="Z585" i="3"/>
  <c r="P585" i="3"/>
  <c r="R584" i="3"/>
  <c r="Z584" i="3"/>
  <c r="T584" i="3"/>
  <c r="AB584" i="3"/>
  <c r="AA580" i="3"/>
  <c r="Q580" i="3"/>
  <c r="M579" i="3"/>
  <c r="U579" i="3"/>
  <c r="AC579" i="3"/>
  <c r="O579" i="3"/>
  <c r="W579" i="3"/>
  <c r="P572" i="3"/>
  <c r="Z569" i="3"/>
  <c r="P569" i="3"/>
  <c r="S548" i="3"/>
  <c r="Q528" i="3"/>
  <c r="Y528" i="3"/>
  <c r="R528" i="3"/>
  <c r="V528" i="3"/>
  <c r="AD528" i="3"/>
  <c r="AC508" i="3"/>
  <c r="AA499" i="3"/>
  <c r="O487" i="3"/>
  <c r="X487" i="3"/>
  <c r="Z487" i="3"/>
  <c r="T487" i="3"/>
  <c r="Y480" i="3"/>
  <c r="R480" i="3"/>
  <c r="Z480" i="3"/>
  <c r="N455" i="3"/>
  <c r="V455" i="3"/>
  <c r="AD455" i="3"/>
  <c r="O455" i="3"/>
  <c r="W455" i="3"/>
  <c r="P455" i="3"/>
  <c r="X455" i="3"/>
  <c r="I455" i="3"/>
  <c r="L455" i="3" s="1"/>
  <c r="Q455" i="3"/>
  <c r="Y455" i="3"/>
  <c r="R455" i="3"/>
  <c r="Z455" i="3"/>
  <c r="S455" i="3"/>
  <c r="AA455" i="3"/>
  <c r="M455" i="3"/>
  <c r="T455" i="3"/>
  <c r="U455" i="3"/>
  <c r="AB455" i="3"/>
  <c r="AC455" i="3"/>
  <c r="W639" i="3"/>
  <c r="AA603" i="3"/>
  <c r="W599" i="3"/>
  <c r="V587" i="3"/>
  <c r="Y585" i="3"/>
  <c r="O585" i="3"/>
  <c r="AC584" i="3"/>
  <c r="Q584" i="3"/>
  <c r="Z580" i="3"/>
  <c r="O580" i="3"/>
  <c r="AA579" i="3"/>
  <c r="Q579" i="3"/>
  <c r="T578" i="3"/>
  <c r="AB578" i="3"/>
  <c r="N578" i="3"/>
  <c r="V578" i="3"/>
  <c r="AD578" i="3"/>
  <c r="V571" i="3"/>
  <c r="Y569" i="3"/>
  <c r="O569" i="3"/>
  <c r="I559" i="3"/>
  <c r="L559" i="3" s="1"/>
  <c r="Q559" i="3"/>
  <c r="Y559" i="3"/>
  <c r="R559" i="3"/>
  <c r="Z559" i="3"/>
  <c r="S559" i="3"/>
  <c r="AA559" i="3"/>
  <c r="M556" i="3"/>
  <c r="U556" i="3"/>
  <c r="N556" i="3"/>
  <c r="V556" i="3"/>
  <c r="AD556" i="3"/>
  <c r="O556" i="3"/>
  <c r="W556" i="3"/>
  <c r="P556" i="3"/>
  <c r="X556" i="3"/>
  <c r="W549" i="3"/>
  <c r="X549" i="3"/>
  <c r="R548" i="3"/>
  <c r="AA539" i="3"/>
  <c r="I539" i="3"/>
  <c r="L539" i="3" s="1"/>
  <c r="P536" i="3"/>
  <c r="U521" i="3"/>
  <c r="M516" i="3"/>
  <c r="AC516" i="3"/>
  <c r="AD516" i="3"/>
  <c r="O516" i="3"/>
  <c r="W516" i="3"/>
  <c r="P516" i="3"/>
  <c r="I516" i="3"/>
  <c r="L516" i="3" s="1"/>
  <c r="R516" i="3"/>
  <c r="Z516" i="3"/>
  <c r="AA507" i="3"/>
  <c r="W504" i="3"/>
  <c r="Y501" i="3"/>
  <c r="Z499" i="3"/>
  <c r="X497" i="3"/>
  <c r="T429" i="3"/>
  <c r="AB429" i="3"/>
  <c r="M429" i="3"/>
  <c r="U429" i="3"/>
  <c r="AC429" i="3"/>
  <c r="N429" i="3"/>
  <c r="V429" i="3"/>
  <c r="AD429" i="3"/>
  <c r="O429" i="3"/>
  <c r="W429" i="3"/>
  <c r="P429" i="3"/>
  <c r="X429" i="3"/>
  <c r="I429" i="3"/>
  <c r="L429" i="3" s="1"/>
  <c r="Q429" i="3"/>
  <c r="Y429" i="3"/>
  <c r="R429" i="3"/>
  <c r="S429" i="3"/>
  <c r="Z429" i="3"/>
  <c r="AA429" i="3"/>
  <c r="I426" i="3"/>
  <c r="L426" i="3" s="1"/>
  <c r="Q426" i="3"/>
  <c r="Y426" i="3"/>
  <c r="R426" i="3"/>
  <c r="Z426" i="3"/>
  <c r="S426" i="3"/>
  <c r="AA426" i="3"/>
  <c r="T426" i="3"/>
  <c r="AB426" i="3"/>
  <c r="M426" i="3"/>
  <c r="U426" i="3"/>
  <c r="AC426" i="3"/>
  <c r="N426" i="3"/>
  <c r="V426" i="3"/>
  <c r="AD426" i="3"/>
  <c r="O426" i="3"/>
  <c r="P426" i="3"/>
  <c r="W426" i="3"/>
  <c r="X426" i="3"/>
  <c r="N405" i="3"/>
  <c r="V405" i="3"/>
  <c r="AD405" i="3"/>
  <c r="O405" i="3"/>
  <c r="W405" i="3"/>
  <c r="P405" i="3"/>
  <c r="X405" i="3"/>
  <c r="M405" i="3"/>
  <c r="AA405" i="3"/>
  <c r="Q405" i="3"/>
  <c r="AB405" i="3"/>
  <c r="R405" i="3"/>
  <c r="AC405" i="3"/>
  <c r="S405" i="3"/>
  <c r="I405" i="3"/>
  <c r="L405" i="3" s="1"/>
  <c r="T405" i="3"/>
  <c r="U405" i="3"/>
  <c r="Y405" i="3"/>
  <c r="Z405" i="3"/>
  <c r="N471" i="3"/>
  <c r="V471" i="3"/>
  <c r="AD471" i="3"/>
  <c r="O471" i="3"/>
  <c r="W471" i="3"/>
  <c r="P471" i="3"/>
  <c r="X471" i="3"/>
  <c r="I471" i="3"/>
  <c r="L471" i="3" s="1"/>
  <c r="Q471" i="3"/>
  <c r="Y471" i="3"/>
  <c r="R471" i="3"/>
  <c r="Z471" i="3"/>
  <c r="S471" i="3"/>
  <c r="AA471" i="3"/>
  <c r="O464" i="3"/>
  <c r="W464" i="3"/>
  <c r="P464" i="3"/>
  <c r="X464" i="3"/>
  <c r="I464" i="3"/>
  <c r="L464" i="3" s="1"/>
  <c r="Q464" i="3"/>
  <c r="Y464" i="3"/>
  <c r="R464" i="3"/>
  <c r="Z464" i="3"/>
  <c r="S464" i="3"/>
  <c r="AA464" i="3"/>
  <c r="T464" i="3"/>
  <c r="AB464" i="3"/>
  <c r="AB457" i="3"/>
  <c r="T445" i="3"/>
  <c r="AB445" i="3"/>
  <c r="M445" i="3"/>
  <c r="U445" i="3"/>
  <c r="AC445" i="3"/>
  <c r="N445" i="3"/>
  <c r="V445" i="3"/>
  <c r="AD445" i="3"/>
  <c r="O445" i="3"/>
  <c r="W445" i="3"/>
  <c r="P445" i="3"/>
  <c r="X445" i="3"/>
  <c r="I445" i="3"/>
  <c r="L445" i="3" s="1"/>
  <c r="Q445" i="3"/>
  <c r="Y445" i="3"/>
  <c r="I442" i="3"/>
  <c r="L442" i="3" s="1"/>
  <c r="Q442" i="3"/>
  <c r="Y442" i="3"/>
  <c r="R442" i="3"/>
  <c r="Z442" i="3"/>
  <c r="S442" i="3"/>
  <c r="AA442" i="3"/>
  <c r="T442" i="3"/>
  <c r="AB442" i="3"/>
  <c r="M442" i="3"/>
  <c r="U442" i="3"/>
  <c r="AC442" i="3"/>
  <c r="N442" i="3"/>
  <c r="V442" i="3"/>
  <c r="AD442" i="3"/>
  <c r="M388" i="3"/>
  <c r="U388" i="3"/>
  <c r="AC388" i="3"/>
  <c r="N388" i="3"/>
  <c r="AD388" i="3"/>
  <c r="P388" i="3"/>
  <c r="X388" i="3"/>
  <c r="I388" i="3"/>
  <c r="L388" i="3" s="1"/>
  <c r="Q388" i="3"/>
  <c r="S388" i="3"/>
  <c r="V366" i="3"/>
  <c r="W366" i="3"/>
  <c r="W530" i="3"/>
  <c r="O530" i="3"/>
  <c r="W522" i="3"/>
  <c r="O522" i="3"/>
  <c r="W498" i="3"/>
  <c r="O498" i="3"/>
  <c r="R491" i="3"/>
  <c r="Z491" i="3"/>
  <c r="T491" i="3"/>
  <c r="AB491" i="3"/>
  <c r="M491" i="3"/>
  <c r="U491" i="3"/>
  <c r="AC491" i="3"/>
  <c r="N491" i="3"/>
  <c r="V491" i="3"/>
  <c r="T453" i="3"/>
  <c r="I450" i="3"/>
  <c r="L450" i="3" s="1"/>
  <c r="Q450" i="3"/>
  <c r="Y450" i="3"/>
  <c r="R450" i="3"/>
  <c r="Z450" i="3"/>
  <c r="S450" i="3"/>
  <c r="AA450" i="3"/>
  <c r="T450" i="3"/>
  <c r="AB450" i="3"/>
  <c r="M450" i="3"/>
  <c r="U450" i="3"/>
  <c r="AC450" i="3"/>
  <c r="N450" i="3"/>
  <c r="V450" i="3"/>
  <c r="AD450" i="3"/>
  <c r="R435" i="3"/>
  <c r="Z435" i="3"/>
  <c r="S435" i="3"/>
  <c r="AA435" i="3"/>
  <c r="T435" i="3"/>
  <c r="AB435" i="3"/>
  <c r="M435" i="3"/>
  <c r="U435" i="3"/>
  <c r="AC435" i="3"/>
  <c r="N435" i="3"/>
  <c r="V435" i="3"/>
  <c r="AD435" i="3"/>
  <c r="O435" i="3"/>
  <c r="W435" i="3"/>
  <c r="I416" i="3"/>
  <c r="L416" i="3" s="1"/>
  <c r="Q416" i="3"/>
  <c r="Y416" i="3"/>
  <c r="S416" i="3"/>
  <c r="AA416" i="3"/>
  <c r="T416" i="3"/>
  <c r="AD416" i="3"/>
  <c r="U416" i="3"/>
  <c r="V416" i="3"/>
  <c r="M416" i="3"/>
  <c r="W416" i="3"/>
  <c r="N416" i="3"/>
  <c r="X416" i="3"/>
  <c r="O416" i="3"/>
  <c r="Z416" i="3"/>
  <c r="Z399" i="3"/>
  <c r="N374" i="3"/>
  <c r="V374" i="3"/>
  <c r="AD374" i="3"/>
  <c r="O374" i="3"/>
  <c r="W374" i="3"/>
  <c r="P374" i="3"/>
  <c r="X374" i="3"/>
  <c r="I374" i="3"/>
  <c r="L374" i="3" s="1"/>
  <c r="Q374" i="3"/>
  <c r="Y374" i="3"/>
  <c r="R374" i="3"/>
  <c r="Z374" i="3"/>
  <c r="S374" i="3"/>
  <c r="AA374" i="3"/>
  <c r="M374" i="3"/>
  <c r="T374" i="3"/>
  <c r="U374" i="3"/>
  <c r="AB374" i="3"/>
  <c r="AC374" i="3"/>
  <c r="O317" i="3"/>
  <c r="W317" i="3"/>
  <c r="R317" i="3"/>
  <c r="Z317" i="3"/>
  <c r="S317" i="3"/>
  <c r="AA317" i="3"/>
  <c r="T317" i="3"/>
  <c r="AB317" i="3"/>
  <c r="Y317" i="3"/>
  <c r="M317" i="3"/>
  <c r="AC317" i="3"/>
  <c r="N317" i="3"/>
  <c r="AD317" i="3"/>
  <c r="P317" i="3"/>
  <c r="Q317" i="3"/>
  <c r="U317" i="3"/>
  <c r="I317" i="3"/>
  <c r="L317" i="3" s="1"/>
  <c r="V317" i="3"/>
  <c r="X317" i="3"/>
  <c r="AA543" i="3"/>
  <c r="S543" i="3"/>
  <c r="AA535" i="3"/>
  <c r="S535" i="3"/>
  <c r="AD530" i="3"/>
  <c r="V530" i="3"/>
  <c r="N530" i="3"/>
  <c r="AD522" i="3"/>
  <c r="V522" i="3"/>
  <c r="N522" i="3"/>
  <c r="AA511" i="3"/>
  <c r="S511" i="3"/>
  <c r="V506" i="3"/>
  <c r="AA503" i="3"/>
  <c r="S503" i="3"/>
  <c r="AD498" i="3"/>
  <c r="V498" i="3"/>
  <c r="N498" i="3"/>
  <c r="AA495" i="3"/>
  <c r="S495" i="3"/>
  <c r="X492" i="3"/>
  <c r="W491" i="3"/>
  <c r="I490" i="3"/>
  <c r="L490" i="3" s="1"/>
  <c r="Q490" i="3"/>
  <c r="Y490" i="3"/>
  <c r="R490" i="3"/>
  <c r="Z490" i="3"/>
  <c r="S490" i="3"/>
  <c r="AA490" i="3"/>
  <c r="T490" i="3"/>
  <c r="AB490" i="3"/>
  <c r="M490" i="3"/>
  <c r="U490" i="3"/>
  <c r="AC490" i="3"/>
  <c r="N488" i="3"/>
  <c r="S484" i="3"/>
  <c r="AA484" i="3"/>
  <c r="T484" i="3"/>
  <c r="AB484" i="3"/>
  <c r="M484" i="3"/>
  <c r="U484" i="3"/>
  <c r="AC484" i="3"/>
  <c r="N484" i="3"/>
  <c r="V484" i="3"/>
  <c r="AD484" i="3"/>
  <c r="O484" i="3"/>
  <c r="W484" i="3"/>
  <c r="O481" i="3"/>
  <c r="AC471" i="3"/>
  <c r="P467" i="3"/>
  <c r="AD464" i="3"/>
  <c r="T461" i="3"/>
  <c r="AB461" i="3"/>
  <c r="M461" i="3"/>
  <c r="U461" i="3"/>
  <c r="AC461" i="3"/>
  <c r="N461" i="3"/>
  <c r="V461" i="3"/>
  <c r="AD461" i="3"/>
  <c r="O461" i="3"/>
  <c r="W461" i="3"/>
  <c r="P461" i="3"/>
  <c r="X461" i="3"/>
  <c r="I461" i="3"/>
  <c r="L461" i="3" s="1"/>
  <c r="Q461" i="3"/>
  <c r="Y461" i="3"/>
  <c r="I458" i="3"/>
  <c r="L458" i="3" s="1"/>
  <c r="Q458" i="3"/>
  <c r="Y458" i="3"/>
  <c r="R458" i="3"/>
  <c r="Z458" i="3"/>
  <c r="S458" i="3"/>
  <c r="AA458" i="3"/>
  <c r="T458" i="3"/>
  <c r="AB458" i="3"/>
  <c r="M458" i="3"/>
  <c r="U458" i="3"/>
  <c r="AC458" i="3"/>
  <c r="N458" i="3"/>
  <c r="V458" i="3"/>
  <c r="AD458" i="3"/>
  <c r="U440" i="3"/>
  <c r="N438" i="3"/>
  <c r="AD438" i="3"/>
  <c r="Y438" i="3"/>
  <c r="R438" i="3"/>
  <c r="Z421" i="3"/>
  <c r="O414" i="3"/>
  <c r="W414" i="3"/>
  <c r="I414" i="3"/>
  <c r="L414" i="3" s="1"/>
  <c r="Q414" i="3"/>
  <c r="Y414" i="3"/>
  <c r="M414" i="3"/>
  <c r="X414" i="3"/>
  <c r="N414" i="3"/>
  <c r="Z414" i="3"/>
  <c r="P414" i="3"/>
  <c r="AA414" i="3"/>
  <c r="R414" i="3"/>
  <c r="AB414" i="3"/>
  <c r="S414" i="3"/>
  <c r="AC414" i="3"/>
  <c r="T414" i="3"/>
  <c r="AD414" i="3"/>
  <c r="T403" i="3"/>
  <c r="AB403" i="3"/>
  <c r="M403" i="3"/>
  <c r="U403" i="3"/>
  <c r="AC403" i="3"/>
  <c r="N403" i="3"/>
  <c r="V403" i="3"/>
  <c r="AD403" i="3"/>
  <c r="I403" i="3"/>
  <c r="L403" i="3" s="1"/>
  <c r="W403" i="3"/>
  <c r="X403" i="3"/>
  <c r="Y403" i="3"/>
  <c r="O403" i="3"/>
  <c r="Z403" i="3"/>
  <c r="P403" i="3"/>
  <c r="AA403" i="3"/>
  <c r="Q403" i="3"/>
  <c r="Z543" i="3"/>
  <c r="R543" i="3"/>
  <c r="Z535" i="3"/>
  <c r="R535" i="3"/>
  <c r="AC530" i="3"/>
  <c r="U530" i="3"/>
  <c r="M530" i="3"/>
  <c r="R527" i="3"/>
  <c r="AC522" i="3"/>
  <c r="U522" i="3"/>
  <c r="M522" i="3"/>
  <c r="Z511" i="3"/>
  <c r="R511" i="3"/>
  <c r="Z503" i="3"/>
  <c r="R503" i="3"/>
  <c r="AC498" i="3"/>
  <c r="U498" i="3"/>
  <c r="M498" i="3"/>
  <c r="Z495" i="3"/>
  <c r="R495" i="3"/>
  <c r="W492" i="3"/>
  <c r="S491" i="3"/>
  <c r="M488" i="3"/>
  <c r="R483" i="3"/>
  <c r="Z483" i="3"/>
  <c r="S483" i="3"/>
  <c r="AA483" i="3"/>
  <c r="T483" i="3"/>
  <c r="AB483" i="3"/>
  <c r="M483" i="3"/>
  <c r="U483" i="3"/>
  <c r="AC483" i="3"/>
  <c r="N483" i="3"/>
  <c r="V483" i="3"/>
  <c r="AD483" i="3"/>
  <c r="AB471" i="3"/>
  <c r="T469" i="3"/>
  <c r="AB469" i="3"/>
  <c r="M469" i="3"/>
  <c r="U469" i="3"/>
  <c r="AC469" i="3"/>
  <c r="N469" i="3"/>
  <c r="V469" i="3"/>
  <c r="AD469" i="3"/>
  <c r="O469" i="3"/>
  <c r="W469" i="3"/>
  <c r="P469" i="3"/>
  <c r="X469" i="3"/>
  <c r="I469" i="3"/>
  <c r="L469" i="3" s="1"/>
  <c r="Q469" i="3"/>
  <c r="Y469" i="3"/>
  <c r="AC464" i="3"/>
  <c r="M446" i="3"/>
  <c r="U446" i="3"/>
  <c r="AC446" i="3"/>
  <c r="N446" i="3"/>
  <c r="V446" i="3"/>
  <c r="AD446" i="3"/>
  <c r="O446" i="3"/>
  <c r="W446" i="3"/>
  <c r="P446" i="3"/>
  <c r="X446" i="3"/>
  <c r="I446" i="3"/>
  <c r="L446" i="3" s="1"/>
  <c r="Q446" i="3"/>
  <c r="Y446" i="3"/>
  <c r="R446" i="3"/>
  <c r="Z446" i="3"/>
  <c r="X442" i="3"/>
  <c r="Y435" i="3"/>
  <c r="N431" i="3"/>
  <c r="V431" i="3"/>
  <c r="AD431" i="3"/>
  <c r="O431" i="3"/>
  <c r="W431" i="3"/>
  <c r="P431" i="3"/>
  <c r="X431" i="3"/>
  <c r="I431" i="3"/>
  <c r="L431" i="3" s="1"/>
  <c r="Q431" i="3"/>
  <c r="Y431" i="3"/>
  <c r="R431" i="3"/>
  <c r="Z431" i="3"/>
  <c r="S431" i="3"/>
  <c r="AA431" i="3"/>
  <c r="T419" i="3"/>
  <c r="AB419" i="3"/>
  <c r="N419" i="3"/>
  <c r="V419" i="3"/>
  <c r="AD419" i="3"/>
  <c r="M419" i="3"/>
  <c r="X419" i="3"/>
  <c r="O419" i="3"/>
  <c r="Y419" i="3"/>
  <c r="P419" i="3"/>
  <c r="Z419" i="3"/>
  <c r="Q419" i="3"/>
  <c r="AA419" i="3"/>
  <c r="R419" i="3"/>
  <c r="AC419" i="3"/>
  <c r="I419" i="3"/>
  <c r="L419" i="3" s="1"/>
  <c r="S419" i="3"/>
  <c r="R417" i="3"/>
  <c r="Z417" i="3"/>
  <c r="T417" i="3"/>
  <c r="AB417" i="3"/>
  <c r="Q417" i="3"/>
  <c r="AC417" i="3"/>
  <c r="S417" i="3"/>
  <c r="AD417" i="3"/>
  <c r="I417" i="3"/>
  <c r="L417" i="3" s="1"/>
  <c r="U417" i="3"/>
  <c r="V417" i="3"/>
  <c r="M417" i="3"/>
  <c r="W417" i="3"/>
  <c r="N417" i="3"/>
  <c r="X417" i="3"/>
  <c r="O383" i="3"/>
  <c r="W383" i="3"/>
  <c r="P383" i="3"/>
  <c r="X383" i="3"/>
  <c r="I383" i="3"/>
  <c r="L383" i="3" s="1"/>
  <c r="Q383" i="3"/>
  <c r="Y383" i="3"/>
  <c r="R383" i="3"/>
  <c r="Z383" i="3"/>
  <c r="S383" i="3"/>
  <c r="AA383" i="3"/>
  <c r="T383" i="3"/>
  <c r="AB383" i="3"/>
  <c r="M383" i="3"/>
  <c r="N383" i="3"/>
  <c r="U383" i="3"/>
  <c r="V383" i="3"/>
  <c r="AC383" i="3"/>
  <c r="AD383" i="3"/>
  <c r="Y543" i="3"/>
  <c r="Q543" i="3"/>
  <c r="Y535" i="3"/>
  <c r="Q535" i="3"/>
  <c r="AB530" i="3"/>
  <c r="T530" i="3"/>
  <c r="AB522" i="3"/>
  <c r="T522" i="3"/>
  <c r="Y511" i="3"/>
  <c r="Q511" i="3"/>
  <c r="Y503" i="3"/>
  <c r="Q503" i="3"/>
  <c r="AB498" i="3"/>
  <c r="T498" i="3"/>
  <c r="Y495" i="3"/>
  <c r="Q495" i="3"/>
  <c r="T492" i="3"/>
  <c r="Q491" i="3"/>
  <c r="W490" i="3"/>
  <c r="R484" i="3"/>
  <c r="X483" i="3"/>
  <c r="I482" i="3"/>
  <c r="L482" i="3" s="1"/>
  <c r="Q482" i="3"/>
  <c r="Y482" i="3"/>
  <c r="R482" i="3"/>
  <c r="Z482" i="3"/>
  <c r="S482" i="3"/>
  <c r="AA482" i="3"/>
  <c r="T482" i="3"/>
  <c r="AB482" i="3"/>
  <c r="M482" i="3"/>
  <c r="U482" i="3"/>
  <c r="AC482" i="3"/>
  <c r="I474" i="3"/>
  <c r="L474" i="3" s="1"/>
  <c r="Q474" i="3"/>
  <c r="Y474" i="3"/>
  <c r="R474" i="3"/>
  <c r="Z474" i="3"/>
  <c r="S474" i="3"/>
  <c r="AA474" i="3"/>
  <c r="T474" i="3"/>
  <c r="AB474" i="3"/>
  <c r="M474" i="3"/>
  <c r="U474" i="3"/>
  <c r="AC474" i="3"/>
  <c r="N474" i="3"/>
  <c r="V474" i="3"/>
  <c r="AD474" i="3"/>
  <c r="U471" i="3"/>
  <c r="V464" i="3"/>
  <c r="AB459" i="3"/>
  <c r="M459" i="3"/>
  <c r="U459" i="3"/>
  <c r="AD454" i="3"/>
  <c r="O454" i="3"/>
  <c r="W454" i="3"/>
  <c r="R454" i="3"/>
  <c r="Z454" i="3"/>
  <c r="X450" i="3"/>
  <c r="AA445" i="3"/>
  <c r="W442" i="3"/>
  <c r="X435" i="3"/>
  <c r="P425" i="3"/>
  <c r="X425" i="3"/>
  <c r="I425" i="3"/>
  <c r="L425" i="3" s="1"/>
  <c r="Q425" i="3"/>
  <c r="Y425" i="3"/>
  <c r="R425" i="3"/>
  <c r="Z425" i="3"/>
  <c r="S425" i="3"/>
  <c r="AA425" i="3"/>
  <c r="T425" i="3"/>
  <c r="AB425" i="3"/>
  <c r="M425" i="3"/>
  <c r="U425" i="3"/>
  <c r="AC425" i="3"/>
  <c r="AC416" i="3"/>
  <c r="R409" i="3"/>
  <c r="Z409" i="3"/>
  <c r="S409" i="3"/>
  <c r="AA409" i="3"/>
  <c r="T409" i="3"/>
  <c r="AB409" i="3"/>
  <c r="I409" i="3"/>
  <c r="L409" i="3" s="1"/>
  <c r="V409" i="3"/>
  <c r="W409" i="3"/>
  <c r="M409" i="3"/>
  <c r="X409" i="3"/>
  <c r="N409" i="3"/>
  <c r="Y409" i="3"/>
  <c r="O409" i="3"/>
  <c r="AC409" i="3"/>
  <c r="P409" i="3"/>
  <c r="AD409" i="3"/>
  <c r="AA530" i="3"/>
  <c r="AA522" i="3"/>
  <c r="AA498" i="3"/>
  <c r="S492" i="3"/>
  <c r="AA492" i="3"/>
  <c r="M492" i="3"/>
  <c r="U492" i="3"/>
  <c r="AC492" i="3"/>
  <c r="N492" i="3"/>
  <c r="V492" i="3"/>
  <c r="AD492" i="3"/>
  <c r="P491" i="3"/>
  <c r="O488" i="3"/>
  <c r="W488" i="3"/>
  <c r="P488" i="3"/>
  <c r="X488" i="3"/>
  <c r="I488" i="3"/>
  <c r="L488" i="3" s="1"/>
  <c r="Q488" i="3"/>
  <c r="Y488" i="3"/>
  <c r="R488" i="3"/>
  <c r="Z488" i="3"/>
  <c r="S488" i="3"/>
  <c r="AA488" i="3"/>
  <c r="P481" i="3"/>
  <c r="X481" i="3"/>
  <c r="I481" i="3"/>
  <c r="L481" i="3" s="1"/>
  <c r="Q481" i="3"/>
  <c r="Y481" i="3"/>
  <c r="R481" i="3"/>
  <c r="Z481" i="3"/>
  <c r="S481" i="3"/>
  <c r="AA481" i="3"/>
  <c r="T481" i="3"/>
  <c r="AB481" i="3"/>
  <c r="T471" i="3"/>
  <c r="R467" i="3"/>
  <c r="Z467" i="3"/>
  <c r="S467" i="3"/>
  <c r="AA467" i="3"/>
  <c r="T467" i="3"/>
  <c r="AB467" i="3"/>
  <c r="M467" i="3"/>
  <c r="U467" i="3"/>
  <c r="AC467" i="3"/>
  <c r="N467" i="3"/>
  <c r="V467" i="3"/>
  <c r="AD467" i="3"/>
  <c r="O467" i="3"/>
  <c r="W467" i="3"/>
  <c r="U464" i="3"/>
  <c r="M462" i="3"/>
  <c r="U462" i="3"/>
  <c r="AC462" i="3"/>
  <c r="N462" i="3"/>
  <c r="V462" i="3"/>
  <c r="AD462" i="3"/>
  <c r="O462" i="3"/>
  <c r="W462" i="3"/>
  <c r="P462" i="3"/>
  <c r="X462" i="3"/>
  <c r="I462" i="3"/>
  <c r="L462" i="3" s="1"/>
  <c r="Q462" i="3"/>
  <c r="Y462" i="3"/>
  <c r="R462" i="3"/>
  <c r="Z462" i="3"/>
  <c r="W450" i="3"/>
  <c r="N447" i="3"/>
  <c r="V447" i="3"/>
  <c r="AD447" i="3"/>
  <c r="O447" i="3"/>
  <c r="W447" i="3"/>
  <c r="P447" i="3"/>
  <c r="X447" i="3"/>
  <c r="I447" i="3"/>
  <c r="L447" i="3" s="1"/>
  <c r="Q447" i="3"/>
  <c r="Y447" i="3"/>
  <c r="R447" i="3"/>
  <c r="Z447" i="3"/>
  <c r="S447" i="3"/>
  <c r="AA447" i="3"/>
  <c r="Z445" i="3"/>
  <c r="P442" i="3"/>
  <c r="O440" i="3"/>
  <c r="W440" i="3"/>
  <c r="P440" i="3"/>
  <c r="X440" i="3"/>
  <c r="I440" i="3"/>
  <c r="L440" i="3" s="1"/>
  <c r="Q440" i="3"/>
  <c r="Y440" i="3"/>
  <c r="R440" i="3"/>
  <c r="Z440" i="3"/>
  <c r="S440" i="3"/>
  <c r="AA440" i="3"/>
  <c r="T440" i="3"/>
  <c r="AB440" i="3"/>
  <c r="Q435" i="3"/>
  <c r="AB433" i="3"/>
  <c r="M433" i="3"/>
  <c r="U433" i="3"/>
  <c r="AC431" i="3"/>
  <c r="T421" i="3"/>
  <c r="AB421" i="3"/>
  <c r="M421" i="3"/>
  <c r="U421" i="3"/>
  <c r="AC421" i="3"/>
  <c r="N421" i="3"/>
  <c r="V421" i="3"/>
  <c r="AD421" i="3"/>
  <c r="O421" i="3"/>
  <c r="W421" i="3"/>
  <c r="P421" i="3"/>
  <c r="X421" i="3"/>
  <c r="I421" i="3"/>
  <c r="L421" i="3" s="1"/>
  <c r="Q421" i="3"/>
  <c r="Y421" i="3"/>
  <c r="AB416" i="3"/>
  <c r="V415" i="3"/>
  <c r="N413" i="3"/>
  <c r="V413" i="3"/>
  <c r="AD413" i="3"/>
  <c r="P413" i="3"/>
  <c r="X413" i="3"/>
  <c r="T411" i="3"/>
  <c r="AB411" i="3"/>
  <c r="M411" i="3"/>
  <c r="U411" i="3"/>
  <c r="AC411" i="3"/>
  <c r="N411" i="3"/>
  <c r="V411" i="3"/>
  <c r="AD411" i="3"/>
  <c r="M404" i="3"/>
  <c r="U404" i="3"/>
  <c r="AC404" i="3"/>
  <c r="N404" i="3"/>
  <c r="V404" i="3"/>
  <c r="AD404" i="3"/>
  <c r="O404" i="3"/>
  <c r="W404" i="3"/>
  <c r="T380" i="3"/>
  <c r="I380" i="3"/>
  <c r="L380" i="3" s="1"/>
  <c r="O272" i="3"/>
  <c r="W272" i="3"/>
  <c r="P272" i="3"/>
  <c r="X272" i="3"/>
  <c r="I272" i="3"/>
  <c r="L272" i="3" s="1"/>
  <c r="Q272" i="3"/>
  <c r="Y272" i="3"/>
  <c r="R272" i="3"/>
  <c r="Z272" i="3"/>
  <c r="AB272" i="3"/>
  <c r="M272" i="3"/>
  <c r="AC272" i="3"/>
  <c r="N272" i="3"/>
  <c r="AD272" i="3"/>
  <c r="S272" i="3"/>
  <c r="T272" i="3"/>
  <c r="U272" i="3"/>
  <c r="V272" i="3"/>
  <c r="AA272" i="3"/>
  <c r="W476" i="3"/>
  <c r="W468" i="3"/>
  <c r="O468" i="3"/>
  <c r="W452" i="3"/>
  <c r="O452" i="3"/>
  <c r="W444" i="3"/>
  <c r="O444" i="3"/>
  <c r="O420" i="3"/>
  <c r="T413" i="3"/>
  <c r="R411" i="3"/>
  <c r="Q406" i="3"/>
  <c r="Y406" i="3"/>
  <c r="R404" i="3"/>
  <c r="I385" i="3"/>
  <c r="L385" i="3" s="1"/>
  <c r="Q385" i="3"/>
  <c r="Y385" i="3"/>
  <c r="R385" i="3"/>
  <c r="Z385" i="3"/>
  <c r="S385" i="3"/>
  <c r="AA385" i="3"/>
  <c r="T385" i="3"/>
  <c r="AB385" i="3"/>
  <c r="M385" i="3"/>
  <c r="U385" i="3"/>
  <c r="AC385" i="3"/>
  <c r="N385" i="3"/>
  <c r="V385" i="3"/>
  <c r="AD385" i="3"/>
  <c r="I372" i="3"/>
  <c r="L372" i="3" s="1"/>
  <c r="Q372" i="3"/>
  <c r="Y372" i="3"/>
  <c r="R372" i="3"/>
  <c r="Z372" i="3"/>
  <c r="S372" i="3"/>
  <c r="W372" i="3"/>
  <c r="M372" i="3"/>
  <c r="X372" i="3"/>
  <c r="N372" i="3"/>
  <c r="AA372" i="3"/>
  <c r="O372" i="3"/>
  <c r="AB372" i="3"/>
  <c r="P372" i="3"/>
  <c r="AC372" i="3"/>
  <c r="T372" i="3"/>
  <c r="AD372" i="3"/>
  <c r="AD476" i="3"/>
  <c r="AD468" i="3"/>
  <c r="V468" i="3"/>
  <c r="N468" i="3"/>
  <c r="AD452" i="3"/>
  <c r="V452" i="3"/>
  <c r="N452" i="3"/>
  <c r="AD444" i="3"/>
  <c r="V444" i="3"/>
  <c r="N444" i="3"/>
  <c r="AD420" i="3"/>
  <c r="V420" i="3"/>
  <c r="N420" i="3"/>
  <c r="AD418" i="3"/>
  <c r="R418" i="3"/>
  <c r="AC413" i="3"/>
  <c r="S413" i="3"/>
  <c r="I413" i="3"/>
  <c r="L413" i="3" s="1"/>
  <c r="Q411" i="3"/>
  <c r="AB404" i="3"/>
  <c r="Q404" i="3"/>
  <c r="N398" i="3"/>
  <c r="V398" i="3"/>
  <c r="AD398" i="3"/>
  <c r="O398" i="3"/>
  <c r="W398" i="3"/>
  <c r="P398" i="3"/>
  <c r="X398" i="3"/>
  <c r="I398" i="3"/>
  <c r="L398" i="3" s="1"/>
  <c r="Q398" i="3"/>
  <c r="Y398" i="3"/>
  <c r="X394" i="3"/>
  <c r="X389" i="3"/>
  <c r="I377" i="3"/>
  <c r="L377" i="3" s="1"/>
  <c r="Q377" i="3"/>
  <c r="T377" i="3"/>
  <c r="AB377" i="3"/>
  <c r="M377" i="3"/>
  <c r="U476" i="3"/>
  <c r="AC468" i="3"/>
  <c r="U468" i="3"/>
  <c r="M468" i="3"/>
  <c r="AC452" i="3"/>
  <c r="U452" i="3"/>
  <c r="M452" i="3"/>
  <c r="AC444" i="3"/>
  <c r="U444" i="3"/>
  <c r="M444" i="3"/>
  <c r="S418" i="3"/>
  <c r="AA418" i="3"/>
  <c r="M418" i="3"/>
  <c r="U418" i="3"/>
  <c r="AC418" i="3"/>
  <c r="AB413" i="3"/>
  <c r="R413" i="3"/>
  <c r="AA411" i="3"/>
  <c r="P411" i="3"/>
  <c r="R407" i="3"/>
  <c r="Z407" i="3"/>
  <c r="AA404" i="3"/>
  <c r="P404" i="3"/>
  <c r="R394" i="3"/>
  <c r="Z394" i="3"/>
  <c r="S394" i="3"/>
  <c r="AA394" i="3"/>
  <c r="T394" i="3"/>
  <c r="AB394" i="3"/>
  <c r="M394" i="3"/>
  <c r="U394" i="3"/>
  <c r="AC394" i="3"/>
  <c r="R386" i="3"/>
  <c r="Z386" i="3"/>
  <c r="S386" i="3"/>
  <c r="AA386" i="3"/>
  <c r="T386" i="3"/>
  <c r="AB386" i="3"/>
  <c r="M386" i="3"/>
  <c r="U386" i="3"/>
  <c r="AC386" i="3"/>
  <c r="N386" i="3"/>
  <c r="V386" i="3"/>
  <c r="AD386" i="3"/>
  <c r="O386" i="3"/>
  <c r="W386" i="3"/>
  <c r="M381" i="3"/>
  <c r="U381" i="3"/>
  <c r="AC381" i="3"/>
  <c r="N381" i="3"/>
  <c r="V381" i="3"/>
  <c r="AD381" i="3"/>
  <c r="O381" i="3"/>
  <c r="W381" i="3"/>
  <c r="P381" i="3"/>
  <c r="X381" i="3"/>
  <c r="I381" i="3"/>
  <c r="L381" i="3" s="1"/>
  <c r="Q381" i="3"/>
  <c r="Y381" i="3"/>
  <c r="R381" i="3"/>
  <c r="Z381" i="3"/>
  <c r="M344" i="3"/>
  <c r="U344" i="3"/>
  <c r="AC344" i="3"/>
  <c r="N344" i="3"/>
  <c r="V344" i="3"/>
  <c r="AD344" i="3"/>
  <c r="O344" i="3"/>
  <c r="W344" i="3"/>
  <c r="P344" i="3"/>
  <c r="X344" i="3"/>
  <c r="I344" i="3"/>
  <c r="L344" i="3" s="1"/>
  <c r="Q344" i="3"/>
  <c r="Y344" i="3"/>
  <c r="R344" i="3"/>
  <c r="Z344" i="3"/>
  <c r="S344" i="3"/>
  <c r="T344" i="3"/>
  <c r="AA344" i="3"/>
  <c r="AB344" i="3"/>
  <c r="R341" i="3"/>
  <c r="Z341" i="3"/>
  <c r="S341" i="3"/>
  <c r="AA341" i="3"/>
  <c r="T341" i="3"/>
  <c r="AB341" i="3"/>
  <c r="M341" i="3"/>
  <c r="U341" i="3"/>
  <c r="AC341" i="3"/>
  <c r="N341" i="3"/>
  <c r="V341" i="3"/>
  <c r="AD341" i="3"/>
  <c r="O341" i="3"/>
  <c r="W341" i="3"/>
  <c r="I341" i="3"/>
  <c r="L341" i="3" s="1"/>
  <c r="P341" i="3"/>
  <c r="Q341" i="3"/>
  <c r="X341" i="3"/>
  <c r="Y341" i="3"/>
  <c r="O309" i="3"/>
  <c r="W309" i="3"/>
  <c r="R309" i="3"/>
  <c r="Z309" i="3"/>
  <c r="S309" i="3"/>
  <c r="AA309" i="3"/>
  <c r="T309" i="3"/>
  <c r="AB309" i="3"/>
  <c r="Y309" i="3"/>
  <c r="M309" i="3"/>
  <c r="AC309" i="3"/>
  <c r="N309" i="3"/>
  <c r="AD309" i="3"/>
  <c r="P309" i="3"/>
  <c r="Q309" i="3"/>
  <c r="U309" i="3"/>
  <c r="I309" i="3"/>
  <c r="L309" i="3" s="1"/>
  <c r="V309" i="3"/>
  <c r="X309" i="3"/>
  <c r="AB476" i="3"/>
  <c r="AB468" i="3"/>
  <c r="T468" i="3"/>
  <c r="T460" i="3"/>
  <c r="AB452" i="3"/>
  <c r="T452" i="3"/>
  <c r="AB444" i="3"/>
  <c r="T444" i="3"/>
  <c r="Z418" i="3"/>
  <c r="P418" i="3"/>
  <c r="AA413" i="3"/>
  <c r="Q413" i="3"/>
  <c r="Z411" i="3"/>
  <c r="O411" i="3"/>
  <c r="S406" i="3"/>
  <c r="Z404" i="3"/>
  <c r="AA401" i="3"/>
  <c r="U398" i="3"/>
  <c r="V394" i="3"/>
  <c r="I390" i="3"/>
  <c r="L390" i="3" s="1"/>
  <c r="Q390" i="3"/>
  <c r="X385" i="3"/>
  <c r="R378" i="3"/>
  <c r="Z378" i="3"/>
  <c r="S378" i="3"/>
  <c r="AA378" i="3"/>
  <c r="T378" i="3"/>
  <c r="AB378" i="3"/>
  <c r="M378" i="3"/>
  <c r="U378" i="3"/>
  <c r="AC378" i="3"/>
  <c r="N378" i="3"/>
  <c r="V378" i="3"/>
  <c r="AD378" i="3"/>
  <c r="O378" i="3"/>
  <c r="W378" i="3"/>
  <c r="AA468" i="3"/>
  <c r="AA452" i="3"/>
  <c r="AA444" i="3"/>
  <c r="Y418" i="3"/>
  <c r="O418" i="3"/>
  <c r="Z413" i="3"/>
  <c r="O413" i="3"/>
  <c r="Y411" i="3"/>
  <c r="Q408" i="3"/>
  <c r="AA408" i="3"/>
  <c r="Y404" i="3"/>
  <c r="S402" i="3"/>
  <c r="AA402" i="3"/>
  <c r="T402" i="3"/>
  <c r="AB402" i="3"/>
  <c r="M402" i="3"/>
  <c r="U402" i="3"/>
  <c r="AC402" i="3"/>
  <c r="T398" i="3"/>
  <c r="Q394" i="3"/>
  <c r="O391" i="3"/>
  <c r="W391" i="3"/>
  <c r="P391" i="3"/>
  <c r="X391" i="3"/>
  <c r="I391" i="3"/>
  <c r="L391" i="3" s="1"/>
  <c r="Q391" i="3"/>
  <c r="Y391" i="3"/>
  <c r="R391" i="3"/>
  <c r="Z391" i="3"/>
  <c r="S391" i="3"/>
  <c r="AA391" i="3"/>
  <c r="T391" i="3"/>
  <c r="AB391" i="3"/>
  <c r="Y386" i="3"/>
  <c r="W385" i="3"/>
  <c r="Z382" i="3"/>
  <c r="R373" i="3"/>
  <c r="Z373" i="3"/>
  <c r="T373" i="3"/>
  <c r="AC373" i="3"/>
  <c r="U373" i="3"/>
  <c r="AD373" i="3"/>
  <c r="M373" i="3"/>
  <c r="V373" i="3"/>
  <c r="N373" i="3"/>
  <c r="W373" i="3"/>
  <c r="O373" i="3"/>
  <c r="X373" i="3"/>
  <c r="P373" i="3"/>
  <c r="Y373" i="3"/>
  <c r="M336" i="3"/>
  <c r="U336" i="3"/>
  <c r="AC336" i="3"/>
  <c r="N336" i="3"/>
  <c r="V336" i="3"/>
  <c r="AD336" i="3"/>
  <c r="O336" i="3"/>
  <c r="W336" i="3"/>
  <c r="P336" i="3"/>
  <c r="X336" i="3"/>
  <c r="I336" i="3"/>
  <c r="L336" i="3" s="1"/>
  <c r="Q336" i="3"/>
  <c r="Y336" i="3"/>
  <c r="R336" i="3"/>
  <c r="Z336" i="3"/>
  <c r="S336" i="3"/>
  <c r="T336" i="3"/>
  <c r="AA336" i="3"/>
  <c r="AB336" i="3"/>
  <c r="N329" i="3"/>
  <c r="V329" i="3"/>
  <c r="AD329" i="3"/>
  <c r="O329" i="3"/>
  <c r="W329" i="3"/>
  <c r="P329" i="3"/>
  <c r="X329" i="3"/>
  <c r="I329" i="3"/>
  <c r="L329" i="3" s="1"/>
  <c r="Q329" i="3"/>
  <c r="Y329" i="3"/>
  <c r="R329" i="3"/>
  <c r="Z329" i="3"/>
  <c r="S329" i="3"/>
  <c r="AA329" i="3"/>
  <c r="M329" i="3"/>
  <c r="T329" i="3"/>
  <c r="U329" i="3"/>
  <c r="AB329" i="3"/>
  <c r="AC329" i="3"/>
  <c r="Q371" i="3"/>
  <c r="R365" i="3"/>
  <c r="Z365" i="3"/>
  <c r="S365" i="3"/>
  <c r="AA365" i="3"/>
  <c r="T365" i="3"/>
  <c r="AB365" i="3"/>
  <c r="M365" i="3"/>
  <c r="U365" i="3"/>
  <c r="AC365" i="3"/>
  <c r="N365" i="3"/>
  <c r="V365" i="3"/>
  <c r="AD365" i="3"/>
  <c r="Z358" i="3"/>
  <c r="P330" i="3"/>
  <c r="R312" i="3"/>
  <c r="Z312" i="3"/>
  <c r="M312" i="3"/>
  <c r="U312" i="3"/>
  <c r="AC312" i="3"/>
  <c r="N312" i="3"/>
  <c r="V312" i="3"/>
  <c r="AD312" i="3"/>
  <c r="O312" i="3"/>
  <c r="W312" i="3"/>
  <c r="S312" i="3"/>
  <c r="T312" i="3"/>
  <c r="X312" i="3"/>
  <c r="I312" i="3"/>
  <c r="L312" i="3" s="1"/>
  <c r="Y312" i="3"/>
  <c r="AA312" i="3"/>
  <c r="AB312" i="3"/>
  <c r="R364" i="3"/>
  <c r="Z364" i="3"/>
  <c r="S358" i="3"/>
  <c r="AA358" i="3"/>
  <c r="T358" i="3"/>
  <c r="AB358" i="3"/>
  <c r="M358" i="3"/>
  <c r="U358" i="3"/>
  <c r="AC358" i="3"/>
  <c r="N358" i="3"/>
  <c r="V358" i="3"/>
  <c r="AD358" i="3"/>
  <c r="O358" i="3"/>
  <c r="W358" i="3"/>
  <c r="O338" i="3"/>
  <c r="P331" i="3"/>
  <c r="X331" i="3"/>
  <c r="I331" i="3"/>
  <c r="L331" i="3" s="1"/>
  <c r="Q331" i="3"/>
  <c r="Y331" i="3"/>
  <c r="R331" i="3"/>
  <c r="Z331" i="3"/>
  <c r="S331" i="3"/>
  <c r="AA331" i="3"/>
  <c r="T331" i="3"/>
  <c r="AB331" i="3"/>
  <c r="M331" i="3"/>
  <c r="U331" i="3"/>
  <c r="AC331" i="3"/>
  <c r="R304" i="3"/>
  <c r="Z304" i="3"/>
  <c r="S304" i="3"/>
  <c r="AA304" i="3"/>
  <c r="T304" i="3"/>
  <c r="AB304" i="3"/>
  <c r="M304" i="3"/>
  <c r="U304" i="3"/>
  <c r="AC304" i="3"/>
  <c r="N304" i="3"/>
  <c r="V304" i="3"/>
  <c r="AD304" i="3"/>
  <c r="O304" i="3"/>
  <c r="W304" i="3"/>
  <c r="I304" i="3"/>
  <c r="L304" i="3" s="1"/>
  <c r="P304" i="3"/>
  <c r="Q304" i="3"/>
  <c r="X304" i="3"/>
  <c r="Y304" i="3"/>
  <c r="M299" i="3"/>
  <c r="U299" i="3"/>
  <c r="AC299" i="3"/>
  <c r="N299" i="3"/>
  <c r="V299" i="3"/>
  <c r="AD299" i="3"/>
  <c r="O299" i="3"/>
  <c r="W299" i="3"/>
  <c r="P299" i="3"/>
  <c r="X299" i="3"/>
  <c r="I299" i="3"/>
  <c r="L299" i="3" s="1"/>
  <c r="Q299" i="3"/>
  <c r="Y299" i="3"/>
  <c r="R299" i="3"/>
  <c r="Z299" i="3"/>
  <c r="S299" i="3"/>
  <c r="T299" i="3"/>
  <c r="AA299" i="3"/>
  <c r="AB299" i="3"/>
  <c r="AA392" i="3"/>
  <c r="S392" i="3"/>
  <c r="AA384" i="3"/>
  <c r="S384" i="3"/>
  <c r="AA376" i="3"/>
  <c r="S376" i="3"/>
  <c r="W365" i="3"/>
  <c r="I363" i="3"/>
  <c r="L363" i="3" s="1"/>
  <c r="Q363" i="3"/>
  <c r="S363" i="3"/>
  <c r="AB363" i="3"/>
  <c r="S361" i="3"/>
  <c r="S360" i="3"/>
  <c r="X358" i="3"/>
  <c r="R357" i="3"/>
  <c r="Z357" i="3"/>
  <c r="S357" i="3"/>
  <c r="AA357" i="3"/>
  <c r="T357" i="3"/>
  <c r="AB357" i="3"/>
  <c r="M357" i="3"/>
  <c r="U357" i="3"/>
  <c r="AC357" i="3"/>
  <c r="N357" i="3"/>
  <c r="V357" i="3"/>
  <c r="AD357" i="3"/>
  <c r="N353" i="3"/>
  <c r="V353" i="3"/>
  <c r="AD353" i="3"/>
  <c r="P353" i="3"/>
  <c r="Q353" i="3"/>
  <c r="Y353" i="3"/>
  <c r="AA353" i="3"/>
  <c r="P348" i="3"/>
  <c r="O346" i="3"/>
  <c r="W346" i="3"/>
  <c r="P346" i="3"/>
  <c r="X346" i="3"/>
  <c r="I346" i="3"/>
  <c r="L346" i="3" s="1"/>
  <c r="Q346" i="3"/>
  <c r="Y346" i="3"/>
  <c r="R346" i="3"/>
  <c r="Z346" i="3"/>
  <c r="S346" i="3"/>
  <c r="AA346" i="3"/>
  <c r="T346" i="3"/>
  <c r="AB346" i="3"/>
  <c r="P339" i="3"/>
  <c r="X339" i="3"/>
  <c r="Q339" i="3"/>
  <c r="Z339" i="3"/>
  <c r="S339" i="3"/>
  <c r="AA339" i="3"/>
  <c r="AB339" i="3"/>
  <c r="U339" i="3"/>
  <c r="AC339" i="3"/>
  <c r="AD330" i="3"/>
  <c r="Z392" i="3"/>
  <c r="R392" i="3"/>
  <c r="Z384" i="3"/>
  <c r="R384" i="3"/>
  <c r="Z376" i="3"/>
  <c r="R376" i="3"/>
  <c r="N369" i="3"/>
  <c r="V369" i="3"/>
  <c r="AD369" i="3"/>
  <c r="O369" i="3"/>
  <c r="W369" i="3"/>
  <c r="P369" i="3"/>
  <c r="X369" i="3"/>
  <c r="I369" i="3"/>
  <c r="L369" i="3" s="1"/>
  <c r="Q369" i="3"/>
  <c r="Y369" i="3"/>
  <c r="R369" i="3"/>
  <c r="Z369" i="3"/>
  <c r="M368" i="3"/>
  <c r="U368" i="3"/>
  <c r="AC368" i="3"/>
  <c r="N368" i="3"/>
  <c r="V368" i="3"/>
  <c r="AD368" i="3"/>
  <c r="O368" i="3"/>
  <c r="W368" i="3"/>
  <c r="P368" i="3"/>
  <c r="X368" i="3"/>
  <c r="I368" i="3"/>
  <c r="L368" i="3" s="1"/>
  <c r="Q368" i="3"/>
  <c r="Y368" i="3"/>
  <c r="T367" i="3"/>
  <c r="X367" i="3"/>
  <c r="Q365" i="3"/>
  <c r="R358" i="3"/>
  <c r="Q356" i="3"/>
  <c r="Y356" i="3"/>
  <c r="S356" i="3"/>
  <c r="T356" i="3"/>
  <c r="AB356" i="3"/>
  <c r="O354" i="3"/>
  <c r="W354" i="3"/>
  <c r="P354" i="3"/>
  <c r="X354" i="3"/>
  <c r="I354" i="3"/>
  <c r="L354" i="3" s="1"/>
  <c r="Q354" i="3"/>
  <c r="Y354" i="3"/>
  <c r="R354" i="3"/>
  <c r="Z354" i="3"/>
  <c r="S354" i="3"/>
  <c r="AA354" i="3"/>
  <c r="T354" i="3"/>
  <c r="AB354" i="3"/>
  <c r="AB335" i="3"/>
  <c r="M335" i="3"/>
  <c r="U335" i="3"/>
  <c r="Q335" i="3"/>
  <c r="Y335" i="3"/>
  <c r="I332" i="3"/>
  <c r="L332" i="3" s="1"/>
  <c r="Q332" i="3"/>
  <c r="Y332" i="3"/>
  <c r="R332" i="3"/>
  <c r="Z332" i="3"/>
  <c r="S332" i="3"/>
  <c r="AA332" i="3"/>
  <c r="T332" i="3"/>
  <c r="AB332" i="3"/>
  <c r="M332" i="3"/>
  <c r="U332" i="3"/>
  <c r="AC332" i="3"/>
  <c r="N332" i="3"/>
  <c r="V332" i="3"/>
  <c r="AD332" i="3"/>
  <c r="P294" i="3"/>
  <c r="X294" i="3"/>
  <c r="I294" i="3"/>
  <c r="L294" i="3" s="1"/>
  <c r="Q294" i="3"/>
  <c r="Y294" i="3"/>
  <c r="R294" i="3"/>
  <c r="Z294" i="3"/>
  <c r="S294" i="3"/>
  <c r="AA294" i="3"/>
  <c r="T294" i="3"/>
  <c r="AB294" i="3"/>
  <c r="M294" i="3"/>
  <c r="U294" i="3"/>
  <c r="AC294" i="3"/>
  <c r="N294" i="3"/>
  <c r="O294" i="3"/>
  <c r="V294" i="3"/>
  <c r="W294" i="3"/>
  <c r="AD294" i="3"/>
  <c r="R288" i="3"/>
  <c r="Z288" i="3"/>
  <c r="S288" i="3"/>
  <c r="AA288" i="3"/>
  <c r="T288" i="3"/>
  <c r="AB288" i="3"/>
  <c r="M288" i="3"/>
  <c r="U288" i="3"/>
  <c r="AC288" i="3"/>
  <c r="N288" i="3"/>
  <c r="V288" i="3"/>
  <c r="AD288" i="3"/>
  <c r="O288" i="3"/>
  <c r="W288" i="3"/>
  <c r="I288" i="3"/>
  <c r="L288" i="3" s="1"/>
  <c r="P288" i="3"/>
  <c r="Q288" i="3"/>
  <c r="X288" i="3"/>
  <c r="Y288" i="3"/>
  <c r="M283" i="3"/>
  <c r="U283" i="3"/>
  <c r="AC283" i="3"/>
  <c r="N283" i="3"/>
  <c r="V283" i="3"/>
  <c r="AD283" i="3"/>
  <c r="O283" i="3"/>
  <c r="W283" i="3"/>
  <c r="P283" i="3"/>
  <c r="X283" i="3"/>
  <c r="I283" i="3"/>
  <c r="L283" i="3" s="1"/>
  <c r="Q283" i="3"/>
  <c r="Y283" i="3"/>
  <c r="R283" i="3"/>
  <c r="Z283" i="3"/>
  <c r="S283" i="3"/>
  <c r="T283" i="3"/>
  <c r="AA283" i="3"/>
  <c r="AB283" i="3"/>
  <c r="Y392" i="3"/>
  <c r="Q392" i="3"/>
  <c r="Y384" i="3"/>
  <c r="Q384" i="3"/>
  <c r="Y376" i="3"/>
  <c r="Q376" i="3"/>
  <c r="AB369" i="3"/>
  <c r="AB368" i="3"/>
  <c r="P365" i="3"/>
  <c r="Q358" i="3"/>
  <c r="W357" i="3"/>
  <c r="P355" i="3"/>
  <c r="X355" i="3"/>
  <c r="I355" i="3"/>
  <c r="L355" i="3" s="1"/>
  <c r="Q355" i="3"/>
  <c r="Y355" i="3"/>
  <c r="R355" i="3"/>
  <c r="Z355" i="3"/>
  <c r="S355" i="3"/>
  <c r="AA355" i="3"/>
  <c r="T355" i="3"/>
  <c r="AB355" i="3"/>
  <c r="AC353" i="3"/>
  <c r="AD346" i="3"/>
  <c r="T343" i="3"/>
  <c r="AB343" i="3"/>
  <c r="M343" i="3"/>
  <c r="U343" i="3"/>
  <c r="AC343" i="3"/>
  <c r="N343" i="3"/>
  <c r="V343" i="3"/>
  <c r="AD343" i="3"/>
  <c r="O343" i="3"/>
  <c r="W343" i="3"/>
  <c r="P343" i="3"/>
  <c r="X343" i="3"/>
  <c r="I343" i="3"/>
  <c r="L343" i="3" s="1"/>
  <c r="Q343" i="3"/>
  <c r="Y343" i="3"/>
  <c r="AD331" i="3"/>
  <c r="R325" i="3"/>
  <c r="Z325" i="3"/>
  <c r="S325" i="3"/>
  <c r="AA325" i="3"/>
  <c r="T325" i="3"/>
  <c r="AB325" i="3"/>
  <c r="M325" i="3"/>
  <c r="U325" i="3"/>
  <c r="AC325" i="3"/>
  <c r="N325" i="3"/>
  <c r="V325" i="3"/>
  <c r="AD325" i="3"/>
  <c r="O325" i="3"/>
  <c r="W325" i="3"/>
  <c r="I319" i="3"/>
  <c r="L319" i="3" s="1"/>
  <c r="Q319" i="3"/>
  <c r="Y319" i="3"/>
  <c r="M319" i="3"/>
  <c r="U319" i="3"/>
  <c r="AC319" i="3"/>
  <c r="N319" i="3"/>
  <c r="V319" i="3"/>
  <c r="AD319" i="3"/>
  <c r="W319" i="3"/>
  <c r="X319" i="3"/>
  <c r="Z319" i="3"/>
  <c r="O319" i="3"/>
  <c r="AA319" i="3"/>
  <c r="P319" i="3"/>
  <c r="AB319" i="3"/>
  <c r="R319" i="3"/>
  <c r="M315" i="3"/>
  <c r="U315" i="3"/>
  <c r="P315" i="3"/>
  <c r="I315" i="3"/>
  <c r="L315" i="3" s="1"/>
  <c r="R315" i="3"/>
  <c r="Z315" i="3"/>
  <c r="N315" i="3"/>
  <c r="AD315" i="3"/>
  <c r="O315" i="3"/>
  <c r="V315" i="3"/>
  <c r="I266" i="3"/>
  <c r="L266" i="3" s="1"/>
  <c r="Q266" i="3"/>
  <c r="Y266" i="3"/>
  <c r="R266" i="3"/>
  <c r="Z266" i="3"/>
  <c r="S266" i="3"/>
  <c r="AA266" i="3"/>
  <c r="T266" i="3"/>
  <c r="AB266" i="3"/>
  <c r="X266" i="3"/>
  <c r="M266" i="3"/>
  <c r="AC266" i="3"/>
  <c r="N266" i="3"/>
  <c r="AD266" i="3"/>
  <c r="O266" i="3"/>
  <c r="P266" i="3"/>
  <c r="U266" i="3"/>
  <c r="V266" i="3"/>
  <c r="W266" i="3"/>
  <c r="AA387" i="3"/>
  <c r="O371" i="3"/>
  <c r="O365" i="3"/>
  <c r="R361" i="3"/>
  <c r="Z361" i="3"/>
  <c r="M360" i="3"/>
  <c r="U360" i="3"/>
  <c r="AC360" i="3"/>
  <c r="N360" i="3"/>
  <c r="V360" i="3"/>
  <c r="AD360" i="3"/>
  <c r="O360" i="3"/>
  <c r="W360" i="3"/>
  <c r="P360" i="3"/>
  <c r="X360" i="3"/>
  <c r="I360" i="3"/>
  <c r="L360" i="3" s="1"/>
  <c r="Q360" i="3"/>
  <c r="Y360" i="3"/>
  <c r="P358" i="3"/>
  <c r="I348" i="3"/>
  <c r="L348" i="3" s="1"/>
  <c r="Q348" i="3"/>
  <c r="Y348" i="3"/>
  <c r="R348" i="3"/>
  <c r="Z348" i="3"/>
  <c r="S348" i="3"/>
  <c r="AA348" i="3"/>
  <c r="T348" i="3"/>
  <c r="AB348" i="3"/>
  <c r="M348" i="3"/>
  <c r="U348" i="3"/>
  <c r="AC348" i="3"/>
  <c r="N348" i="3"/>
  <c r="V348" i="3"/>
  <c r="AD348" i="3"/>
  <c r="W331" i="3"/>
  <c r="P318" i="3"/>
  <c r="X318" i="3"/>
  <c r="S318" i="3"/>
  <c r="AA318" i="3"/>
  <c r="T318" i="3"/>
  <c r="AB318" i="3"/>
  <c r="M318" i="3"/>
  <c r="U318" i="3"/>
  <c r="AC318" i="3"/>
  <c r="P310" i="3"/>
  <c r="X310" i="3"/>
  <c r="S310" i="3"/>
  <c r="AA310" i="3"/>
  <c r="T310" i="3"/>
  <c r="AB310" i="3"/>
  <c r="M310" i="3"/>
  <c r="U310" i="3"/>
  <c r="AC310" i="3"/>
  <c r="O302" i="3"/>
  <c r="I295" i="3"/>
  <c r="L295" i="3" s="1"/>
  <c r="Q295" i="3"/>
  <c r="Y295" i="3"/>
  <c r="R295" i="3"/>
  <c r="Z295" i="3"/>
  <c r="S295" i="3"/>
  <c r="AA295" i="3"/>
  <c r="T295" i="3"/>
  <c r="AB295" i="3"/>
  <c r="M295" i="3"/>
  <c r="U295" i="3"/>
  <c r="AC295" i="3"/>
  <c r="N295" i="3"/>
  <c r="V295" i="3"/>
  <c r="AD295" i="3"/>
  <c r="AA276" i="3"/>
  <c r="N276" i="3"/>
  <c r="AD276" i="3"/>
  <c r="P276" i="3"/>
  <c r="W350" i="3"/>
  <c r="W342" i="3"/>
  <c r="O342" i="3"/>
  <c r="W326" i="3"/>
  <c r="O326" i="3"/>
  <c r="Z322" i="3"/>
  <c r="Y318" i="3"/>
  <c r="T314" i="3"/>
  <c r="AB314" i="3"/>
  <c r="O314" i="3"/>
  <c r="W314" i="3"/>
  <c r="P314" i="3"/>
  <c r="X314" i="3"/>
  <c r="I314" i="3"/>
  <c r="L314" i="3" s="1"/>
  <c r="Q314" i="3"/>
  <c r="Y314" i="3"/>
  <c r="Y310" i="3"/>
  <c r="T305" i="3"/>
  <c r="S297" i="3"/>
  <c r="AA297" i="3"/>
  <c r="T297" i="3"/>
  <c r="AB297" i="3"/>
  <c r="M297" i="3"/>
  <c r="U297" i="3"/>
  <c r="AC297" i="3"/>
  <c r="N297" i="3"/>
  <c r="V297" i="3"/>
  <c r="AD297" i="3"/>
  <c r="O297" i="3"/>
  <c r="W297" i="3"/>
  <c r="P297" i="3"/>
  <c r="X297" i="3"/>
  <c r="Z289" i="3"/>
  <c r="S281" i="3"/>
  <c r="AA281" i="3"/>
  <c r="X281" i="3"/>
  <c r="O264" i="3"/>
  <c r="W264" i="3"/>
  <c r="P264" i="3"/>
  <c r="X264" i="3"/>
  <c r="I264" i="3"/>
  <c r="L264" i="3" s="1"/>
  <c r="Q264" i="3"/>
  <c r="Y264" i="3"/>
  <c r="R264" i="3"/>
  <c r="Z264" i="3"/>
  <c r="AB264" i="3"/>
  <c r="M264" i="3"/>
  <c r="AC264" i="3"/>
  <c r="N264" i="3"/>
  <c r="AD264" i="3"/>
  <c r="S264" i="3"/>
  <c r="T264" i="3"/>
  <c r="U264" i="3"/>
  <c r="N350" i="3"/>
  <c r="AD342" i="3"/>
  <c r="V342" i="3"/>
  <c r="N342" i="3"/>
  <c r="N334" i="3"/>
  <c r="AD326" i="3"/>
  <c r="V326" i="3"/>
  <c r="N326" i="3"/>
  <c r="T322" i="3"/>
  <c r="AB322" i="3"/>
  <c r="P322" i="3"/>
  <c r="X322" i="3"/>
  <c r="I322" i="3"/>
  <c r="L322" i="3" s="1"/>
  <c r="Q322" i="3"/>
  <c r="Y322" i="3"/>
  <c r="W318" i="3"/>
  <c r="I318" i="3"/>
  <c r="L318" i="3" s="1"/>
  <c r="W310" i="3"/>
  <c r="I310" i="3"/>
  <c r="L310" i="3" s="1"/>
  <c r="P302" i="3"/>
  <c r="X302" i="3"/>
  <c r="I302" i="3"/>
  <c r="L302" i="3" s="1"/>
  <c r="Q302" i="3"/>
  <c r="Y302" i="3"/>
  <c r="R302" i="3"/>
  <c r="Z302" i="3"/>
  <c r="S302" i="3"/>
  <c r="AA302" i="3"/>
  <c r="T302" i="3"/>
  <c r="AB302" i="3"/>
  <c r="M302" i="3"/>
  <c r="U302" i="3"/>
  <c r="AC302" i="3"/>
  <c r="R296" i="3"/>
  <c r="Z296" i="3"/>
  <c r="S296" i="3"/>
  <c r="AA296" i="3"/>
  <c r="T296" i="3"/>
  <c r="AB296" i="3"/>
  <c r="M296" i="3"/>
  <c r="U296" i="3"/>
  <c r="AC296" i="3"/>
  <c r="N296" i="3"/>
  <c r="V296" i="3"/>
  <c r="AD296" i="3"/>
  <c r="O296" i="3"/>
  <c r="W296" i="3"/>
  <c r="M291" i="3"/>
  <c r="U291" i="3"/>
  <c r="AC291" i="3"/>
  <c r="N291" i="3"/>
  <c r="V291" i="3"/>
  <c r="AD291" i="3"/>
  <c r="O291" i="3"/>
  <c r="W291" i="3"/>
  <c r="P291" i="3"/>
  <c r="X291" i="3"/>
  <c r="I291" i="3"/>
  <c r="L291" i="3" s="1"/>
  <c r="Q291" i="3"/>
  <c r="Y291" i="3"/>
  <c r="R291" i="3"/>
  <c r="Z291" i="3"/>
  <c r="S286" i="3"/>
  <c r="AA286" i="3"/>
  <c r="R280" i="3"/>
  <c r="Z280" i="3"/>
  <c r="S280" i="3"/>
  <c r="AA280" i="3"/>
  <c r="T280" i="3"/>
  <c r="AB280" i="3"/>
  <c r="M280" i="3"/>
  <c r="U280" i="3"/>
  <c r="AC280" i="3"/>
  <c r="N280" i="3"/>
  <c r="V280" i="3"/>
  <c r="AD280" i="3"/>
  <c r="O280" i="3"/>
  <c r="W280" i="3"/>
  <c r="AC253" i="3"/>
  <c r="I253" i="3"/>
  <c r="L253" i="3" s="1"/>
  <c r="O248" i="3"/>
  <c r="W248" i="3"/>
  <c r="P248" i="3"/>
  <c r="X248" i="3"/>
  <c r="I248" i="3"/>
  <c r="L248" i="3" s="1"/>
  <c r="Q248" i="3"/>
  <c r="Y248" i="3"/>
  <c r="R248" i="3"/>
  <c r="Z248" i="3"/>
  <c r="S248" i="3"/>
  <c r="AA248" i="3"/>
  <c r="T248" i="3"/>
  <c r="AB248" i="3"/>
  <c r="M248" i="3"/>
  <c r="N248" i="3"/>
  <c r="U248" i="3"/>
  <c r="V248" i="3"/>
  <c r="AC248" i="3"/>
  <c r="AD248" i="3"/>
  <c r="O240" i="3"/>
  <c r="W240" i="3"/>
  <c r="P240" i="3"/>
  <c r="X240" i="3"/>
  <c r="I240" i="3"/>
  <c r="L240" i="3" s="1"/>
  <c r="Q240" i="3"/>
  <c r="Y240" i="3"/>
  <c r="R240" i="3"/>
  <c r="Z240" i="3"/>
  <c r="S240" i="3"/>
  <c r="AA240" i="3"/>
  <c r="T240" i="3"/>
  <c r="AB240" i="3"/>
  <c r="N240" i="3"/>
  <c r="U240" i="3"/>
  <c r="V240" i="3"/>
  <c r="AC240" i="3"/>
  <c r="AD240" i="3"/>
  <c r="AC342" i="3"/>
  <c r="U342" i="3"/>
  <c r="M342" i="3"/>
  <c r="AC326" i="3"/>
  <c r="U326" i="3"/>
  <c r="M326" i="3"/>
  <c r="W323" i="3"/>
  <c r="V322" i="3"/>
  <c r="V318" i="3"/>
  <c r="N316" i="3"/>
  <c r="V316" i="3"/>
  <c r="AD316" i="3"/>
  <c r="I316" i="3"/>
  <c r="L316" i="3" s="1"/>
  <c r="Q316" i="3"/>
  <c r="Y316" i="3"/>
  <c r="R316" i="3"/>
  <c r="Z316" i="3"/>
  <c r="S316" i="3"/>
  <c r="AA316" i="3"/>
  <c r="V314" i="3"/>
  <c r="V310" i="3"/>
  <c r="T298" i="3"/>
  <c r="AB298" i="3"/>
  <c r="M298" i="3"/>
  <c r="U298" i="3"/>
  <c r="AC298" i="3"/>
  <c r="N298" i="3"/>
  <c r="V298" i="3"/>
  <c r="AD298" i="3"/>
  <c r="O298" i="3"/>
  <c r="W298" i="3"/>
  <c r="P298" i="3"/>
  <c r="X298" i="3"/>
  <c r="I298" i="3"/>
  <c r="L298" i="3" s="1"/>
  <c r="Q298" i="3"/>
  <c r="Y298" i="3"/>
  <c r="I297" i="3"/>
  <c r="L297" i="3" s="1"/>
  <c r="X295" i="3"/>
  <c r="R289" i="3"/>
  <c r="T282" i="3"/>
  <c r="AB282" i="3"/>
  <c r="M282" i="3"/>
  <c r="U282" i="3"/>
  <c r="AC282" i="3"/>
  <c r="N282" i="3"/>
  <c r="V282" i="3"/>
  <c r="AD282" i="3"/>
  <c r="O282" i="3"/>
  <c r="W282" i="3"/>
  <c r="P282" i="3"/>
  <c r="X282" i="3"/>
  <c r="I282" i="3"/>
  <c r="L282" i="3" s="1"/>
  <c r="Q282" i="3"/>
  <c r="Y282" i="3"/>
  <c r="S268" i="3"/>
  <c r="AA268" i="3"/>
  <c r="T268" i="3"/>
  <c r="AB268" i="3"/>
  <c r="M268" i="3"/>
  <c r="U268" i="3"/>
  <c r="AC268" i="3"/>
  <c r="N268" i="3"/>
  <c r="V268" i="3"/>
  <c r="AD268" i="3"/>
  <c r="I268" i="3"/>
  <c r="L268" i="3" s="1"/>
  <c r="X268" i="3"/>
  <c r="Y268" i="3"/>
  <c r="Z268" i="3"/>
  <c r="O268" i="3"/>
  <c r="P268" i="3"/>
  <c r="Q268" i="3"/>
  <c r="T261" i="3"/>
  <c r="AB261" i="3"/>
  <c r="M261" i="3"/>
  <c r="U261" i="3"/>
  <c r="AC261" i="3"/>
  <c r="N261" i="3"/>
  <c r="V261" i="3"/>
  <c r="AD261" i="3"/>
  <c r="O261" i="3"/>
  <c r="W261" i="3"/>
  <c r="Q261" i="3"/>
  <c r="R261" i="3"/>
  <c r="S261" i="3"/>
  <c r="X261" i="3"/>
  <c r="I261" i="3"/>
  <c r="L261" i="3" s="1"/>
  <c r="Y261" i="3"/>
  <c r="Z261" i="3"/>
  <c r="N239" i="3"/>
  <c r="V239" i="3"/>
  <c r="AD239" i="3"/>
  <c r="O239" i="3"/>
  <c r="W239" i="3"/>
  <c r="P239" i="3"/>
  <c r="X239" i="3"/>
  <c r="I239" i="3"/>
  <c r="L239" i="3" s="1"/>
  <c r="Q239" i="3"/>
  <c r="Y239" i="3"/>
  <c r="R239" i="3"/>
  <c r="Z239" i="3"/>
  <c r="S239" i="3"/>
  <c r="AA239" i="3"/>
  <c r="M239" i="3"/>
  <c r="T239" i="3"/>
  <c r="U239" i="3"/>
  <c r="AB239" i="3"/>
  <c r="AC239" i="3"/>
  <c r="AB350" i="3"/>
  <c r="AB342" i="3"/>
  <c r="T342" i="3"/>
  <c r="AB326" i="3"/>
  <c r="T326" i="3"/>
  <c r="U322" i="3"/>
  <c r="R318" i="3"/>
  <c r="U314" i="3"/>
  <c r="R310" i="3"/>
  <c r="I303" i="3"/>
  <c r="L303" i="3" s="1"/>
  <c r="Q303" i="3"/>
  <c r="Y303" i="3"/>
  <c r="R303" i="3"/>
  <c r="Z303" i="3"/>
  <c r="S303" i="3"/>
  <c r="AA303" i="3"/>
  <c r="T303" i="3"/>
  <c r="AB303" i="3"/>
  <c r="M303" i="3"/>
  <c r="U303" i="3"/>
  <c r="AC303" i="3"/>
  <c r="N303" i="3"/>
  <c r="V303" i="3"/>
  <c r="AD303" i="3"/>
  <c r="Y296" i="3"/>
  <c r="W295" i="3"/>
  <c r="I287" i="3"/>
  <c r="L287" i="3" s="1"/>
  <c r="Q287" i="3"/>
  <c r="Y287" i="3"/>
  <c r="R287" i="3"/>
  <c r="Z287" i="3"/>
  <c r="S287" i="3"/>
  <c r="AA287" i="3"/>
  <c r="T287" i="3"/>
  <c r="AB287" i="3"/>
  <c r="M287" i="3"/>
  <c r="U287" i="3"/>
  <c r="AC287" i="3"/>
  <c r="N287" i="3"/>
  <c r="V287" i="3"/>
  <c r="AD287" i="3"/>
  <c r="Y280" i="3"/>
  <c r="I274" i="3"/>
  <c r="L274" i="3" s="1"/>
  <c r="Q274" i="3"/>
  <c r="Y274" i="3"/>
  <c r="R274" i="3"/>
  <c r="Z274" i="3"/>
  <c r="S274" i="3"/>
  <c r="AA274" i="3"/>
  <c r="T274" i="3"/>
  <c r="AB274" i="3"/>
  <c r="X274" i="3"/>
  <c r="M274" i="3"/>
  <c r="AC274" i="3"/>
  <c r="N274" i="3"/>
  <c r="AD274" i="3"/>
  <c r="O274" i="3"/>
  <c r="P274" i="3"/>
  <c r="U274" i="3"/>
  <c r="I217" i="3"/>
  <c r="L217" i="3" s="1"/>
  <c r="Q217" i="3"/>
  <c r="Y217" i="3"/>
  <c r="R217" i="3"/>
  <c r="Z217" i="3"/>
  <c r="T217" i="3"/>
  <c r="AB217" i="3"/>
  <c r="N217" i="3"/>
  <c r="V217" i="3"/>
  <c r="AD217" i="3"/>
  <c r="AA217" i="3"/>
  <c r="M217" i="3"/>
  <c r="AC217" i="3"/>
  <c r="O217" i="3"/>
  <c r="P217" i="3"/>
  <c r="S217" i="3"/>
  <c r="U217" i="3"/>
  <c r="W217" i="3"/>
  <c r="X217" i="3"/>
  <c r="AA350" i="3"/>
  <c r="AA342" i="3"/>
  <c r="AA326" i="3"/>
  <c r="M323" i="3"/>
  <c r="U323" i="3"/>
  <c r="AC323" i="3"/>
  <c r="I323" i="3"/>
  <c r="L323" i="3" s="1"/>
  <c r="Q323" i="3"/>
  <c r="S322" i="3"/>
  <c r="Q318" i="3"/>
  <c r="AD313" i="3"/>
  <c r="O313" i="3"/>
  <c r="Q310" i="3"/>
  <c r="S305" i="3"/>
  <c r="AA305" i="3"/>
  <c r="M305" i="3"/>
  <c r="U305" i="3"/>
  <c r="AC305" i="3"/>
  <c r="N305" i="3"/>
  <c r="V305" i="3"/>
  <c r="AD305" i="3"/>
  <c r="O305" i="3"/>
  <c r="W305" i="3"/>
  <c r="P305" i="3"/>
  <c r="X305" i="3"/>
  <c r="AD302" i="3"/>
  <c r="X296" i="3"/>
  <c r="P295" i="3"/>
  <c r="AB291" i="3"/>
  <c r="S289" i="3"/>
  <c r="AA289" i="3"/>
  <c r="T289" i="3"/>
  <c r="AB289" i="3"/>
  <c r="M289" i="3"/>
  <c r="U289" i="3"/>
  <c r="AC289" i="3"/>
  <c r="N289" i="3"/>
  <c r="V289" i="3"/>
  <c r="AD289" i="3"/>
  <c r="O289" i="3"/>
  <c r="W289" i="3"/>
  <c r="P289" i="3"/>
  <c r="X289" i="3"/>
  <c r="AD286" i="3"/>
  <c r="X280" i="3"/>
  <c r="W276" i="3"/>
  <c r="AA308" i="3"/>
  <c r="S308" i="3"/>
  <c r="AA292" i="3"/>
  <c r="S292" i="3"/>
  <c r="AA284" i="3"/>
  <c r="S284" i="3"/>
  <c r="AD279" i="3"/>
  <c r="V279" i="3"/>
  <c r="M279" i="3"/>
  <c r="Y275" i="3"/>
  <c r="Y267" i="3"/>
  <c r="W259" i="3"/>
  <c r="AC256" i="3"/>
  <c r="U255" i="3"/>
  <c r="P251" i="3"/>
  <c r="T246" i="3"/>
  <c r="T245" i="3"/>
  <c r="AB245" i="3"/>
  <c r="M245" i="3"/>
  <c r="U245" i="3"/>
  <c r="AC245" i="3"/>
  <c r="N245" i="3"/>
  <c r="V245" i="3"/>
  <c r="AD245" i="3"/>
  <c r="O245" i="3"/>
  <c r="W245" i="3"/>
  <c r="P245" i="3"/>
  <c r="X245" i="3"/>
  <c r="I245" i="3"/>
  <c r="L245" i="3" s="1"/>
  <c r="Q245" i="3"/>
  <c r="Y245" i="3"/>
  <c r="Q243" i="3"/>
  <c r="P241" i="3"/>
  <c r="X241" i="3"/>
  <c r="I241" i="3"/>
  <c r="L241" i="3" s="1"/>
  <c r="Q241" i="3"/>
  <c r="Y241" i="3"/>
  <c r="R241" i="3"/>
  <c r="Z241" i="3"/>
  <c r="S241" i="3"/>
  <c r="AA241" i="3"/>
  <c r="T241" i="3"/>
  <c r="AB241" i="3"/>
  <c r="M241" i="3"/>
  <c r="U241" i="3"/>
  <c r="AC241" i="3"/>
  <c r="AA238" i="3"/>
  <c r="AC225" i="3"/>
  <c r="O223" i="3"/>
  <c r="W223" i="3"/>
  <c r="P223" i="3"/>
  <c r="X223" i="3"/>
  <c r="V223" i="3"/>
  <c r="M223" i="3"/>
  <c r="Y223" i="3"/>
  <c r="N223" i="3"/>
  <c r="Z223" i="3"/>
  <c r="Q223" i="3"/>
  <c r="AA223" i="3"/>
  <c r="R223" i="3"/>
  <c r="AB223" i="3"/>
  <c r="I223" i="3"/>
  <c r="L223" i="3" s="1"/>
  <c r="S223" i="3"/>
  <c r="AC223" i="3"/>
  <c r="O159" i="3"/>
  <c r="W159" i="3"/>
  <c r="I159" i="3"/>
  <c r="L159" i="3" s="1"/>
  <c r="Q159" i="3"/>
  <c r="Y159" i="3"/>
  <c r="R159" i="3"/>
  <c r="Z159" i="3"/>
  <c r="S159" i="3"/>
  <c r="AA159" i="3"/>
  <c r="X159" i="3"/>
  <c r="AB159" i="3"/>
  <c r="M159" i="3"/>
  <c r="AC159" i="3"/>
  <c r="N159" i="3"/>
  <c r="AD159" i="3"/>
  <c r="P159" i="3"/>
  <c r="U159" i="3"/>
  <c r="T159" i="3"/>
  <c r="V159" i="3"/>
  <c r="Z308" i="3"/>
  <c r="R308" i="3"/>
  <c r="Z292" i="3"/>
  <c r="R292" i="3"/>
  <c r="Z284" i="3"/>
  <c r="R284" i="3"/>
  <c r="AC279" i="3"/>
  <c r="U279" i="3"/>
  <c r="M278" i="3"/>
  <c r="U278" i="3"/>
  <c r="AC278" i="3"/>
  <c r="O278" i="3"/>
  <c r="W278" i="3"/>
  <c r="P278" i="3"/>
  <c r="X278" i="3"/>
  <c r="X275" i="3"/>
  <c r="N271" i="3"/>
  <c r="V271" i="3"/>
  <c r="AD271" i="3"/>
  <c r="O271" i="3"/>
  <c r="W271" i="3"/>
  <c r="P271" i="3"/>
  <c r="X271" i="3"/>
  <c r="I271" i="3"/>
  <c r="L271" i="3" s="1"/>
  <c r="Q271" i="3"/>
  <c r="Y271" i="3"/>
  <c r="T255" i="3"/>
  <c r="I250" i="3"/>
  <c r="L250" i="3" s="1"/>
  <c r="Q250" i="3"/>
  <c r="Y250" i="3"/>
  <c r="R250" i="3"/>
  <c r="Z250" i="3"/>
  <c r="S250" i="3"/>
  <c r="AA250" i="3"/>
  <c r="T250" i="3"/>
  <c r="AB250" i="3"/>
  <c r="M250" i="3"/>
  <c r="U250" i="3"/>
  <c r="AC250" i="3"/>
  <c r="N250" i="3"/>
  <c r="V250" i="3"/>
  <c r="AD250" i="3"/>
  <c r="T238" i="3"/>
  <c r="T237" i="3"/>
  <c r="AB237" i="3"/>
  <c r="M237" i="3"/>
  <c r="N237" i="3"/>
  <c r="V237" i="3"/>
  <c r="O237" i="3"/>
  <c r="W237" i="3"/>
  <c r="P237" i="3"/>
  <c r="Q237" i="3"/>
  <c r="Y237" i="3"/>
  <c r="I177" i="3"/>
  <c r="L177" i="3" s="1"/>
  <c r="T177" i="3"/>
  <c r="AB177" i="3"/>
  <c r="M177" i="3"/>
  <c r="U177" i="3"/>
  <c r="AC177" i="3"/>
  <c r="N177" i="3"/>
  <c r="V177" i="3"/>
  <c r="AD177" i="3"/>
  <c r="O177" i="3"/>
  <c r="W177" i="3"/>
  <c r="R177" i="3"/>
  <c r="Z177" i="3"/>
  <c r="P177" i="3"/>
  <c r="Q177" i="3"/>
  <c r="S177" i="3"/>
  <c r="X177" i="3"/>
  <c r="Y177" i="3"/>
  <c r="AA177" i="3"/>
  <c r="Y308" i="3"/>
  <c r="Q308" i="3"/>
  <c r="I308" i="3"/>
  <c r="L308" i="3" s="1"/>
  <c r="Y292" i="3"/>
  <c r="Q292" i="3"/>
  <c r="I292" i="3"/>
  <c r="L292" i="3" s="1"/>
  <c r="Y284" i="3"/>
  <c r="Q284" i="3"/>
  <c r="I284" i="3"/>
  <c r="L284" i="3" s="1"/>
  <c r="R275" i="3"/>
  <c r="Z275" i="3"/>
  <c r="S275" i="3"/>
  <c r="AA275" i="3"/>
  <c r="T275" i="3"/>
  <c r="AB275" i="3"/>
  <c r="M275" i="3"/>
  <c r="U275" i="3"/>
  <c r="AC275" i="3"/>
  <c r="I273" i="3"/>
  <c r="L273" i="3" s="1"/>
  <c r="Q273" i="3"/>
  <c r="Y273" i="3"/>
  <c r="AA267" i="3"/>
  <c r="R265" i="3"/>
  <c r="Z265" i="3"/>
  <c r="M254" i="3"/>
  <c r="U254" i="3"/>
  <c r="AC254" i="3"/>
  <c r="N254" i="3"/>
  <c r="V254" i="3"/>
  <c r="AD254" i="3"/>
  <c r="O254" i="3"/>
  <c r="W254" i="3"/>
  <c r="P254" i="3"/>
  <c r="X254" i="3"/>
  <c r="I254" i="3"/>
  <c r="L254" i="3" s="1"/>
  <c r="Q254" i="3"/>
  <c r="Y254" i="3"/>
  <c r="R254" i="3"/>
  <c r="Z254" i="3"/>
  <c r="M205" i="3"/>
  <c r="U205" i="3"/>
  <c r="AC205" i="3"/>
  <c r="N205" i="3"/>
  <c r="V205" i="3"/>
  <c r="AD205" i="3"/>
  <c r="O205" i="3"/>
  <c r="W205" i="3"/>
  <c r="P205" i="3"/>
  <c r="X205" i="3"/>
  <c r="R205" i="3"/>
  <c r="Z205" i="3"/>
  <c r="Q205" i="3"/>
  <c r="S205" i="3"/>
  <c r="T205" i="3"/>
  <c r="Y205" i="3"/>
  <c r="AA205" i="3"/>
  <c r="I205" i="3"/>
  <c r="L205" i="3" s="1"/>
  <c r="AB205" i="3"/>
  <c r="R191" i="3"/>
  <c r="AB191" i="3"/>
  <c r="P191" i="3"/>
  <c r="O191" i="3"/>
  <c r="AD191" i="3"/>
  <c r="S191" i="3"/>
  <c r="W191" i="3"/>
  <c r="I169" i="3"/>
  <c r="L169" i="3" s="1"/>
  <c r="Q169" i="3"/>
  <c r="Y169" i="3"/>
  <c r="S169" i="3"/>
  <c r="AA169" i="3"/>
  <c r="T169" i="3"/>
  <c r="AB169" i="3"/>
  <c r="M169" i="3"/>
  <c r="X169" i="3"/>
  <c r="N169" i="3"/>
  <c r="Z169" i="3"/>
  <c r="O169" i="3"/>
  <c r="AC169" i="3"/>
  <c r="P169" i="3"/>
  <c r="AD169" i="3"/>
  <c r="R169" i="3"/>
  <c r="V169" i="3"/>
  <c r="U169" i="3"/>
  <c r="W169" i="3"/>
  <c r="R251" i="3"/>
  <c r="Z251" i="3"/>
  <c r="S251" i="3"/>
  <c r="AA251" i="3"/>
  <c r="T251" i="3"/>
  <c r="AB251" i="3"/>
  <c r="M251" i="3"/>
  <c r="U251" i="3"/>
  <c r="AC251" i="3"/>
  <c r="N251" i="3"/>
  <c r="V251" i="3"/>
  <c r="AD251" i="3"/>
  <c r="O251" i="3"/>
  <c r="W251" i="3"/>
  <c r="M246" i="3"/>
  <c r="U246" i="3"/>
  <c r="AC246" i="3"/>
  <c r="N246" i="3"/>
  <c r="V246" i="3"/>
  <c r="AD246" i="3"/>
  <c r="O246" i="3"/>
  <c r="W246" i="3"/>
  <c r="P246" i="3"/>
  <c r="X246" i="3"/>
  <c r="I246" i="3"/>
  <c r="L246" i="3" s="1"/>
  <c r="Q246" i="3"/>
  <c r="Y246" i="3"/>
  <c r="R246" i="3"/>
  <c r="Z246" i="3"/>
  <c r="Y234" i="3"/>
  <c r="R234" i="3"/>
  <c r="T234" i="3"/>
  <c r="U234" i="3"/>
  <c r="AC234" i="3"/>
  <c r="R210" i="3"/>
  <c r="Z210" i="3"/>
  <c r="S210" i="3"/>
  <c r="AA210" i="3"/>
  <c r="T210" i="3"/>
  <c r="AB210" i="3"/>
  <c r="M210" i="3"/>
  <c r="U210" i="3"/>
  <c r="AC210" i="3"/>
  <c r="O210" i="3"/>
  <c r="W210" i="3"/>
  <c r="N210" i="3"/>
  <c r="P210" i="3"/>
  <c r="Q210" i="3"/>
  <c r="V210" i="3"/>
  <c r="X210" i="3"/>
  <c r="N255" i="3"/>
  <c r="V255" i="3"/>
  <c r="AD255" i="3"/>
  <c r="O255" i="3"/>
  <c r="W255" i="3"/>
  <c r="P255" i="3"/>
  <c r="X255" i="3"/>
  <c r="I255" i="3"/>
  <c r="L255" i="3" s="1"/>
  <c r="Q255" i="3"/>
  <c r="Y255" i="3"/>
  <c r="R255" i="3"/>
  <c r="Z255" i="3"/>
  <c r="S255" i="3"/>
  <c r="AA255" i="3"/>
  <c r="R243" i="3"/>
  <c r="Z243" i="3"/>
  <c r="S243" i="3"/>
  <c r="AA243" i="3"/>
  <c r="T243" i="3"/>
  <c r="AB243" i="3"/>
  <c r="M243" i="3"/>
  <c r="U243" i="3"/>
  <c r="AC243" i="3"/>
  <c r="N243" i="3"/>
  <c r="V243" i="3"/>
  <c r="AD243" i="3"/>
  <c r="O243" i="3"/>
  <c r="W243" i="3"/>
  <c r="M238" i="3"/>
  <c r="U238" i="3"/>
  <c r="AC238" i="3"/>
  <c r="N238" i="3"/>
  <c r="V238" i="3"/>
  <c r="AD238" i="3"/>
  <c r="O238" i="3"/>
  <c r="W238" i="3"/>
  <c r="P238" i="3"/>
  <c r="X238" i="3"/>
  <c r="I238" i="3"/>
  <c r="L238" i="3" s="1"/>
  <c r="Q238" i="3"/>
  <c r="Y238" i="3"/>
  <c r="R238" i="3"/>
  <c r="Z238" i="3"/>
  <c r="I225" i="3"/>
  <c r="L225" i="3" s="1"/>
  <c r="Q225" i="3"/>
  <c r="Y225" i="3"/>
  <c r="R225" i="3"/>
  <c r="Z225" i="3"/>
  <c r="T225" i="3"/>
  <c r="AD225" i="3"/>
  <c r="U225" i="3"/>
  <c r="V225" i="3"/>
  <c r="M225" i="3"/>
  <c r="W225" i="3"/>
  <c r="N225" i="3"/>
  <c r="X225" i="3"/>
  <c r="O225" i="3"/>
  <c r="AA225" i="3"/>
  <c r="N179" i="3"/>
  <c r="V179" i="3"/>
  <c r="AD179" i="3"/>
  <c r="P179" i="3"/>
  <c r="X179" i="3"/>
  <c r="Q179" i="3"/>
  <c r="Y179" i="3"/>
  <c r="T179" i="3"/>
  <c r="S179" i="3"/>
  <c r="U179" i="3"/>
  <c r="AA179" i="3"/>
  <c r="AC179" i="3"/>
  <c r="AD308" i="3"/>
  <c r="V308" i="3"/>
  <c r="AD292" i="3"/>
  <c r="V292" i="3"/>
  <c r="AD284" i="3"/>
  <c r="V284" i="3"/>
  <c r="Y279" i="3"/>
  <c r="Q279" i="3"/>
  <c r="AD278" i="3"/>
  <c r="R278" i="3"/>
  <c r="P275" i="3"/>
  <c r="S271" i="3"/>
  <c r="T265" i="3"/>
  <c r="Y256" i="3"/>
  <c r="R256" i="3"/>
  <c r="AB254" i="3"/>
  <c r="Y251" i="3"/>
  <c r="N247" i="3"/>
  <c r="V247" i="3"/>
  <c r="AD247" i="3"/>
  <c r="O247" i="3"/>
  <c r="W247" i="3"/>
  <c r="P247" i="3"/>
  <c r="X247" i="3"/>
  <c r="I247" i="3"/>
  <c r="L247" i="3" s="1"/>
  <c r="Q247" i="3"/>
  <c r="Y247" i="3"/>
  <c r="R247" i="3"/>
  <c r="Z247" i="3"/>
  <c r="S247" i="3"/>
  <c r="AA247" i="3"/>
  <c r="Z245" i="3"/>
  <c r="V241" i="3"/>
  <c r="R235" i="3"/>
  <c r="Z235" i="3"/>
  <c r="S235" i="3"/>
  <c r="AA235" i="3"/>
  <c r="T235" i="3"/>
  <c r="AB235" i="3"/>
  <c r="M235" i="3"/>
  <c r="U235" i="3"/>
  <c r="AC235" i="3"/>
  <c r="N235" i="3"/>
  <c r="V235" i="3"/>
  <c r="AD235" i="3"/>
  <c r="O235" i="3"/>
  <c r="W235" i="3"/>
  <c r="AD223" i="3"/>
  <c r="Y212" i="3"/>
  <c r="T228" i="3"/>
  <c r="AB228" i="3"/>
  <c r="M228" i="3"/>
  <c r="U228" i="3"/>
  <c r="AC228" i="3"/>
  <c r="N222" i="3"/>
  <c r="V222" i="3"/>
  <c r="AD222" i="3"/>
  <c r="O222" i="3"/>
  <c r="W222" i="3"/>
  <c r="S222" i="3"/>
  <c r="AA222" i="3"/>
  <c r="I209" i="3"/>
  <c r="L209" i="3" s="1"/>
  <c r="Q209" i="3"/>
  <c r="Y209" i="3"/>
  <c r="R209" i="3"/>
  <c r="Z209" i="3"/>
  <c r="S209" i="3"/>
  <c r="AA209" i="3"/>
  <c r="T209" i="3"/>
  <c r="AB209" i="3"/>
  <c r="N209" i="3"/>
  <c r="V209" i="3"/>
  <c r="AD209" i="3"/>
  <c r="Z201" i="3"/>
  <c r="I198" i="3"/>
  <c r="L198" i="3" s="1"/>
  <c r="Q198" i="3"/>
  <c r="Y198" i="3"/>
  <c r="O198" i="3"/>
  <c r="X198" i="3"/>
  <c r="P198" i="3"/>
  <c r="Z198" i="3"/>
  <c r="R198" i="3"/>
  <c r="AA198" i="3"/>
  <c r="S198" i="3"/>
  <c r="AB198" i="3"/>
  <c r="T198" i="3"/>
  <c r="AC198" i="3"/>
  <c r="U198" i="3"/>
  <c r="AD198" i="3"/>
  <c r="O196" i="3"/>
  <c r="W196" i="3"/>
  <c r="P196" i="3"/>
  <c r="Y196" i="3"/>
  <c r="Q196" i="3"/>
  <c r="Z196" i="3"/>
  <c r="I196" i="3"/>
  <c r="L196" i="3" s="1"/>
  <c r="R196" i="3"/>
  <c r="AA196" i="3"/>
  <c r="S196" i="3"/>
  <c r="AB196" i="3"/>
  <c r="T196" i="3"/>
  <c r="AC196" i="3"/>
  <c r="U196" i="3"/>
  <c r="AD196" i="3"/>
  <c r="N187" i="3"/>
  <c r="V187" i="3"/>
  <c r="AD187" i="3"/>
  <c r="O187" i="3"/>
  <c r="W187" i="3"/>
  <c r="P187" i="3"/>
  <c r="X187" i="3"/>
  <c r="T187" i="3"/>
  <c r="AB187" i="3"/>
  <c r="Q187" i="3"/>
  <c r="R187" i="3"/>
  <c r="S187" i="3"/>
  <c r="U187" i="3"/>
  <c r="I187" i="3"/>
  <c r="L187" i="3" s="1"/>
  <c r="Y187" i="3"/>
  <c r="Z187" i="3"/>
  <c r="S163" i="3"/>
  <c r="AA163" i="3"/>
  <c r="M163" i="3"/>
  <c r="U163" i="3"/>
  <c r="AC163" i="3"/>
  <c r="N163" i="3"/>
  <c r="V163" i="3"/>
  <c r="AD163" i="3"/>
  <c r="O163" i="3"/>
  <c r="W163" i="3"/>
  <c r="I163" i="3"/>
  <c r="L163" i="3" s="1"/>
  <c r="X163" i="3"/>
  <c r="Y163" i="3"/>
  <c r="Z163" i="3"/>
  <c r="AB163" i="3"/>
  <c r="P163" i="3"/>
  <c r="R163" i="3"/>
  <c r="Q163" i="3"/>
  <c r="T163" i="3"/>
  <c r="S101" i="3"/>
  <c r="AA101" i="3"/>
  <c r="T101" i="3"/>
  <c r="AB101" i="3"/>
  <c r="M101" i="3"/>
  <c r="U101" i="3"/>
  <c r="AC101" i="3"/>
  <c r="N101" i="3"/>
  <c r="V101" i="3"/>
  <c r="AD101" i="3"/>
  <c r="O101" i="3"/>
  <c r="W101" i="3"/>
  <c r="I101" i="3"/>
  <c r="L101" i="3" s="1"/>
  <c r="Q101" i="3"/>
  <c r="Y101" i="3"/>
  <c r="P101" i="3"/>
  <c r="R101" i="3"/>
  <c r="X101" i="3"/>
  <c r="Z101" i="3"/>
  <c r="I216" i="3"/>
  <c r="L216" i="3" s="1"/>
  <c r="Q216" i="3"/>
  <c r="S216" i="3"/>
  <c r="AA216" i="3"/>
  <c r="M216" i="3"/>
  <c r="M213" i="3"/>
  <c r="U213" i="3"/>
  <c r="AC213" i="3"/>
  <c r="N213" i="3"/>
  <c r="V213" i="3"/>
  <c r="AD213" i="3"/>
  <c r="O213" i="3"/>
  <c r="W213" i="3"/>
  <c r="P213" i="3"/>
  <c r="X213" i="3"/>
  <c r="R213" i="3"/>
  <c r="Z213" i="3"/>
  <c r="P208" i="3"/>
  <c r="X208" i="3"/>
  <c r="I208" i="3"/>
  <c r="L208" i="3" s="1"/>
  <c r="Q208" i="3"/>
  <c r="Y208" i="3"/>
  <c r="R208" i="3"/>
  <c r="Z208" i="3"/>
  <c r="S208" i="3"/>
  <c r="AA208" i="3"/>
  <c r="M208" i="3"/>
  <c r="U208" i="3"/>
  <c r="AC208" i="3"/>
  <c r="AD260" i="3"/>
  <c r="V260" i="3"/>
  <c r="N260" i="3"/>
  <c r="AD252" i="3"/>
  <c r="V252" i="3"/>
  <c r="N252" i="3"/>
  <c r="AD236" i="3"/>
  <c r="V236" i="3"/>
  <c r="N236" i="3"/>
  <c r="Z228" i="3"/>
  <c r="P228" i="3"/>
  <c r="S227" i="3"/>
  <c r="AA227" i="3"/>
  <c r="T227" i="3"/>
  <c r="AB227" i="3"/>
  <c r="AB222" i="3"/>
  <c r="P222" i="3"/>
  <c r="X218" i="3"/>
  <c r="AB213" i="3"/>
  <c r="I213" i="3"/>
  <c r="L213" i="3" s="1"/>
  <c r="W209" i="3"/>
  <c r="AB208" i="3"/>
  <c r="W207" i="3"/>
  <c r="P207" i="3"/>
  <c r="I207" i="3"/>
  <c r="L207" i="3" s="1"/>
  <c r="Q207" i="3"/>
  <c r="Y207" i="3"/>
  <c r="T207" i="3"/>
  <c r="AB207" i="3"/>
  <c r="R202" i="3"/>
  <c r="Z202" i="3"/>
  <c r="S202" i="3"/>
  <c r="AA202" i="3"/>
  <c r="T202" i="3"/>
  <c r="AB202" i="3"/>
  <c r="M202" i="3"/>
  <c r="U202" i="3"/>
  <c r="AC202" i="3"/>
  <c r="N202" i="3"/>
  <c r="V202" i="3"/>
  <c r="AD202" i="3"/>
  <c r="O202" i="3"/>
  <c r="W202" i="3"/>
  <c r="T193" i="3"/>
  <c r="AB193" i="3"/>
  <c r="N193" i="3"/>
  <c r="V193" i="3"/>
  <c r="AD193" i="3"/>
  <c r="R193" i="3"/>
  <c r="Q193" i="3"/>
  <c r="AC193" i="3"/>
  <c r="S193" i="3"/>
  <c r="U193" i="3"/>
  <c r="I193" i="3"/>
  <c r="L193" i="3" s="1"/>
  <c r="W193" i="3"/>
  <c r="X193" i="3"/>
  <c r="M193" i="3"/>
  <c r="Y193" i="3"/>
  <c r="P181" i="3"/>
  <c r="X181" i="3"/>
  <c r="I181" i="3"/>
  <c r="L181" i="3" s="1"/>
  <c r="Q181" i="3"/>
  <c r="Y181" i="3"/>
  <c r="R181" i="3"/>
  <c r="Z181" i="3"/>
  <c r="S181" i="3"/>
  <c r="AA181" i="3"/>
  <c r="N181" i="3"/>
  <c r="V181" i="3"/>
  <c r="AD181" i="3"/>
  <c r="M181" i="3"/>
  <c r="O181" i="3"/>
  <c r="T181" i="3"/>
  <c r="U181" i="3"/>
  <c r="W181" i="3"/>
  <c r="T156" i="3"/>
  <c r="AB156" i="3"/>
  <c r="M156" i="3"/>
  <c r="N156" i="3"/>
  <c r="V156" i="3"/>
  <c r="AD156" i="3"/>
  <c r="O156" i="3"/>
  <c r="W156" i="3"/>
  <c r="P156" i="3"/>
  <c r="X156" i="3"/>
  <c r="Q156" i="3"/>
  <c r="R156" i="3"/>
  <c r="S156" i="3"/>
  <c r="U156" i="3"/>
  <c r="Y156" i="3"/>
  <c r="AA156" i="3"/>
  <c r="Z156" i="3"/>
  <c r="AC156" i="3"/>
  <c r="AC260" i="3"/>
  <c r="U260" i="3"/>
  <c r="M260" i="3"/>
  <c r="AC252" i="3"/>
  <c r="U252" i="3"/>
  <c r="M252" i="3"/>
  <c r="AC236" i="3"/>
  <c r="U236" i="3"/>
  <c r="M236" i="3"/>
  <c r="Y228" i="3"/>
  <c r="O228" i="3"/>
  <c r="Z222" i="3"/>
  <c r="M222" i="3"/>
  <c r="R218" i="3"/>
  <c r="Z218" i="3"/>
  <c r="S218" i="3"/>
  <c r="AA218" i="3"/>
  <c r="M218" i="3"/>
  <c r="U218" i="3"/>
  <c r="AC218" i="3"/>
  <c r="O218" i="3"/>
  <c r="W218" i="3"/>
  <c r="V216" i="3"/>
  <c r="AA213" i="3"/>
  <c r="U209" i="3"/>
  <c r="W208" i="3"/>
  <c r="R199" i="3"/>
  <c r="Z199" i="3"/>
  <c r="T199" i="3"/>
  <c r="AC199" i="3"/>
  <c r="U199" i="3"/>
  <c r="AD199" i="3"/>
  <c r="M199" i="3"/>
  <c r="V199" i="3"/>
  <c r="N199" i="3"/>
  <c r="W199" i="3"/>
  <c r="O199" i="3"/>
  <c r="X199" i="3"/>
  <c r="P199" i="3"/>
  <c r="Y199" i="3"/>
  <c r="O167" i="3"/>
  <c r="W167" i="3"/>
  <c r="I167" i="3"/>
  <c r="L167" i="3" s="1"/>
  <c r="Q167" i="3"/>
  <c r="Y167" i="3"/>
  <c r="R167" i="3"/>
  <c r="Z167" i="3"/>
  <c r="V167" i="3"/>
  <c r="X167" i="3"/>
  <c r="M167" i="3"/>
  <c r="AA167" i="3"/>
  <c r="N167" i="3"/>
  <c r="AB167" i="3"/>
  <c r="P167" i="3"/>
  <c r="AC167" i="3"/>
  <c r="T167" i="3"/>
  <c r="S167" i="3"/>
  <c r="U167" i="3"/>
  <c r="AD167" i="3"/>
  <c r="I156" i="3"/>
  <c r="L156" i="3" s="1"/>
  <c r="AB260" i="3"/>
  <c r="T260" i="3"/>
  <c r="AB252" i="3"/>
  <c r="T252" i="3"/>
  <c r="AB236" i="3"/>
  <c r="T236" i="3"/>
  <c r="X228" i="3"/>
  <c r="N228" i="3"/>
  <c r="R226" i="3"/>
  <c r="Z226" i="3"/>
  <c r="S226" i="3"/>
  <c r="AA226" i="3"/>
  <c r="Y222" i="3"/>
  <c r="T220" i="3"/>
  <c r="AB220" i="3"/>
  <c r="M220" i="3"/>
  <c r="U220" i="3"/>
  <c r="AC220" i="3"/>
  <c r="I220" i="3"/>
  <c r="L220" i="3" s="1"/>
  <c r="Q220" i="3"/>
  <c r="Y220" i="3"/>
  <c r="T218" i="3"/>
  <c r="T216" i="3"/>
  <c r="Y213" i="3"/>
  <c r="P209" i="3"/>
  <c r="V208" i="3"/>
  <c r="W198" i="3"/>
  <c r="X196" i="3"/>
  <c r="O188" i="3"/>
  <c r="W188" i="3"/>
  <c r="I188" i="3"/>
  <c r="L188" i="3" s="1"/>
  <c r="Q188" i="3"/>
  <c r="Y188" i="3"/>
  <c r="M188" i="3"/>
  <c r="U188" i="3"/>
  <c r="AC188" i="3"/>
  <c r="T188" i="3"/>
  <c r="V188" i="3"/>
  <c r="X188" i="3"/>
  <c r="Z188" i="3"/>
  <c r="N188" i="3"/>
  <c r="AA188" i="3"/>
  <c r="P188" i="3"/>
  <c r="AB188" i="3"/>
  <c r="S186" i="3"/>
  <c r="AA186" i="3"/>
  <c r="I186" i="3"/>
  <c r="L186" i="3" s="1"/>
  <c r="AA260" i="3"/>
  <c r="AA252" i="3"/>
  <c r="AA236" i="3"/>
  <c r="W228" i="3"/>
  <c r="X227" i="3"/>
  <c r="N227" i="3"/>
  <c r="AB226" i="3"/>
  <c r="P226" i="3"/>
  <c r="P224" i="3"/>
  <c r="X224" i="3"/>
  <c r="I224" i="3"/>
  <c r="L224" i="3" s="1"/>
  <c r="Q224" i="3"/>
  <c r="Y224" i="3"/>
  <c r="X222" i="3"/>
  <c r="S220" i="3"/>
  <c r="Q218" i="3"/>
  <c r="R216" i="3"/>
  <c r="T213" i="3"/>
  <c r="O209" i="3"/>
  <c r="T208" i="3"/>
  <c r="V207" i="3"/>
  <c r="X202" i="3"/>
  <c r="AB199" i="3"/>
  <c r="V198" i="3"/>
  <c r="V196" i="3"/>
  <c r="M194" i="3"/>
  <c r="U194" i="3"/>
  <c r="AC194" i="3"/>
  <c r="P194" i="3"/>
  <c r="Y194" i="3"/>
  <c r="Q194" i="3"/>
  <c r="Z194" i="3"/>
  <c r="I194" i="3"/>
  <c r="L194" i="3" s="1"/>
  <c r="R194" i="3"/>
  <c r="AA194" i="3"/>
  <c r="S194" i="3"/>
  <c r="AB194" i="3"/>
  <c r="T194" i="3"/>
  <c r="AD194" i="3"/>
  <c r="V194" i="3"/>
  <c r="AC187" i="3"/>
  <c r="AA214" i="3"/>
  <c r="S214" i="3"/>
  <c r="AA206" i="3"/>
  <c r="S206" i="3"/>
  <c r="AC200" i="3"/>
  <c r="T200" i="3"/>
  <c r="N195" i="3"/>
  <c r="V195" i="3"/>
  <c r="AD195" i="3"/>
  <c r="I190" i="3"/>
  <c r="L190" i="3" s="1"/>
  <c r="Q190" i="3"/>
  <c r="Y190" i="3"/>
  <c r="S190" i="3"/>
  <c r="AA190" i="3"/>
  <c r="O190" i="3"/>
  <c r="W190" i="3"/>
  <c r="R183" i="3"/>
  <c r="Z183" i="3"/>
  <c r="S183" i="3"/>
  <c r="AA183" i="3"/>
  <c r="T183" i="3"/>
  <c r="AB183" i="3"/>
  <c r="P183" i="3"/>
  <c r="X183" i="3"/>
  <c r="O135" i="3"/>
  <c r="W135" i="3"/>
  <c r="P135" i="3"/>
  <c r="X135" i="3"/>
  <c r="I135" i="3"/>
  <c r="L135" i="3" s="1"/>
  <c r="Q135" i="3"/>
  <c r="Y135" i="3"/>
  <c r="R135" i="3"/>
  <c r="Z135" i="3"/>
  <c r="S135" i="3"/>
  <c r="AA135" i="3"/>
  <c r="M135" i="3"/>
  <c r="U135" i="3"/>
  <c r="AC135" i="3"/>
  <c r="N135" i="3"/>
  <c r="T135" i="3"/>
  <c r="V135" i="3"/>
  <c r="AB135" i="3"/>
  <c r="M146" i="3"/>
  <c r="U146" i="3"/>
  <c r="P128" i="3"/>
  <c r="X128" i="3"/>
  <c r="I128" i="3"/>
  <c r="L128" i="3" s="1"/>
  <c r="Q128" i="3"/>
  <c r="Y128" i="3"/>
  <c r="R128" i="3"/>
  <c r="Z128" i="3"/>
  <c r="S128" i="3"/>
  <c r="AA128" i="3"/>
  <c r="T128" i="3"/>
  <c r="AB128" i="3"/>
  <c r="N128" i="3"/>
  <c r="V128" i="3"/>
  <c r="AD128" i="3"/>
  <c r="M128" i="3"/>
  <c r="O128" i="3"/>
  <c r="U128" i="3"/>
  <c r="W128" i="3"/>
  <c r="AC128" i="3"/>
  <c r="Y214" i="3"/>
  <c r="Q214" i="3"/>
  <c r="I214" i="3"/>
  <c r="L214" i="3" s="1"/>
  <c r="Y206" i="3"/>
  <c r="Q206" i="3"/>
  <c r="I206" i="3"/>
  <c r="L206" i="3" s="1"/>
  <c r="Q200" i="3"/>
  <c r="V183" i="3"/>
  <c r="T132" i="3"/>
  <c r="AB132" i="3"/>
  <c r="M132" i="3"/>
  <c r="U132" i="3"/>
  <c r="AC132" i="3"/>
  <c r="N132" i="3"/>
  <c r="V132" i="3"/>
  <c r="AD132" i="3"/>
  <c r="O132" i="3"/>
  <c r="W132" i="3"/>
  <c r="P132" i="3"/>
  <c r="X132" i="3"/>
  <c r="R132" i="3"/>
  <c r="Z132" i="3"/>
  <c r="Y132" i="3"/>
  <c r="AA132" i="3"/>
  <c r="I132" i="3"/>
  <c r="L132" i="3" s="1"/>
  <c r="Q132" i="3"/>
  <c r="N104" i="3"/>
  <c r="V104" i="3"/>
  <c r="AD104" i="3"/>
  <c r="O104" i="3"/>
  <c r="W104" i="3"/>
  <c r="P104" i="3"/>
  <c r="X104" i="3"/>
  <c r="I104" i="3"/>
  <c r="L104" i="3" s="1"/>
  <c r="Q104" i="3"/>
  <c r="Y104" i="3"/>
  <c r="R104" i="3"/>
  <c r="Z104" i="3"/>
  <c r="S104" i="3"/>
  <c r="T104" i="3"/>
  <c r="U104" i="3"/>
  <c r="AA104" i="3"/>
  <c r="AB104" i="3"/>
  <c r="M104" i="3"/>
  <c r="S200" i="3"/>
  <c r="AA200" i="3"/>
  <c r="O160" i="3"/>
  <c r="Q160" i="3"/>
  <c r="U160" i="3"/>
  <c r="W214" i="3"/>
  <c r="O214" i="3"/>
  <c r="AB211" i="3"/>
  <c r="T211" i="3"/>
  <c r="W206" i="3"/>
  <c r="O206" i="3"/>
  <c r="AB203" i="3"/>
  <c r="T203" i="3"/>
  <c r="X200" i="3"/>
  <c r="O200" i="3"/>
  <c r="U195" i="3"/>
  <c r="Z190" i="3"/>
  <c r="M190" i="3"/>
  <c r="Q183" i="3"/>
  <c r="P176" i="3"/>
  <c r="X176" i="3"/>
  <c r="R176" i="3"/>
  <c r="O176" i="3"/>
  <c r="Z176" i="3"/>
  <c r="Q176" i="3"/>
  <c r="AA176" i="3"/>
  <c r="S176" i="3"/>
  <c r="AB176" i="3"/>
  <c r="I176" i="3"/>
  <c r="L176" i="3" s="1"/>
  <c r="T176" i="3"/>
  <c r="AC176" i="3"/>
  <c r="M176" i="3"/>
  <c r="W176" i="3"/>
  <c r="S131" i="3"/>
  <c r="AA131" i="3"/>
  <c r="T131" i="3"/>
  <c r="AB131" i="3"/>
  <c r="M131" i="3"/>
  <c r="U131" i="3"/>
  <c r="AC131" i="3"/>
  <c r="N131" i="3"/>
  <c r="V131" i="3"/>
  <c r="AD131" i="3"/>
  <c r="O131" i="3"/>
  <c r="W131" i="3"/>
  <c r="I131" i="3"/>
  <c r="L131" i="3" s="1"/>
  <c r="Q131" i="3"/>
  <c r="Y131" i="3"/>
  <c r="P131" i="3"/>
  <c r="R131" i="3"/>
  <c r="X131" i="3"/>
  <c r="Z131" i="3"/>
  <c r="AD214" i="3"/>
  <c r="V214" i="3"/>
  <c r="AA211" i="3"/>
  <c r="AD206" i="3"/>
  <c r="V206" i="3"/>
  <c r="AA203" i="3"/>
  <c r="W200" i="3"/>
  <c r="N200" i="3"/>
  <c r="P197" i="3"/>
  <c r="X197" i="3"/>
  <c r="AC195" i="3"/>
  <c r="T195" i="3"/>
  <c r="AB192" i="3"/>
  <c r="X190" i="3"/>
  <c r="P189" i="3"/>
  <c r="X189" i="3"/>
  <c r="R189" i="3"/>
  <c r="Z189" i="3"/>
  <c r="N189" i="3"/>
  <c r="V189" i="3"/>
  <c r="AD189" i="3"/>
  <c r="S184" i="3"/>
  <c r="AA184" i="3"/>
  <c r="T184" i="3"/>
  <c r="AB184" i="3"/>
  <c r="M184" i="3"/>
  <c r="U184" i="3"/>
  <c r="AC184" i="3"/>
  <c r="I184" i="3"/>
  <c r="L184" i="3" s="1"/>
  <c r="Q184" i="3"/>
  <c r="Y184" i="3"/>
  <c r="O183" i="3"/>
  <c r="I182" i="3"/>
  <c r="L182" i="3" s="1"/>
  <c r="Q182" i="3"/>
  <c r="Y182" i="3"/>
  <c r="R182" i="3"/>
  <c r="Z182" i="3"/>
  <c r="S182" i="3"/>
  <c r="AA182" i="3"/>
  <c r="O182" i="3"/>
  <c r="W182" i="3"/>
  <c r="AA178" i="3"/>
  <c r="S178" i="3"/>
  <c r="T164" i="3"/>
  <c r="AB164" i="3"/>
  <c r="N164" i="3"/>
  <c r="V164" i="3"/>
  <c r="AD164" i="3"/>
  <c r="O164" i="3"/>
  <c r="W164" i="3"/>
  <c r="AC158" i="3"/>
  <c r="T157" i="3"/>
  <c r="S147" i="3"/>
  <c r="AA147" i="3"/>
  <c r="T147" i="3"/>
  <c r="AB147" i="3"/>
  <c r="M147" i="3"/>
  <c r="U147" i="3"/>
  <c r="AC147" i="3"/>
  <c r="N147" i="3"/>
  <c r="V147" i="3"/>
  <c r="AD147" i="3"/>
  <c r="O147" i="3"/>
  <c r="W147" i="3"/>
  <c r="P136" i="3"/>
  <c r="X136" i="3"/>
  <c r="I136" i="3"/>
  <c r="L136" i="3" s="1"/>
  <c r="Q136" i="3"/>
  <c r="Y136" i="3"/>
  <c r="R136" i="3"/>
  <c r="Z136" i="3"/>
  <c r="S136" i="3"/>
  <c r="AA136" i="3"/>
  <c r="T136" i="3"/>
  <c r="AB136" i="3"/>
  <c r="N136" i="3"/>
  <c r="V136" i="3"/>
  <c r="AD136" i="3"/>
  <c r="AC134" i="3"/>
  <c r="I98" i="3"/>
  <c r="L98" i="3" s="1"/>
  <c r="Q98" i="3"/>
  <c r="Y98" i="3"/>
  <c r="U98" i="3"/>
  <c r="AD98" i="3"/>
  <c r="M98" i="3"/>
  <c r="V98" i="3"/>
  <c r="N98" i="3"/>
  <c r="W98" i="3"/>
  <c r="O98" i="3"/>
  <c r="X98" i="3"/>
  <c r="P98" i="3"/>
  <c r="Z98" i="3"/>
  <c r="S98" i="3"/>
  <c r="AB98" i="3"/>
  <c r="R98" i="3"/>
  <c r="AA98" i="3"/>
  <c r="R170" i="3"/>
  <c r="Z170" i="3"/>
  <c r="T170" i="3"/>
  <c r="AB170" i="3"/>
  <c r="M170" i="3"/>
  <c r="U170" i="3"/>
  <c r="AC170" i="3"/>
  <c r="R162" i="3"/>
  <c r="Z162" i="3"/>
  <c r="T162" i="3"/>
  <c r="AB162" i="3"/>
  <c r="M162" i="3"/>
  <c r="U162" i="3"/>
  <c r="AC162" i="3"/>
  <c r="N162" i="3"/>
  <c r="V162" i="3"/>
  <c r="AD162" i="3"/>
  <c r="N158" i="3"/>
  <c r="V158" i="3"/>
  <c r="AD158" i="3"/>
  <c r="P158" i="3"/>
  <c r="X158" i="3"/>
  <c r="I158" i="3"/>
  <c r="L158" i="3" s="1"/>
  <c r="Q158" i="3"/>
  <c r="Y158" i="3"/>
  <c r="R158" i="3"/>
  <c r="Z158" i="3"/>
  <c r="I145" i="3"/>
  <c r="L145" i="3" s="1"/>
  <c r="Q145" i="3"/>
  <c r="Y145" i="3"/>
  <c r="R145" i="3"/>
  <c r="Z145" i="3"/>
  <c r="S145" i="3"/>
  <c r="AA145" i="3"/>
  <c r="T145" i="3"/>
  <c r="AB145" i="3"/>
  <c r="M145" i="3"/>
  <c r="U145" i="3"/>
  <c r="AC145" i="3"/>
  <c r="T140" i="3"/>
  <c r="AB140" i="3"/>
  <c r="M140" i="3"/>
  <c r="U140" i="3"/>
  <c r="AC140" i="3"/>
  <c r="N140" i="3"/>
  <c r="V140" i="3"/>
  <c r="AD140" i="3"/>
  <c r="O140" i="3"/>
  <c r="W140" i="3"/>
  <c r="P140" i="3"/>
  <c r="X140" i="3"/>
  <c r="R140" i="3"/>
  <c r="Z140" i="3"/>
  <c r="S139" i="3"/>
  <c r="AA139" i="3"/>
  <c r="I139" i="3"/>
  <c r="L139" i="3" s="1"/>
  <c r="Q139" i="3"/>
  <c r="Y139" i="3"/>
  <c r="I137" i="3"/>
  <c r="L137" i="3" s="1"/>
  <c r="Q137" i="3"/>
  <c r="Y137" i="3"/>
  <c r="R137" i="3"/>
  <c r="Z137" i="3"/>
  <c r="S137" i="3"/>
  <c r="AA137" i="3"/>
  <c r="T137" i="3"/>
  <c r="AB137" i="3"/>
  <c r="M137" i="3"/>
  <c r="U137" i="3"/>
  <c r="AC137" i="3"/>
  <c r="O137" i="3"/>
  <c r="W137" i="3"/>
  <c r="S170" i="3"/>
  <c r="W162" i="3"/>
  <c r="W158" i="3"/>
  <c r="S155" i="3"/>
  <c r="AA155" i="3"/>
  <c r="T155" i="3"/>
  <c r="AB155" i="3"/>
  <c r="M155" i="3"/>
  <c r="U155" i="3"/>
  <c r="AC155" i="3"/>
  <c r="N155" i="3"/>
  <c r="V155" i="3"/>
  <c r="AD155" i="3"/>
  <c r="O155" i="3"/>
  <c r="W155" i="3"/>
  <c r="X145" i="3"/>
  <c r="P144" i="3"/>
  <c r="X144" i="3"/>
  <c r="I144" i="3"/>
  <c r="L144" i="3" s="1"/>
  <c r="Q144" i="3"/>
  <c r="Y144" i="3"/>
  <c r="R144" i="3"/>
  <c r="Z144" i="3"/>
  <c r="S144" i="3"/>
  <c r="AA144" i="3"/>
  <c r="T144" i="3"/>
  <c r="AB144" i="3"/>
  <c r="I140" i="3"/>
  <c r="L140" i="3" s="1"/>
  <c r="AC136" i="3"/>
  <c r="S134" i="3"/>
  <c r="O133" i="3"/>
  <c r="T126" i="3"/>
  <c r="M126" i="3"/>
  <c r="U126" i="3"/>
  <c r="AC126" i="3"/>
  <c r="N126" i="3"/>
  <c r="V126" i="3"/>
  <c r="R126" i="3"/>
  <c r="AD126" i="3"/>
  <c r="S126" i="3"/>
  <c r="I126" i="3"/>
  <c r="L126" i="3" s="1"/>
  <c r="W126" i="3"/>
  <c r="X126" i="3"/>
  <c r="Y126" i="3"/>
  <c r="P126" i="3"/>
  <c r="AA126" i="3"/>
  <c r="U103" i="3"/>
  <c r="AC103" i="3"/>
  <c r="N103" i="3"/>
  <c r="V103" i="3"/>
  <c r="O103" i="3"/>
  <c r="W103" i="3"/>
  <c r="X103" i="3"/>
  <c r="I103" i="3"/>
  <c r="L103" i="3" s="1"/>
  <c r="Q103" i="3"/>
  <c r="Y103" i="3"/>
  <c r="T103" i="3"/>
  <c r="Z103" i="3"/>
  <c r="AB103" i="3"/>
  <c r="W178" i="3"/>
  <c r="O178" i="3"/>
  <c r="N174" i="3"/>
  <c r="M173" i="3"/>
  <c r="U173" i="3"/>
  <c r="AC173" i="3"/>
  <c r="O173" i="3"/>
  <c r="W173" i="3"/>
  <c r="P173" i="3"/>
  <c r="S171" i="3"/>
  <c r="AA171" i="3"/>
  <c r="M171" i="3"/>
  <c r="U171" i="3"/>
  <c r="AC171" i="3"/>
  <c r="N171" i="3"/>
  <c r="V171" i="3"/>
  <c r="AD171" i="3"/>
  <c r="Q170" i="3"/>
  <c r="V166" i="3"/>
  <c r="AD166" i="3"/>
  <c r="P166" i="3"/>
  <c r="X166" i="3"/>
  <c r="Y166" i="3"/>
  <c r="R164" i="3"/>
  <c r="S162" i="3"/>
  <c r="U158" i="3"/>
  <c r="X155" i="3"/>
  <c r="R154" i="3"/>
  <c r="Z154" i="3"/>
  <c r="S154" i="3"/>
  <c r="AA154" i="3"/>
  <c r="T154" i="3"/>
  <c r="AB154" i="3"/>
  <c r="M154" i="3"/>
  <c r="U154" i="3"/>
  <c r="AC154" i="3"/>
  <c r="N154" i="3"/>
  <c r="V154" i="3"/>
  <c r="AD154" i="3"/>
  <c r="M149" i="3"/>
  <c r="U149" i="3"/>
  <c r="AC149" i="3"/>
  <c r="N149" i="3"/>
  <c r="V149" i="3"/>
  <c r="AD149" i="3"/>
  <c r="O149" i="3"/>
  <c r="W149" i="3"/>
  <c r="P149" i="3"/>
  <c r="X149" i="3"/>
  <c r="I149" i="3"/>
  <c r="L149" i="3" s="1"/>
  <c r="Q149" i="3"/>
  <c r="Y149" i="3"/>
  <c r="T148" i="3"/>
  <c r="AB148" i="3"/>
  <c r="AC148" i="3"/>
  <c r="V148" i="3"/>
  <c r="AD148" i="3"/>
  <c r="O148" i="3"/>
  <c r="W148" i="3"/>
  <c r="P147" i="3"/>
  <c r="W145" i="3"/>
  <c r="AC144" i="3"/>
  <c r="AD141" i="3"/>
  <c r="O141" i="3"/>
  <c r="W141" i="3"/>
  <c r="AD137" i="3"/>
  <c r="W136" i="3"/>
  <c r="S117" i="3"/>
  <c r="AA117" i="3"/>
  <c r="T117" i="3"/>
  <c r="AB117" i="3"/>
  <c r="M117" i="3"/>
  <c r="U117" i="3"/>
  <c r="AC117" i="3"/>
  <c r="N117" i="3"/>
  <c r="V117" i="3"/>
  <c r="AD117" i="3"/>
  <c r="O117" i="3"/>
  <c r="W117" i="3"/>
  <c r="P117" i="3"/>
  <c r="Q117" i="3"/>
  <c r="R117" i="3"/>
  <c r="X117" i="3"/>
  <c r="I117" i="3"/>
  <c r="L117" i="3" s="1"/>
  <c r="Z117" i="3"/>
  <c r="Z112" i="3"/>
  <c r="M112" i="3"/>
  <c r="T102" i="3"/>
  <c r="AB102" i="3"/>
  <c r="M102" i="3"/>
  <c r="U102" i="3"/>
  <c r="AC102" i="3"/>
  <c r="N102" i="3"/>
  <c r="V102" i="3"/>
  <c r="AD102" i="3"/>
  <c r="O102" i="3"/>
  <c r="W102" i="3"/>
  <c r="P102" i="3"/>
  <c r="X102" i="3"/>
  <c r="R102" i="3"/>
  <c r="Z102" i="3"/>
  <c r="Q102" i="3"/>
  <c r="S102" i="3"/>
  <c r="Y102" i="3"/>
  <c r="AA102" i="3"/>
  <c r="I102" i="3"/>
  <c r="L102" i="3" s="1"/>
  <c r="AD178" i="3"/>
  <c r="V178" i="3"/>
  <c r="N178" i="3"/>
  <c r="AD170" i="3"/>
  <c r="P170" i="3"/>
  <c r="Q162" i="3"/>
  <c r="T158" i="3"/>
  <c r="M157" i="3"/>
  <c r="U157" i="3"/>
  <c r="AC157" i="3"/>
  <c r="O157" i="3"/>
  <c r="W157" i="3"/>
  <c r="P157" i="3"/>
  <c r="X157" i="3"/>
  <c r="I157" i="3"/>
  <c r="L157" i="3" s="1"/>
  <c r="Q157" i="3"/>
  <c r="Y157" i="3"/>
  <c r="R155" i="3"/>
  <c r="I153" i="3"/>
  <c r="L153" i="3" s="1"/>
  <c r="Q153" i="3"/>
  <c r="Y153" i="3"/>
  <c r="R153" i="3"/>
  <c r="Z153" i="3"/>
  <c r="S153" i="3"/>
  <c r="AA153" i="3"/>
  <c r="T153" i="3"/>
  <c r="AB153" i="3"/>
  <c r="M153" i="3"/>
  <c r="U153" i="3"/>
  <c r="AC153" i="3"/>
  <c r="V145" i="3"/>
  <c r="W144" i="3"/>
  <c r="X137" i="3"/>
  <c r="N134" i="3"/>
  <c r="V134" i="3"/>
  <c r="AD134" i="3"/>
  <c r="O134" i="3"/>
  <c r="W134" i="3"/>
  <c r="P134" i="3"/>
  <c r="X134" i="3"/>
  <c r="I134" i="3"/>
  <c r="L134" i="3" s="1"/>
  <c r="Q134" i="3"/>
  <c r="Y134" i="3"/>
  <c r="R134" i="3"/>
  <c r="Z134" i="3"/>
  <c r="T134" i="3"/>
  <c r="AB134" i="3"/>
  <c r="AC178" i="3"/>
  <c r="U178" i="3"/>
  <c r="T173" i="3"/>
  <c r="I173" i="3"/>
  <c r="L173" i="3" s="1"/>
  <c r="AB171" i="3"/>
  <c r="P171" i="3"/>
  <c r="AA170" i="3"/>
  <c r="O170" i="3"/>
  <c r="AA164" i="3"/>
  <c r="P164" i="3"/>
  <c r="P162" i="3"/>
  <c r="I161" i="3"/>
  <c r="L161" i="3" s="1"/>
  <c r="S158" i="3"/>
  <c r="Z157" i="3"/>
  <c r="Q155" i="3"/>
  <c r="W154" i="3"/>
  <c r="X153" i="3"/>
  <c r="P152" i="3"/>
  <c r="X152" i="3"/>
  <c r="I152" i="3"/>
  <c r="L152" i="3" s="1"/>
  <c r="Q152" i="3"/>
  <c r="Y152" i="3"/>
  <c r="R152" i="3"/>
  <c r="Z152" i="3"/>
  <c r="S152" i="3"/>
  <c r="AA152" i="3"/>
  <c r="T152" i="3"/>
  <c r="AB152" i="3"/>
  <c r="AA149" i="3"/>
  <c r="I148" i="3"/>
  <c r="L148" i="3" s="1"/>
  <c r="P145" i="3"/>
  <c r="V144" i="3"/>
  <c r="N142" i="3"/>
  <c r="V142" i="3"/>
  <c r="AD142" i="3"/>
  <c r="O142" i="3"/>
  <c r="W142" i="3"/>
  <c r="P142" i="3"/>
  <c r="X142" i="3"/>
  <c r="I142" i="3"/>
  <c r="L142" i="3" s="1"/>
  <c r="Q142" i="3"/>
  <c r="Y142" i="3"/>
  <c r="R142" i="3"/>
  <c r="Z142" i="3"/>
  <c r="T142" i="3"/>
  <c r="AB142" i="3"/>
  <c r="AA140" i="3"/>
  <c r="V137" i="3"/>
  <c r="O136" i="3"/>
  <c r="O127" i="3"/>
  <c r="P127" i="3"/>
  <c r="X127" i="3"/>
  <c r="I127" i="3"/>
  <c r="L127" i="3" s="1"/>
  <c r="Q127" i="3"/>
  <c r="R127" i="3"/>
  <c r="Z127" i="3"/>
  <c r="AA127" i="3"/>
  <c r="M127" i="3"/>
  <c r="U127" i="3"/>
  <c r="AC127" i="3"/>
  <c r="U111" i="3"/>
  <c r="AC111" i="3"/>
  <c r="V111" i="3"/>
  <c r="AD111" i="3"/>
  <c r="O111" i="3"/>
  <c r="W111" i="3"/>
  <c r="X111" i="3"/>
  <c r="I111" i="3"/>
  <c r="L111" i="3" s="1"/>
  <c r="Y111" i="3"/>
  <c r="R111" i="3"/>
  <c r="S111" i="3"/>
  <c r="T111" i="3"/>
  <c r="AB111" i="3"/>
  <c r="AC98" i="3"/>
  <c r="M94" i="3"/>
  <c r="U94" i="3"/>
  <c r="AC94" i="3"/>
  <c r="V94" i="3"/>
  <c r="N94" i="3"/>
  <c r="W94" i="3"/>
  <c r="O94" i="3"/>
  <c r="X94" i="3"/>
  <c r="P94" i="3"/>
  <c r="Y94" i="3"/>
  <c r="Q94" i="3"/>
  <c r="Z94" i="3"/>
  <c r="S94" i="3"/>
  <c r="AB94" i="3"/>
  <c r="R94" i="3"/>
  <c r="T94" i="3"/>
  <c r="AA94" i="3"/>
  <c r="AD94" i="3"/>
  <c r="I94" i="3"/>
  <c r="L94" i="3" s="1"/>
  <c r="P122" i="3"/>
  <c r="X122" i="3"/>
  <c r="I122" i="3"/>
  <c r="L122" i="3" s="1"/>
  <c r="Q122" i="3"/>
  <c r="Y122" i="3"/>
  <c r="R122" i="3"/>
  <c r="Z122" i="3"/>
  <c r="O105" i="3"/>
  <c r="N66" i="3"/>
  <c r="V66" i="3"/>
  <c r="AD66" i="3"/>
  <c r="O66" i="3"/>
  <c r="W66" i="3"/>
  <c r="P66" i="3"/>
  <c r="X66" i="3"/>
  <c r="I66" i="3"/>
  <c r="L66" i="3" s="1"/>
  <c r="Q66" i="3"/>
  <c r="Y66" i="3"/>
  <c r="R66" i="3"/>
  <c r="Z66" i="3"/>
  <c r="M66" i="3"/>
  <c r="S66" i="3"/>
  <c r="T66" i="3"/>
  <c r="U66" i="3"/>
  <c r="AA66" i="3"/>
  <c r="AB66" i="3"/>
  <c r="AC66" i="3"/>
  <c r="S58" i="3"/>
  <c r="AA58" i="3"/>
  <c r="T58" i="3"/>
  <c r="AB58" i="3"/>
  <c r="I58" i="3"/>
  <c r="L58" i="3" s="1"/>
  <c r="R58" i="3"/>
  <c r="AD58" i="3"/>
  <c r="U58" i="3"/>
  <c r="V58" i="3"/>
  <c r="M58" i="3"/>
  <c r="W58" i="3"/>
  <c r="N58" i="3"/>
  <c r="X58" i="3"/>
  <c r="O58" i="3"/>
  <c r="Y58" i="3"/>
  <c r="P58" i="3"/>
  <c r="Q58" i="3"/>
  <c r="Z58" i="3"/>
  <c r="AC58" i="3"/>
  <c r="AA151" i="3"/>
  <c r="S151" i="3"/>
  <c r="AA143" i="3"/>
  <c r="S143" i="3"/>
  <c r="AD130" i="3"/>
  <c r="V130" i="3"/>
  <c r="N130" i="3"/>
  <c r="I123" i="3"/>
  <c r="L123" i="3" s="1"/>
  <c r="Q123" i="3"/>
  <c r="Y123" i="3"/>
  <c r="R123" i="3"/>
  <c r="Z123" i="3"/>
  <c r="S123" i="3"/>
  <c r="AA123" i="3"/>
  <c r="T122" i="3"/>
  <c r="N120" i="3"/>
  <c r="V120" i="3"/>
  <c r="AD120" i="3"/>
  <c r="O120" i="3"/>
  <c r="W120" i="3"/>
  <c r="P120" i="3"/>
  <c r="X120" i="3"/>
  <c r="I120" i="3"/>
  <c r="L120" i="3" s="1"/>
  <c r="Q120" i="3"/>
  <c r="Y120" i="3"/>
  <c r="AB116" i="3"/>
  <c r="N95" i="3"/>
  <c r="V95" i="3"/>
  <c r="AD95" i="3"/>
  <c r="Q95" i="3"/>
  <c r="Z95" i="3"/>
  <c r="I95" i="3"/>
  <c r="L95" i="3" s="1"/>
  <c r="R95" i="3"/>
  <c r="AA95" i="3"/>
  <c r="S95" i="3"/>
  <c r="AB95" i="3"/>
  <c r="T95" i="3"/>
  <c r="AC95" i="3"/>
  <c r="U95" i="3"/>
  <c r="O95" i="3"/>
  <c r="X95" i="3"/>
  <c r="I69" i="3"/>
  <c r="L69" i="3" s="1"/>
  <c r="Q69" i="3"/>
  <c r="Y69" i="3"/>
  <c r="R69" i="3"/>
  <c r="Z69" i="3"/>
  <c r="S69" i="3"/>
  <c r="AA69" i="3"/>
  <c r="T69" i="3"/>
  <c r="AB69" i="3"/>
  <c r="X69" i="3"/>
  <c r="M69" i="3"/>
  <c r="AC69" i="3"/>
  <c r="N69" i="3"/>
  <c r="AD69" i="3"/>
  <c r="O69" i="3"/>
  <c r="P69" i="3"/>
  <c r="U69" i="3"/>
  <c r="V69" i="3"/>
  <c r="W69" i="3"/>
  <c r="Z151" i="3"/>
  <c r="R151" i="3"/>
  <c r="AC130" i="3"/>
  <c r="U130" i="3"/>
  <c r="M130" i="3"/>
  <c r="R124" i="3"/>
  <c r="Z124" i="3"/>
  <c r="S124" i="3"/>
  <c r="AA124" i="3"/>
  <c r="T124" i="3"/>
  <c r="AB124" i="3"/>
  <c r="T123" i="3"/>
  <c r="AD122" i="3"/>
  <c r="S122" i="3"/>
  <c r="Z120" i="3"/>
  <c r="R118" i="3"/>
  <c r="I115" i="3"/>
  <c r="L115" i="3" s="1"/>
  <c r="Q115" i="3"/>
  <c r="Y115" i="3"/>
  <c r="R115" i="3"/>
  <c r="Z115" i="3"/>
  <c r="S115" i="3"/>
  <c r="AA115" i="3"/>
  <c r="T115" i="3"/>
  <c r="AB115" i="3"/>
  <c r="M115" i="3"/>
  <c r="U115" i="3"/>
  <c r="AC115" i="3"/>
  <c r="S109" i="3"/>
  <c r="AA109" i="3"/>
  <c r="T109" i="3"/>
  <c r="AB109" i="3"/>
  <c r="M109" i="3"/>
  <c r="U109" i="3"/>
  <c r="AC109" i="3"/>
  <c r="N109" i="3"/>
  <c r="V109" i="3"/>
  <c r="AD109" i="3"/>
  <c r="O109" i="3"/>
  <c r="W109" i="3"/>
  <c r="AD87" i="3"/>
  <c r="O87" i="3"/>
  <c r="S79" i="3"/>
  <c r="AA79" i="3"/>
  <c r="I79" i="3"/>
  <c r="L79" i="3" s="1"/>
  <c r="Q79" i="3"/>
  <c r="Z79" i="3"/>
  <c r="R79" i="3"/>
  <c r="AB79" i="3"/>
  <c r="T79" i="3"/>
  <c r="AC79" i="3"/>
  <c r="U79" i="3"/>
  <c r="AD79" i="3"/>
  <c r="M79" i="3"/>
  <c r="V79" i="3"/>
  <c r="N79" i="3"/>
  <c r="W79" i="3"/>
  <c r="O79" i="3"/>
  <c r="P79" i="3"/>
  <c r="X79" i="3"/>
  <c r="Y79" i="3"/>
  <c r="Y151" i="3"/>
  <c r="Q151" i="3"/>
  <c r="I151" i="3"/>
  <c r="L151" i="3" s="1"/>
  <c r="Y143" i="3"/>
  <c r="Q143" i="3"/>
  <c r="AB130" i="3"/>
  <c r="T130" i="3"/>
  <c r="S125" i="3"/>
  <c r="AA125" i="3"/>
  <c r="T125" i="3"/>
  <c r="AB125" i="3"/>
  <c r="M125" i="3"/>
  <c r="U125" i="3"/>
  <c r="AC125" i="3"/>
  <c r="Q124" i="3"/>
  <c r="AD123" i="3"/>
  <c r="P123" i="3"/>
  <c r="AC122" i="3"/>
  <c r="O122" i="3"/>
  <c r="U120" i="3"/>
  <c r="X115" i="3"/>
  <c r="P114" i="3"/>
  <c r="X114" i="3"/>
  <c r="I114" i="3"/>
  <c r="L114" i="3" s="1"/>
  <c r="Q114" i="3"/>
  <c r="Y114" i="3"/>
  <c r="R114" i="3"/>
  <c r="Z114" i="3"/>
  <c r="S114" i="3"/>
  <c r="AA114" i="3"/>
  <c r="T114" i="3"/>
  <c r="AB114" i="3"/>
  <c r="X109" i="3"/>
  <c r="R108" i="3"/>
  <c r="Z108" i="3"/>
  <c r="S108" i="3"/>
  <c r="AA108" i="3"/>
  <c r="T108" i="3"/>
  <c r="AB108" i="3"/>
  <c r="M108" i="3"/>
  <c r="U108" i="3"/>
  <c r="AC108" i="3"/>
  <c r="N108" i="3"/>
  <c r="V108" i="3"/>
  <c r="AD108" i="3"/>
  <c r="W96" i="3"/>
  <c r="U96" i="3"/>
  <c r="AD96" i="3"/>
  <c r="M96" i="3"/>
  <c r="N96" i="3"/>
  <c r="X96" i="3"/>
  <c r="Y96" i="3"/>
  <c r="Q96" i="3"/>
  <c r="Z96" i="3"/>
  <c r="S96" i="3"/>
  <c r="AA130" i="3"/>
  <c r="S130" i="3"/>
  <c r="AC123" i="3"/>
  <c r="O123" i="3"/>
  <c r="AB122" i="3"/>
  <c r="N122" i="3"/>
  <c r="T120" i="3"/>
  <c r="V119" i="3"/>
  <c r="T118" i="3"/>
  <c r="AB118" i="3"/>
  <c r="M118" i="3"/>
  <c r="U118" i="3"/>
  <c r="AC118" i="3"/>
  <c r="N118" i="3"/>
  <c r="V118" i="3"/>
  <c r="AD118" i="3"/>
  <c r="O118" i="3"/>
  <c r="W118" i="3"/>
  <c r="P118" i="3"/>
  <c r="X118" i="3"/>
  <c r="I107" i="3"/>
  <c r="L107" i="3" s="1"/>
  <c r="AA107" i="3"/>
  <c r="AB107" i="3"/>
  <c r="W151" i="3"/>
  <c r="Z130" i="3"/>
  <c r="AC124" i="3"/>
  <c r="O124" i="3"/>
  <c r="AB123" i="3"/>
  <c r="N123" i="3"/>
  <c r="AA122" i="3"/>
  <c r="M122" i="3"/>
  <c r="S120" i="3"/>
  <c r="V115" i="3"/>
  <c r="O113" i="3"/>
  <c r="W113" i="3"/>
  <c r="P113" i="3"/>
  <c r="X113" i="3"/>
  <c r="I113" i="3"/>
  <c r="L113" i="3" s="1"/>
  <c r="Q113" i="3"/>
  <c r="Y113" i="3"/>
  <c r="R113" i="3"/>
  <c r="Z113" i="3"/>
  <c r="S113" i="3"/>
  <c r="AA113" i="3"/>
  <c r="Q109" i="3"/>
  <c r="P106" i="3"/>
  <c r="X106" i="3"/>
  <c r="I106" i="3"/>
  <c r="L106" i="3" s="1"/>
  <c r="Q106" i="3"/>
  <c r="Y106" i="3"/>
  <c r="R106" i="3"/>
  <c r="Z106" i="3"/>
  <c r="S106" i="3"/>
  <c r="AA106" i="3"/>
  <c r="T106" i="3"/>
  <c r="AB106" i="3"/>
  <c r="R99" i="3"/>
  <c r="P99" i="3"/>
  <c r="Y99" i="3"/>
  <c r="Q99" i="3"/>
  <c r="Z99" i="3"/>
  <c r="I99" i="3"/>
  <c r="L99" i="3" s="1"/>
  <c r="S99" i="3"/>
  <c r="AA99" i="3"/>
  <c r="T99" i="3"/>
  <c r="AB99" i="3"/>
  <c r="U99" i="3"/>
  <c r="AC99" i="3"/>
  <c r="N99" i="3"/>
  <c r="W99" i="3"/>
  <c r="Y95" i="3"/>
  <c r="S92" i="3"/>
  <c r="AA92" i="3"/>
  <c r="T92" i="3"/>
  <c r="AB92" i="3"/>
  <c r="R85" i="3"/>
  <c r="Z85" i="3"/>
  <c r="T85" i="3"/>
  <c r="AB85" i="3"/>
  <c r="M85" i="3"/>
  <c r="U85" i="3"/>
  <c r="AC85" i="3"/>
  <c r="N85" i="3"/>
  <c r="I77" i="3"/>
  <c r="L77" i="3" s="1"/>
  <c r="Q77" i="3"/>
  <c r="Y77" i="3"/>
  <c r="R77" i="3"/>
  <c r="Z77" i="3"/>
  <c r="T77" i="3"/>
  <c r="AB77" i="3"/>
  <c r="S77" i="3"/>
  <c r="U77" i="3"/>
  <c r="V77" i="3"/>
  <c r="W77" i="3"/>
  <c r="M77" i="3"/>
  <c r="X77" i="3"/>
  <c r="N77" i="3"/>
  <c r="AA77" i="3"/>
  <c r="S71" i="3"/>
  <c r="AA71" i="3"/>
  <c r="T71" i="3"/>
  <c r="AB71" i="3"/>
  <c r="M71" i="3"/>
  <c r="U71" i="3"/>
  <c r="AC71" i="3"/>
  <c r="N71" i="3"/>
  <c r="V71" i="3"/>
  <c r="AD71" i="3"/>
  <c r="I71" i="3"/>
  <c r="L71" i="3" s="1"/>
  <c r="X71" i="3"/>
  <c r="Y71" i="3"/>
  <c r="Z71" i="3"/>
  <c r="O71" i="3"/>
  <c r="P71" i="3"/>
  <c r="Q71" i="3"/>
  <c r="T52" i="3"/>
  <c r="AB52" i="3"/>
  <c r="M52" i="3"/>
  <c r="U52" i="3"/>
  <c r="AC52" i="3"/>
  <c r="N52" i="3"/>
  <c r="V52" i="3"/>
  <c r="AD52" i="3"/>
  <c r="O52" i="3"/>
  <c r="W52" i="3"/>
  <c r="Z52" i="3"/>
  <c r="AA52" i="3"/>
  <c r="P52" i="3"/>
  <c r="Q52" i="3"/>
  <c r="R52" i="3"/>
  <c r="S52" i="3"/>
  <c r="X52" i="3"/>
  <c r="Y52" i="3"/>
  <c r="N38" i="3"/>
  <c r="V38" i="3"/>
  <c r="AD38" i="3"/>
  <c r="O38" i="3"/>
  <c r="W38" i="3"/>
  <c r="P38" i="3"/>
  <c r="X38" i="3"/>
  <c r="I38" i="3"/>
  <c r="L38" i="3" s="1"/>
  <c r="Q38" i="3"/>
  <c r="Y38" i="3"/>
  <c r="R38" i="3"/>
  <c r="Z38" i="3"/>
  <c r="T38" i="3"/>
  <c r="S38" i="3"/>
  <c r="U38" i="3"/>
  <c r="AA38" i="3"/>
  <c r="AB38" i="3"/>
  <c r="AC38" i="3"/>
  <c r="M38" i="3"/>
  <c r="I31" i="3"/>
  <c r="L31" i="3" s="1"/>
  <c r="Q31" i="3"/>
  <c r="Y31" i="3"/>
  <c r="M31" i="3"/>
  <c r="U31" i="3"/>
  <c r="AC31" i="3"/>
  <c r="N31" i="3"/>
  <c r="V31" i="3"/>
  <c r="AD31" i="3"/>
  <c r="Z31" i="3"/>
  <c r="O31" i="3"/>
  <c r="AA31" i="3"/>
  <c r="P31" i="3"/>
  <c r="AB31" i="3"/>
  <c r="R31" i="3"/>
  <c r="S31" i="3"/>
  <c r="W31" i="3"/>
  <c r="T31" i="3"/>
  <c r="X31" i="3"/>
  <c r="AD100" i="3"/>
  <c r="V100" i="3"/>
  <c r="N100" i="3"/>
  <c r="Y92" i="3"/>
  <c r="O92" i="3"/>
  <c r="R91" i="3"/>
  <c r="Z91" i="3"/>
  <c r="S91" i="3"/>
  <c r="AA91" i="3"/>
  <c r="S85" i="3"/>
  <c r="AA74" i="3"/>
  <c r="P74" i="3"/>
  <c r="AC100" i="3"/>
  <c r="U100" i="3"/>
  <c r="M100" i="3"/>
  <c r="P97" i="3"/>
  <c r="X97" i="3"/>
  <c r="X92" i="3"/>
  <c r="N92" i="3"/>
  <c r="AB91" i="3"/>
  <c r="P91" i="3"/>
  <c r="X89" i="3"/>
  <c r="S86" i="3"/>
  <c r="AA86" i="3"/>
  <c r="M86" i="3"/>
  <c r="U86" i="3"/>
  <c r="AC86" i="3"/>
  <c r="N86" i="3"/>
  <c r="V86" i="3"/>
  <c r="AD86" i="3"/>
  <c r="Q85" i="3"/>
  <c r="N81" i="3"/>
  <c r="V81" i="3"/>
  <c r="AD81" i="3"/>
  <c r="O81" i="3"/>
  <c r="W81" i="3"/>
  <c r="P81" i="3"/>
  <c r="X81" i="3"/>
  <c r="I81" i="3"/>
  <c r="L81" i="3" s="1"/>
  <c r="Q81" i="3"/>
  <c r="Y81" i="3"/>
  <c r="R81" i="3"/>
  <c r="Z81" i="3"/>
  <c r="T44" i="3"/>
  <c r="AB44" i="3"/>
  <c r="M44" i="3"/>
  <c r="U44" i="3"/>
  <c r="AC44" i="3"/>
  <c r="N44" i="3"/>
  <c r="V44" i="3"/>
  <c r="AD44" i="3"/>
  <c r="O44" i="3"/>
  <c r="W44" i="3"/>
  <c r="P44" i="3"/>
  <c r="X44" i="3"/>
  <c r="R44" i="3"/>
  <c r="S44" i="3"/>
  <c r="Y44" i="3"/>
  <c r="Z44" i="3"/>
  <c r="I44" i="3"/>
  <c r="L44" i="3" s="1"/>
  <c r="AA44" i="3"/>
  <c r="Q44" i="3"/>
  <c r="P40" i="3"/>
  <c r="X40" i="3"/>
  <c r="I40" i="3"/>
  <c r="L40" i="3" s="1"/>
  <c r="Q40" i="3"/>
  <c r="Y40" i="3"/>
  <c r="R40" i="3"/>
  <c r="Z40" i="3"/>
  <c r="S40" i="3"/>
  <c r="AA40" i="3"/>
  <c r="T40" i="3"/>
  <c r="AB40" i="3"/>
  <c r="M40" i="3"/>
  <c r="N40" i="3"/>
  <c r="O40" i="3"/>
  <c r="U40" i="3"/>
  <c r="V40" i="3"/>
  <c r="W40" i="3"/>
  <c r="AD40" i="3"/>
  <c r="AB100" i="3"/>
  <c r="T100" i="3"/>
  <c r="AB97" i="3"/>
  <c r="S97" i="3"/>
  <c r="W92" i="3"/>
  <c r="M92" i="3"/>
  <c r="Y91" i="3"/>
  <c r="O91" i="3"/>
  <c r="Q86" i="3"/>
  <c r="AD85" i="3"/>
  <c r="P85" i="3"/>
  <c r="AB81" i="3"/>
  <c r="AD77" i="3"/>
  <c r="T72" i="3"/>
  <c r="AB72" i="3"/>
  <c r="M72" i="3"/>
  <c r="U72" i="3"/>
  <c r="AC72" i="3"/>
  <c r="N72" i="3"/>
  <c r="V72" i="3"/>
  <c r="AD72" i="3"/>
  <c r="O72" i="3"/>
  <c r="W72" i="3"/>
  <c r="Q72" i="3"/>
  <c r="R72" i="3"/>
  <c r="S72" i="3"/>
  <c r="X72" i="3"/>
  <c r="I72" i="3"/>
  <c r="L72" i="3" s="1"/>
  <c r="Y72" i="3"/>
  <c r="Z72" i="3"/>
  <c r="O67" i="3"/>
  <c r="W67" i="3"/>
  <c r="P67" i="3"/>
  <c r="X67" i="3"/>
  <c r="I67" i="3"/>
  <c r="L67" i="3" s="1"/>
  <c r="Q67" i="3"/>
  <c r="Y67" i="3"/>
  <c r="R67" i="3"/>
  <c r="Z67" i="3"/>
  <c r="AB67" i="3"/>
  <c r="M67" i="3"/>
  <c r="AC67" i="3"/>
  <c r="N67" i="3"/>
  <c r="AD67" i="3"/>
  <c r="S67" i="3"/>
  <c r="T67" i="3"/>
  <c r="U67" i="3"/>
  <c r="AA100" i="3"/>
  <c r="S100" i="3"/>
  <c r="AA97" i="3"/>
  <c r="R97" i="3"/>
  <c r="I97" i="3"/>
  <c r="L97" i="3" s="1"/>
  <c r="V92" i="3"/>
  <c r="X91" i="3"/>
  <c r="N91" i="3"/>
  <c r="S89" i="3"/>
  <c r="AB86" i="3"/>
  <c r="P86" i="3"/>
  <c r="AA85" i="3"/>
  <c r="O85" i="3"/>
  <c r="AA81" i="3"/>
  <c r="AC77" i="3"/>
  <c r="W71" i="3"/>
  <c r="Z100" i="3"/>
  <c r="Z97" i="3"/>
  <c r="Q97" i="3"/>
  <c r="U92" i="3"/>
  <c r="W91" i="3"/>
  <c r="M91" i="3"/>
  <c r="Z86" i="3"/>
  <c r="O86" i="3"/>
  <c r="Y85" i="3"/>
  <c r="U81" i="3"/>
  <c r="P77" i="3"/>
  <c r="R71" i="3"/>
  <c r="O75" i="3"/>
  <c r="W75" i="3"/>
  <c r="P75" i="3"/>
  <c r="X75" i="3"/>
  <c r="R75" i="3"/>
  <c r="Z75" i="3"/>
  <c r="Y59" i="3"/>
  <c r="Z59" i="3"/>
  <c r="V56" i="3"/>
  <c r="W56" i="3"/>
  <c r="P76" i="3"/>
  <c r="X76" i="3"/>
  <c r="I76" i="3"/>
  <c r="L76" i="3" s="1"/>
  <c r="Q76" i="3"/>
  <c r="Y76" i="3"/>
  <c r="S76" i="3"/>
  <c r="AA76" i="3"/>
  <c r="U75" i="3"/>
  <c r="I75" i="3"/>
  <c r="L75" i="3" s="1"/>
  <c r="AB73" i="3"/>
  <c r="Q73" i="3"/>
  <c r="P60" i="3"/>
  <c r="X60" i="3"/>
  <c r="I60" i="3"/>
  <c r="L60" i="3" s="1"/>
  <c r="Q60" i="3"/>
  <c r="Y60" i="3"/>
  <c r="R60" i="3"/>
  <c r="Z60" i="3"/>
  <c r="S60" i="3"/>
  <c r="AA60" i="3"/>
  <c r="T60" i="3"/>
  <c r="AB60" i="3"/>
  <c r="M60" i="3"/>
  <c r="U60" i="3"/>
  <c r="AC60" i="3"/>
  <c r="T57" i="3"/>
  <c r="X78" i="3"/>
  <c r="U76" i="3"/>
  <c r="T75" i="3"/>
  <c r="AA73" i="3"/>
  <c r="O73" i="3"/>
  <c r="R70" i="3"/>
  <c r="Z70" i="3"/>
  <c r="S70" i="3"/>
  <c r="AA70" i="3"/>
  <c r="T70" i="3"/>
  <c r="AB70" i="3"/>
  <c r="M70" i="3"/>
  <c r="U70" i="3"/>
  <c r="AC70" i="3"/>
  <c r="P68" i="3"/>
  <c r="X68" i="3"/>
  <c r="I68" i="3"/>
  <c r="L68" i="3" s="1"/>
  <c r="Q68" i="3"/>
  <c r="Y68" i="3"/>
  <c r="R68" i="3"/>
  <c r="Z68" i="3"/>
  <c r="S68" i="3"/>
  <c r="AA68" i="3"/>
  <c r="AC64" i="3"/>
  <c r="N64" i="3"/>
  <c r="Y46" i="3"/>
  <c r="T76" i="3"/>
  <c r="AD75" i="3"/>
  <c r="S75" i="3"/>
  <c r="V70" i="3"/>
  <c r="V68" i="3"/>
  <c r="I61" i="3"/>
  <c r="L61" i="3" s="1"/>
  <c r="Q61" i="3"/>
  <c r="Y61" i="3"/>
  <c r="R61" i="3"/>
  <c r="Z61" i="3"/>
  <c r="S61" i="3"/>
  <c r="AA61" i="3"/>
  <c r="T61" i="3"/>
  <c r="AB61" i="3"/>
  <c r="M61" i="3"/>
  <c r="U61" i="3"/>
  <c r="AC61" i="3"/>
  <c r="N61" i="3"/>
  <c r="V61" i="3"/>
  <c r="AD61" i="3"/>
  <c r="AC59" i="3"/>
  <c r="R50" i="3"/>
  <c r="Z50" i="3"/>
  <c r="S50" i="3"/>
  <c r="AA50" i="3"/>
  <c r="T50" i="3"/>
  <c r="AB50" i="3"/>
  <c r="M50" i="3"/>
  <c r="U50" i="3"/>
  <c r="AC50" i="3"/>
  <c r="Y50" i="3"/>
  <c r="N50" i="3"/>
  <c r="AD50" i="3"/>
  <c r="O50" i="3"/>
  <c r="P50" i="3"/>
  <c r="Q50" i="3"/>
  <c r="V50" i="3"/>
  <c r="AC75" i="3"/>
  <c r="Q75" i="3"/>
  <c r="M73" i="3"/>
  <c r="U73" i="3"/>
  <c r="AC73" i="3"/>
  <c r="N73" i="3"/>
  <c r="V73" i="3"/>
  <c r="AD73" i="3"/>
  <c r="P73" i="3"/>
  <c r="X73" i="3"/>
  <c r="R57" i="3"/>
  <c r="Z57" i="3"/>
  <c r="S57" i="3"/>
  <c r="AA57" i="3"/>
  <c r="V57" i="3"/>
  <c r="M57" i="3"/>
  <c r="W57" i="3"/>
  <c r="N57" i="3"/>
  <c r="X57" i="3"/>
  <c r="O57" i="3"/>
  <c r="Y57" i="3"/>
  <c r="P57" i="3"/>
  <c r="AB57" i="3"/>
  <c r="Q57" i="3"/>
  <c r="AC57" i="3"/>
  <c r="N54" i="3"/>
  <c r="X54" i="3"/>
  <c r="Q54" i="3"/>
  <c r="S54" i="3"/>
  <c r="U54" i="3"/>
  <c r="M45" i="3"/>
  <c r="U45" i="3"/>
  <c r="AC45" i="3"/>
  <c r="N45" i="3"/>
  <c r="V45" i="3"/>
  <c r="AD45" i="3"/>
  <c r="O45" i="3"/>
  <c r="W45" i="3"/>
  <c r="P45" i="3"/>
  <c r="X45" i="3"/>
  <c r="I45" i="3"/>
  <c r="L45" i="3" s="1"/>
  <c r="Q45" i="3"/>
  <c r="Y45" i="3"/>
  <c r="R45" i="3"/>
  <c r="S45" i="3"/>
  <c r="T45" i="3"/>
  <c r="Z45" i="3"/>
  <c r="AA45" i="3"/>
  <c r="AB45" i="3"/>
  <c r="R78" i="3"/>
  <c r="Z78" i="3"/>
  <c r="S78" i="3"/>
  <c r="AA78" i="3"/>
  <c r="M78" i="3"/>
  <c r="U78" i="3"/>
  <c r="AC78" i="3"/>
  <c r="AC76" i="3"/>
  <c r="O76" i="3"/>
  <c r="AB75" i="3"/>
  <c r="N75" i="3"/>
  <c r="W73" i="3"/>
  <c r="Y65" i="3"/>
  <c r="R62" i="3"/>
  <c r="Z62" i="3"/>
  <c r="S62" i="3"/>
  <c r="AA62" i="3"/>
  <c r="T62" i="3"/>
  <c r="AB62" i="3"/>
  <c r="M62" i="3"/>
  <c r="U62" i="3"/>
  <c r="AC62" i="3"/>
  <c r="N62" i="3"/>
  <c r="V62" i="3"/>
  <c r="AD62" i="3"/>
  <c r="O62" i="3"/>
  <c r="W62" i="3"/>
  <c r="W60" i="3"/>
  <c r="U59" i="3"/>
  <c r="U56" i="3"/>
  <c r="O39" i="3"/>
  <c r="W39" i="3"/>
  <c r="P39" i="3"/>
  <c r="X39" i="3"/>
  <c r="I39" i="3"/>
  <c r="L39" i="3" s="1"/>
  <c r="Q39" i="3"/>
  <c r="Y39" i="3"/>
  <c r="R39" i="3"/>
  <c r="Z39" i="3"/>
  <c r="S39" i="3"/>
  <c r="AA39" i="3"/>
  <c r="O63" i="3"/>
  <c r="M53" i="3"/>
  <c r="U53" i="3"/>
  <c r="AC53" i="3"/>
  <c r="N53" i="3"/>
  <c r="V53" i="3"/>
  <c r="AD53" i="3"/>
  <c r="O53" i="3"/>
  <c r="W53" i="3"/>
  <c r="P53" i="3"/>
  <c r="X53" i="3"/>
  <c r="AB39" i="3"/>
  <c r="R32" i="3"/>
  <c r="Z32" i="3"/>
  <c r="N32" i="3"/>
  <c r="V32" i="3"/>
  <c r="AD32" i="3"/>
  <c r="O32" i="3"/>
  <c r="W32" i="3"/>
  <c r="P32" i="3"/>
  <c r="AB32" i="3"/>
  <c r="Q32" i="3"/>
  <c r="AC32" i="3"/>
  <c r="S32" i="3"/>
  <c r="T32" i="3"/>
  <c r="I32" i="3"/>
  <c r="L32" i="3" s="1"/>
  <c r="U32" i="3"/>
  <c r="Y32" i="3"/>
  <c r="AD63" i="3"/>
  <c r="V63" i="3"/>
  <c r="N63" i="3"/>
  <c r="Z53" i="3"/>
  <c r="X51" i="3"/>
  <c r="Z43" i="3"/>
  <c r="V39" i="3"/>
  <c r="AC63" i="3"/>
  <c r="U63" i="3"/>
  <c r="M63" i="3"/>
  <c r="O55" i="3"/>
  <c r="P55" i="3"/>
  <c r="X55" i="3"/>
  <c r="I55" i="3"/>
  <c r="L55" i="3" s="1"/>
  <c r="Q55" i="3"/>
  <c r="Y55" i="3"/>
  <c r="R55" i="3"/>
  <c r="Z55" i="3"/>
  <c r="Y53" i="3"/>
  <c r="I53" i="3"/>
  <c r="L53" i="3" s="1"/>
  <c r="S51" i="3"/>
  <c r="AA51" i="3"/>
  <c r="T51" i="3"/>
  <c r="AB51" i="3"/>
  <c r="M51" i="3"/>
  <c r="U51" i="3"/>
  <c r="AC51" i="3"/>
  <c r="N51" i="3"/>
  <c r="V51" i="3"/>
  <c r="AD51" i="3"/>
  <c r="I49" i="3"/>
  <c r="L49" i="3" s="1"/>
  <c r="Q49" i="3"/>
  <c r="Y49" i="3"/>
  <c r="R49" i="3"/>
  <c r="Z49" i="3"/>
  <c r="S49" i="3"/>
  <c r="AA49" i="3"/>
  <c r="T49" i="3"/>
  <c r="AB49" i="3"/>
  <c r="S43" i="3"/>
  <c r="AA43" i="3"/>
  <c r="T43" i="3"/>
  <c r="AB43" i="3"/>
  <c r="M43" i="3"/>
  <c r="U43" i="3"/>
  <c r="AC43" i="3"/>
  <c r="N43" i="3"/>
  <c r="V43" i="3"/>
  <c r="AD43" i="3"/>
  <c r="O43" i="3"/>
  <c r="W43" i="3"/>
  <c r="U39" i="3"/>
  <c r="T26" i="3"/>
  <c r="AB26" i="3"/>
  <c r="M26" i="3"/>
  <c r="U26" i="3"/>
  <c r="AC26" i="3"/>
  <c r="N26" i="3"/>
  <c r="V26" i="3"/>
  <c r="AD26" i="3"/>
  <c r="O26" i="3"/>
  <c r="W26" i="3"/>
  <c r="P26" i="3"/>
  <c r="X26" i="3"/>
  <c r="I26" i="3"/>
  <c r="L26" i="3" s="1"/>
  <c r="Q26" i="3"/>
  <c r="Y26" i="3"/>
  <c r="R26" i="3"/>
  <c r="S26" i="3"/>
  <c r="Z26" i="3"/>
  <c r="AA26" i="3"/>
  <c r="N9" i="3"/>
  <c r="V9" i="3"/>
  <c r="AD9" i="3"/>
  <c r="AB63" i="3"/>
  <c r="T63" i="3"/>
  <c r="V55" i="3"/>
  <c r="T53" i="3"/>
  <c r="R51" i="3"/>
  <c r="V49" i="3"/>
  <c r="X43" i="3"/>
  <c r="R42" i="3"/>
  <c r="Z42" i="3"/>
  <c r="T39" i="3"/>
  <c r="AA63" i="3"/>
  <c r="U55" i="3"/>
  <c r="S53" i="3"/>
  <c r="Q51" i="3"/>
  <c r="U49" i="3"/>
  <c r="R43" i="3"/>
  <c r="X42" i="3"/>
  <c r="Z41" i="3"/>
  <c r="N39" i="3"/>
  <c r="M37" i="3"/>
  <c r="U37" i="3"/>
  <c r="AC37" i="3"/>
  <c r="N37" i="3"/>
  <c r="V37" i="3"/>
  <c r="AD37" i="3"/>
  <c r="O37" i="3"/>
  <c r="W37" i="3"/>
  <c r="P37" i="3"/>
  <c r="X37" i="3"/>
  <c r="I37" i="3"/>
  <c r="L37" i="3" s="1"/>
  <c r="Q37" i="3"/>
  <c r="Y37" i="3"/>
  <c r="S37" i="3"/>
  <c r="AA37" i="3"/>
  <c r="S17" i="3"/>
  <c r="AA17" i="3"/>
  <c r="T17" i="3"/>
  <c r="AB17" i="3"/>
  <c r="M17" i="3"/>
  <c r="U17" i="3"/>
  <c r="AC17" i="3"/>
  <c r="N17" i="3"/>
  <c r="V17" i="3"/>
  <c r="AD17" i="3"/>
  <c r="O17" i="3"/>
  <c r="W17" i="3"/>
  <c r="P17" i="3"/>
  <c r="X17" i="3"/>
  <c r="Q17" i="3"/>
  <c r="R17" i="3"/>
  <c r="Y17" i="3"/>
  <c r="Z17" i="3"/>
  <c r="R16" i="3"/>
  <c r="Z16" i="3"/>
  <c r="S16" i="3"/>
  <c r="AA16" i="3"/>
  <c r="T16" i="3"/>
  <c r="AB16" i="3"/>
  <c r="M16" i="3"/>
  <c r="U16" i="3"/>
  <c r="AC16" i="3"/>
  <c r="N16" i="3"/>
  <c r="V16" i="3"/>
  <c r="AD16" i="3"/>
  <c r="O16" i="3"/>
  <c r="W16" i="3"/>
  <c r="I7" i="3"/>
  <c r="L7" i="3" s="1"/>
  <c r="Q7" i="3"/>
  <c r="Y7" i="3"/>
  <c r="R7" i="3"/>
  <c r="Z7" i="3"/>
  <c r="S7" i="3"/>
  <c r="AA7" i="3"/>
  <c r="T7" i="3"/>
  <c r="AB7" i="3"/>
  <c r="M7" i="3"/>
  <c r="U7" i="3"/>
  <c r="AC7" i="3"/>
  <c r="N7" i="3"/>
  <c r="V7" i="3"/>
  <c r="AD7" i="3"/>
  <c r="X36" i="3"/>
  <c r="O36" i="3"/>
  <c r="AA33" i="3"/>
  <c r="M27" i="3"/>
  <c r="U27" i="3"/>
  <c r="AC27" i="3"/>
  <c r="N27" i="3"/>
  <c r="V27" i="3"/>
  <c r="AD27" i="3"/>
  <c r="O27" i="3"/>
  <c r="W27" i="3"/>
  <c r="P27" i="3"/>
  <c r="X27" i="3"/>
  <c r="I27" i="3"/>
  <c r="L27" i="3" s="1"/>
  <c r="Q27" i="3"/>
  <c r="Y27" i="3"/>
  <c r="R27" i="3"/>
  <c r="Z27" i="3"/>
  <c r="X22" i="3"/>
  <c r="I22" i="3"/>
  <c r="L22" i="3" s="1"/>
  <c r="T22" i="3"/>
  <c r="AB22" i="3"/>
  <c r="Y16" i="3"/>
  <c r="R8" i="3"/>
  <c r="Z8" i="3"/>
  <c r="S8" i="3"/>
  <c r="AA8" i="3"/>
  <c r="T8" i="3"/>
  <c r="AB8" i="3"/>
  <c r="M8" i="3"/>
  <c r="U8" i="3"/>
  <c r="AC8" i="3"/>
  <c r="N8" i="3"/>
  <c r="V8" i="3"/>
  <c r="AD8" i="3"/>
  <c r="O8" i="3"/>
  <c r="W8" i="3"/>
  <c r="W36" i="3"/>
  <c r="N36" i="3"/>
  <c r="T34" i="3"/>
  <c r="AB34" i="3"/>
  <c r="P34" i="3"/>
  <c r="X34" i="3"/>
  <c r="I34" i="3"/>
  <c r="L34" i="3" s="1"/>
  <c r="Q34" i="3"/>
  <c r="Y34" i="3"/>
  <c r="U33" i="3"/>
  <c r="X16" i="3"/>
  <c r="T10" i="3"/>
  <c r="AB10" i="3"/>
  <c r="M10" i="3"/>
  <c r="U10" i="3"/>
  <c r="AC10" i="3"/>
  <c r="N10" i="3"/>
  <c r="V10" i="3"/>
  <c r="AD10" i="3"/>
  <c r="O10" i="3"/>
  <c r="W10" i="3"/>
  <c r="P10" i="3"/>
  <c r="X10" i="3"/>
  <c r="I10" i="3"/>
  <c r="L10" i="3" s="1"/>
  <c r="Q10" i="3"/>
  <c r="Y10" i="3"/>
  <c r="X7" i="3"/>
  <c r="AD36" i="3"/>
  <c r="V36" i="3"/>
  <c r="M36" i="3"/>
  <c r="V34" i="3"/>
  <c r="I23" i="3"/>
  <c r="L23" i="3" s="1"/>
  <c r="Q23" i="3"/>
  <c r="Y23" i="3"/>
  <c r="R23" i="3"/>
  <c r="Z23" i="3"/>
  <c r="S23" i="3"/>
  <c r="AA23" i="3"/>
  <c r="T23" i="3"/>
  <c r="AB23" i="3"/>
  <c r="M23" i="3"/>
  <c r="U23" i="3"/>
  <c r="AC23" i="3"/>
  <c r="N23" i="3"/>
  <c r="V23" i="3"/>
  <c r="AD23" i="3"/>
  <c r="M19" i="3"/>
  <c r="U19" i="3"/>
  <c r="AC19" i="3"/>
  <c r="N19" i="3"/>
  <c r="V19" i="3"/>
  <c r="AD19" i="3"/>
  <c r="O19" i="3"/>
  <c r="W19" i="3"/>
  <c r="P19" i="3"/>
  <c r="X19" i="3"/>
  <c r="I19" i="3"/>
  <c r="L19" i="3" s="1"/>
  <c r="Q19" i="3"/>
  <c r="Y19" i="3"/>
  <c r="R19" i="3"/>
  <c r="Z19" i="3"/>
  <c r="Q16" i="3"/>
  <c r="P14" i="3"/>
  <c r="X14" i="3"/>
  <c r="I14" i="3"/>
  <c r="L14" i="3" s="1"/>
  <c r="Q14" i="3"/>
  <c r="Y14" i="3"/>
  <c r="R14" i="3"/>
  <c r="Z14" i="3"/>
  <c r="S14" i="3"/>
  <c r="AA14" i="3"/>
  <c r="T14" i="3"/>
  <c r="AB14" i="3"/>
  <c r="M14" i="3"/>
  <c r="U14" i="3"/>
  <c r="AC14" i="3"/>
  <c r="Y8" i="3"/>
  <c r="W7" i="3"/>
  <c r="O6" i="3"/>
  <c r="AC36" i="3"/>
  <c r="U36" i="3"/>
  <c r="U34" i="3"/>
  <c r="P30" i="3"/>
  <c r="X30" i="3"/>
  <c r="AB30" i="3"/>
  <c r="U30" i="3"/>
  <c r="AC30" i="3"/>
  <c r="AB27" i="3"/>
  <c r="T25" i="3"/>
  <c r="AD22" i="3"/>
  <c r="P16" i="3"/>
  <c r="X8" i="3"/>
  <c r="P7" i="3"/>
  <c r="AB36" i="3"/>
  <c r="T36" i="3"/>
  <c r="M35" i="3"/>
  <c r="U35" i="3"/>
  <c r="AC35" i="3"/>
  <c r="I35" i="3"/>
  <c r="L35" i="3" s="1"/>
  <c r="Q35" i="3"/>
  <c r="Y35" i="3"/>
  <c r="R35" i="3"/>
  <c r="Z35" i="3"/>
  <c r="S34" i="3"/>
  <c r="AC33" i="3"/>
  <c r="AA27" i="3"/>
  <c r="R24" i="3"/>
  <c r="Z24" i="3"/>
  <c r="S24" i="3"/>
  <c r="AA24" i="3"/>
  <c r="T24" i="3"/>
  <c r="AB24" i="3"/>
  <c r="M24" i="3"/>
  <c r="U24" i="3"/>
  <c r="AC24" i="3"/>
  <c r="N24" i="3"/>
  <c r="V24" i="3"/>
  <c r="AD24" i="3"/>
  <c r="O24" i="3"/>
  <c r="W24" i="3"/>
  <c r="W22" i="3"/>
  <c r="S15" i="3"/>
  <c r="AA15" i="3"/>
  <c r="V15" i="3"/>
  <c r="AD15" i="3"/>
  <c r="Q8" i="3"/>
  <c r="O7" i="3"/>
  <c r="P6" i="3"/>
  <c r="X6" i="3"/>
  <c r="I6" i="3"/>
  <c r="L6" i="3" s="1"/>
  <c r="Q6" i="3"/>
  <c r="Y6" i="3"/>
  <c r="R6" i="3"/>
  <c r="Z6" i="3"/>
  <c r="S6" i="3"/>
  <c r="AA6" i="3"/>
  <c r="T6" i="3"/>
  <c r="AB6" i="3"/>
  <c r="M6" i="3"/>
  <c r="U6" i="3"/>
  <c r="AC6" i="3"/>
  <c r="T21" i="3"/>
  <c r="AB13" i="3"/>
  <c r="T13" i="3"/>
  <c r="AA13" i="3"/>
  <c r="S13" i="3"/>
  <c r="O12" i="3"/>
  <c r="W29" i="3"/>
  <c r="W13" i="3"/>
  <c r="U574" i="3" l="1"/>
  <c r="AC227" i="3"/>
  <c r="X211" i="3"/>
  <c r="O211" i="3"/>
  <c r="AD490" i="3"/>
  <c r="R578" i="3"/>
  <c r="U578" i="3"/>
  <c r="T291" i="3"/>
  <c r="Q652" i="3"/>
  <c r="O227" i="3"/>
  <c r="P227" i="3"/>
  <c r="U211" i="3"/>
  <c r="W211" i="3"/>
  <c r="X490" i="3"/>
  <c r="M623" i="3"/>
  <c r="I619" i="3"/>
  <c r="L619" i="3" s="1"/>
  <c r="AC578" i="3"/>
  <c r="AD623" i="3"/>
  <c r="Y578" i="3"/>
  <c r="AA291" i="3"/>
  <c r="I211" i="3"/>
  <c r="L211" i="3" s="1"/>
  <c r="M211" i="3"/>
  <c r="Z619" i="3"/>
  <c r="Q578" i="3"/>
  <c r="AB400" i="3"/>
  <c r="X578" i="3"/>
  <c r="P619" i="3"/>
  <c r="U472" i="3"/>
  <c r="O472" i="3"/>
  <c r="W324" i="3"/>
  <c r="M324" i="3"/>
  <c r="R324" i="3"/>
  <c r="I432" i="3"/>
  <c r="L432" i="3" s="1"/>
  <c r="AB432" i="3"/>
  <c r="AA618" i="3"/>
  <c r="T618" i="3"/>
  <c r="P436" i="3"/>
  <c r="T436" i="3"/>
  <c r="R437" i="3"/>
  <c r="V437" i="3"/>
  <c r="AB397" i="3"/>
  <c r="AC397" i="3"/>
  <c r="T192" i="3"/>
  <c r="AA192" i="3"/>
  <c r="O192" i="3"/>
  <c r="M192" i="3"/>
  <c r="I192" i="3"/>
  <c r="L192" i="3" s="1"/>
  <c r="U320" i="3"/>
  <c r="V320" i="3"/>
  <c r="AD320" i="3"/>
  <c r="X320" i="3"/>
  <c r="X15" i="3"/>
  <c r="O15" i="3"/>
  <c r="P15" i="3"/>
  <c r="I229" i="3"/>
  <c r="L229" i="3" s="1"/>
  <c r="T229" i="3"/>
  <c r="Z229" i="3"/>
  <c r="P89" i="3"/>
  <c r="T89" i="3"/>
  <c r="AB89" i="3"/>
  <c r="N15" i="3"/>
  <c r="AD89" i="3"/>
  <c r="AA116" i="3"/>
  <c r="P192" i="3"/>
  <c r="O281" i="3"/>
  <c r="M359" i="3"/>
  <c r="P477" i="3"/>
  <c r="X574" i="3"/>
  <c r="Z598" i="3"/>
  <c r="I20" i="3"/>
  <c r="L20" i="3" s="1"/>
  <c r="AB174" i="3"/>
  <c r="V174" i="3"/>
  <c r="Z350" i="3"/>
  <c r="AD350" i="3"/>
  <c r="U350" i="3"/>
  <c r="T350" i="3"/>
  <c r="S350" i="3"/>
  <c r="V350" i="3"/>
  <c r="M350" i="3"/>
  <c r="P350" i="3"/>
  <c r="Q350" i="3"/>
  <c r="R350" i="3"/>
  <c r="O350" i="3"/>
  <c r="P451" i="3"/>
  <c r="Q451" i="3"/>
  <c r="P589" i="3"/>
  <c r="X589" i="3"/>
  <c r="N652" i="3"/>
  <c r="U652" i="3"/>
  <c r="W652" i="3"/>
  <c r="P652" i="3"/>
  <c r="X652" i="3"/>
  <c r="R652" i="3"/>
  <c r="M652" i="3"/>
  <c r="M179" i="3"/>
  <c r="O179" i="3"/>
  <c r="AB179" i="3"/>
  <c r="W179" i="3"/>
  <c r="R179" i="3"/>
  <c r="I179" i="3"/>
  <c r="L179" i="3" s="1"/>
  <c r="Z179" i="3"/>
  <c r="S366" i="3"/>
  <c r="R366" i="3"/>
  <c r="AA366" i="3"/>
  <c r="X366" i="3"/>
  <c r="AB366" i="3"/>
  <c r="Y366" i="3"/>
  <c r="AC366" i="3"/>
  <c r="Z366" i="3"/>
  <c r="N366" i="3"/>
  <c r="X645" i="3"/>
  <c r="Q645" i="3"/>
  <c r="O716" i="3"/>
  <c r="Y716" i="3"/>
  <c r="N716" i="3"/>
  <c r="W716" i="3"/>
  <c r="R716" i="3"/>
  <c r="M716" i="3"/>
  <c r="Z716" i="3"/>
  <c r="U716" i="3"/>
  <c r="AD716" i="3"/>
  <c r="AC716" i="3"/>
  <c r="P716" i="3"/>
  <c r="S716" i="3"/>
  <c r="V716" i="3"/>
  <c r="T382" i="3"/>
  <c r="R382" i="3"/>
  <c r="P377" i="3"/>
  <c r="Y377" i="3"/>
  <c r="U377" i="3"/>
  <c r="R377" i="3"/>
  <c r="AC377" i="3"/>
  <c r="Z377" i="3"/>
  <c r="N377" i="3"/>
  <c r="S377" i="3"/>
  <c r="V377" i="3"/>
  <c r="X377" i="3"/>
  <c r="AA377" i="3"/>
  <c r="AD377" i="3"/>
  <c r="AA19" i="3"/>
  <c r="S19" i="3"/>
  <c r="T19" i="3"/>
  <c r="AB19" i="3"/>
  <c r="AD721" i="3"/>
  <c r="Y721" i="3"/>
  <c r="P139" i="3"/>
  <c r="T139" i="3"/>
  <c r="W315" i="3"/>
  <c r="Q315" i="3"/>
  <c r="S315" i="3"/>
  <c r="Y315" i="3"/>
  <c r="T315" i="3"/>
  <c r="AC315" i="3"/>
  <c r="AB315" i="3"/>
  <c r="AB438" i="3"/>
  <c r="O438" i="3"/>
  <c r="Z438" i="3"/>
  <c r="S438" i="3"/>
  <c r="W438" i="3"/>
  <c r="M438" i="3"/>
  <c r="P438" i="3"/>
  <c r="U438" i="3"/>
  <c r="X438" i="3"/>
  <c r="AC438" i="3"/>
  <c r="I438" i="3"/>
  <c r="L438" i="3" s="1"/>
  <c r="N538" i="3"/>
  <c r="I538" i="3"/>
  <c r="L538" i="3" s="1"/>
  <c r="AB538" i="3"/>
  <c r="AA111" i="3"/>
  <c r="M111" i="3"/>
  <c r="P111" i="3"/>
  <c r="Z111" i="3"/>
  <c r="N111" i="3"/>
  <c r="Q111" i="3"/>
  <c r="N433" i="3"/>
  <c r="P433" i="3"/>
  <c r="R207" i="3"/>
  <c r="O207" i="3"/>
  <c r="Z207" i="3"/>
  <c r="X207" i="3"/>
  <c r="I349" i="3"/>
  <c r="L349" i="3" s="1"/>
  <c r="R349" i="3"/>
  <c r="V349" i="3"/>
  <c r="AD349" i="3"/>
  <c r="R103" i="3"/>
  <c r="AD103" i="3"/>
  <c r="S103" i="3"/>
  <c r="M103" i="3"/>
  <c r="P103" i="3"/>
  <c r="AA103" i="3"/>
  <c r="T353" i="3"/>
  <c r="O353" i="3"/>
  <c r="Z353" i="3"/>
  <c r="W353" i="3"/>
  <c r="S353" i="3"/>
  <c r="X353" i="3"/>
  <c r="I353" i="3"/>
  <c r="L353" i="3" s="1"/>
  <c r="AB454" i="3"/>
  <c r="M454" i="3"/>
  <c r="P454" i="3"/>
  <c r="U454" i="3"/>
  <c r="X454" i="3"/>
  <c r="AC454" i="3"/>
  <c r="I454" i="3"/>
  <c r="L454" i="3" s="1"/>
  <c r="N454" i="3"/>
  <c r="Q454" i="3"/>
  <c r="V454" i="3"/>
  <c r="Y454" i="3"/>
  <c r="T533" i="3"/>
  <c r="V533" i="3"/>
  <c r="AB533" i="3"/>
  <c r="I623" i="3"/>
  <c r="L623" i="3" s="1"/>
  <c r="T623" i="3"/>
  <c r="S623" i="3"/>
  <c r="O623" i="3"/>
  <c r="N623" i="3"/>
  <c r="AB623" i="3"/>
  <c r="P623" i="3"/>
  <c r="X623" i="3"/>
  <c r="V623" i="3"/>
  <c r="Z623" i="3"/>
  <c r="P216" i="3"/>
  <c r="U216" i="3"/>
  <c r="X216" i="3"/>
  <c r="AC216" i="3"/>
  <c r="Y216" i="3"/>
  <c r="W216" i="3"/>
  <c r="R363" i="3"/>
  <c r="N363" i="3"/>
  <c r="Z363" i="3"/>
  <c r="W363" i="3"/>
  <c r="P363" i="3"/>
  <c r="AA363" i="3"/>
  <c r="X363" i="3"/>
  <c r="T363" i="3"/>
  <c r="Z36" i="3"/>
  <c r="R36" i="3"/>
  <c r="Y36" i="3"/>
  <c r="S36" i="3"/>
  <c r="AA36" i="3"/>
  <c r="I36" i="3"/>
  <c r="L36" i="3" s="1"/>
  <c r="P36" i="3"/>
  <c r="AA588" i="3"/>
  <c r="T588" i="3"/>
  <c r="AC96" i="3"/>
  <c r="V96" i="3"/>
  <c r="AB96" i="3"/>
  <c r="O96" i="3"/>
  <c r="P96" i="3"/>
  <c r="S237" i="3"/>
  <c r="Z237" i="3"/>
  <c r="U237" i="3"/>
  <c r="X237" i="3"/>
  <c r="AC237" i="3"/>
  <c r="I237" i="3"/>
  <c r="L237" i="3" s="1"/>
  <c r="AA237" i="3"/>
  <c r="AD237" i="3"/>
  <c r="M361" i="3"/>
  <c r="Y361" i="3"/>
  <c r="AB500" i="3"/>
  <c r="U500" i="3"/>
  <c r="X500" i="3"/>
  <c r="AC500" i="3"/>
  <c r="I500" i="3"/>
  <c r="L500" i="3" s="1"/>
  <c r="N500" i="3"/>
  <c r="Q500" i="3"/>
  <c r="V500" i="3"/>
  <c r="Y500" i="3"/>
  <c r="S500" i="3"/>
  <c r="AD500" i="3"/>
  <c r="R500" i="3"/>
  <c r="M572" i="3"/>
  <c r="Q572" i="3"/>
  <c r="AB572" i="3"/>
  <c r="Y572" i="3"/>
  <c r="T572" i="3"/>
  <c r="I572" i="3"/>
  <c r="L572" i="3" s="1"/>
  <c r="W572" i="3"/>
  <c r="N572" i="3"/>
  <c r="V572" i="3"/>
  <c r="S572" i="3"/>
  <c r="AC572" i="3"/>
  <c r="AD572" i="3"/>
  <c r="AB127" i="3"/>
  <c r="Y127" i="3"/>
  <c r="W127" i="3"/>
  <c r="S127" i="3"/>
  <c r="S27" i="3"/>
  <c r="T27" i="3"/>
  <c r="AC371" i="3"/>
  <c r="X371" i="3"/>
  <c r="I371" i="3"/>
  <c r="L371" i="3" s="1"/>
  <c r="W371" i="3"/>
  <c r="W601" i="3"/>
  <c r="X601" i="3"/>
  <c r="Q601" i="3"/>
  <c r="M601" i="3"/>
  <c r="Y601" i="3"/>
  <c r="U601" i="3"/>
  <c r="P601" i="3"/>
  <c r="R601" i="3"/>
  <c r="AC601" i="3"/>
  <c r="Z601" i="3"/>
  <c r="N601" i="3"/>
  <c r="S601" i="3"/>
  <c r="V601" i="3"/>
  <c r="P705" i="3"/>
  <c r="O705" i="3"/>
  <c r="W65" i="3"/>
  <c r="S185" i="3"/>
  <c r="T688" i="3"/>
  <c r="Y359" i="3"/>
  <c r="AB359" i="3"/>
  <c r="R327" i="3"/>
  <c r="X327" i="3"/>
  <c r="N59" i="3"/>
  <c r="R59" i="3"/>
  <c r="P59" i="3"/>
  <c r="AA59" i="3"/>
  <c r="P150" i="3"/>
  <c r="AB175" i="3"/>
  <c r="I59" i="3"/>
  <c r="L59" i="3" s="1"/>
  <c r="R89" i="3"/>
  <c r="AA150" i="3"/>
  <c r="AD192" i="3"/>
  <c r="Q192" i="3"/>
  <c r="W168" i="3"/>
  <c r="U334" i="3"/>
  <c r="U397" i="3"/>
  <c r="W477" i="3"/>
  <c r="O589" i="3"/>
  <c r="Q597" i="3"/>
  <c r="U538" i="3"/>
  <c r="AA574" i="3"/>
  <c r="Y623" i="3"/>
  <c r="I351" i="3"/>
  <c r="L351" i="3" s="1"/>
  <c r="X351" i="3"/>
  <c r="S531" i="3"/>
  <c r="U531" i="3"/>
  <c r="V285" i="3"/>
  <c r="T285" i="3"/>
  <c r="N285" i="3"/>
  <c r="AB281" i="3"/>
  <c r="W281" i="3"/>
  <c r="M281" i="3"/>
  <c r="P281" i="3"/>
  <c r="I281" i="3"/>
  <c r="L281" i="3" s="1"/>
  <c r="N281" i="3"/>
  <c r="V65" i="3"/>
  <c r="Q59" i="3"/>
  <c r="Y192" i="3"/>
  <c r="U15" i="3"/>
  <c r="X59" i="3"/>
  <c r="AC192" i="3"/>
  <c r="V281" i="3"/>
  <c r="AA229" i="3"/>
  <c r="O477" i="3"/>
  <c r="V652" i="3"/>
  <c r="M538" i="3"/>
  <c r="AB716" i="3"/>
  <c r="AB589" i="3"/>
  <c r="I350" i="3"/>
  <c r="L350" i="3" s="1"/>
  <c r="W233" i="3"/>
  <c r="S233" i="3"/>
  <c r="S422" i="3"/>
  <c r="V422" i="3"/>
  <c r="O692" i="3"/>
  <c r="N692" i="3"/>
  <c r="Y83" i="3"/>
  <c r="V83" i="3"/>
  <c r="T550" i="3"/>
  <c r="AB550" i="3"/>
  <c r="I550" i="3"/>
  <c r="L550" i="3" s="1"/>
  <c r="P553" i="3"/>
  <c r="R553" i="3"/>
  <c r="AC553" i="3"/>
  <c r="M345" i="3"/>
  <c r="AD345" i="3"/>
  <c r="R644" i="3"/>
  <c r="U644" i="3"/>
  <c r="M518" i="3"/>
  <c r="V518" i="3"/>
  <c r="R15" i="3"/>
  <c r="Y15" i="3"/>
  <c r="Q15" i="3"/>
  <c r="AB59" i="3"/>
  <c r="W59" i="3"/>
  <c r="Y89" i="3"/>
  <c r="U192" i="3"/>
  <c r="AD249" i="3"/>
  <c r="AC281" i="3"/>
  <c r="AB229" i="3"/>
  <c r="Q438" i="3"/>
  <c r="X572" i="3"/>
  <c r="O500" i="3"/>
  <c r="O572" i="3"/>
  <c r="I518" i="3"/>
  <c r="L518" i="3" s="1"/>
  <c r="T716" i="3"/>
  <c r="Y350" i="3"/>
  <c r="O377" i="3"/>
  <c r="S652" i="3"/>
  <c r="AA572" i="3"/>
  <c r="U424" i="3"/>
  <c r="AA424" i="3"/>
  <c r="AD515" i="3"/>
  <c r="V515" i="3"/>
  <c r="Y515" i="3"/>
  <c r="AA340" i="3"/>
  <c r="AD340" i="3"/>
  <c r="Z477" i="3"/>
  <c r="U477" i="3"/>
  <c r="X477" i="3"/>
  <c r="AC477" i="3"/>
  <c r="I477" i="3"/>
  <c r="L477" i="3" s="1"/>
  <c r="N477" i="3"/>
  <c r="Q477" i="3"/>
  <c r="V477" i="3"/>
  <c r="Y477" i="3"/>
  <c r="AD477" i="3"/>
  <c r="I574" i="3"/>
  <c r="L574" i="3" s="1"/>
  <c r="P574" i="3"/>
  <c r="Z15" i="3"/>
  <c r="AC89" i="3"/>
  <c r="M15" i="3"/>
  <c r="AB15" i="3"/>
  <c r="S192" i="3"/>
  <c r="Z230" i="3"/>
  <c r="W249" i="3"/>
  <c r="U281" i="3"/>
  <c r="AB477" i="3"/>
  <c r="X518" i="3"/>
  <c r="AA716" i="3"/>
  <c r="R237" i="3"/>
  <c r="X350" i="3"/>
  <c r="U623" i="3"/>
  <c r="W377" i="3"/>
  <c r="P242" i="3"/>
  <c r="AC242" i="3"/>
  <c r="R258" i="3"/>
  <c r="P258" i="3"/>
  <c r="M598" i="3"/>
  <c r="U598" i="3"/>
  <c r="O598" i="3"/>
  <c r="Z231" i="3"/>
  <c r="W231" i="3"/>
  <c r="AC15" i="3"/>
  <c r="I15" i="3"/>
  <c r="L15" i="3" s="1"/>
  <c r="V59" i="3"/>
  <c r="T59" i="3"/>
  <c r="O59" i="3"/>
  <c r="Q89" i="3"/>
  <c r="V80" i="3"/>
  <c r="U165" i="3"/>
  <c r="X11" i="3"/>
  <c r="T15" i="3"/>
  <c r="AD59" i="3"/>
  <c r="S59" i="3"/>
  <c r="I89" i="3"/>
  <c r="L89" i="3" s="1"/>
  <c r="N80" i="3"/>
  <c r="T334" i="3"/>
  <c r="AC350" i="3"/>
  <c r="R249" i="3"/>
  <c r="T281" i="3"/>
  <c r="X315" i="3"/>
  <c r="V371" i="3"/>
  <c r="R353" i="3"/>
  <c r="Y363" i="3"/>
  <c r="T320" i="3"/>
  <c r="O349" i="3"/>
  <c r="T477" i="3"/>
  <c r="V438" i="3"/>
  <c r="AD366" i="3"/>
  <c r="W623" i="3"/>
  <c r="Z541" i="3"/>
  <c r="O652" i="3"/>
  <c r="AD601" i="3"/>
  <c r="Q716" i="3"/>
  <c r="I21" i="3"/>
  <c r="L21" i="3" s="1"/>
  <c r="V192" i="3"/>
  <c r="AA500" i="3"/>
  <c r="AA315" i="3"/>
  <c r="W553" i="3"/>
  <c r="X162" i="3"/>
  <c r="J162" i="3" s="1"/>
  <c r="T284" i="3"/>
  <c r="O599" i="3"/>
  <c r="AD14" i="3"/>
  <c r="AB120" i="3"/>
  <c r="O252" i="3"/>
  <c r="AC300" i="3"/>
  <c r="V414" i="3"/>
  <c r="I162" i="3"/>
  <c r="L162" i="3" s="1"/>
  <c r="P284" i="3"/>
  <c r="Y483" i="3"/>
  <c r="Z469" i="3"/>
  <c r="AC284" i="3"/>
  <c r="Q483" i="3"/>
  <c r="M599" i="3"/>
  <c r="O14" i="3"/>
  <c r="X252" i="3"/>
  <c r="U152" i="3"/>
  <c r="S469" i="3"/>
  <c r="M284" i="3"/>
  <c r="P483" i="3"/>
  <c r="X599" i="3"/>
  <c r="V14" i="3"/>
  <c r="J14" i="3" s="1"/>
  <c r="W252" i="3"/>
  <c r="N65" i="3"/>
  <c r="S165" i="3"/>
  <c r="S285" i="3"/>
  <c r="AC334" i="3"/>
  <c r="V334" i="3"/>
  <c r="AD324" i="3"/>
  <c r="I324" i="3"/>
  <c r="L324" i="3" s="1"/>
  <c r="AA422" i="3"/>
  <c r="S424" i="3"/>
  <c r="W424" i="3"/>
  <c r="Q422" i="3"/>
  <c r="N422" i="3"/>
  <c r="M531" i="3"/>
  <c r="U553" i="3"/>
  <c r="Q515" i="3"/>
  <c r="N515" i="3"/>
  <c r="X550" i="3"/>
  <c r="Y553" i="3"/>
  <c r="I642" i="3"/>
  <c r="L642" i="3" s="1"/>
  <c r="R598" i="3"/>
  <c r="AD598" i="3"/>
  <c r="AA692" i="3"/>
  <c r="X692" i="3"/>
  <c r="U705" i="3"/>
  <c r="X20" i="3"/>
  <c r="O83" i="3"/>
  <c r="U83" i="3"/>
  <c r="M285" i="3"/>
  <c r="U550" i="3"/>
  <c r="X82" i="3"/>
  <c r="W82" i="3"/>
  <c r="W150" i="3"/>
  <c r="AB215" i="3"/>
  <c r="M231" i="3"/>
  <c r="O231" i="3"/>
  <c r="AD258" i="3"/>
  <c r="AB285" i="3"/>
  <c r="S20" i="3"/>
  <c r="I65" i="3"/>
  <c r="L65" i="3" s="1"/>
  <c r="AC65" i="3"/>
  <c r="S82" i="3"/>
  <c r="Z150" i="3"/>
  <c r="O150" i="3"/>
  <c r="S168" i="3"/>
  <c r="T215" i="3"/>
  <c r="R185" i="3"/>
  <c r="AA231" i="3"/>
  <c r="W285" i="3"/>
  <c r="AD231" i="3"/>
  <c r="M242" i="3"/>
  <c r="Q242" i="3"/>
  <c r="AA285" i="3"/>
  <c r="AA334" i="3"/>
  <c r="AD334" i="3"/>
  <c r="O334" i="3"/>
  <c r="U324" i="3"/>
  <c r="Z324" i="3"/>
  <c r="AC472" i="3"/>
  <c r="Z424" i="3"/>
  <c r="O424" i="3"/>
  <c r="I422" i="3"/>
  <c r="L422" i="3" s="1"/>
  <c r="AC422" i="3"/>
  <c r="M553" i="3"/>
  <c r="I515" i="3"/>
  <c r="L515" i="3" s="1"/>
  <c r="AC515" i="3"/>
  <c r="P550" i="3"/>
  <c r="T598" i="3"/>
  <c r="AB598" i="3"/>
  <c r="Y598" i="3"/>
  <c r="V598" i="3"/>
  <c r="AD692" i="3"/>
  <c r="S692" i="3"/>
  <c r="P692" i="3"/>
  <c r="U20" i="3"/>
  <c r="V215" i="3"/>
  <c r="N83" i="3"/>
  <c r="I83" i="3"/>
  <c r="L83" i="3" s="1"/>
  <c r="N192" i="3"/>
  <c r="AD285" i="3"/>
  <c r="AC285" i="3"/>
  <c r="Y334" i="3"/>
  <c r="Y574" i="3"/>
  <c r="M550" i="3"/>
  <c r="N550" i="3"/>
  <c r="V424" i="3"/>
  <c r="Q65" i="3"/>
  <c r="U242" i="3"/>
  <c r="AB334" i="3"/>
  <c r="T351" i="3"/>
  <c r="O20" i="3"/>
  <c r="W20" i="3"/>
  <c r="AA20" i="3"/>
  <c r="X65" i="3"/>
  <c r="U65" i="3"/>
  <c r="AA82" i="3"/>
  <c r="R150" i="3"/>
  <c r="AD150" i="3"/>
  <c r="X165" i="3"/>
  <c r="AD168" i="3"/>
  <c r="Z168" i="3"/>
  <c r="R215" i="3"/>
  <c r="AD185" i="3"/>
  <c r="U231" i="3"/>
  <c r="AB242" i="3"/>
  <c r="I242" i="3"/>
  <c r="L242" i="3" s="1"/>
  <c r="W334" i="3"/>
  <c r="AC324" i="3"/>
  <c r="Q324" i="3"/>
  <c r="V472" i="3"/>
  <c r="R424" i="3"/>
  <c r="X422" i="3"/>
  <c r="U422" i="3"/>
  <c r="V553" i="3"/>
  <c r="AB553" i="3"/>
  <c r="X515" i="3"/>
  <c r="U515" i="3"/>
  <c r="W550" i="3"/>
  <c r="R604" i="3"/>
  <c r="P604" i="3"/>
  <c r="X618" i="3"/>
  <c r="Q598" i="3"/>
  <c r="N598" i="3"/>
  <c r="AC692" i="3"/>
  <c r="Z692" i="3"/>
  <c r="P696" i="3"/>
  <c r="N704" i="3"/>
  <c r="S697" i="3"/>
  <c r="T150" i="3"/>
  <c r="Q20" i="3"/>
  <c r="U82" i="3"/>
  <c r="AC83" i="3"/>
  <c r="AD83" i="3"/>
  <c r="Z192" i="3"/>
  <c r="O285" i="3"/>
  <c r="N574" i="3"/>
  <c r="AB150" i="3"/>
  <c r="N472" i="3"/>
  <c r="Z83" i="3"/>
  <c r="M165" i="3"/>
  <c r="AA168" i="3"/>
  <c r="Z185" i="3"/>
  <c r="O204" i="3"/>
  <c r="Y242" i="3"/>
  <c r="P65" i="3"/>
  <c r="M65" i="3"/>
  <c r="X121" i="3"/>
  <c r="Y150" i="3"/>
  <c r="V150" i="3"/>
  <c r="P165" i="3"/>
  <c r="Q168" i="3"/>
  <c r="X168" i="3"/>
  <c r="X215" i="3"/>
  <c r="AA185" i="3"/>
  <c r="V185" i="3"/>
  <c r="X242" i="3"/>
  <c r="Y231" i="3"/>
  <c r="AC231" i="3"/>
  <c r="I285" i="3"/>
  <c r="L285" i="3" s="1"/>
  <c r="T242" i="3"/>
  <c r="Q231" i="3"/>
  <c r="T324" i="3"/>
  <c r="Y324" i="3"/>
  <c r="S337" i="3"/>
  <c r="Y424" i="3"/>
  <c r="P422" i="3"/>
  <c r="M422" i="3"/>
  <c r="T553" i="3"/>
  <c r="P515" i="3"/>
  <c r="M515" i="3"/>
  <c r="Z550" i="3"/>
  <c r="O550" i="3"/>
  <c r="O604" i="3"/>
  <c r="R586" i="3"/>
  <c r="I598" i="3"/>
  <c r="L598" i="3" s="1"/>
  <c r="U692" i="3"/>
  <c r="R692" i="3"/>
  <c r="R720" i="3"/>
  <c r="S150" i="3"/>
  <c r="N20" i="3"/>
  <c r="T82" i="3"/>
  <c r="X83" i="3"/>
  <c r="T83" i="3"/>
  <c r="R231" i="3"/>
  <c r="W192" i="3"/>
  <c r="AA550" i="3"/>
  <c r="T607" i="3"/>
  <c r="O553" i="3"/>
  <c r="AC574" i="3"/>
  <c r="W574" i="3"/>
  <c r="N150" i="3"/>
  <c r="AC168" i="3"/>
  <c r="Q285" i="3"/>
  <c r="AD242" i="3"/>
  <c r="AA242" i="3"/>
  <c r="R285" i="3"/>
  <c r="AB324" i="3"/>
  <c r="P324" i="3"/>
  <c r="AB422" i="3"/>
  <c r="Q424" i="3"/>
  <c r="W422" i="3"/>
  <c r="Q553" i="3"/>
  <c r="AA553" i="3"/>
  <c r="W515" i="3"/>
  <c r="AB515" i="3"/>
  <c r="R550" i="3"/>
  <c r="X553" i="3"/>
  <c r="X598" i="3"/>
  <c r="M692" i="3"/>
  <c r="Y692" i="3"/>
  <c r="M150" i="3"/>
  <c r="AC215" i="3"/>
  <c r="Q83" i="3"/>
  <c r="AB83" i="3"/>
  <c r="I231" i="3"/>
  <c r="L231" i="3" s="1"/>
  <c r="X285" i="3"/>
  <c r="O607" i="3"/>
  <c r="N553" i="3"/>
  <c r="S574" i="3"/>
  <c r="M574" i="3"/>
  <c r="V574" i="3"/>
  <c r="AD550" i="3"/>
  <c r="R165" i="3"/>
  <c r="Y185" i="3"/>
  <c r="T231" i="3"/>
  <c r="V20" i="3"/>
  <c r="R20" i="3"/>
  <c r="Z65" i="3"/>
  <c r="O65" i="3"/>
  <c r="T65" i="3"/>
  <c r="S83" i="3"/>
  <c r="AD165" i="3"/>
  <c r="I150" i="3"/>
  <c r="L150" i="3" s="1"/>
  <c r="I165" i="3"/>
  <c r="L165" i="3" s="1"/>
  <c r="O165" i="3"/>
  <c r="AA165" i="3"/>
  <c r="O168" i="3"/>
  <c r="W215" i="3"/>
  <c r="I185" i="3"/>
  <c r="L185" i="3" s="1"/>
  <c r="AB185" i="3"/>
  <c r="X231" i="3"/>
  <c r="AB231" i="3"/>
  <c r="Y285" i="3"/>
  <c r="V242" i="3"/>
  <c r="S242" i="3"/>
  <c r="Z285" i="3"/>
  <c r="X324" i="3"/>
  <c r="S324" i="3"/>
  <c r="V324" i="3"/>
  <c r="T422" i="3"/>
  <c r="AB424" i="3"/>
  <c r="I424" i="3"/>
  <c r="L424" i="3" s="1"/>
  <c r="AB472" i="3"/>
  <c r="Z422" i="3"/>
  <c r="O422" i="3"/>
  <c r="S553" i="3"/>
  <c r="O515" i="3"/>
  <c r="T515" i="3"/>
  <c r="Y550" i="3"/>
  <c r="O618" i="3"/>
  <c r="N642" i="3"/>
  <c r="AA598" i="3"/>
  <c r="P598" i="3"/>
  <c r="V692" i="3"/>
  <c r="Q692" i="3"/>
  <c r="R705" i="3"/>
  <c r="P688" i="3"/>
  <c r="AB20" i="3"/>
  <c r="W83" i="3"/>
  <c r="P83" i="3"/>
  <c r="U285" i="3"/>
  <c r="I553" i="3"/>
  <c r="L553" i="3" s="1"/>
  <c r="AB574" i="3"/>
  <c r="AD574" i="3"/>
  <c r="S550" i="3"/>
  <c r="Q150" i="3"/>
  <c r="W165" i="3"/>
  <c r="P215" i="3"/>
  <c r="AC185" i="3"/>
  <c r="P231" i="3"/>
  <c r="AD20" i="3"/>
  <c r="Z20" i="3"/>
  <c r="R65" i="3"/>
  <c r="AD65" i="3"/>
  <c r="AA83" i="3"/>
  <c r="X150" i="3"/>
  <c r="T165" i="3"/>
  <c r="V165" i="3"/>
  <c r="AA215" i="3"/>
  <c r="X185" i="3"/>
  <c r="N231" i="3"/>
  <c r="S231" i="3"/>
  <c r="N242" i="3"/>
  <c r="Z242" i="3"/>
  <c r="M334" i="3"/>
  <c r="AA324" i="3"/>
  <c r="N324" i="3"/>
  <c r="AD424" i="3"/>
  <c r="U412" i="3"/>
  <c r="T424" i="3"/>
  <c r="X424" i="3"/>
  <c r="T472" i="3"/>
  <c r="R422" i="3"/>
  <c r="AD422" i="3"/>
  <c r="Y531" i="3"/>
  <c r="Z553" i="3"/>
  <c r="Q550" i="3"/>
  <c r="Z531" i="3"/>
  <c r="M618" i="3"/>
  <c r="S598" i="3"/>
  <c r="W598" i="3"/>
  <c r="AB692" i="3"/>
  <c r="I692" i="3"/>
  <c r="L692" i="3" s="1"/>
  <c r="W688" i="3"/>
  <c r="Y20" i="3"/>
  <c r="M83" i="3"/>
  <c r="R83" i="3"/>
  <c r="X192" i="3"/>
  <c r="P285" i="3"/>
  <c r="O324" i="3"/>
  <c r="V550" i="3"/>
  <c r="Q574" i="3"/>
  <c r="W15" i="3"/>
  <c r="AC550" i="3"/>
  <c r="P389" i="3"/>
  <c r="X380" i="3"/>
  <c r="Z415" i="3"/>
  <c r="AD506" i="3"/>
  <c r="R399" i="3"/>
  <c r="T457" i="3"/>
  <c r="W631" i="3"/>
  <c r="U508" i="3"/>
  <c r="M512" i="3"/>
  <c r="AA631" i="3"/>
  <c r="AA449" i="3"/>
  <c r="S506" i="3"/>
  <c r="T368" i="3"/>
  <c r="I356" i="3"/>
  <c r="L356" i="3" s="1"/>
  <c r="R339" i="3"/>
  <c r="W389" i="3"/>
  <c r="P380" i="3"/>
  <c r="AC415" i="3"/>
  <c r="R415" i="3"/>
  <c r="W457" i="3"/>
  <c r="T506" i="3"/>
  <c r="Y399" i="3"/>
  <c r="AA457" i="3"/>
  <c r="M508" i="3"/>
  <c r="AB512" i="3"/>
  <c r="O595" i="3"/>
  <c r="S449" i="3"/>
  <c r="W653" i="3"/>
  <c r="P675" i="3"/>
  <c r="W114" i="3"/>
  <c r="W224" i="3"/>
  <c r="R224" i="3"/>
  <c r="AC356" i="3"/>
  <c r="Y339" i="3"/>
  <c r="O389" i="3"/>
  <c r="W380" i="3"/>
  <c r="S415" i="3"/>
  <c r="X415" i="3"/>
  <c r="AB506" i="3"/>
  <c r="AD457" i="3"/>
  <c r="Q399" i="3"/>
  <c r="S457" i="3"/>
  <c r="T512" i="3"/>
  <c r="W595" i="3"/>
  <c r="Z449" i="3"/>
  <c r="O653" i="3"/>
  <c r="Y653" i="3"/>
  <c r="V114" i="3"/>
  <c r="AB224" i="3"/>
  <c r="R298" i="3"/>
  <c r="X173" i="3"/>
  <c r="U356" i="3"/>
  <c r="AD389" i="3"/>
  <c r="O380" i="3"/>
  <c r="AB415" i="3"/>
  <c r="P415" i="3"/>
  <c r="AA506" i="3"/>
  <c r="V399" i="3"/>
  <c r="I399" i="3"/>
  <c r="L399" i="3" s="1"/>
  <c r="Z457" i="3"/>
  <c r="X512" i="3"/>
  <c r="Q523" i="3"/>
  <c r="AA512" i="3"/>
  <c r="N595" i="3"/>
  <c r="Z631" i="3"/>
  <c r="AD449" i="3"/>
  <c r="R449" i="3"/>
  <c r="AB653" i="3"/>
  <c r="S653" i="3"/>
  <c r="Q653" i="3"/>
  <c r="U114" i="3"/>
  <c r="V173" i="3"/>
  <c r="V35" i="3"/>
  <c r="AA298" i="3"/>
  <c r="W512" i="3"/>
  <c r="M114" i="3"/>
  <c r="V176" i="3"/>
  <c r="M356" i="3"/>
  <c r="I339" i="3"/>
  <c r="L339" i="3" s="1"/>
  <c r="AA380" i="3"/>
  <c r="V389" i="3"/>
  <c r="AD380" i="3"/>
  <c r="Q415" i="3"/>
  <c r="U399" i="3"/>
  <c r="X399" i="3"/>
  <c r="R457" i="3"/>
  <c r="P523" i="3"/>
  <c r="S512" i="3"/>
  <c r="V595" i="3"/>
  <c r="W449" i="3"/>
  <c r="Y449" i="3"/>
  <c r="U617" i="3"/>
  <c r="I653" i="3"/>
  <c r="L653" i="3" s="1"/>
  <c r="O114" i="3"/>
  <c r="W35" i="3"/>
  <c r="Y173" i="3"/>
  <c r="Z298" i="3"/>
  <c r="O512" i="3"/>
  <c r="N224" i="3"/>
  <c r="Z380" i="3"/>
  <c r="N389" i="3"/>
  <c r="V380" i="3"/>
  <c r="AA415" i="3"/>
  <c r="T399" i="3"/>
  <c r="P399" i="3"/>
  <c r="Y457" i="3"/>
  <c r="Y508" i="3"/>
  <c r="N523" i="3"/>
  <c r="Z512" i="3"/>
  <c r="AD595" i="3"/>
  <c r="T508" i="3"/>
  <c r="V449" i="3"/>
  <c r="Q449" i="3"/>
  <c r="V653" i="3"/>
  <c r="AB617" i="3"/>
  <c r="X653" i="3"/>
  <c r="O224" i="3"/>
  <c r="W356" i="3"/>
  <c r="N339" i="3"/>
  <c r="S368" i="3"/>
  <c r="AD173" i="3"/>
  <c r="Z389" i="3"/>
  <c r="AC389" i="3"/>
  <c r="N380" i="3"/>
  <c r="O415" i="3"/>
  <c r="M506" i="3"/>
  <c r="S399" i="3"/>
  <c r="W399" i="3"/>
  <c r="Q457" i="3"/>
  <c r="I508" i="3"/>
  <c r="L508" i="3" s="1"/>
  <c r="M523" i="3"/>
  <c r="R512" i="3"/>
  <c r="O449" i="3"/>
  <c r="I449" i="3"/>
  <c r="L449" i="3" s="1"/>
  <c r="Y617" i="3"/>
  <c r="P653" i="3"/>
  <c r="Q173" i="3"/>
  <c r="AA224" i="3"/>
  <c r="V356" i="3"/>
  <c r="AD339" i="3"/>
  <c r="Z368" i="3"/>
  <c r="X356" i="3"/>
  <c r="AA356" i="3"/>
  <c r="M339" i="3"/>
  <c r="R389" i="3"/>
  <c r="U389" i="3"/>
  <c r="AC380" i="3"/>
  <c r="Y415" i="3"/>
  <c r="U506" i="3"/>
  <c r="AD399" i="3"/>
  <c r="O399" i="3"/>
  <c r="O506" i="3"/>
  <c r="I457" i="3"/>
  <c r="L457" i="3" s="1"/>
  <c r="X508" i="3"/>
  <c r="AD512" i="3"/>
  <c r="Y512" i="3"/>
  <c r="AC449" i="3"/>
  <c r="X449" i="3"/>
  <c r="I617" i="3"/>
  <c r="L617" i="3" s="1"/>
  <c r="AC653" i="3"/>
  <c r="AB173" i="3"/>
  <c r="AA389" i="3"/>
  <c r="P356" i="3"/>
  <c r="W339" i="3"/>
  <c r="Z506" i="3"/>
  <c r="R380" i="3"/>
  <c r="AC224" i="3"/>
  <c r="Y389" i="3"/>
  <c r="M389" i="3"/>
  <c r="U380" i="3"/>
  <c r="N415" i="3"/>
  <c r="U415" i="3"/>
  <c r="AC506" i="3"/>
  <c r="AD415" i="3"/>
  <c r="N399" i="3"/>
  <c r="W506" i="3"/>
  <c r="AC457" i="3"/>
  <c r="X457" i="3"/>
  <c r="AA595" i="3"/>
  <c r="P508" i="3"/>
  <c r="V512" i="3"/>
  <c r="Q512" i="3"/>
  <c r="U449" i="3"/>
  <c r="P449" i="3"/>
  <c r="Z653" i="3"/>
  <c r="U653" i="3"/>
  <c r="T224" i="3"/>
  <c r="T389" i="3"/>
  <c r="O356" i="3"/>
  <c r="V339" i="3"/>
  <c r="X506" i="3"/>
  <c r="U224" i="3"/>
  <c r="Z356" i="3"/>
  <c r="T339" i="3"/>
  <c r="Q389" i="3"/>
  <c r="Y380" i="3"/>
  <c r="M380" i="3"/>
  <c r="W415" i="3"/>
  <c r="AC399" i="3"/>
  <c r="U457" i="3"/>
  <c r="P457" i="3"/>
  <c r="W508" i="3"/>
  <c r="M595" i="3"/>
  <c r="N512" i="3"/>
  <c r="I512" i="3"/>
  <c r="L512" i="3" s="1"/>
  <c r="M449" i="3"/>
  <c r="M653" i="3"/>
  <c r="AC114" i="3"/>
  <c r="AD224" i="3"/>
  <c r="N356" i="3"/>
  <c r="AB399" i="3"/>
  <c r="R506" i="3"/>
  <c r="R356" i="3"/>
  <c r="AB389" i="3"/>
  <c r="I389" i="3"/>
  <c r="L389" i="3" s="1"/>
  <c r="Q380" i="3"/>
  <c r="AB380" i="3"/>
  <c r="V457" i="3"/>
  <c r="N506" i="3"/>
  <c r="M399" i="3"/>
  <c r="M457" i="3"/>
  <c r="T595" i="3"/>
  <c r="AC512" i="3"/>
  <c r="AB449" i="3"/>
  <c r="N653" i="3"/>
  <c r="R653" i="3"/>
  <c r="O35" i="3"/>
  <c r="AA173" i="3"/>
  <c r="I506" i="3"/>
  <c r="L506" i="3" s="1"/>
  <c r="Q506" i="3"/>
  <c r="AD114" i="3"/>
  <c r="W472" i="3"/>
  <c r="AC531" i="3"/>
  <c r="AC602" i="3"/>
  <c r="M661" i="3"/>
  <c r="O51" i="3"/>
  <c r="W286" i="3"/>
  <c r="Z334" i="3"/>
  <c r="Q386" i="3"/>
  <c r="I652" i="3"/>
  <c r="L652" i="3" s="1"/>
  <c r="X334" i="3"/>
  <c r="I386" i="3"/>
  <c r="L386" i="3" s="1"/>
  <c r="AD472" i="3"/>
  <c r="AA472" i="3"/>
  <c r="Q531" i="3"/>
  <c r="AB531" i="3"/>
  <c r="Q661" i="3"/>
  <c r="X602" i="3"/>
  <c r="AB602" i="3"/>
  <c r="S334" i="3"/>
  <c r="S472" i="3"/>
  <c r="I531" i="3"/>
  <c r="L531" i="3" s="1"/>
  <c r="T531" i="3"/>
  <c r="AA661" i="3"/>
  <c r="T602" i="3"/>
  <c r="Y661" i="3"/>
  <c r="Z472" i="3"/>
  <c r="X531" i="3"/>
  <c r="T661" i="3"/>
  <c r="AA602" i="3"/>
  <c r="N685" i="3"/>
  <c r="R472" i="3"/>
  <c r="P531" i="3"/>
  <c r="S602" i="3"/>
  <c r="V661" i="3"/>
  <c r="Y472" i="3"/>
  <c r="W531" i="3"/>
  <c r="W602" i="3"/>
  <c r="Z602" i="3"/>
  <c r="R531" i="3"/>
  <c r="Q472" i="3"/>
  <c r="O531" i="3"/>
  <c r="Y602" i="3"/>
  <c r="O602" i="3"/>
  <c r="R602" i="3"/>
  <c r="X661" i="3"/>
  <c r="I472" i="3"/>
  <c r="L472" i="3" s="1"/>
  <c r="AD531" i="3"/>
  <c r="P602" i="3"/>
  <c r="Q602" i="3"/>
  <c r="I661" i="3"/>
  <c r="L661" i="3" s="1"/>
  <c r="AD602" i="3"/>
  <c r="P661" i="3"/>
  <c r="Y51" i="3"/>
  <c r="W661" i="3"/>
  <c r="X472" i="3"/>
  <c r="V531" i="3"/>
  <c r="R661" i="3"/>
  <c r="S661" i="3"/>
  <c r="V602" i="3"/>
  <c r="AC661" i="3"/>
  <c r="W51" i="3"/>
  <c r="Q334" i="3"/>
  <c r="P472" i="3"/>
  <c r="N531" i="3"/>
  <c r="AB661" i="3"/>
  <c r="AD661" i="3"/>
  <c r="N602" i="3"/>
  <c r="U661" i="3"/>
  <c r="P51" i="3"/>
  <c r="I334" i="3"/>
  <c r="L334" i="3" s="1"/>
  <c r="Z397" i="3"/>
  <c r="AA531" i="3"/>
  <c r="U41" i="3"/>
  <c r="U46" i="3"/>
  <c r="O46" i="3"/>
  <c r="I119" i="3"/>
  <c r="L119" i="3" s="1"/>
  <c r="AA175" i="3"/>
  <c r="N175" i="3"/>
  <c r="O175" i="3"/>
  <c r="R172" i="3"/>
  <c r="P201" i="3"/>
  <c r="U201" i="3"/>
  <c r="T230" i="3"/>
  <c r="AD230" i="3"/>
  <c r="AC290" i="3"/>
  <c r="P347" i="3"/>
  <c r="N327" i="3"/>
  <c r="Q345" i="3"/>
  <c r="Z330" i="3"/>
  <c r="O439" i="3"/>
  <c r="Y466" i="3"/>
  <c r="O501" i="3"/>
  <c r="I437" i="3"/>
  <c r="L437" i="3" s="1"/>
  <c r="T437" i="3"/>
  <c r="Z571" i="3"/>
  <c r="AD396" i="3"/>
  <c r="AD496" i="3"/>
  <c r="Y496" i="3"/>
  <c r="Y720" i="3"/>
  <c r="AC720" i="3"/>
  <c r="S327" i="3"/>
  <c r="Z11" i="3"/>
  <c r="AC11" i="3"/>
  <c r="M41" i="3"/>
  <c r="T46" i="3"/>
  <c r="AD46" i="3"/>
  <c r="X119" i="3"/>
  <c r="U175" i="3"/>
  <c r="W172" i="3"/>
  <c r="M201" i="3"/>
  <c r="U230" i="3"/>
  <c r="AB230" i="3"/>
  <c r="V230" i="3"/>
  <c r="AC327" i="3"/>
  <c r="I345" i="3"/>
  <c r="L345" i="3" s="1"/>
  <c r="R330" i="3"/>
  <c r="I466" i="3"/>
  <c r="L466" i="3" s="1"/>
  <c r="N427" i="3"/>
  <c r="AD501" i="3"/>
  <c r="X437" i="3"/>
  <c r="V396" i="3"/>
  <c r="V496" i="3"/>
  <c r="Q496" i="3"/>
  <c r="I570" i="3"/>
  <c r="L570" i="3" s="1"/>
  <c r="Z644" i="3"/>
  <c r="Q720" i="3"/>
  <c r="U720" i="3"/>
  <c r="AB501" i="3"/>
  <c r="AB41" i="3"/>
  <c r="S46" i="3"/>
  <c r="V46" i="3"/>
  <c r="P119" i="3"/>
  <c r="AD175" i="3"/>
  <c r="AD172" i="3"/>
  <c r="AB201" i="3"/>
  <c r="S230" i="3"/>
  <c r="N230" i="3"/>
  <c r="U330" i="3"/>
  <c r="U327" i="3"/>
  <c r="X345" i="3"/>
  <c r="Y330" i="3"/>
  <c r="AA501" i="3"/>
  <c r="V501" i="3"/>
  <c r="P437" i="3"/>
  <c r="Q396" i="3"/>
  <c r="N396" i="3"/>
  <c r="N496" i="3"/>
  <c r="I496" i="3"/>
  <c r="L496" i="3" s="1"/>
  <c r="AC570" i="3"/>
  <c r="X644" i="3"/>
  <c r="I720" i="3"/>
  <c r="L720" i="3" s="1"/>
  <c r="M720" i="3"/>
  <c r="W41" i="3"/>
  <c r="AB571" i="3"/>
  <c r="V28" i="3"/>
  <c r="Y11" i="3"/>
  <c r="T41" i="3"/>
  <c r="M46" i="3"/>
  <c r="N46" i="3"/>
  <c r="W119" i="3"/>
  <c r="Q119" i="3"/>
  <c r="T175" i="3"/>
  <c r="AB172" i="3"/>
  <c r="T201" i="3"/>
  <c r="AA230" i="3"/>
  <c r="Y327" i="3"/>
  <c r="M327" i="3"/>
  <c r="P345" i="3"/>
  <c r="Q330" i="3"/>
  <c r="S501" i="3"/>
  <c r="N501" i="3"/>
  <c r="W437" i="3"/>
  <c r="AA396" i="3"/>
  <c r="AC396" i="3"/>
  <c r="AC496" i="3"/>
  <c r="V570" i="3"/>
  <c r="P644" i="3"/>
  <c r="Z697" i="3"/>
  <c r="X720" i="3"/>
  <c r="AB720" i="3"/>
  <c r="V41" i="3"/>
  <c r="T11" i="3"/>
  <c r="T501" i="3"/>
  <c r="AC501" i="3"/>
  <c r="I41" i="3"/>
  <c r="L41" i="3" s="1"/>
  <c r="N11" i="3"/>
  <c r="R11" i="3"/>
  <c r="Q11" i="3"/>
  <c r="AA41" i="3"/>
  <c r="Z46" i="3"/>
  <c r="S88" i="3"/>
  <c r="V84" i="3"/>
  <c r="O119" i="3"/>
  <c r="AC175" i="3"/>
  <c r="T172" i="3"/>
  <c r="AA201" i="3"/>
  <c r="R230" i="3"/>
  <c r="U345" i="3"/>
  <c r="V330" i="3"/>
  <c r="Q327" i="3"/>
  <c r="AB327" i="3"/>
  <c r="W345" i="3"/>
  <c r="I330" i="3"/>
  <c r="L330" i="3" s="1"/>
  <c r="Z501" i="3"/>
  <c r="O437" i="3"/>
  <c r="Z396" i="3"/>
  <c r="U396" i="3"/>
  <c r="U496" i="3"/>
  <c r="N570" i="3"/>
  <c r="W644" i="3"/>
  <c r="Q644" i="3"/>
  <c r="R697" i="3"/>
  <c r="P720" i="3"/>
  <c r="T720" i="3"/>
  <c r="P175" i="3"/>
  <c r="P41" i="3"/>
  <c r="Z28" i="3"/>
  <c r="U11" i="3"/>
  <c r="I11" i="3"/>
  <c r="L11" i="3" s="1"/>
  <c r="S41" i="3"/>
  <c r="R46" i="3"/>
  <c r="AD119" i="3"/>
  <c r="S175" i="3"/>
  <c r="X201" i="3"/>
  <c r="S201" i="3"/>
  <c r="I230" i="3"/>
  <c r="L230" i="3" s="1"/>
  <c r="I327" i="3"/>
  <c r="L327" i="3" s="1"/>
  <c r="T327" i="3"/>
  <c r="O345" i="3"/>
  <c r="X330" i="3"/>
  <c r="R501" i="3"/>
  <c r="AD437" i="3"/>
  <c r="Y396" i="3"/>
  <c r="M396" i="3"/>
  <c r="M496" i="3"/>
  <c r="AC644" i="3"/>
  <c r="N697" i="3"/>
  <c r="Z720" i="3"/>
  <c r="O41" i="3"/>
  <c r="AD347" i="3"/>
  <c r="P11" i="3"/>
  <c r="R41" i="3"/>
  <c r="Q46" i="3"/>
  <c r="N119" i="3"/>
  <c r="R175" i="3"/>
  <c r="R201" i="3"/>
  <c r="Q230" i="3"/>
  <c r="P327" i="3"/>
  <c r="AA345" i="3"/>
  <c r="V345" i="3"/>
  <c r="W330" i="3"/>
  <c r="AB430" i="3"/>
  <c r="Q501" i="3"/>
  <c r="W496" i="3"/>
  <c r="X571" i="3"/>
  <c r="AA437" i="3"/>
  <c r="N437" i="3"/>
  <c r="X396" i="3"/>
  <c r="T396" i="3"/>
  <c r="T496" i="3"/>
  <c r="W571" i="3"/>
  <c r="AB644" i="3"/>
  <c r="R712" i="3"/>
  <c r="W720" i="3"/>
  <c r="T439" i="3"/>
  <c r="I571" i="3"/>
  <c r="L571" i="3" s="1"/>
  <c r="S28" i="3"/>
  <c r="W11" i="3"/>
  <c r="Y41" i="3"/>
  <c r="I46" i="3"/>
  <c r="L46" i="3" s="1"/>
  <c r="T84" i="3"/>
  <c r="AC119" i="3"/>
  <c r="Y175" i="3"/>
  <c r="AA172" i="3"/>
  <c r="AD201" i="3"/>
  <c r="Y201" i="3"/>
  <c r="Y230" i="3"/>
  <c r="AC345" i="3"/>
  <c r="W327" i="3"/>
  <c r="S345" i="3"/>
  <c r="N345" i="3"/>
  <c r="AB330" i="3"/>
  <c r="O330" i="3"/>
  <c r="I501" i="3"/>
  <c r="L501" i="3" s="1"/>
  <c r="Z437" i="3"/>
  <c r="AC437" i="3"/>
  <c r="S396" i="3"/>
  <c r="AA496" i="3"/>
  <c r="O571" i="3"/>
  <c r="I644" i="3"/>
  <c r="L644" i="3" s="1"/>
  <c r="T644" i="3"/>
  <c r="Q712" i="3"/>
  <c r="O720" i="3"/>
  <c r="AD571" i="3"/>
  <c r="O28" i="3"/>
  <c r="O11" i="3"/>
  <c r="Q41" i="3"/>
  <c r="X46" i="3"/>
  <c r="S84" i="3"/>
  <c r="X88" i="3"/>
  <c r="U119" i="3"/>
  <c r="Q175" i="3"/>
  <c r="Y172" i="3"/>
  <c r="W201" i="3"/>
  <c r="V201" i="3"/>
  <c r="Q201" i="3"/>
  <c r="P230" i="3"/>
  <c r="S290" i="3"/>
  <c r="M347" i="3"/>
  <c r="O327" i="3"/>
  <c r="Z345" i="3"/>
  <c r="T330" i="3"/>
  <c r="X501" i="3"/>
  <c r="S437" i="3"/>
  <c r="U437" i="3"/>
  <c r="R396" i="3"/>
  <c r="S496" i="3"/>
  <c r="AC571" i="3"/>
  <c r="U570" i="3"/>
  <c r="Y644" i="3"/>
  <c r="AD712" i="3"/>
  <c r="AD720" i="3"/>
  <c r="X175" i="3"/>
  <c r="X41" i="3"/>
  <c r="AB46" i="3"/>
  <c r="P88" i="3"/>
  <c r="Z119" i="3"/>
  <c r="M119" i="3"/>
  <c r="I175" i="3"/>
  <c r="L175" i="3" s="1"/>
  <c r="I172" i="3"/>
  <c r="L172" i="3" s="1"/>
  <c r="N201" i="3"/>
  <c r="I201" i="3"/>
  <c r="L201" i="3" s="1"/>
  <c r="X230" i="3"/>
  <c r="I290" i="3"/>
  <c r="L290" i="3" s="1"/>
  <c r="AA347" i="3"/>
  <c r="AD327" i="3"/>
  <c r="R345" i="3"/>
  <c r="AA330" i="3"/>
  <c r="U466" i="3"/>
  <c r="O430" i="3"/>
  <c r="P501" i="3"/>
  <c r="Y437" i="3"/>
  <c r="M437" i="3"/>
  <c r="N571" i="3"/>
  <c r="W396" i="3"/>
  <c r="Q571" i="3"/>
  <c r="Z496" i="3"/>
  <c r="U571" i="3"/>
  <c r="AD644" i="3"/>
  <c r="AA720" i="3"/>
  <c r="N712" i="3"/>
  <c r="V720" i="3"/>
  <c r="N41" i="3"/>
  <c r="AD11" i="3"/>
  <c r="P46" i="3"/>
  <c r="AC41" i="3"/>
  <c r="AA46" i="3"/>
  <c r="W46" i="3"/>
  <c r="Z175" i="3"/>
  <c r="W175" i="3"/>
  <c r="AC201" i="3"/>
  <c r="AC230" i="3"/>
  <c r="AB345" i="3"/>
  <c r="AC330" i="3"/>
  <c r="Q347" i="3"/>
  <c r="V327" i="3"/>
  <c r="Y345" i="3"/>
  <c r="S330" i="3"/>
  <c r="AD430" i="3"/>
  <c r="P496" i="3"/>
  <c r="W501" i="3"/>
  <c r="Q437" i="3"/>
  <c r="AB437" i="3"/>
  <c r="Y571" i="3"/>
  <c r="P571" i="3"/>
  <c r="O396" i="3"/>
  <c r="AA571" i="3"/>
  <c r="R496" i="3"/>
  <c r="M571" i="3"/>
  <c r="N720" i="3"/>
  <c r="U501" i="3"/>
  <c r="S21" i="3"/>
  <c r="Y112" i="3"/>
  <c r="V313" i="3"/>
  <c r="W21" i="3"/>
  <c r="AB25" i="3"/>
  <c r="O9" i="3"/>
  <c r="M56" i="3"/>
  <c r="I143" i="3"/>
  <c r="L143" i="3" s="1"/>
  <c r="M116" i="3"/>
  <c r="AC174" i="3"/>
  <c r="S112" i="3"/>
  <c r="P141" i="3"/>
  <c r="AD174" i="3"/>
  <c r="AB139" i="3"/>
  <c r="V160" i="3"/>
  <c r="AC146" i="3"/>
  <c r="X186" i="3"/>
  <c r="S265" i="3"/>
  <c r="R273" i="3"/>
  <c r="W313" i="3"/>
  <c r="AC313" i="3"/>
  <c r="T286" i="3"/>
  <c r="N361" i="3"/>
  <c r="AC335" i="3"/>
  <c r="AB367" i="3"/>
  <c r="AD229" i="3"/>
  <c r="Y371" i="3"/>
  <c r="S382" i="3"/>
  <c r="N382" i="3"/>
  <c r="N397" i="3"/>
  <c r="I320" i="3"/>
  <c r="L320" i="3" s="1"/>
  <c r="O320" i="3"/>
  <c r="AB420" i="3"/>
  <c r="AC420" i="3"/>
  <c r="W349" i="3"/>
  <c r="Z349" i="3"/>
  <c r="AC433" i="3"/>
  <c r="X433" i="3"/>
  <c r="S412" i="3"/>
  <c r="AC459" i="3"/>
  <c r="S480" i="3"/>
  <c r="Z528" i="3"/>
  <c r="W540" i="3"/>
  <c r="AD533" i="3"/>
  <c r="O534" i="3"/>
  <c r="S615" i="3"/>
  <c r="Q518" i="3"/>
  <c r="I620" i="3"/>
  <c r="L620" i="3" s="1"/>
  <c r="T620" i="3"/>
  <c r="AC538" i="3"/>
  <c r="P630" i="3"/>
  <c r="R684" i="3"/>
  <c r="Y12" i="3"/>
  <c r="V29" i="3"/>
  <c r="Y29" i="3"/>
  <c r="P21" i="3"/>
  <c r="Z387" i="3"/>
  <c r="W528" i="3"/>
  <c r="U615" i="3"/>
  <c r="AB141" i="3"/>
  <c r="I146" i="3"/>
  <c r="L146" i="3" s="1"/>
  <c r="Y265" i="3"/>
  <c r="W12" i="3"/>
  <c r="AA21" i="3"/>
  <c r="AC9" i="3"/>
  <c r="S56" i="3"/>
  <c r="W143" i="3"/>
  <c r="X112" i="3"/>
  <c r="V141" i="3"/>
  <c r="W139" i="3"/>
  <c r="AB160" i="3"/>
  <c r="X146" i="3"/>
  <c r="T146" i="3"/>
  <c r="W186" i="3"/>
  <c r="T273" i="3"/>
  <c r="AD300" i="3"/>
  <c r="Q265" i="3"/>
  <c r="X273" i="3"/>
  <c r="N313" i="3"/>
  <c r="R286" i="3"/>
  <c r="Q361" i="3"/>
  <c r="U371" i="3"/>
  <c r="I335" i="3"/>
  <c r="L335" i="3" s="1"/>
  <c r="T335" i="3"/>
  <c r="W367" i="3"/>
  <c r="Q229" i="3"/>
  <c r="AC229" i="3"/>
  <c r="AC352" i="3"/>
  <c r="P371" i="3"/>
  <c r="Q382" i="3"/>
  <c r="AC320" i="3"/>
  <c r="Z320" i="3"/>
  <c r="W420" i="3"/>
  <c r="N349" i="3"/>
  <c r="T433" i="3"/>
  <c r="T459" i="3"/>
  <c r="V443" i="3"/>
  <c r="Q480" i="3"/>
  <c r="N528" i="3"/>
  <c r="I528" i="3"/>
  <c r="L528" i="3" s="1"/>
  <c r="I541" i="3"/>
  <c r="L541" i="3" s="1"/>
  <c r="AB534" i="3"/>
  <c r="Z534" i="3"/>
  <c r="W518" i="3"/>
  <c r="T630" i="3"/>
  <c r="O620" i="3"/>
  <c r="R538" i="3"/>
  <c r="T538" i="3"/>
  <c r="Q622" i="3"/>
  <c r="V630" i="3"/>
  <c r="M684" i="3"/>
  <c r="V684" i="3"/>
  <c r="N12" i="3"/>
  <c r="AD29" i="3"/>
  <c r="U143" i="3"/>
  <c r="N371" i="3"/>
  <c r="AD371" i="3"/>
  <c r="Y397" i="3"/>
  <c r="N615" i="3"/>
  <c r="AC630" i="3"/>
  <c r="N320" i="3"/>
  <c r="AD677" i="3"/>
  <c r="T18" i="3"/>
  <c r="Q9" i="3"/>
  <c r="U9" i="3"/>
  <c r="AD56" i="3"/>
  <c r="Z56" i="3"/>
  <c r="P116" i="3"/>
  <c r="P112" i="3"/>
  <c r="Z139" i="3"/>
  <c r="N141" i="3"/>
  <c r="O139" i="3"/>
  <c r="T160" i="3"/>
  <c r="W146" i="3"/>
  <c r="AA146" i="3"/>
  <c r="O186" i="3"/>
  <c r="I265" i="3"/>
  <c r="L265" i="3" s="1"/>
  <c r="P273" i="3"/>
  <c r="AA313" i="3"/>
  <c r="Y306" i="3"/>
  <c r="Y286" i="3"/>
  <c r="I361" i="3"/>
  <c r="L361" i="3" s="1"/>
  <c r="X335" i="3"/>
  <c r="O367" i="3"/>
  <c r="P333" i="3"/>
  <c r="Y229" i="3"/>
  <c r="U229" i="3"/>
  <c r="I382" i="3"/>
  <c r="L382" i="3" s="1"/>
  <c r="Q320" i="3"/>
  <c r="R320" i="3"/>
  <c r="W436" i="3"/>
  <c r="AC349" i="3"/>
  <c r="AA433" i="3"/>
  <c r="AA459" i="3"/>
  <c r="AC393" i="3"/>
  <c r="T534" i="3"/>
  <c r="AB480" i="3"/>
  <c r="I480" i="3"/>
  <c r="L480" i="3" s="1"/>
  <c r="AC528" i="3"/>
  <c r="P541" i="3"/>
  <c r="R534" i="3"/>
  <c r="Z588" i="3"/>
  <c r="AB518" i="3"/>
  <c r="O518" i="3"/>
  <c r="W699" i="3"/>
  <c r="AD620" i="3"/>
  <c r="AA510" i="3"/>
  <c r="Q538" i="3"/>
  <c r="AA538" i="3"/>
  <c r="N630" i="3"/>
  <c r="AB684" i="3"/>
  <c r="X684" i="3"/>
  <c r="AC29" i="3"/>
  <c r="T186" i="3"/>
  <c r="Q29" i="3"/>
  <c r="O143" i="3"/>
  <c r="X387" i="3"/>
  <c r="AD433" i="3"/>
  <c r="I420" i="3"/>
  <c r="L420" i="3" s="1"/>
  <c r="AD615" i="3"/>
  <c r="P699" i="3"/>
  <c r="Q397" i="3"/>
  <c r="T397" i="3"/>
  <c r="U12" i="3"/>
  <c r="P29" i="3"/>
  <c r="Z263" i="3"/>
  <c r="AB146" i="3"/>
  <c r="M397" i="3"/>
  <c r="T29" i="3"/>
  <c r="I9" i="3"/>
  <c r="L9" i="3" s="1"/>
  <c r="M9" i="3"/>
  <c r="P56" i="3"/>
  <c r="R56" i="3"/>
  <c r="T90" i="3"/>
  <c r="X139" i="3"/>
  <c r="W112" i="3"/>
  <c r="AA141" i="3"/>
  <c r="AC141" i="3"/>
  <c r="AD139" i="3"/>
  <c r="AA160" i="3"/>
  <c r="Q146" i="3"/>
  <c r="S146" i="3"/>
  <c r="AD186" i="3"/>
  <c r="X265" i="3"/>
  <c r="S313" i="3"/>
  <c r="O277" i="3"/>
  <c r="Z307" i="3"/>
  <c r="Q286" i="3"/>
  <c r="X361" i="3"/>
  <c r="P335" i="3"/>
  <c r="AD367" i="3"/>
  <c r="P229" i="3"/>
  <c r="M229" i="3"/>
  <c r="AB371" i="3"/>
  <c r="X382" i="3"/>
  <c r="X397" i="3"/>
  <c r="AB320" i="3"/>
  <c r="U349" i="3"/>
  <c r="S433" i="3"/>
  <c r="N395" i="3"/>
  <c r="S459" i="3"/>
  <c r="S519" i="3"/>
  <c r="R375" i="3"/>
  <c r="N410" i="3"/>
  <c r="W615" i="3"/>
  <c r="V480" i="3"/>
  <c r="X480" i="3"/>
  <c r="U528" i="3"/>
  <c r="W541" i="3"/>
  <c r="R615" i="3"/>
  <c r="Y534" i="3"/>
  <c r="T518" i="3"/>
  <c r="AA537" i="3"/>
  <c r="V620" i="3"/>
  <c r="S510" i="3"/>
  <c r="P538" i="3"/>
  <c r="S538" i="3"/>
  <c r="Z630" i="3"/>
  <c r="T684" i="3"/>
  <c r="P684" i="3"/>
  <c r="Z29" i="3"/>
  <c r="N273" i="3"/>
  <c r="W387" i="3"/>
  <c r="W433" i="3"/>
  <c r="Y420" i="3"/>
  <c r="AC534" i="3"/>
  <c r="R116" i="3"/>
  <c r="Z352" i="3"/>
  <c r="U518" i="3"/>
  <c r="V12" i="3"/>
  <c r="AA29" i="3"/>
  <c r="Z9" i="3"/>
  <c r="AB9" i="3"/>
  <c r="AC56" i="3"/>
  <c r="Y56" i="3"/>
  <c r="R143" i="3"/>
  <c r="O112" i="3"/>
  <c r="S141" i="3"/>
  <c r="U141" i="3"/>
  <c r="V139" i="3"/>
  <c r="S160" i="3"/>
  <c r="P146" i="3"/>
  <c r="Z146" i="3"/>
  <c r="M129" i="3"/>
  <c r="Q186" i="3"/>
  <c r="V186" i="3"/>
  <c r="P265" i="3"/>
  <c r="M265" i="3"/>
  <c r="AD277" i="3"/>
  <c r="I286" i="3"/>
  <c r="L286" i="3" s="1"/>
  <c r="P361" i="3"/>
  <c r="W335" i="3"/>
  <c r="V367" i="3"/>
  <c r="X229" i="3"/>
  <c r="T371" i="3"/>
  <c r="P382" i="3"/>
  <c r="P397" i="3"/>
  <c r="P320" i="3"/>
  <c r="M349" i="3"/>
  <c r="Z433" i="3"/>
  <c r="W459" i="3"/>
  <c r="Z459" i="3"/>
  <c r="AD451" i="3"/>
  <c r="X410" i="3"/>
  <c r="O537" i="3"/>
  <c r="U480" i="3"/>
  <c r="P480" i="3"/>
  <c r="M528" i="3"/>
  <c r="AC518" i="3"/>
  <c r="O541" i="3"/>
  <c r="Z615" i="3"/>
  <c r="Q534" i="3"/>
  <c r="AA518" i="3"/>
  <c r="N620" i="3"/>
  <c r="W538" i="3"/>
  <c r="R630" i="3"/>
  <c r="N684" i="3"/>
  <c r="N29" i="3"/>
  <c r="S387" i="3"/>
  <c r="O433" i="3"/>
  <c r="X420" i="3"/>
  <c r="Y615" i="3"/>
  <c r="Q12" i="3"/>
  <c r="Q615" i="3"/>
  <c r="AC519" i="3"/>
  <c r="AB21" i="3"/>
  <c r="AA56" i="3"/>
  <c r="X116" i="3"/>
  <c r="Z286" i="3"/>
  <c r="P367" i="3"/>
  <c r="S29" i="3"/>
  <c r="S12" i="3"/>
  <c r="Y9" i="3"/>
  <c r="T9" i="3"/>
  <c r="O56" i="3"/>
  <c r="Q56" i="3"/>
  <c r="W116" i="3"/>
  <c r="V112" i="3"/>
  <c r="Y141" i="3"/>
  <c r="M141" i="3"/>
  <c r="N139" i="3"/>
  <c r="AC160" i="3"/>
  <c r="Z160" i="3"/>
  <c r="O146" i="3"/>
  <c r="R146" i="3"/>
  <c r="P186" i="3"/>
  <c r="N186" i="3"/>
  <c r="AC265" i="3"/>
  <c r="AC286" i="3"/>
  <c r="X286" i="3"/>
  <c r="R313" i="3"/>
  <c r="W361" i="3"/>
  <c r="O335" i="3"/>
  <c r="N367" i="3"/>
  <c r="M387" i="3"/>
  <c r="N387" i="3"/>
  <c r="O229" i="3"/>
  <c r="AA371" i="3"/>
  <c r="W382" i="3"/>
  <c r="W397" i="3"/>
  <c r="AA420" i="3"/>
  <c r="AA320" i="3"/>
  <c r="Y349" i="3"/>
  <c r="AB349" i="3"/>
  <c r="R433" i="3"/>
  <c r="O459" i="3"/>
  <c r="R459" i="3"/>
  <c r="M451" i="3"/>
  <c r="T480" i="3"/>
  <c r="W480" i="3"/>
  <c r="AB528" i="3"/>
  <c r="AB541" i="3"/>
  <c r="AD541" i="3"/>
  <c r="T526" i="3"/>
  <c r="I534" i="3"/>
  <c r="L534" i="3" s="1"/>
  <c r="S518" i="3"/>
  <c r="W547" i="3"/>
  <c r="O677" i="3"/>
  <c r="AC620" i="3"/>
  <c r="O538" i="3"/>
  <c r="Y630" i="3"/>
  <c r="AA684" i="3"/>
  <c r="T141" i="3"/>
  <c r="O29" i="3"/>
  <c r="R420" i="3"/>
  <c r="M615" i="3"/>
  <c r="AB699" i="3"/>
  <c r="V300" i="3"/>
  <c r="Y382" i="3"/>
  <c r="AB29" i="3"/>
  <c r="AD12" i="3"/>
  <c r="R12" i="3"/>
  <c r="AA12" i="3"/>
  <c r="X9" i="3"/>
  <c r="AA9" i="3"/>
  <c r="AB56" i="3"/>
  <c r="I56" i="3"/>
  <c r="L56" i="3" s="1"/>
  <c r="AD116" i="3"/>
  <c r="R139" i="3"/>
  <c r="Q141" i="3"/>
  <c r="AC139" i="3"/>
  <c r="M160" i="3"/>
  <c r="R160" i="3"/>
  <c r="AD146" i="3"/>
  <c r="AB186" i="3"/>
  <c r="AC186" i="3"/>
  <c r="AA273" i="3"/>
  <c r="W263" i="3"/>
  <c r="U286" i="3"/>
  <c r="P286" i="3"/>
  <c r="O361" i="3"/>
  <c r="T387" i="3"/>
  <c r="AD335" i="3"/>
  <c r="AC367" i="3"/>
  <c r="U387" i="3"/>
  <c r="V387" i="3"/>
  <c r="W229" i="3"/>
  <c r="S371" i="3"/>
  <c r="O382" i="3"/>
  <c r="O397" i="3"/>
  <c r="M320" i="3"/>
  <c r="X349" i="3"/>
  <c r="T349" i="3"/>
  <c r="Y433" i="3"/>
  <c r="Y451" i="3"/>
  <c r="AD459" i="3"/>
  <c r="Y519" i="3"/>
  <c r="AA451" i="3"/>
  <c r="AA494" i="3"/>
  <c r="N480" i="3"/>
  <c r="O480" i="3"/>
  <c r="T528" i="3"/>
  <c r="AA526" i="3"/>
  <c r="X534" i="3"/>
  <c r="Z518" i="3"/>
  <c r="U620" i="3"/>
  <c r="AD538" i="3"/>
  <c r="Q630" i="3"/>
  <c r="S684" i="3"/>
  <c r="AC12" i="3"/>
  <c r="AC361" i="3"/>
  <c r="Q420" i="3"/>
  <c r="Y401" i="3"/>
  <c r="X615" i="3"/>
  <c r="AD699" i="3"/>
  <c r="O387" i="3"/>
  <c r="N518" i="3"/>
  <c r="R229" i="3"/>
  <c r="S320" i="3"/>
  <c r="AD518" i="3"/>
  <c r="P518" i="3"/>
  <c r="AD630" i="3"/>
  <c r="P48" i="3"/>
  <c r="P9" i="3"/>
  <c r="S9" i="3"/>
  <c r="N56" i="3"/>
  <c r="Q116" i="3"/>
  <c r="AC116" i="3"/>
  <c r="I174" i="3"/>
  <c r="L174" i="3" s="1"/>
  <c r="I141" i="3"/>
  <c r="L141" i="3" s="1"/>
  <c r="X174" i="3"/>
  <c r="U139" i="3"/>
  <c r="W160" i="3"/>
  <c r="X160" i="3"/>
  <c r="V146" i="3"/>
  <c r="Z186" i="3"/>
  <c r="U186" i="3"/>
  <c r="S273" i="3"/>
  <c r="M273" i="3"/>
  <c r="X313" i="3"/>
  <c r="M286" i="3"/>
  <c r="AD361" i="3"/>
  <c r="AB387" i="3"/>
  <c r="V335" i="3"/>
  <c r="U367" i="3"/>
  <c r="AC387" i="3"/>
  <c r="AD387" i="3"/>
  <c r="N229" i="3"/>
  <c r="Z371" i="3"/>
  <c r="AD382" i="3"/>
  <c r="AD397" i="3"/>
  <c r="Y320" i="3"/>
  <c r="M420" i="3"/>
  <c r="Q349" i="3"/>
  <c r="AA349" i="3"/>
  <c r="Q433" i="3"/>
  <c r="V459" i="3"/>
  <c r="AA540" i="3"/>
  <c r="M480" i="3"/>
  <c r="AA528" i="3"/>
  <c r="P528" i="3"/>
  <c r="P534" i="3"/>
  <c r="R518" i="3"/>
  <c r="Y620" i="3"/>
  <c r="M620" i="3"/>
  <c r="V538" i="3"/>
  <c r="I630" i="3"/>
  <c r="L630" i="3" s="1"/>
  <c r="AD684" i="3"/>
  <c r="M12" i="3"/>
  <c r="Y25" i="3"/>
  <c r="AD257" i="3"/>
  <c r="P420" i="3"/>
  <c r="X699" i="3"/>
  <c r="V615" i="3"/>
  <c r="T307" i="3"/>
  <c r="M630" i="3"/>
  <c r="Y685" i="3"/>
  <c r="AD133" i="3"/>
  <c r="S229" i="3"/>
  <c r="R541" i="3"/>
  <c r="S397" i="3"/>
  <c r="Z12" i="3"/>
  <c r="W9" i="3"/>
  <c r="X56" i="3"/>
  <c r="S174" i="3"/>
  <c r="X141" i="3"/>
  <c r="P174" i="3"/>
  <c r="M139" i="3"/>
  <c r="I160" i="3"/>
  <c r="L160" i="3" s="1"/>
  <c r="P160" i="3"/>
  <c r="N146" i="3"/>
  <c r="Y186" i="3"/>
  <c r="M186" i="3"/>
  <c r="Z273" i="3"/>
  <c r="AC273" i="3"/>
  <c r="P313" i="3"/>
  <c r="V328" i="3"/>
  <c r="V361" i="3"/>
  <c r="I362" i="3"/>
  <c r="L362" i="3" s="1"/>
  <c r="V229" i="3"/>
  <c r="R371" i="3"/>
  <c r="AA382" i="3"/>
  <c r="V382" i="3"/>
  <c r="V397" i="3"/>
  <c r="W320" i="3"/>
  <c r="T420" i="3"/>
  <c r="U420" i="3"/>
  <c r="P349" i="3"/>
  <c r="S349" i="3"/>
  <c r="I433" i="3"/>
  <c r="L433" i="3" s="1"/>
  <c r="N459" i="3"/>
  <c r="V433" i="3"/>
  <c r="S465" i="3"/>
  <c r="AA480" i="3"/>
  <c r="S528" i="3"/>
  <c r="AD480" i="3"/>
  <c r="W534" i="3"/>
  <c r="Y518" i="3"/>
  <c r="U622" i="3"/>
  <c r="Q620" i="3"/>
  <c r="AB620" i="3"/>
  <c r="X630" i="3"/>
  <c r="Z684" i="3"/>
  <c r="AB12" i="3"/>
  <c r="AA361" i="3"/>
  <c r="S420" i="3"/>
  <c r="I615" i="3"/>
  <c r="L615" i="3" s="1"/>
  <c r="M371" i="3"/>
  <c r="Z141" i="3"/>
  <c r="AA630" i="3"/>
  <c r="AA90" i="3"/>
  <c r="X48" i="3"/>
  <c r="AD90" i="3"/>
  <c r="I90" i="3"/>
  <c r="L90" i="3" s="1"/>
  <c r="U129" i="3"/>
  <c r="W204" i="3"/>
  <c r="P263" i="3"/>
  <c r="T306" i="3"/>
  <c r="M307" i="3"/>
  <c r="Q362" i="3"/>
  <c r="W370" i="3"/>
  <c r="N352" i="3"/>
  <c r="O436" i="3"/>
  <c r="W465" i="3"/>
  <c r="I412" i="3"/>
  <c r="L412" i="3" s="1"/>
  <c r="AC412" i="3"/>
  <c r="AD465" i="3"/>
  <c r="Q519" i="3"/>
  <c r="AD443" i="3"/>
  <c r="AA465" i="3"/>
  <c r="Z375" i="3"/>
  <c r="N393" i="3"/>
  <c r="T537" i="3"/>
  <c r="I547" i="3"/>
  <c r="L547" i="3" s="1"/>
  <c r="Y622" i="3"/>
  <c r="V685" i="3"/>
  <c r="W685" i="3"/>
  <c r="N257" i="3"/>
  <c r="I443" i="3"/>
  <c r="L443" i="3" s="1"/>
  <c r="T519" i="3"/>
  <c r="T622" i="3"/>
  <c r="T362" i="3"/>
  <c r="AA257" i="3"/>
  <c r="Z306" i="3"/>
  <c r="AB362" i="3"/>
  <c r="V48" i="3"/>
  <c r="N457" i="3"/>
  <c r="AC90" i="3"/>
  <c r="AB129" i="3"/>
  <c r="AD204" i="3"/>
  <c r="O263" i="3"/>
  <c r="Q306" i="3"/>
  <c r="R307" i="3"/>
  <c r="X362" i="3"/>
  <c r="R352" i="3"/>
  <c r="U352" i="3"/>
  <c r="AB436" i="3"/>
  <c r="AD412" i="3"/>
  <c r="M412" i="3"/>
  <c r="Y443" i="3"/>
  <c r="N443" i="3"/>
  <c r="AA519" i="3"/>
  <c r="Z465" i="3"/>
  <c r="Y375" i="3"/>
  <c r="M393" i="3"/>
  <c r="P537" i="3"/>
  <c r="W537" i="3"/>
  <c r="S537" i="3"/>
  <c r="O547" i="3"/>
  <c r="I622" i="3"/>
  <c r="L622" i="3" s="1"/>
  <c r="O685" i="3"/>
  <c r="Q685" i="3"/>
  <c r="M263" i="3"/>
  <c r="S307" i="3"/>
  <c r="V257" i="3"/>
  <c r="O519" i="3"/>
  <c r="I669" i="3"/>
  <c r="L669" i="3" s="1"/>
  <c r="U306" i="3"/>
  <c r="V362" i="3"/>
  <c r="AB48" i="3"/>
  <c r="S90" i="3"/>
  <c r="AC138" i="3"/>
  <c r="T129" i="3"/>
  <c r="V204" i="3"/>
  <c r="AD263" i="3"/>
  <c r="I306" i="3"/>
  <c r="L306" i="3" s="1"/>
  <c r="Y307" i="3"/>
  <c r="T352" i="3"/>
  <c r="AA352" i="3"/>
  <c r="P362" i="3"/>
  <c r="Y352" i="3"/>
  <c r="M352" i="3"/>
  <c r="M436" i="3"/>
  <c r="R412" i="3"/>
  <c r="AC443" i="3"/>
  <c r="R465" i="3"/>
  <c r="AD375" i="3"/>
  <c r="Q375" i="3"/>
  <c r="AB393" i="3"/>
  <c r="AA608" i="3"/>
  <c r="Z537" i="3"/>
  <c r="AD547" i="3"/>
  <c r="X622" i="3"/>
  <c r="AC685" i="3"/>
  <c r="I685" i="3"/>
  <c r="L685" i="3" s="1"/>
  <c r="AB307" i="3"/>
  <c r="M257" i="3"/>
  <c r="I537" i="3"/>
  <c r="L537" i="3" s="1"/>
  <c r="AB519" i="3"/>
  <c r="W669" i="3"/>
  <c r="U362" i="3"/>
  <c r="AA438" i="3"/>
  <c r="T48" i="3"/>
  <c r="AB90" i="3"/>
  <c r="AA204" i="3"/>
  <c r="N204" i="3"/>
  <c r="V263" i="3"/>
  <c r="X306" i="3"/>
  <c r="Q307" i="3"/>
  <c r="W362" i="3"/>
  <c r="AB352" i="3"/>
  <c r="Q352" i="3"/>
  <c r="U436" i="3"/>
  <c r="AB412" i="3"/>
  <c r="R519" i="3"/>
  <c r="U443" i="3"/>
  <c r="Y465" i="3"/>
  <c r="AC375" i="3"/>
  <c r="I375" i="3"/>
  <c r="L375" i="3" s="1"/>
  <c r="T393" i="3"/>
  <c r="R537" i="3"/>
  <c r="V547" i="3"/>
  <c r="P622" i="3"/>
  <c r="U685" i="3"/>
  <c r="AC257" i="3"/>
  <c r="Q436" i="3"/>
  <c r="N519" i="3"/>
  <c r="N370" i="3"/>
  <c r="AD362" i="3"/>
  <c r="AA129" i="3"/>
  <c r="AA48" i="3"/>
  <c r="P90" i="3"/>
  <c r="AD129" i="3"/>
  <c r="S129" i="3"/>
  <c r="Z204" i="3"/>
  <c r="AC204" i="3"/>
  <c r="N263" i="3"/>
  <c r="P306" i="3"/>
  <c r="I307" i="3"/>
  <c r="L307" i="3" s="1"/>
  <c r="O362" i="3"/>
  <c r="I352" i="3"/>
  <c r="L352" i="3" s="1"/>
  <c r="AC436" i="3"/>
  <c r="Q412" i="3"/>
  <c r="Z519" i="3"/>
  <c r="M443" i="3"/>
  <c r="Q465" i="3"/>
  <c r="V375" i="3"/>
  <c r="X375" i="3"/>
  <c r="AA393" i="3"/>
  <c r="AD537" i="3"/>
  <c r="N547" i="3"/>
  <c r="W622" i="3"/>
  <c r="M685" i="3"/>
  <c r="X685" i="3"/>
  <c r="U257" i="3"/>
  <c r="I436" i="3"/>
  <c r="L436" i="3" s="1"/>
  <c r="X519" i="3"/>
  <c r="Z129" i="3"/>
  <c r="X204" i="3"/>
  <c r="U204" i="3"/>
  <c r="Y301" i="3"/>
  <c r="W306" i="3"/>
  <c r="X307" i="3"/>
  <c r="X352" i="3"/>
  <c r="AA412" i="3"/>
  <c r="AB443" i="3"/>
  <c r="I465" i="3"/>
  <c r="L465" i="3" s="1"/>
  <c r="U375" i="3"/>
  <c r="P375" i="3"/>
  <c r="S393" i="3"/>
  <c r="V537" i="3"/>
  <c r="R547" i="3"/>
  <c r="AC547" i="3"/>
  <c r="O622" i="3"/>
  <c r="AB685" i="3"/>
  <c r="AB257" i="3"/>
  <c r="V465" i="3"/>
  <c r="Z436" i="3"/>
  <c r="M519" i="3"/>
  <c r="P257" i="3"/>
  <c r="X600" i="3"/>
  <c r="Z48" i="3"/>
  <c r="O90" i="3"/>
  <c r="T138" i="3"/>
  <c r="V129" i="3"/>
  <c r="R129" i="3"/>
  <c r="S204" i="3"/>
  <c r="M204" i="3"/>
  <c r="O306" i="3"/>
  <c r="P307" i="3"/>
  <c r="AA362" i="3"/>
  <c r="P352" i="3"/>
  <c r="P412" i="3"/>
  <c r="T443" i="3"/>
  <c r="AC465" i="3"/>
  <c r="X465" i="3"/>
  <c r="N375" i="3"/>
  <c r="W375" i="3"/>
  <c r="V393" i="3"/>
  <c r="Z393" i="3"/>
  <c r="Q537" i="3"/>
  <c r="N537" i="3"/>
  <c r="Q547" i="3"/>
  <c r="U547" i="3"/>
  <c r="Q669" i="3"/>
  <c r="AD622" i="3"/>
  <c r="X669" i="3"/>
  <c r="T685" i="3"/>
  <c r="T263" i="3"/>
  <c r="Z257" i="3"/>
  <c r="T257" i="3"/>
  <c r="O465" i="3"/>
  <c r="Y436" i="3"/>
  <c r="V519" i="3"/>
  <c r="V669" i="3"/>
  <c r="S48" i="3"/>
  <c r="R48" i="3"/>
  <c r="Z90" i="3"/>
  <c r="P129" i="3"/>
  <c r="Y129" i="3"/>
  <c r="R204" i="3"/>
  <c r="AB204" i="3"/>
  <c r="X270" i="3"/>
  <c r="Y263" i="3"/>
  <c r="AD306" i="3"/>
  <c r="W307" i="3"/>
  <c r="S362" i="3"/>
  <c r="W352" i="3"/>
  <c r="AA436" i="3"/>
  <c r="N436" i="3"/>
  <c r="W412" i="3"/>
  <c r="AA443" i="3"/>
  <c r="U465" i="3"/>
  <c r="P465" i="3"/>
  <c r="AB375" i="3"/>
  <c r="O375" i="3"/>
  <c r="U393" i="3"/>
  <c r="R393" i="3"/>
  <c r="AC537" i="3"/>
  <c r="P547" i="3"/>
  <c r="M547" i="3"/>
  <c r="AA669" i="3"/>
  <c r="AA622" i="3"/>
  <c r="V622" i="3"/>
  <c r="P669" i="3"/>
  <c r="AA685" i="3"/>
  <c r="T370" i="3"/>
  <c r="Q257" i="3"/>
  <c r="I257" i="3"/>
  <c r="L257" i="3" s="1"/>
  <c r="X436" i="3"/>
  <c r="I519" i="3"/>
  <c r="L519" i="3" s="1"/>
  <c r="N669" i="3"/>
  <c r="R306" i="3"/>
  <c r="R257" i="3"/>
  <c r="AC48" i="3"/>
  <c r="X129" i="3"/>
  <c r="Y48" i="3"/>
  <c r="W90" i="3"/>
  <c r="R90" i="3"/>
  <c r="W129" i="3"/>
  <c r="Q129" i="3"/>
  <c r="Y204" i="3"/>
  <c r="T204" i="3"/>
  <c r="U270" i="3"/>
  <c r="Q263" i="3"/>
  <c r="V306" i="3"/>
  <c r="O307" i="3"/>
  <c r="Z362" i="3"/>
  <c r="O352" i="3"/>
  <c r="V436" i="3"/>
  <c r="O412" i="3"/>
  <c r="S443" i="3"/>
  <c r="M465" i="3"/>
  <c r="T375" i="3"/>
  <c r="P393" i="3"/>
  <c r="Y393" i="3"/>
  <c r="U537" i="3"/>
  <c r="AA547" i="3"/>
  <c r="AB547" i="3"/>
  <c r="S622" i="3"/>
  <c r="N622" i="3"/>
  <c r="AC669" i="3"/>
  <c r="S685" i="3"/>
  <c r="R263" i="3"/>
  <c r="X257" i="3"/>
  <c r="S257" i="3"/>
  <c r="S436" i="3"/>
  <c r="N362" i="3"/>
  <c r="AC306" i="3"/>
  <c r="Q48" i="3"/>
  <c r="M90" i="3"/>
  <c r="Y90" i="3"/>
  <c r="V138" i="3"/>
  <c r="O129" i="3"/>
  <c r="I129" i="3"/>
  <c r="L129" i="3" s="1"/>
  <c r="Q204" i="3"/>
  <c r="I263" i="3"/>
  <c r="L263" i="3" s="1"/>
  <c r="N306" i="3"/>
  <c r="AC307" i="3"/>
  <c r="R362" i="3"/>
  <c r="S370" i="3"/>
  <c r="AD352" i="3"/>
  <c r="AD436" i="3"/>
  <c r="X393" i="3"/>
  <c r="X412" i="3"/>
  <c r="V412" i="3"/>
  <c r="W443" i="3"/>
  <c r="Z443" i="3"/>
  <c r="AB465" i="3"/>
  <c r="AA375" i="3"/>
  <c r="O393" i="3"/>
  <c r="Q393" i="3"/>
  <c r="M537" i="3"/>
  <c r="Z547" i="3"/>
  <c r="T547" i="3"/>
  <c r="Z622" i="3"/>
  <c r="U669" i="3"/>
  <c r="Z685" i="3"/>
  <c r="V307" i="3"/>
  <c r="O257" i="3"/>
  <c r="Q443" i="3"/>
  <c r="AC622" i="3"/>
  <c r="S306" i="3"/>
  <c r="R436" i="3"/>
  <c r="U90" i="3"/>
  <c r="S138" i="3"/>
  <c r="AC129" i="3"/>
  <c r="I204" i="3"/>
  <c r="L204" i="3" s="1"/>
  <c r="X263" i="3"/>
  <c r="AB306" i="3"/>
  <c r="U307" i="3"/>
  <c r="Y362" i="3"/>
  <c r="V352" i="3"/>
  <c r="T412" i="3"/>
  <c r="N412" i="3"/>
  <c r="O443" i="3"/>
  <c r="R443" i="3"/>
  <c r="T465" i="3"/>
  <c r="S375" i="3"/>
  <c r="AD393" i="3"/>
  <c r="I393" i="3"/>
  <c r="L393" i="3" s="1"/>
  <c r="X537" i="3"/>
  <c r="AB537" i="3"/>
  <c r="Y547" i="3"/>
  <c r="R622" i="3"/>
  <c r="M669" i="3"/>
  <c r="AD685" i="3"/>
  <c r="R685" i="3"/>
  <c r="W257" i="3"/>
  <c r="P443" i="3"/>
  <c r="AB622" i="3"/>
  <c r="AD307" i="3"/>
  <c r="AD160" i="3"/>
  <c r="P20" i="3"/>
  <c r="AA446" i="3"/>
  <c r="R297" i="3"/>
  <c r="AB53" i="3"/>
  <c r="Y459" i="3"/>
  <c r="W174" i="3"/>
  <c r="U519" i="3"/>
  <c r="Q297" i="3"/>
  <c r="Q459" i="3"/>
  <c r="P459" i="3"/>
  <c r="Y387" i="3"/>
  <c r="R174" i="3"/>
  <c r="Z412" i="3"/>
  <c r="T615" i="3"/>
  <c r="Y160" i="3"/>
  <c r="M472" i="3"/>
  <c r="M244" i="3"/>
  <c r="AB244" i="3"/>
  <c r="T244" i="3"/>
  <c r="R244" i="3"/>
  <c r="AD244" i="3"/>
  <c r="V244" i="3"/>
  <c r="N244" i="3"/>
  <c r="U244" i="3"/>
  <c r="X395" i="3"/>
  <c r="Y395" i="3"/>
  <c r="Z395" i="3"/>
  <c r="S395" i="3"/>
  <c r="O395" i="3"/>
  <c r="AA395" i="3"/>
  <c r="P395" i="3"/>
  <c r="T395" i="3"/>
  <c r="Q395" i="3"/>
  <c r="AB395" i="3"/>
  <c r="R395" i="3"/>
  <c r="M395" i="3"/>
  <c r="U395" i="3"/>
  <c r="AC395" i="3"/>
  <c r="AD395" i="3"/>
  <c r="X724" i="3"/>
  <c r="Y724" i="3"/>
  <c r="AA724" i="3"/>
  <c r="N724" i="3"/>
  <c r="AD613" i="3"/>
  <c r="AB613" i="3"/>
  <c r="O613" i="3"/>
  <c r="W613" i="3"/>
  <c r="P613" i="3"/>
  <c r="X613" i="3"/>
  <c r="I613" i="3"/>
  <c r="L613" i="3" s="1"/>
  <c r="Q613" i="3"/>
  <c r="M613" i="3"/>
  <c r="Y613" i="3"/>
  <c r="AC613" i="3"/>
  <c r="U613" i="3"/>
  <c r="R613" i="3"/>
  <c r="V613" i="3"/>
  <c r="Z613" i="3"/>
  <c r="M689" i="3"/>
  <c r="W689" i="3"/>
  <c r="Z689" i="3"/>
  <c r="Z161" i="3"/>
  <c r="V161" i="3"/>
  <c r="Y161" i="3"/>
  <c r="S161" i="3"/>
  <c r="P161" i="3"/>
  <c r="AA161" i="3"/>
  <c r="O161" i="3"/>
  <c r="R161" i="3"/>
  <c r="AD161" i="3"/>
  <c r="T161" i="3"/>
  <c r="W161" i="3"/>
  <c r="N161" i="3"/>
  <c r="AB161" i="3"/>
  <c r="M161" i="3"/>
  <c r="X161" i="3"/>
  <c r="U161" i="3"/>
  <c r="AC161" i="3"/>
  <c r="Q161" i="3"/>
  <c r="N423" i="3"/>
  <c r="Q423" i="3"/>
  <c r="AB562" i="3"/>
  <c r="AC562" i="3"/>
  <c r="M456" i="3"/>
  <c r="Q456" i="3"/>
  <c r="AD456" i="3"/>
  <c r="Y456" i="3"/>
  <c r="U456" i="3"/>
  <c r="R456" i="3"/>
  <c r="Z456" i="3"/>
  <c r="S456" i="3"/>
  <c r="AA456" i="3"/>
  <c r="T456" i="3"/>
  <c r="P456" i="3"/>
  <c r="O456" i="3"/>
  <c r="AB456" i="3"/>
  <c r="W456" i="3"/>
  <c r="N456" i="3"/>
  <c r="I456" i="3"/>
  <c r="L456" i="3" s="1"/>
  <c r="AC456" i="3"/>
  <c r="O558" i="3"/>
  <c r="AA558" i="3"/>
  <c r="P558" i="3"/>
  <c r="AB558" i="3"/>
  <c r="M558" i="3"/>
  <c r="X558" i="3"/>
  <c r="T558" i="3"/>
  <c r="I558" i="3"/>
  <c r="L558" i="3" s="1"/>
  <c r="Q558" i="3"/>
  <c r="Y558" i="3"/>
  <c r="R558" i="3"/>
  <c r="AD558" i="3"/>
  <c r="Z558" i="3"/>
  <c r="U558" i="3"/>
  <c r="AA364" i="3"/>
  <c r="T364" i="3"/>
  <c r="AB364" i="3"/>
  <c r="M364" i="3"/>
  <c r="V364" i="3"/>
  <c r="U364" i="3"/>
  <c r="AC364" i="3"/>
  <c r="I364" i="3"/>
  <c r="L364" i="3" s="1"/>
  <c r="P364" i="3"/>
  <c r="Q364" i="3"/>
  <c r="Y364" i="3"/>
  <c r="W364" i="3"/>
  <c r="S364" i="3"/>
  <c r="X364" i="3"/>
  <c r="X74" i="3"/>
  <c r="V74" i="3"/>
  <c r="R74" i="3"/>
  <c r="AD74" i="3"/>
  <c r="AC74" i="3"/>
  <c r="O74" i="3"/>
  <c r="S74" i="3"/>
  <c r="W74" i="3"/>
  <c r="T74" i="3"/>
  <c r="I74" i="3"/>
  <c r="L74" i="3" s="1"/>
  <c r="Q74" i="3"/>
  <c r="Y74" i="3"/>
  <c r="Z74" i="3"/>
  <c r="M74" i="3"/>
  <c r="U74" i="3"/>
  <c r="N74" i="3"/>
  <c r="AB74" i="3"/>
  <c r="AD301" i="3"/>
  <c r="O301" i="3"/>
  <c r="I301" i="3"/>
  <c r="L301" i="3" s="1"/>
  <c r="M301" i="3"/>
  <c r="N301" i="3"/>
  <c r="P301" i="3"/>
  <c r="U301" i="3"/>
  <c r="AA301" i="3"/>
  <c r="Z301" i="3"/>
  <c r="V301" i="3"/>
  <c r="AB301" i="3"/>
  <c r="S301" i="3"/>
  <c r="R301" i="3"/>
  <c r="AC301" i="3"/>
  <c r="T301" i="3"/>
  <c r="X301" i="3"/>
  <c r="Q301" i="3"/>
  <c r="R390" i="3"/>
  <c r="Z390" i="3"/>
  <c r="N390" i="3"/>
  <c r="S390" i="3"/>
  <c r="V390" i="3"/>
  <c r="AA390" i="3"/>
  <c r="AD390" i="3"/>
  <c r="O390" i="3"/>
  <c r="W390" i="3"/>
  <c r="P390" i="3"/>
  <c r="X390" i="3"/>
  <c r="Y390" i="3"/>
  <c r="Q262" i="3"/>
  <c r="U262" i="3"/>
  <c r="AC262" i="3"/>
  <c r="Z262" i="3"/>
  <c r="N262" i="3"/>
  <c r="V262" i="3"/>
  <c r="I262" i="3"/>
  <c r="L262" i="3" s="1"/>
  <c r="AD262" i="3"/>
  <c r="T262" i="3"/>
  <c r="O262" i="3"/>
  <c r="AB262" i="3"/>
  <c r="R262" i="3"/>
  <c r="W262" i="3"/>
  <c r="P262" i="3"/>
  <c r="X262" i="3"/>
  <c r="AA262" i="3"/>
  <c r="M262" i="3"/>
  <c r="AD64" i="3"/>
  <c r="O64" i="3"/>
  <c r="W64" i="3"/>
  <c r="P64" i="3"/>
  <c r="X64" i="3"/>
  <c r="T64" i="3"/>
  <c r="I64" i="3"/>
  <c r="L64" i="3" s="1"/>
  <c r="AB64" i="3"/>
  <c r="Q64" i="3"/>
  <c r="M64" i="3"/>
  <c r="Y64" i="3"/>
  <c r="U64" i="3"/>
  <c r="V64" i="3"/>
  <c r="N249" i="3"/>
  <c r="S249" i="3"/>
  <c r="AA249" i="3"/>
  <c r="T249" i="3"/>
  <c r="AB249" i="3"/>
  <c r="M249" i="3"/>
  <c r="P249" i="3"/>
  <c r="U249" i="3"/>
  <c r="X249" i="3"/>
  <c r="AC249" i="3"/>
  <c r="I249" i="3"/>
  <c r="L249" i="3" s="1"/>
  <c r="O249" i="3"/>
  <c r="Q249" i="3"/>
  <c r="V249" i="3"/>
  <c r="Z249" i="3"/>
  <c r="Q379" i="3"/>
  <c r="O379" i="3"/>
  <c r="AC379" i="3"/>
  <c r="R379" i="3"/>
  <c r="AD379" i="3"/>
  <c r="U379" i="3"/>
  <c r="V379" i="3"/>
  <c r="M379" i="3"/>
  <c r="N379" i="3"/>
  <c r="AA379" i="3"/>
  <c r="AB379" i="3"/>
  <c r="S379" i="3"/>
  <c r="T379" i="3"/>
  <c r="X379" i="3"/>
  <c r="Y379" i="3"/>
  <c r="AA568" i="3"/>
  <c r="U568" i="3"/>
  <c r="W568" i="3"/>
  <c r="X568" i="3"/>
  <c r="M568" i="3"/>
  <c r="I568" i="3"/>
  <c r="L568" i="3" s="1"/>
  <c r="Y568" i="3"/>
  <c r="R568" i="3"/>
  <c r="Z568" i="3"/>
  <c r="AC568" i="3"/>
  <c r="T568" i="3"/>
  <c r="Q568" i="3"/>
  <c r="V568" i="3"/>
  <c r="AB568" i="3"/>
  <c r="S568" i="3"/>
  <c r="O714" i="3"/>
  <c r="R714" i="3"/>
  <c r="S80" i="3"/>
  <c r="O80" i="3"/>
  <c r="W80" i="3"/>
  <c r="P80" i="3"/>
  <c r="AA80" i="3"/>
  <c r="X80" i="3"/>
  <c r="Q80" i="3"/>
  <c r="Y80" i="3"/>
  <c r="M80" i="3"/>
  <c r="I80" i="3"/>
  <c r="L80" i="3" s="1"/>
  <c r="T80" i="3"/>
  <c r="U80" i="3"/>
  <c r="R80" i="3"/>
  <c r="AC80" i="3"/>
  <c r="Z80" i="3"/>
  <c r="AD80" i="3"/>
  <c r="AB212" i="3"/>
  <c r="M212" i="3"/>
  <c r="AC212" i="3"/>
  <c r="I212" i="3"/>
  <c r="L212" i="3" s="1"/>
  <c r="AA351" i="3"/>
  <c r="M351" i="3"/>
  <c r="Y351" i="3"/>
  <c r="S351" i="3"/>
  <c r="U351" i="3"/>
  <c r="AC351" i="3"/>
  <c r="N351" i="3"/>
  <c r="V351" i="3"/>
  <c r="Z351" i="3"/>
  <c r="AD351" i="3"/>
  <c r="O351" i="3"/>
  <c r="W351" i="3"/>
  <c r="P351" i="3"/>
  <c r="AB351" i="3"/>
  <c r="Q351" i="3"/>
  <c r="O489" i="3"/>
  <c r="Z489" i="3"/>
  <c r="T489" i="3"/>
  <c r="X489" i="3"/>
  <c r="O42" i="3"/>
  <c r="P42" i="3"/>
  <c r="AA42" i="3"/>
  <c r="T42" i="3"/>
  <c r="AB42" i="3"/>
  <c r="M42" i="3"/>
  <c r="W42" i="3"/>
  <c r="U42" i="3"/>
  <c r="AC42" i="3"/>
  <c r="Q42" i="3"/>
  <c r="N42" i="3"/>
  <c r="V42" i="3"/>
  <c r="AD42" i="3"/>
  <c r="S42" i="3"/>
  <c r="U586" i="3"/>
  <c r="V586" i="3"/>
  <c r="I586" i="3"/>
  <c r="L586" i="3" s="1"/>
  <c r="AD586" i="3"/>
  <c r="S586" i="3"/>
  <c r="AA586" i="3"/>
  <c r="M586" i="3"/>
  <c r="X586" i="3"/>
  <c r="O586" i="3"/>
  <c r="W586" i="3"/>
  <c r="Y586" i="3"/>
  <c r="P586" i="3"/>
  <c r="T586" i="3"/>
  <c r="Z586" i="3"/>
  <c r="Q586" i="3"/>
  <c r="N586" i="3"/>
  <c r="AC586" i="3"/>
  <c r="AA624" i="3"/>
  <c r="U624" i="3"/>
  <c r="S513" i="3"/>
  <c r="AA110" i="3"/>
  <c r="I110" i="3"/>
  <c r="L110" i="3" s="1"/>
  <c r="V110" i="3"/>
  <c r="AD110" i="3"/>
  <c r="O110" i="3"/>
  <c r="W110" i="3"/>
  <c r="P110" i="3"/>
  <c r="X110" i="3"/>
  <c r="T110" i="3"/>
  <c r="Q110" i="3"/>
  <c r="AB110" i="3"/>
  <c r="R110" i="3"/>
  <c r="M110" i="3"/>
  <c r="S110" i="3"/>
  <c r="N110" i="3"/>
  <c r="AC244" i="3"/>
  <c r="AB311" i="3"/>
  <c r="AA311" i="3"/>
  <c r="Z110" i="3"/>
  <c r="AB565" i="3"/>
  <c r="T565" i="3"/>
  <c r="Y110" i="3"/>
  <c r="AD494" i="3"/>
  <c r="W494" i="3"/>
  <c r="P494" i="3"/>
  <c r="X494" i="3"/>
  <c r="V494" i="3"/>
  <c r="I494" i="3"/>
  <c r="L494" i="3" s="1"/>
  <c r="Q494" i="3"/>
  <c r="Y494" i="3"/>
  <c r="U494" i="3"/>
  <c r="R494" i="3"/>
  <c r="Z494" i="3"/>
  <c r="S494" i="3"/>
  <c r="O494" i="3"/>
  <c r="AB494" i="3"/>
  <c r="AC110" i="3"/>
  <c r="S262" i="3"/>
  <c r="X513" i="3"/>
  <c r="Q513" i="3"/>
  <c r="T513" i="3"/>
  <c r="AB513" i="3"/>
  <c r="W513" i="3"/>
  <c r="M513" i="3"/>
  <c r="U513" i="3"/>
  <c r="AC513" i="3"/>
  <c r="N513" i="3"/>
  <c r="P513" i="3"/>
  <c r="V513" i="3"/>
  <c r="Z513" i="3"/>
  <c r="AD513" i="3"/>
  <c r="R513" i="3"/>
  <c r="O513" i="3"/>
  <c r="I513" i="3"/>
  <c r="L513" i="3" s="1"/>
  <c r="AA513" i="3"/>
  <c r="U110" i="3"/>
  <c r="V25" i="3"/>
  <c r="M25" i="3"/>
  <c r="V18" i="3"/>
  <c r="W87" i="3"/>
  <c r="W105" i="3"/>
  <c r="W133" i="3"/>
  <c r="Z256" i="3"/>
  <c r="R259" i="3"/>
  <c r="W277" i="3"/>
  <c r="Z277" i="3"/>
  <c r="W328" i="3"/>
  <c r="U359" i="3"/>
  <c r="Y400" i="3"/>
  <c r="T406" i="3"/>
  <c r="W430" i="3"/>
  <c r="Y410" i="3"/>
  <c r="W505" i="3"/>
  <c r="Z505" i="3"/>
  <c r="AB526" i="3"/>
  <c r="O526" i="3"/>
  <c r="O533" i="3"/>
  <c r="O588" i="3"/>
  <c r="O619" i="3"/>
  <c r="W637" i="3"/>
  <c r="S570" i="3"/>
  <c r="AD570" i="3"/>
  <c r="T510" i="3"/>
  <c r="N589" i="3"/>
  <c r="W589" i="3"/>
  <c r="V697" i="3"/>
  <c r="Y722" i="3"/>
  <c r="X680" i="3"/>
  <c r="X688" i="3"/>
  <c r="AB688" i="3"/>
  <c r="U219" i="3"/>
  <c r="AC219" i="3"/>
  <c r="V82" i="3"/>
  <c r="N259" i="3"/>
  <c r="T400" i="3"/>
  <c r="M588" i="3"/>
  <c r="P551" i="3"/>
  <c r="U607" i="3"/>
  <c r="S219" i="3"/>
  <c r="X25" i="3"/>
  <c r="AA25" i="3"/>
  <c r="V93" i="3"/>
  <c r="Z87" i="3"/>
  <c r="V87" i="3"/>
  <c r="V105" i="3"/>
  <c r="AA105" i="3"/>
  <c r="V133" i="3"/>
  <c r="Q256" i="3"/>
  <c r="O259" i="3"/>
  <c r="X277" i="3"/>
  <c r="V277" i="3"/>
  <c r="T359" i="3"/>
  <c r="AD406" i="3"/>
  <c r="Y407" i="3"/>
  <c r="I406" i="3"/>
  <c r="L406" i="3" s="1"/>
  <c r="V410" i="3"/>
  <c r="V430" i="3"/>
  <c r="W410" i="3"/>
  <c r="T619" i="3"/>
  <c r="V505" i="3"/>
  <c r="R607" i="3"/>
  <c r="S526" i="3"/>
  <c r="S533" i="3"/>
  <c r="N533" i="3"/>
  <c r="R570" i="3"/>
  <c r="AB570" i="3"/>
  <c r="Z637" i="3"/>
  <c r="Z510" i="3"/>
  <c r="V589" i="3"/>
  <c r="Y697" i="3"/>
  <c r="AC697" i="3"/>
  <c r="O688" i="3"/>
  <c r="P82" i="3"/>
  <c r="I359" i="3"/>
  <c r="L359" i="3" s="1"/>
  <c r="Y259" i="3"/>
  <c r="AC400" i="3"/>
  <c r="Q607" i="3"/>
  <c r="AB551" i="3"/>
  <c r="Y619" i="3"/>
  <c r="AA533" i="3"/>
  <c r="M607" i="3"/>
  <c r="R619" i="3"/>
  <c r="Z406" i="3"/>
  <c r="N82" i="3"/>
  <c r="P25" i="3"/>
  <c r="S25" i="3"/>
  <c r="I93" i="3"/>
  <c r="L93" i="3" s="1"/>
  <c r="M87" i="3"/>
  <c r="N87" i="3"/>
  <c r="S105" i="3"/>
  <c r="N133" i="3"/>
  <c r="AA219" i="3"/>
  <c r="AA180" i="3"/>
  <c r="I256" i="3"/>
  <c r="L256" i="3" s="1"/>
  <c r="AC259" i="3"/>
  <c r="U277" i="3"/>
  <c r="N277" i="3"/>
  <c r="O333" i="3"/>
  <c r="X359" i="3"/>
  <c r="U407" i="3"/>
  <c r="Q407" i="3"/>
  <c r="X406" i="3"/>
  <c r="Q551" i="3"/>
  <c r="R551" i="3"/>
  <c r="N430" i="3"/>
  <c r="AC410" i="3"/>
  <c r="AB619" i="3"/>
  <c r="N505" i="3"/>
  <c r="Z607" i="3"/>
  <c r="Z526" i="3"/>
  <c r="Z533" i="3"/>
  <c r="P505" i="3"/>
  <c r="AA570" i="3"/>
  <c r="T570" i="3"/>
  <c r="R510" i="3"/>
  <c r="U589" i="3"/>
  <c r="W717" i="3"/>
  <c r="Q697" i="3"/>
  <c r="U697" i="3"/>
  <c r="Z688" i="3"/>
  <c r="AC82" i="3"/>
  <c r="X259" i="3"/>
  <c r="AA406" i="3"/>
  <c r="Q505" i="3"/>
  <c r="O400" i="3"/>
  <c r="P607" i="3"/>
  <c r="N551" i="3"/>
  <c r="S619" i="3"/>
  <c r="M533" i="3"/>
  <c r="W400" i="3"/>
  <c r="AC526" i="3"/>
  <c r="W25" i="3"/>
  <c r="I82" i="3"/>
  <c r="L82" i="3" s="1"/>
  <c r="N105" i="3"/>
  <c r="X87" i="3"/>
  <c r="AB87" i="3"/>
  <c r="Z105" i="3"/>
  <c r="AA133" i="3"/>
  <c r="AC133" i="3"/>
  <c r="T180" i="3"/>
  <c r="X256" i="3"/>
  <c r="U259" i="3"/>
  <c r="I277" i="3"/>
  <c r="L277" i="3" s="1"/>
  <c r="AB277" i="3"/>
  <c r="U333" i="3"/>
  <c r="P359" i="3"/>
  <c r="I407" i="3"/>
  <c r="L407" i="3" s="1"/>
  <c r="U406" i="3"/>
  <c r="P406" i="3"/>
  <c r="Y551" i="3"/>
  <c r="Z551" i="3"/>
  <c r="S551" i="3"/>
  <c r="Z430" i="3"/>
  <c r="AC430" i="3"/>
  <c r="U410" i="3"/>
  <c r="W607" i="3"/>
  <c r="AC505" i="3"/>
  <c r="R526" i="3"/>
  <c r="R533" i="3"/>
  <c r="Q570" i="3"/>
  <c r="Y510" i="3"/>
  <c r="AD589" i="3"/>
  <c r="I697" i="3"/>
  <c r="L697" i="3" s="1"/>
  <c r="M697" i="3"/>
  <c r="R688" i="3"/>
  <c r="V219" i="3"/>
  <c r="M82" i="3"/>
  <c r="V259" i="3"/>
  <c r="V406" i="3"/>
  <c r="I505" i="3"/>
  <c r="L505" i="3" s="1"/>
  <c r="I400" i="3"/>
  <c r="L400" i="3" s="1"/>
  <c r="V551" i="3"/>
  <c r="X551" i="3"/>
  <c r="AB82" i="3"/>
  <c r="O25" i="3"/>
  <c r="Q82" i="3"/>
  <c r="U87" i="3"/>
  <c r="T87" i="3"/>
  <c r="R105" i="3"/>
  <c r="S133" i="3"/>
  <c r="U133" i="3"/>
  <c r="T219" i="3"/>
  <c r="Z180" i="3"/>
  <c r="P256" i="3"/>
  <c r="M259" i="3"/>
  <c r="S277" i="3"/>
  <c r="T277" i="3"/>
  <c r="W359" i="3"/>
  <c r="S400" i="3"/>
  <c r="X407" i="3"/>
  <c r="W406" i="3"/>
  <c r="AA551" i="3"/>
  <c r="R430" i="3"/>
  <c r="U430" i="3"/>
  <c r="M410" i="3"/>
  <c r="X588" i="3"/>
  <c r="U505" i="3"/>
  <c r="Y588" i="3"/>
  <c r="Y526" i="3"/>
  <c r="Y533" i="3"/>
  <c r="Z570" i="3"/>
  <c r="AD510" i="3"/>
  <c r="Q510" i="3"/>
  <c r="T589" i="3"/>
  <c r="X697" i="3"/>
  <c r="AD688" i="3"/>
  <c r="N219" i="3"/>
  <c r="O82" i="3"/>
  <c r="Q259" i="3"/>
  <c r="M551" i="3"/>
  <c r="AB607" i="3"/>
  <c r="AB588" i="3"/>
  <c r="AD25" i="3"/>
  <c r="Y82" i="3"/>
  <c r="R82" i="3"/>
  <c r="T105" i="3"/>
  <c r="I87" i="3"/>
  <c r="L87" i="3" s="1"/>
  <c r="U105" i="3"/>
  <c r="Y105" i="3"/>
  <c r="Y133" i="3"/>
  <c r="M133" i="3"/>
  <c r="AB219" i="3"/>
  <c r="Y180" i="3"/>
  <c r="W256" i="3"/>
  <c r="AB259" i="3"/>
  <c r="R277" i="3"/>
  <c r="O359" i="3"/>
  <c r="R400" i="3"/>
  <c r="AA400" i="3"/>
  <c r="R406" i="3"/>
  <c r="P407" i="3"/>
  <c r="O406" i="3"/>
  <c r="Y430" i="3"/>
  <c r="M430" i="3"/>
  <c r="Q410" i="3"/>
  <c r="AB410" i="3"/>
  <c r="Y505" i="3"/>
  <c r="AA619" i="3"/>
  <c r="P588" i="3"/>
  <c r="M505" i="3"/>
  <c r="Q526" i="3"/>
  <c r="Q533" i="3"/>
  <c r="P570" i="3"/>
  <c r="AC510" i="3"/>
  <c r="I510" i="3"/>
  <c r="L510" i="3" s="1"/>
  <c r="AC589" i="3"/>
  <c r="P697" i="3"/>
  <c r="V688" i="3"/>
  <c r="X219" i="3"/>
  <c r="U551" i="3"/>
  <c r="W588" i="3"/>
  <c r="W551" i="3"/>
  <c r="AC588" i="3"/>
  <c r="J16" i="3"/>
  <c r="Z82" i="3"/>
  <c r="S87" i="3"/>
  <c r="Q105" i="3"/>
  <c r="Q133" i="3"/>
  <c r="O180" i="3"/>
  <c r="AB256" i="3"/>
  <c r="O256" i="3"/>
  <c r="T259" i="3"/>
  <c r="AC277" i="3"/>
  <c r="AD359" i="3"/>
  <c r="Z400" i="3"/>
  <c r="AC406" i="3"/>
  <c r="Q430" i="3"/>
  <c r="AD410" i="3"/>
  <c r="T410" i="3"/>
  <c r="AD588" i="3"/>
  <c r="AB505" i="3"/>
  <c r="M619" i="3"/>
  <c r="I526" i="3"/>
  <c r="L526" i="3" s="1"/>
  <c r="I533" i="3"/>
  <c r="L533" i="3" s="1"/>
  <c r="S607" i="3"/>
  <c r="Y570" i="3"/>
  <c r="V510" i="3"/>
  <c r="X510" i="3"/>
  <c r="S589" i="3"/>
  <c r="W697" i="3"/>
  <c r="N688" i="3"/>
  <c r="O219" i="3"/>
  <c r="X400" i="3"/>
  <c r="U588" i="3"/>
  <c r="I551" i="3"/>
  <c r="L551" i="3" s="1"/>
  <c r="M526" i="3"/>
  <c r="T345" i="3"/>
  <c r="N25" i="3"/>
  <c r="AA18" i="3"/>
  <c r="M105" i="3"/>
  <c r="R87" i="3"/>
  <c r="I105" i="3"/>
  <c r="L105" i="3" s="1"/>
  <c r="I133" i="3"/>
  <c r="L133" i="3" s="1"/>
  <c r="T256" i="3"/>
  <c r="AA259" i="3"/>
  <c r="Q277" i="3"/>
  <c r="V359" i="3"/>
  <c r="T407" i="3"/>
  <c r="AA430" i="3"/>
  <c r="I430" i="3"/>
  <c r="L430" i="3" s="1"/>
  <c r="P410" i="3"/>
  <c r="AA410" i="3"/>
  <c r="V588" i="3"/>
  <c r="T505" i="3"/>
  <c r="U619" i="3"/>
  <c r="N619" i="3"/>
  <c r="X526" i="3"/>
  <c r="X533" i="3"/>
  <c r="AA607" i="3"/>
  <c r="O570" i="3"/>
  <c r="U510" i="3"/>
  <c r="P510" i="3"/>
  <c r="Y589" i="3"/>
  <c r="O697" i="3"/>
  <c r="Y688" i="3"/>
  <c r="AC688" i="3"/>
  <c r="Y219" i="3"/>
  <c r="M400" i="3"/>
  <c r="S588" i="3"/>
  <c r="X607" i="3"/>
  <c r="W219" i="3"/>
  <c r="AA688" i="3"/>
  <c r="AC25" i="3"/>
  <c r="Y18" i="3"/>
  <c r="AC87" i="3"/>
  <c r="X105" i="3"/>
  <c r="X133" i="3"/>
  <c r="AA256" i="3"/>
  <c r="S259" i="3"/>
  <c r="AA277" i="3"/>
  <c r="N359" i="3"/>
  <c r="S359" i="3"/>
  <c r="X430" i="3"/>
  <c r="Z410" i="3"/>
  <c r="S410" i="3"/>
  <c r="V526" i="3"/>
  <c r="N588" i="3"/>
  <c r="AA505" i="3"/>
  <c r="AC619" i="3"/>
  <c r="AC533" i="3"/>
  <c r="V619" i="3"/>
  <c r="P526" i="3"/>
  <c r="P533" i="3"/>
  <c r="X570" i="3"/>
  <c r="N510" i="3"/>
  <c r="W510" i="3"/>
  <c r="Q589" i="3"/>
  <c r="AA697" i="3"/>
  <c r="Q688" i="3"/>
  <c r="U688" i="3"/>
  <c r="V400" i="3"/>
  <c r="R588" i="3"/>
  <c r="V607" i="3"/>
  <c r="Y277" i="3"/>
  <c r="AB406" i="3"/>
  <c r="P219" i="3"/>
  <c r="I588" i="3"/>
  <c r="L588" i="3" s="1"/>
  <c r="AD526" i="3"/>
  <c r="O18" i="3"/>
  <c r="Q87" i="3"/>
  <c r="P105" i="3"/>
  <c r="P133" i="3"/>
  <c r="S256" i="3"/>
  <c r="Z259" i="3"/>
  <c r="P277" i="3"/>
  <c r="AC359" i="3"/>
  <c r="Q400" i="3"/>
  <c r="R410" i="3"/>
  <c r="P430" i="3"/>
  <c r="O410" i="3"/>
  <c r="U533" i="3"/>
  <c r="S505" i="3"/>
  <c r="AD619" i="3"/>
  <c r="W526" i="3"/>
  <c r="W533" i="3"/>
  <c r="M570" i="3"/>
  <c r="AB510" i="3"/>
  <c r="O510" i="3"/>
  <c r="Z589" i="3"/>
  <c r="I589" i="3"/>
  <c r="L589" i="3" s="1"/>
  <c r="AD697" i="3"/>
  <c r="I688" i="3"/>
  <c r="L688" i="3" s="1"/>
  <c r="M688" i="3"/>
  <c r="I219" i="3"/>
  <c r="L219" i="3" s="1"/>
  <c r="Q219" i="3"/>
  <c r="N406" i="3"/>
  <c r="U400" i="3"/>
  <c r="Q588" i="3"/>
  <c r="AD551" i="3"/>
  <c r="I607" i="3"/>
  <c r="L607" i="3" s="1"/>
  <c r="M219" i="3"/>
  <c r="AA589" i="3"/>
  <c r="R600" i="3"/>
  <c r="Q600" i="3"/>
  <c r="M330" i="3"/>
  <c r="AA11" i="3"/>
  <c r="M11" i="3"/>
  <c r="P334" i="3"/>
  <c r="V224" i="3"/>
  <c r="U223" i="3"/>
  <c r="N407" i="3"/>
  <c r="O340" i="3"/>
  <c r="T340" i="3"/>
  <c r="I340" i="3"/>
  <c r="L340" i="3" s="1"/>
  <c r="AB340" i="3"/>
  <c r="P340" i="3"/>
  <c r="Q340" i="3"/>
  <c r="M340" i="3"/>
  <c r="Y340" i="3"/>
  <c r="U340" i="3"/>
  <c r="W340" i="3"/>
  <c r="R340" i="3"/>
  <c r="AC340" i="3"/>
  <c r="Z340" i="3"/>
  <c r="N340" i="3"/>
  <c r="X340" i="3"/>
  <c r="S340" i="3"/>
  <c r="V340" i="3"/>
  <c r="M439" i="3"/>
  <c r="U439" i="3"/>
  <c r="W439" i="3"/>
  <c r="S439" i="3"/>
  <c r="P439" i="3"/>
  <c r="AA439" i="3"/>
  <c r="X439" i="3"/>
  <c r="I439" i="3"/>
  <c r="L439" i="3" s="1"/>
  <c r="AB439" i="3"/>
  <c r="N439" i="3"/>
  <c r="Q439" i="3"/>
  <c r="AC439" i="3"/>
  <c r="V439" i="3"/>
  <c r="Y439" i="3"/>
  <c r="AD439" i="3"/>
  <c r="R439" i="3"/>
  <c r="O525" i="3"/>
  <c r="Z525" i="3"/>
  <c r="AB605" i="3"/>
  <c r="R605" i="3"/>
  <c r="M605" i="3"/>
  <c r="AD605" i="3"/>
  <c r="W605" i="3"/>
  <c r="AA605" i="3"/>
  <c r="O172" i="3"/>
  <c r="P172" i="3"/>
  <c r="AC172" i="3"/>
  <c r="Z172" i="3"/>
  <c r="N172" i="3"/>
  <c r="U172" i="3"/>
  <c r="V172" i="3"/>
  <c r="X172" i="3"/>
  <c r="M565" i="3"/>
  <c r="P565" i="3"/>
  <c r="X565" i="3"/>
  <c r="I565" i="3"/>
  <c r="L565" i="3" s="1"/>
  <c r="Q565" i="3"/>
  <c r="T293" i="3"/>
  <c r="R293" i="3"/>
  <c r="AA293" i="3"/>
  <c r="W473" i="3"/>
  <c r="P473" i="3"/>
  <c r="AA473" i="3"/>
  <c r="X473" i="3"/>
  <c r="T473" i="3"/>
  <c r="O473" i="3"/>
  <c r="I473" i="3"/>
  <c r="L473" i="3" s="1"/>
  <c r="AB473" i="3"/>
  <c r="Q473" i="3"/>
  <c r="M473" i="3"/>
  <c r="Y473" i="3"/>
  <c r="U473" i="3"/>
  <c r="R473" i="3"/>
  <c r="AC473" i="3"/>
  <c r="Z473" i="3"/>
  <c r="N215" i="3"/>
  <c r="Z215" i="3"/>
  <c r="I215" i="3"/>
  <c r="L215" i="3" s="1"/>
  <c r="M215" i="3"/>
  <c r="Q215" i="3"/>
  <c r="M311" i="3"/>
  <c r="O311" i="3"/>
  <c r="U311" i="3"/>
  <c r="P311" i="3"/>
  <c r="AC311" i="3"/>
  <c r="R311" i="3"/>
  <c r="I311" i="3"/>
  <c r="L311" i="3" s="1"/>
  <c r="N311" i="3"/>
  <c r="S311" i="3"/>
  <c r="Q311" i="3"/>
  <c r="V311" i="3"/>
  <c r="Y311" i="3"/>
  <c r="AD311" i="3"/>
  <c r="T311" i="3"/>
  <c r="Z311" i="3"/>
  <c r="Q432" i="3"/>
  <c r="Y432" i="3"/>
  <c r="R432" i="3"/>
  <c r="N432" i="3"/>
  <c r="O432" i="3"/>
  <c r="Z432" i="3"/>
  <c r="W432" i="3"/>
  <c r="S432" i="3"/>
  <c r="AC432" i="3"/>
  <c r="P432" i="3"/>
  <c r="AA432" i="3"/>
  <c r="X432" i="3"/>
  <c r="T432" i="3"/>
  <c r="X521" i="3"/>
  <c r="Y521" i="3"/>
  <c r="R521" i="3"/>
  <c r="AC521" i="3"/>
  <c r="I521" i="3"/>
  <c r="L521" i="3" s="1"/>
  <c r="Z521" i="3"/>
  <c r="N521" i="3"/>
  <c r="Q521" i="3"/>
  <c r="S521" i="3"/>
  <c r="V521" i="3"/>
  <c r="AA521" i="3"/>
  <c r="AD521" i="3"/>
  <c r="T521" i="3"/>
  <c r="O521" i="3"/>
  <c r="AB521" i="3"/>
  <c r="W521" i="3"/>
  <c r="M521" i="3"/>
  <c r="AA479" i="3"/>
  <c r="W479" i="3"/>
  <c r="I557" i="3"/>
  <c r="L557" i="3" s="1"/>
  <c r="AC557" i="3"/>
  <c r="O557" i="3"/>
  <c r="W557" i="3"/>
  <c r="P573" i="3"/>
  <c r="T573" i="3"/>
  <c r="O573" i="3"/>
  <c r="AD573" i="3"/>
  <c r="AB573" i="3"/>
  <c r="W573" i="3"/>
  <c r="U573" i="3"/>
  <c r="I573" i="3"/>
  <c r="L573" i="3" s="1"/>
  <c r="V573" i="3"/>
  <c r="Q573" i="3"/>
  <c r="M573" i="3"/>
  <c r="Y573" i="3"/>
  <c r="X573" i="3"/>
  <c r="S573" i="3"/>
  <c r="N573" i="3"/>
  <c r="AA573" i="3"/>
  <c r="M300" i="3"/>
  <c r="AB300" i="3"/>
  <c r="I300" i="3"/>
  <c r="L300" i="3" s="1"/>
  <c r="O300" i="3"/>
  <c r="W300" i="3"/>
  <c r="AA300" i="3"/>
  <c r="S300" i="3"/>
  <c r="Z300" i="3"/>
  <c r="N300" i="3"/>
  <c r="U300" i="3"/>
  <c r="T300" i="3"/>
  <c r="R300" i="3"/>
  <c r="P300" i="3"/>
  <c r="X300" i="3"/>
  <c r="Y300" i="3"/>
  <c r="Z166" i="3"/>
  <c r="N166" i="3"/>
  <c r="AA166" i="3"/>
  <c r="U166" i="3"/>
  <c r="S166" i="3"/>
  <c r="M166" i="3"/>
  <c r="W166" i="3"/>
  <c r="I166" i="3"/>
  <c r="L166" i="3" s="1"/>
  <c r="AC166" i="3"/>
  <c r="Q166" i="3"/>
  <c r="T166" i="3"/>
  <c r="I427" i="3"/>
  <c r="L427" i="3" s="1"/>
  <c r="S427" i="3"/>
  <c r="V427" i="3"/>
  <c r="AA427" i="3"/>
  <c r="AD427" i="3"/>
  <c r="Q427" i="3"/>
  <c r="T427" i="3"/>
  <c r="O427" i="3"/>
  <c r="AB427" i="3"/>
  <c r="W427" i="3"/>
  <c r="X427" i="3"/>
  <c r="M427" i="3"/>
  <c r="U427" i="3"/>
  <c r="P427" i="3"/>
  <c r="R427" i="3"/>
  <c r="AC427" i="3"/>
  <c r="Y427" i="3"/>
  <c r="N148" i="3"/>
  <c r="AA148" i="3"/>
  <c r="Y148" i="3"/>
  <c r="M148" i="3"/>
  <c r="P148" i="3"/>
  <c r="U148" i="3"/>
  <c r="X148" i="3"/>
  <c r="I267" i="3"/>
  <c r="L267" i="3" s="1"/>
  <c r="X267" i="3"/>
  <c r="T267" i="3"/>
  <c r="P267" i="3"/>
  <c r="O267" i="3"/>
  <c r="AB267" i="3"/>
  <c r="Q267" i="3"/>
  <c r="M267" i="3"/>
  <c r="V267" i="3"/>
  <c r="U267" i="3"/>
  <c r="W267" i="3"/>
  <c r="R267" i="3"/>
  <c r="AC267" i="3"/>
  <c r="AD267" i="3"/>
  <c r="Z267" i="3"/>
  <c r="N267" i="3"/>
  <c r="S267" i="3"/>
  <c r="AD544" i="3"/>
  <c r="U544" i="3"/>
  <c r="X544" i="3"/>
  <c r="R544" i="3"/>
  <c r="AA544" i="3"/>
  <c r="R253" i="3"/>
  <c r="N253" i="3"/>
  <c r="Q253" i="3"/>
  <c r="V253" i="3"/>
  <c r="Y253" i="3"/>
  <c r="AD253" i="3"/>
  <c r="S253" i="3"/>
  <c r="T253" i="3"/>
  <c r="O253" i="3"/>
  <c r="Z253" i="3"/>
  <c r="AB253" i="3"/>
  <c r="W253" i="3"/>
  <c r="AA253" i="3"/>
  <c r="M253" i="3"/>
  <c r="P253" i="3"/>
  <c r="U253" i="3"/>
  <c r="X253" i="3"/>
  <c r="I611" i="3"/>
  <c r="L611" i="3" s="1"/>
  <c r="W611" i="3"/>
  <c r="N611" i="3"/>
  <c r="S611" i="3"/>
  <c r="O611" i="3"/>
  <c r="AC611" i="3"/>
  <c r="P611" i="3"/>
  <c r="U611" i="3"/>
  <c r="Q611" i="3"/>
  <c r="M611" i="3"/>
  <c r="R611" i="3"/>
  <c r="AA611" i="3"/>
  <c r="Z611" i="3"/>
  <c r="Y611" i="3"/>
  <c r="AB611" i="3"/>
  <c r="X611" i="3"/>
  <c r="AD611" i="3"/>
  <c r="T611" i="3"/>
  <c r="P521" i="3"/>
  <c r="M258" i="3"/>
  <c r="X258" i="3"/>
  <c r="Z258" i="3"/>
  <c r="W258" i="3"/>
  <c r="S258" i="3"/>
  <c r="U258" i="3"/>
  <c r="AA258" i="3"/>
  <c r="T258" i="3"/>
  <c r="I258" i="3"/>
  <c r="L258" i="3" s="1"/>
  <c r="AB258" i="3"/>
  <c r="O258" i="3"/>
  <c r="Q258" i="3"/>
  <c r="N258" i="3"/>
  <c r="Y258" i="3"/>
  <c r="V258" i="3"/>
  <c r="V423" i="3"/>
  <c r="Y423" i="3"/>
  <c r="AC423" i="3"/>
  <c r="AD423" i="3"/>
  <c r="R423" i="3"/>
  <c r="O423" i="3"/>
  <c r="Z423" i="3"/>
  <c r="W423" i="3"/>
  <c r="S423" i="3"/>
  <c r="P423" i="3"/>
  <c r="AA423" i="3"/>
  <c r="X423" i="3"/>
  <c r="I423" i="3"/>
  <c r="L423" i="3" s="1"/>
  <c r="AB597" i="3"/>
  <c r="V597" i="3"/>
  <c r="Y597" i="3"/>
  <c r="AD597" i="3"/>
  <c r="R597" i="3"/>
  <c r="S597" i="3"/>
  <c r="O597" i="3"/>
  <c r="Z597" i="3"/>
  <c r="AA597" i="3"/>
  <c r="W597" i="3"/>
  <c r="M597" i="3"/>
  <c r="P597" i="3"/>
  <c r="T597" i="3"/>
  <c r="U597" i="3"/>
  <c r="X597" i="3"/>
  <c r="AC597" i="3"/>
  <c r="I597" i="3"/>
  <c r="L597" i="3" s="1"/>
  <c r="Z232" i="3"/>
  <c r="I232" i="3"/>
  <c r="L232" i="3" s="1"/>
  <c r="Z573" i="3"/>
  <c r="P233" i="3"/>
  <c r="AA233" i="3"/>
  <c r="X233" i="3"/>
  <c r="T233" i="3"/>
  <c r="I233" i="3"/>
  <c r="L233" i="3" s="1"/>
  <c r="AB233" i="3"/>
  <c r="Q233" i="3"/>
  <c r="M233" i="3"/>
  <c r="Y233" i="3"/>
  <c r="U233" i="3"/>
  <c r="R233" i="3"/>
  <c r="AC233" i="3"/>
  <c r="Z233" i="3"/>
  <c r="M337" i="3"/>
  <c r="P337" i="3"/>
  <c r="AA337" i="3"/>
  <c r="AC337" i="3"/>
  <c r="U337" i="3"/>
  <c r="X337" i="3"/>
  <c r="I337" i="3"/>
  <c r="L337" i="3" s="1"/>
  <c r="AB337" i="3"/>
  <c r="T337" i="3"/>
  <c r="N337" i="3"/>
  <c r="Q337" i="3"/>
  <c r="V337" i="3"/>
  <c r="Y337" i="3"/>
  <c r="AD337" i="3"/>
  <c r="R337" i="3"/>
  <c r="O337" i="3"/>
  <c r="Z337" i="3"/>
  <c r="AD428" i="3"/>
  <c r="M428" i="3"/>
  <c r="V428" i="3"/>
  <c r="X554" i="3"/>
  <c r="S554" i="3"/>
  <c r="AB554" i="3"/>
  <c r="V554" i="3"/>
  <c r="Z554" i="3"/>
  <c r="I636" i="3"/>
  <c r="L636" i="3" s="1"/>
  <c r="W636" i="3"/>
  <c r="P636" i="3"/>
  <c r="V636" i="3"/>
  <c r="AA636" i="3"/>
  <c r="Y636" i="3"/>
  <c r="T636" i="3"/>
  <c r="X636" i="3"/>
  <c r="AB636" i="3"/>
  <c r="S636" i="3"/>
  <c r="Z636" i="3"/>
  <c r="M636" i="3"/>
  <c r="R636" i="3"/>
  <c r="Q636" i="3"/>
  <c r="AD636" i="3"/>
  <c r="U636" i="3"/>
  <c r="N636" i="3"/>
  <c r="AC636" i="3"/>
  <c r="O185" i="3"/>
  <c r="N185" i="3"/>
  <c r="W185" i="3"/>
  <c r="M185" i="3"/>
  <c r="P185" i="3"/>
  <c r="U185" i="3"/>
  <c r="Q185" i="3"/>
  <c r="V168" i="3"/>
  <c r="R168" i="3"/>
  <c r="AB168" i="3"/>
  <c r="M168" i="3"/>
  <c r="I168" i="3"/>
  <c r="L168" i="3" s="1"/>
  <c r="P168" i="3"/>
  <c r="Y168" i="3"/>
  <c r="U168" i="3"/>
  <c r="W234" i="3"/>
  <c r="O234" i="3"/>
  <c r="I234" i="3"/>
  <c r="L234" i="3" s="1"/>
  <c r="AB234" i="3"/>
  <c r="X234" i="3"/>
  <c r="P234" i="3"/>
  <c r="Q234" i="3"/>
  <c r="M234" i="3"/>
  <c r="Z234" i="3"/>
  <c r="N234" i="3"/>
  <c r="S234" i="3"/>
  <c r="V234" i="3"/>
  <c r="AA234" i="3"/>
  <c r="AD234" i="3"/>
  <c r="X338" i="3"/>
  <c r="Z338" i="3"/>
  <c r="T338" i="3"/>
  <c r="M401" i="3"/>
  <c r="V401" i="3"/>
  <c r="AD401" i="3"/>
  <c r="T401" i="3"/>
  <c r="I401" i="3"/>
  <c r="L401" i="3" s="1"/>
  <c r="AB401" i="3"/>
  <c r="W401" i="3"/>
  <c r="X401" i="3"/>
  <c r="Q401" i="3"/>
  <c r="N401" i="3"/>
  <c r="R401" i="3"/>
  <c r="AC401" i="3"/>
  <c r="Z401" i="3"/>
  <c r="P401" i="3"/>
  <c r="O401" i="3"/>
  <c r="S401" i="3"/>
  <c r="O609" i="3"/>
  <c r="R609" i="3"/>
  <c r="AC609" i="3"/>
  <c r="Z609" i="3"/>
  <c r="N609" i="3"/>
  <c r="S609" i="3"/>
  <c r="V609" i="3"/>
  <c r="AA609" i="3"/>
  <c r="AD609" i="3"/>
  <c r="T609" i="3"/>
  <c r="W609" i="3"/>
  <c r="I609" i="3"/>
  <c r="L609" i="3" s="1"/>
  <c r="AB609" i="3"/>
  <c r="X609" i="3"/>
  <c r="Q609" i="3"/>
  <c r="M609" i="3"/>
  <c r="I677" i="3"/>
  <c r="L677" i="3" s="1"/>
  <c r="U677" i="3"/>
  <c r="W677" i="3"/>
  <c r="AB677" i="3"/>
  <c r="P677" i="3"/>
  <c r="R677" i="3"/>
  <c r="X677" i="3"/>
  <c r="Z677" i="3"/>
  <c r="Y677" i="3"/>
  <c r="M191" i="3"/>
  <c r="Z191" i="3"/>
  <c r="AC191" i="3"/>
  <c r="Y191" i="3"/>
  <c r="T191" i="3"/>
  <c r="Q191" i="3"/>
  <c r="X191" i="3"/>
  <c r="U191" i="3"/>
  <c r="N191" i="3"/>
  <c r="I191" i="3"/>
  <c r="L191" i="3" s="1"/>
  <c r="AA191" i="3"/>
  <c r="V191" i="3"/>
  <c r="W514" i="3"/>
  <c r="AC514" i="3"/>
  <c r="AA514" i="3"/>
  <c r="O514" i="3"/>
  <c r="U514" i="3"/>
  <c r="M514" i="3"/>
  <c r="AB514" i="3"/>
  <c r="T514" i="3"/>
  <c r="AD514" i="3"/>
  <c r="V514" i="3"/>
  <c r="N514" i="3"/>
  <c r="AA112" i="3"/>
  <c r="AD112" i="3"/>
  <c r="R112" i="3"/>
  <c r="AC112" i="3"/>
  <c r="I112" i="3"/>
  <c r="L112" i="3" s="1"/>
  <c r="U112" i="3"/>
  <c r="N112" i="3"/>
  <c r="Q112" i="3"/>
  <c r="AB112" i="3"/>
  <c r="T721" i="3"/>
  <c r="S721" i="3"/>
  <c r="AA721" i="3"/>
  <c r="O721" i="3"/>
  <c r="R721" i="3"/>
  <c r="AB721" i="3"/>
  <c r="M721" i="3"/>
  <c r="W721" i="3"/>
  <c r="Z721" i="3"/>
  <c r="U721" i="3"/>
  <c r="P721" i="3"/>
  <c r="AC721" i="3"/>
  <c r="X721" i="3"/>
  <c r="N721" i="3"/>
  <c r="I721" i="3"/>
  <c r="L721" i="3" s="1"/>
  <c r="V721" i="3"/>
  <c r="Q721" i="3"/>
  <c r="I116" i="3"/>
  <c r="L116" i="3" s="1"/>
  <c r="T116" i="3"/>
  <c r="O116" i="3"/>
  <c r="Y116" i="3"/>
  <c r="Z116" i="3"/>
  <c r="N116" i="3"/>
  <c r="S116" i="3"/>
  <c r="V116" i="3"/>
  <c r="M479" i="3"/>
  <c r="P479" i="3"/>
  <c r="X479" i="3"/>
  <c r="U479" i="3"/>
  <c r="I479" i="3"/>
  <c r="L479" i="3" s="1"/>
  <c r="S479" i="3"/>
  <c r="N479" i="3"/>
  <c r="Q479" i="3"/>
  <c r="AC479" i="3"/>
  <c r="V479" i="3"/>
  <c r="Y479" i="3"/>
  <c r="AD479" i="3"/>
  <c r="R479" i="3"/>
  <c r="O479" i="3"/>
  <c r="Z479" i="3"/>
  <c r="AB479" i="3"/>
  <c r="AA53" i="3"/>
  <c r="Z164" i="3"/>
  <c r="AA307" i="3"/>
  <c r="X29" i="3"/>
  <c r="AC362" i="3"/>
  <c r="Z297" i="3"/>
  <c r="J297" i="3" s="1"/>
  <c r="Z224" i="3"/>
  <c r="Y164" i="3"/>
  <c r="I387" i="3"/>
  <c r="L387" i="3" s="1"/>
  <c r="Z327" i="3"/>
  <c r="N526" i="3"/>
  <c r="S224" i="3"/>
  <c r="AA327" i="3"/>
  <c r="U572" i="3"/>
  <c r="AB353" i="3"/>
  <c r="Z669" i="3"/>
  <c r="S547" i="3"/>
  <c r="T361" i="3"/>
  <c r="AA454" i="3"/>
  <c r="S454" i="3"/>
  <c r="M353" i="3"/>
  <c r="AD568" i="3"/>
  <c r="T606" i="3"/>
  <c r="O669" i="3"/>
  <c r="R669" i="3"/>
  <c r="U150" i="3"/>
  <c r="AB669" i="3"/>
  <c r="AD669" i="3"/>
  <c r="O568" i="3"/>
  <c r="AB361" i="3"/>
  <c r="T591" i="3"/>
  <c r="T454" i="3"/>
  <c r="S157" i="3"/>
  <c r="U353" i="3"/>
  <c r="M256" i="3"/>
  <c r="U361" i="3"/>
  <c r="AB713" i="3"/>
  <c r="N713" i="3"/>
  <c r="I713" i="3"/>
  <c r="L713" i="3" s="1"/>
  <c r="V713" i="3"/>
  <c r="Q713" i="3"/>
  <c r="T713" i="3"/>
  <c r="AD713" i="3"/>
  <c r="Y713" i="3"/>
  <c r="AA713" i="3"/>
  <c r="R713" i="3"/>
  <c r="O713" i="3"/>
  <c r="Z713" i="3"/>
  <c r="M713" i="3"/>
  <c r="W713" i="3"/>
  <c r="S713" i="3"/>
  <c r="U713" i="3"/>
  <c r="P713" i="3"/>
  <c r="I33" i="3"/>
  <c r="L33" i="3" s="1"/>
  <c r="S33" i="3"/>
  <c r="P270" i="3"/>
  <c r="M270" i="3"/>
  <c r="S270" i="3"/>
  <c r="P717" i="3"/>
  <c r="S717" i="3"/>
  <c r="N717" i="3"/>
  <c r="AA717" i="3"/>
  <c r="V717" i="3"/>
  <c r="T717" i="3"/>
  <c r="AD717" i="3"/>
  <c r="I717" i="3"/>
  <c r="L717" i="3" s="1"/>
  <c r="AB717" i="3"/>
  <c r="O717" i="3"/>
  <c r="X717" i="3"/>
  <c r="Q717" i="3"/>
  <c r="M717" i="3"/>
  <c r="Y717" i="3"/>
  <c r="U717" i="3"/>
  <c r="R717" i="3"/>
  <c r="AC717" i="3"/>
  <c r="T33" i="3"/>
  <c r="W270" i="3"/>
  <c r="Y542" i="3"/>
  <c r="R542" i="3"/>
  <c r="M542" i="3"/>
  <c r="AD542" i="3"/>
  <c r="I542" i="3"/>
  <c r="L542" i="3" s="1"/>
  <c r="S610" i="3"/>
  <c r="AB610" i="3"/>
  <c r="V610" i="3"/>
  <c r="W610" i="3"/>
  <c r="AD495" i="3"/>
  <c r="V495" i="3"/>
  <c r="W495" i="3"/>
  <c r="M495" i="3"/>
  <c r="X495" i="3"/>
  <c r="P495" i="3"/>
  <c r="N495" i="3"/>
  <c r="O495" i="3"/>
  <c r="I495" i="3"/>
  <c r="L495" i="3" s="1"/>
  <c r="AC495" i="3"/>
  <c r="AB495" i="3"/>
  <c r="T495" i="3"/>
  <c r="O270" i="3"/>
  <c r="Y33" i="3"/>
  <c r="M390" i="3"/>
  <c r="U390" i="3"/>
  <c r="T390" i="3"/>
  <c r="AB390" i="3"/>
  <c r="AC390" i="3"/>
  <c r="AA696" i="3"/>
  <c r="U696" i="3"/>
  <c r="X696" i="3"/>
  <c r="AC696" i="3"/>
  <c r="R696" i="3"/>
  <c r="S696" i="3"/>
  <c r="N696" i="3"/>
  <c r="I696" i="3"/>
  <c r="L696" i="3" s="1"/>
  <c r="V696" i="3"/>
  <c r="Q696" i="3"/>
  <c r="AD696" i="3"/>
  <c r="Y696" i="3"/>
  <c r="T696" i="3"/>
  <c r="O696" i="3"/>
  <c r="Z696" i="3"/>
  <c r="AB696" i="3"/>
  <c r="W696" i="3"/>
  <c r="T689" i="3"/>
  <c r="U689" i="3"/>
  <c r="AA689" i="3"/>
  <c r="AC689" i="3"/>
  <c r="P689" i="3"/>
  <c r="N689" i="3"/>
  <c r="X689" i="3"/>
  <c r="V689" i="3"/>
  <c r="I689" i="3"/>
  <c r="L689" i="3" s="1"/>
  <c r="AD689" i="3"/>
  <c r="Q689" i="3"/>
  <c r="AB689" i="3"/>
  <c r="S689" i="3"/>
  <c r="Y689" i="3"/>
  <c r="O689" i="3"/>
  <c r="R689" i="3"/>
  <c r="AA55" i="3"/>
  <c r="AD55" i="3"/>
  <c r="AC55" i="3"/>
  <c r="S55" i="3"/>
  <c r="M55" i="3"/>
  <c r="N55" i="3"/>
  <c r="AB55" i="3"/>
  <c r="T55" i="3"/>
  <c r="Q228" i="3"/>
  <c r="R228" i="3"/>
  <c r="V228" i="3"/>
  <c r="S228" i="3"/>
  <c r="AA228" i="3"/>
  <c r="AD228" i="3"/>
  <c r="Z367" i="3"/>
  <c r="R367" i="3"/>
  <c r="AA367" i="3"/>
  <c r="I367" i="3"/>
  <c r="L367" i="3" s="1"/>
  <c r="S367" i="3"/>
  <c r="Y367" i="3"/>
  <c r="Z557" i="3"/>
  <c r="M557" i="3"/>
  <c r="Q557" i="3"/>
  <c r="AA557" i="3"/>
  <c r="AD557" i="3"/>
  <c r="Y557" i="3"/>
  <c r="U557" i="3"/>
  <c r="N557" i="3"/>
  <c r="S557" i="3"/>
  <c r="AB557" i="3"/>
  <c r="T557" i="3"/>
  <c r="V557" i="3"/>
  <c r="X557" i="3"/>
  <c r="R557" i="3"/>
  <c r="AD270" i="3"/>
  <c r="X713" i="3"/>
  <c r="I514" i="3"/>
  <c r="L514" i="3" s="1"/>
  <c r="R514" i="3"/>
  <c r="T462" i="3"/>
  <c r="AB462" i="3"/>
  <c r="AA462" i="3"/>
  <c r="S462" i="3"/>
  <c r="AC543" i="3"/>
  <c r="AD543" i="3"/>
  <c r="X543" i="3"/>
  <c r="AB543" i="3"/>
  <c r="U631" i="3"/>
  <c r="M631" i="3"/>
  <c r="AD631" i="3"/>
  <c r="Q631" i="3"/>
  <c r="AC631" i="3"/>
  <c r="P631" i="3"/>
  <c r="X631" i="3"/>
  <c r="AB631" i="3"/>
  <c r="T631" i="3"/>
  <c r="N631" i="3"/>
  <c r="R631" i="3"/>
  <c r="O216" i="3"/>
  <c r="N216" i="3"/>
  <c r="Z216" i="3"/>
  <c r="AC565" i="3"/>
  <c r="O565" i="3"/>
  <c r="U565" i="3"/>
  <c r="N565" i="3"/>
  <c r="W565" i="3"/>
  <c r="AD565" i="3"/>
  <c r="V565" i="3"/>
  <c r="R565" i="3"/>
  <c r="AA565" i="3"/>
  <c r="Y565" i="3"/>
  <c r="AD682" i="3"/>
  <c r="Y682" i="3"/>
  <c r="T682" i="3"/>
  <c r="R682" i="3"/>
  <c r="O682" i="3"/>
  <c r="Z682" i="3"/>
  <c r="W682" i="3"/>
  <c r="AB682" i="3"/>
  <c r="P682" i="3"/>
  <c r="S682" i="3"/>
  <c r="X682" i="3"/>
  <c r="AA682" i="3"/>
  <c r="N682" i="3"/>
  <c r="I682" i="3"/>
  <c r="L682" i="3" s="1"/>
  <c r="T271" i="3"/>
  <c r="U271" i="3"/>
  <c r="R388" i="3"/>
  <c r="T388" i="3"/>
  <c r="O388" i="3"/>
  <c r="Z388" i="3"/>
  <c r="AB388" i="3"/>
  <c r="W388" i="3"/>
  <c r="AA388" i="3"/>
  <c r="V388" i="3"/>
  <c r="Y388" i="3"/>
  <c r="S508" i="3"/>
  <c r="AD508" i="3"/>
  <c r="R508" i="3"/>
  <c r="O508" i="3"/>
  <c r="Z508" i="3"/>
  <c r="AA508" i="3"/>
  <c r="AB508" i="3"/>
  <c r="N508" i="3"/>
  <c r="Q508" i="3"/>
  <c r="M564" i="3"/>
  <c r="N564" i="3"/>
  <c r="AC624" i="3"/>
  <c r="I624" i="3"/>
  <c r="L624" i="3" s="1"/>
  <c r="R624" i="3"/>
  <c r="S624" i="3"/>
  <c r="AB624" i="3"/>
  <c r="M624" i="3"/>
  <c r="AD624" i="3"/>
  <c r="O624" i="3"/>
  <c r="T624" i="3"/>
  <c r="X624" i="3"/>
  <c r="P624" i="3"/>
  <c r="W624" i="3"/>
  <c r="Y624" i="3"/>
  <c r="V624" i="3"/>
  <c r="Q624" i="3"/>
  <c r="N624" i="3"/>
  <c r="R33" i="3"/>
  <c r="X33" i="3"/>
  <c r="V270" i="3"/>
  <c r="AC713" i="3"/>
  <c r="P33" i="3"/>
  <c r="W33" i="3"/>
  <c r="Z270" i="3"/>
  <c r="N270" i="3"/>
  <c r="N608" i="3"/>
  <c r="AB608" i="3"/>
  <c r="Q608" i="3"/>
  <c r="P608" i="3"/>
  <c r="I608" i="3"/>
  <c r="L608" i="3" s="1"/>
  <c r="X608" i="3"/>
  <c r="T608" i="3"/>
  <c r="O608" i="3"/>
  <c r="AC608" i="3"/>
  <c r="W608" i="3"/>
  <c r="Z608" i="3"/>
  <c r="Y608" i="3"/>
  <c r="U608" i="3"/>
  <c r="AD608" i="3"/>
  <c r="S608" i="3"/>
  <c r="M608" i="3"/>
  <c r="M714" i="3"/>
  <c r="W714" i="3"/>
  <c r="Z714" i="3"/>
  <c r="P714" i="3"/>
  <c r="S714" i="3"/>
  <c r="X714" i="3"/>
  <c r="AA714" i="3"/>
  <c r="I714" i="3"/>
  <c r="L714" i="3" s="1"/>
  <c r="AB714" i="3"/>
  <c r="N714" i="3"/>
  <c r="Q714" i="3"/>
  <c r="V714" i="3"/>
  <c r="Y714" i="3"/>
  <c r="AC714" i="3"/>
  <c r="AD714" i="3"/>
  <c r="T714" i="3"/>
  <c r="AB265" i="3"/>
  <c r="V265" i="3"/>
  <c r="O265" i="3"/>
  <c r="W265" i="3"/>
  <c r="U265" i="3"/>
  <c r="N265" i="3"/>
  <c r="I366" i="3"/>
  <c r="L366" i="3" s="1"/>
  <c r="M366" i="3"/>
  <c r="P366" i="3"/>
  <c r="U366" i="3"/>
  <c r="Q366" i="3"/>
  <c r="T366" i="3"/>
  <c r="O366" i="3"/>
  <c r="T541" i="3"/>
  <c r="N541" i="3"/>
  <c r="Q541" i="3"/>
  <c r="V541" i="3"/>
  <c r="Y541" i="3"/>
  <c r="M541" i="3"/>
  <c r="AC541" i="3"/>
  <c r="X541" i="3"/>
  <c r="AB637" i="3"/>
  <c r="X637" i="3"/>
  <c r="M637" i="3"/>
  <c r="I637" i="3"/>
  <c r="L637" i="3" s="1"/>
  <c r="U637" i="3"/>
  <c r="Q637" i="3"/>
  <c r="R637" i="3"/>
  <c r="S637" i="3"/>
  <c r="AC637" i="3"/>
  <c r="Y637" i="3"/>
  <c r="AA637" i="3"/>
  <c r="N637" i="3"/>
  <c r="V637" i="3"/>
  <c r="T637" i="3"/>
  <c r="O637" i="3"/>
  <c r="AD637" i="3"/>
  <c r="X23" i="3"/>
  <c r="W23" i="3"/>
  <c r="O23" i="3"/>
  <c r="P23" i="3"/>
  <c r="AD33" i="3"/>
  <c r="Q33" i="3"/>
  <c r="AC270" i="3"/>
  <c r="R270" i="3"/>
  <c r="R608" i="3"/>
  <c r="AD233" i="3"/>
  <c r="V233" i="3"/>
  <c r="N233" i="3"/>
  <c r="O233" i="3"/>
  <c r="W321" i="3"/>
  <c r="P321" i="3"/>
  <c r="AB321" i="3"/>
  <c r="U321" i="3"/>
  <c r="Y321" i="3"/>
  <c r="M321" i="3"/>
  <c r="N321" i="3"/>
  <c r="Q321" i="3"/>
  <c r="V321" i="3"/>
  <c r="Z321" i="3"/>
  <c r="AD321" i="3"/>
  <c r="AC321" i="3"/>
  <c r="R321" i="3"/>
  <c r="S321" i="3"/>
  <c r="AA321" i="3"/>
  <c r="O321" i="3"/>
  <c r="I321" i="3"/>
  <c r="L321" i="3" s="1"/>
  <c r="T516" i="3"/>
  <c r="N516" i="3"/>
  <c r="Q516" i="3"/>
  <c r="V516" i="3"/>
  <c r="Y516" i="3"/>
  <c r="S516" i="3"/>
  <c r="AA516" i="3"/>
  <c r="AB516" i="3"/>
  <c r="U516" i="3"/>
  <c r="X516" i="3"/>
  <c r="P78" i="3"/>
  <c r="Q78" i="3"/>
  <c r="AD78" i="3"/>
  <c r="V78" i="3"/>
  <c r="O78" i="3"/>
  <c r="W78" i="3"/>
  <c r="T78" i="3"/>
  <c r="I78" i="3"/>
  <c r="L78" i="3" s="1"/>
  <c r="Y78" i="3"/>
  <c r="AB78" i="3"/>
  <c r="N364" i="3"/>
  <c r="AD364" i="3"/>
  <c r="O364" i="3"/>
  <c r="W6" i="3"/>
  <c r="AB382" i="3"/>
  <c r="X459" i="3"/>
  <c r="S620" i="3"/>
  <c r="AA620" i="3"/>
  <c r="R219" i="3"/>
  <c r="T571" i="3"/>
  <c r="AC494" i="3"/>
  <c r="Q599" i="3"/>
  <c r="S558" i="3"/>
  <c r="V558" i="3"/>
  <c r="I42" i="3"/>
  <c r="L42" i="3" s="1"/>
  <c r="Y262" i="3"/>
  <c r="AD215" i="3"/>
  <c r="AC558" i="3"/>
  <c r="T677" i="3"/>
  <c r="AB600" i="3"/>
  <c r="M677" i="3"/>
  <c r="AD6" i="3"/>
  <c r="R53" i="3"/>
  <c r="R589" i="3"/>
  <c r="S407" i="3"/>
  <c r="T438" i="3"/>
  <c r="N568" i="3"/>
  <c r="S630" i="3"/>
  <c r="R397" i="3"/>
  <c r="W558" i="3"/>
  <c r="M424" i="3"/>
  <c r="AA263" i="3"/>
  <c r="AA306" i="3"/>
  <c r="N558" i="3"/>
  <c r="U630" i="3"/>
  <c r="Z652" i="3"/>
  <c r="M534" i="3"/>
  <c r="O193" i="3"/>
  <c r="S677" i="3"/>
  <c r="Y600" i="3"/>
  <c r="I397" i="3"/>
  <c r="L397" i="3" s="1"/>
  <c r="N534" i="3"/>
  <c r="AB65" i="3"/>
  <c r="U256" i="3"/>
  <c r="AD599" i="3"/>
  <c r="AC424" i="3"/>
  <c r="AA677" i="3"/>
  <c r="U215" i="3"/>
  <c r="N464" i="3"/>
  <c r="J464" i="3" s="1"/>
  <c r="R173" i="3"/>
  <c r="U372" i="3"/>
  <c r="J372" i="3" s="1"/>
  <c r="AA397" i="3"/>
  <c r="Z219" i="3"/>
  <c r="Y652" i="3"/>
  <c r="Y215" i="3"/>
  <c r="U164" i="3"/>
  <c r="AC677" i="3"/>
  <c r="N424" i="3"/>
  <c r="I164" i="3"/>
  <c r="L164" i="3" s="1"/>
  <c r="N256" i="3"/>
  <c r="AD256" i="3"/>
  <c r="N677" i="3"/>
  <c r="Q677" i="3"/>
  <c r="S215" i="3"/>
  <c r="M164" i="3"/>
  <c r="AC407" i="3"/>
  <c r="Q704" i="3"/>
  <c r="N28" i="3"/>
  <c r="AB28" i="3"/>
  <c r="T28" i="3"/>
  <c r="U28" i="3"/>
  <c r="X28" i="3"/>
  <c r="I28" i="3"/>
  <c r="L28" i="3" s="1"/>
  <c r="Y28" i="3"/>
  <c r="Q28" i="3"/>
  <c r="AC28" i="3"/>
  <c r="AD107" i="3"/>
  <c r="N107" i="3"/>
  <c r="O107" i="3"/>
  <c r="V107" i="3"/>
  <c r="R629" i="3"/>
  <c r="S629" i="3"/>
  <c r="AC629" i="3"/>
  <c r="I629" i="3"/>
  <c r="L629" i="3" s="1"/>
  <c r="AA629" i="3"/>
  <c r="Z629" i="3"/>
  <c r="N629" i="3"/>
  <c r="Q629" i="3"/>
  <c r="AB629" i="3"/>
  <c r="V629" i="3"/>
  <c r="Y629" i="3"/>
  <c r="AD629" i="3"/>
  <c r="W629" i="3"/>
  <c r="O642" i="3"/>
  <c r="Q642" i="3"/>
  <c r="R642" i="3"/>
  <c r="V642" i="3"/>
  <c r="Z642" i="3"/>
  <c r="AD642" i="3"/>
  <c r="S642" i="3"/>
  <c r="T642" i="3"/>
  <c r="AA642" i="3"/>
  <c r="U642" i="3"/>
  <c r="O30" i="3"/>
  <c r="N30" i="3"/>
  <c r="I30" i="3"/>
  <c r="L30" i="3" s="1"/>
  <c r="Z604" i="3"/>
  <c r="AC604" i="3"/>
  <c r="I604" i="3"/>
  <c r="L604" i="3" s="1"/>
  <c r="AD604" i="3"/>
  <c r="AA604" i="3"/>
  <c r="O466" i="3"/>
  <c r="P466" i="3"/>
  <c r="W466" i="3"/>
  <c r="X466" i="3"/>
  <c r="Q675" i="3"/>
  <c r="T675" i="3"/>
  <c r="AB675" i="3"/>
  <c r="R675" i="3"/>
  <c r="I675" i="3"/>
  <c r="L675" i="3" s="1"/>
  <c r="Y675" i="3"/>
  <c r="S675" i="3"/>
  <c r="O675" i="3"/>
  <c r="AA675" i="3"/>
  <c r="Z675" i="3"/>
  <c r="V675" i="3"/>
  <c r="T30" i="3"/>
  <c r="Z18" i="3"/>
  <c r="AD18" i="3"/>
  <c r="T54" i="3"/>
  <c r="I54" i="3"/>
  <c r="L54" i="3" s="1"/>
  <c r="AA84" i="3"/>
  <c r="T107" i="3"/>
  <c r="AA138" i="3"/>
  <c r="N138" i="3"/>
  <c r="V180" i="3"/>
  <c r="R180" i="3"/>
  <c r="Q212" i="3"/>
  <c r="U212" i="3"/>
  <c r="Q276" i="3"/>
  <c r="V276" i="3"/>
  <c r="S276" i="3"/>
  <c r="AA476" i="3"/>
  <c r="T476" i="3"/>
  <c r="U428" i="3"/>
  <c r="AC476" i="3"/>
  <c r="M466" i="3"/>
  <c r="Q466" i="3"/>
  <c r="P549" i="3"/>
  <c r="O540" i="3"/>
  <c r="X642" i="3"/>
  <c r="W618" i="3"/>
  <c r="AB618" i="3"/>
  <c r="M617" i="3"/>
  <c r="Q617" i="3"/>
  <c r="W604" i="3"/>
  <c r="AC642" i="3"/>
  <c r="M629" i="3"/>
  <c r="P642" i="3"/>
  <c r="Y645" i="3"/>
  <c r="W642" i="3"/>
  <c r="X704" i="3"/>
  <c r="Q680" i="3"/>
  <c r="M28" i="3"/>
  <c r="N84" i="3"/>
  <c r="I415" i="3"/>
  <c r="L415" i="3" s="1"/>
  <c r="T415" i="3"/>
  <c r="P700" i="3"/>
  <c r="W700" i="3"/>
  <c r="N700" i="3"/>
  <c r="AD700" i="3"/>
  <c r="AB700" i="3"/>
  <c r="S514" i="3"/>
  <c r="Z514" i="3"/>
  <c r="Q514" i="3"/>
  <c r="X514" i="3"/>
  <c r="Y514" i="3"/>
  <c r="P514" i="3"/>
  <c r="AB542" i="3"/>
  <c r="AC542" i="3"/>
  <c r="T542" i="3"/>
  <c r="N542" i="3"/>
  <c r="V542" i="3"/>
  <c r="U542" i="3"/>
  <c r="I395" i="3"/>
  <c r="L395" i="3" s="1"/>
  <c r="W395" i="3"/>
  <c r="T543" i="3"/>
  <c r="U543" i="3"/>
  <c r="V543" i="3"/>
  <c r="I543" i="3"/>
  <c r="L543" i="3" s="1"/>
  <c r="M543" i="3"/>
  <c r="O543" i="3"/>
  <c r="W543" i="3"/>
  <c r="N543" i="3"/>
  <c r="P543" i="3"/>
  <c r="AB271" i="3"/>
  <c r="M271" i="3"/>
  <c r="AA271" i="3"/>
  <c r="Z271" i="3"/>
  <c r="AC271" i="3"/>
  <c r="R271" i="3"/>
  <c r="AC49" i="3"/>
  <c r="X49" i="3"/>
  <c r="W49" i="3"/>
  <c r="O49" i="3"/>
  <c r="AD49" i="3"/>
  <c r="N49" i="3"/>
  <c r="P49" i="3"/>
  <c r="Z335" i="3"/>
  <c r="S335" i="3"/>
  <c r="AA335" i="3"/>
  <c r="Y210" i="3"/>
  <c r="I210" i="3"/>
  <c r="L210" i="3" s="1"/>
  <c r="AD210" i="3"/>
  <c r="Q18" i="3"/>
  <c r="N18" i="3"/>
  <c r="R54" i="3"/>
  <c r="P54" i="3"/>
  <c r="S107" i="3"/>
  <c r="AB138" i="3"/>
  <c r="AD138" i="3"/>
  <c r="S180" i="3"/>
  <c r="Q180" i="3"/>
  <c r="W212" i="3"/>
  <c r="O276" i="3"/>
  <c r="AC276" i="3"/>
  <c r="T466" i="3"/>
  <c r="AB540" i="3"/>
  <c r="Y540" i="3"/>
  <c r="U675" i="3"/>
  <c r="AD618" i="3"/>
  <c r="Y642" i="3"/>
  <c r="V604" i="3"/>
  <c r="O174" i="3"/>
  <c r="Z174" i="3"/>
  <c r="Y174" i="3"/>
  <c r="U174" i="3"/>
  <c r="Q174" i="3"/>
  <c r="AA174" i="3"/>
  <c r="I561" i="3"/>
  <c r="L561" i="3" s="1"/>
  <c r="R561" i="3"/>
  <c r="W561" i="3"/>
  <c r="Q561" i="3"/>
  <c r="S561" i="3"/>
  <c r="X561" i="3"/>
  <c r="AA561" i="3"/>
  <c r="N561" i="3"/>
  <c r="V561" i="3"/>
  <c r="T561" i="3"/>
  <c r="Y561" i="3"/>
  <c r="M561" i="3"/>
  <c r="Z561" i="3"/>
  <c r="AB143" i="3"/>
  <c r="V143" i="3"/>
  <c r="P143" i="3"/>
  <c r="X143" i="3"/>
  <c r="M143" i="3"/>
  <c r="AD143" i="3"/>
  <c r="AC143" i="3"/>
  <c r="T143" i="3"/>
  <c r="Y566" i="3"/>
  <c r="AC566" i="3"/>
  <c r="W566" i="3"/>
  <c r="P417" i="3"/>
  <c r="Y417" i="3"/>
  <c r="AA417" i="3"/>
  <c r="O417" i="3"/>
  <c r="M48" i="3"/>
  <c r="U48" i="3"/>
  <c r="O48" i="3"/>
  <c r="N48" i="3"/>
  <c r="I244" i="3"/>
  <c r="L244" i="3" s="1"/>
  <c r="S244" i="3"/>
  <c r="Y244" i="3"/>
  <c r="X244" i="3"/>
  <c r="W244" i="3"/>
  <c r="Z244" i="3"/>
  <c r="P244" i="3"/>
  <c r="Q244" i="3"/>
  <c r="O244" i="3"/>
  <c r="AB418" i="3"/>
  <c r="N418" i="3"/>
  <c r="T418" i="3"/>
  <c r="Q418" i="3"/>
  <c r="W418" i="3"/>
  <c r="V363" i="3"/>
  <c r="AC363" i="3"/>
  <c r="AD363" i="3"/>
  <c r="M363" i="3"/>
  <c r="U363" i="3"/>
  <c r="S404" i="3"/>
  <c r="I404" i="3"/>
  <c r="L404" i="3" s="1"/>
  <c r="X404" i="3"/>
  <c r="T404" i="3"/>
  <c r="R515" i="3"/>
  <c r="Z515" i="3"/>
  <c r="AA515" i="3"/>
  <c r="R428" i="3"/>
  <c r="S428" i="3"/>
  <c r="Z428" i="3"/>
  <c r="I428" i="3"/>
  <c r="L428" i="3" s="1"/>
  <c r="P428" i="3"/>
  <c r="X428" i="3"/>
  <c r="Q138" i="3"/>
  <c r="I138" i="3"/>
  <c r="L138" i="3" s="1"/>
  <c r="R138" i="3"/>
  <c r="X138" i="3"/>
  <c r="S212" i="3"/>
  <c r="R212" i="3"/>
  <c r="S549" i="3"/>
  <c r="M549" i="3"/>
  <c r="AA549" i="3"/>
  <c r="AC549" i="3"/>
  <c r="R549" i="3"/>
  <c r="O645" i="3"/>
  <c r="U645" i="3"/>
  <c r="Z645" i="3"/>
  <c r="AC645" i="3"/>
  <c r="AB645" i="3"/>
  <c r="N645" i="3"/>
  <c r="P645" i="3"/>
  <c r="W645" i="3"/>
  <c r="V645" i="3"/>
  <c r="I645" i="3"/>
  <c r="L645" i="3" s="1"/>
  <c r="S540" i="3"/>
  <c r="R540" i="3"/>
  <c r="P617" i="3"/>
  <c r="O617" i="3"/>
  <c r="AD84" i="3"/>
  <c r="X84" i="3"/>
  <c r="P476" i="3"/>
  <c r="S476" i="3"/>
  <c r="R476" i="3"/>
  <c r="X476" i="3"/>
  <c r="Y476" i="3"/>
  <c r="Z476" i="3"/>
  <c r="I476" i="3"/>
  <c r="L476" i="3" s="1"/>
  <c r="AA704" i="3"/>
  <c r="T704" i="3"/>
  <c r="V704" i="3"/>
  <c r="Y704" i="3"/>
  <c r="AB704" i="3"/>
  <c r="AD704" i="3"/>
  <c r="Z704" i="3"/>
  <c r="O704" i="3"/>
  <c r="M704" i="3"/>
  <c r="W704" i="3"/>
  <c r="S704" i="3"/>
  <c r="U704" i="3"/>
  <c r="P704" i="3"/>
  <c r="R704" i="3"/>
  <c r="I704" i="3"/>
  <c r="L704" i="3" s="1"/>
  <c r="AA680" i="3"/>
  <c r="T680" i="3"/>
  <c r="AD680" i="3"/>
  <c r="Y680" i="3"/>
  <c r="AB680" i="3"/>
  <c r="O680" i="3"/>
  <c r="Z680" i="3"/>
  <c r="M680" i="3"/>
  <c r="W680" i="3"/>
  <c r="U680" i="3"/>
  <c r="R680" i="3"/>
  <c r="AC680" i="3"/>
  <c r="P680" i="3"/>
  <c r="N680" i="3"/>
  <c r="I680" i="3"/>
  <c r="L680" i="3" s="1"/>
  <c r="P618" i="3"/>
  <c r="Y618" i="3"/>
  <c r="Q618" i="3"/>
  <c r="AA28" i="3"/>
  <c r="I18" i="3"/>
  <c r="L18" i="3" s="1"/>
  <c r="AC18" i="3"/>
  <c r="AC54" i="3"/>
  <c r="W54" i="3"/>
  <c r="AC84" i="3"/>
  <c r="Q84" i="3"/>
  <c r="Z107" i="3"/>
  <c r="N180" i="3"/>
  <c r="I180" i="3"/>
  <c r="L180" i="3" s="1"/>
  <c r="P212" i="3"/>
  <c r="O212" i="3"/>
  <c r="T212" i="3"/>
  <c r="Z276" i="3"/>
  <c r="U276" i="3"/>
  <c r="AA428" i="3"/>
  <c r="AD466" i="3"/>
  <c r="AA466" i="3"/>
  <c r="AD549" i="3"/>
  <c r="Q540" i="3"/>
  <c r="N540" i="3"/>
  <c r="V618" i="3"/>
  <c r="S618" i="3"/>
  <c r="S604" i="3"/>
  <c r="AD617" i="3"/>
  <c r="AA617" i="3"/>
  <c r="W675" i="3"/>
  <c r="N604" i="3"/>
  <c r="M645" i="3"/>
  <c r="S680" i="3"/>
  <c r="P138" i="3"/>
  <c r="W138" i="3"/>
  <c r="AA645" i="3"/>
  <c r="M423" i="3"/>
  <c r="AB423" i="3"/>
  <c r="U423" i="3"/>
  <c r="T423" i="3"/>
  <c r="R148" i="3"/>
  <c r="S148" i="3"/>
  <c r="Q148" i="3"/>
  <c r="Z148" i="3"/>
  <c r="V127" i="3"/>
  <c r="T127" i="3"/>
  <c r="AD127" i="3"/>
  <c r="N127" i="3"/>
  <c r="X18" i="3"/>
  <c r="U18" i="3"/>
  <c r="O54" i="3"/>
  <c r="U84" i="3"/>
  <c r="I84" i="3"/>
  <c r="L84" i="3" s="1"/>
  <c r="AC107" i="3"/>
  <c r="R107" i="3"/>
  <c r="AC180" i="3"/>
  <c r="X180" i="3"/>
  <c r="AA212" i="3"/>
  <c r="AD212" i="3"/>
  <c r="Y276" i="3"/>
  <c r="M276" i="3"/>
  <c r="O428" i="3"/>
  <c r="V466" i="3"/>
  <c r="S466" i="3"/>
  <c r="Y549" i="3"/>
  <c r="V549" i="3"/>
  <c r="I540" i="3"/>
  <c r="L540" i="3" s="1"/>
  <c r="AC540" i="3"/>
  <c r="I618" i="3"/>
  <c r="L618" i="3" s="1"/>
  <c r="T629" i="3"/>
  <c r="R645" i="3"/>
  <c r="N618" i="3"/>
  <c r="Z618" i="3"/>
  <c r="V617" i="3"/>
  <c r="S617" i="3"/>
  <c r="S645" i="3"/>
  <c r="Y604" i="3"/>
  <c r="U604" i="3"/>
  <c r="AB642" i="3"/>
  <c r="T645" i="3"/>
  <c r="M675" i="3"/>
  <c r="X629" i="3"/>
  <c r="AD675" i="3"/>
  <c r="P28" i="3"/>
  <c r="W107" i="3"/>
  <c r="S64" i="3"/>
  <c r="Z64" i="3"/>
  <c r="AA64" i="3"/>
  <c r="R64" i="3"/>
  <c r="O194" i="3"/>
  <c r="X194" i="3"/>
  <c r="S279" i="3"/>
  <c r="AA279" i="3"/>
  <c r="N279" i="3"/>
  <c r="X279" i="3"/>
  <c r="I279" i="3"/>
  <c r="L279" i="3" s="1"/>
  <c r="R279" i="3"/>
  <c r="T279" i="3"/>
  <c r="Z279" i="3"/>
  <c r="W279" i="3"/>
  <c r="I365" i="3"/>
  <c r="L365" i="3" s="1"/>
  <c r="Y365" i="3"/>
  <c r="X365" i="3"/>
  <c r="N644" i="3"/>
  <c r="AA644" i="3"/>
  <c r="M644" i="3"/>
  <c r="V644" i="3"/>
  <c r="S644" i="3"/>
  <c r="O644" i="3"/>
  <c r="R281" i="3"/>
  <c r="Y281" i="3"/>
  <c r="Q281" i="3"/>
  <c r="Z281" i="3"/>
  <c r="N165" i="3"/>
  <c r="AB165" i="3"/>
  <c r="Z278" i="3"/>
  <c r="S278" i="3"/>
  <c r="Y278" i="3"/>
  <c r="V278" i="3"/>
  <c r="AB278" i="3"/>
  <c r="AA278" i="3"/>
  <c r="Q278" i="3"/>
  <c r="N278" i="3"/>
  <c r="I278" i="3"/>
  <c r="L278" i="3" s="1"/>
  <c r="V585" i="3"/>
  <c r="N585" i="3"/>
  <c r="I585" i="3"/>
  <c r="L585" i="3" s="1"/>
  <c r="W585" i="3"/>
  <c r="X585" i="3"/>
  <c r="Z25" i="3"/>
  <c r="I25" i="3"/>
  <c r="L25" i="3" s="1"/>
  <c r="R25" i="3"/>
  <c r="Q25" i="3"/>
  <c r="Z318" i="3"/>
  <c r="O318" i="3"/>
  <c r="AD318" i="3"/>
  <c r="X311" i="3"/>
  <c r="W311" i="3"/>
  <c r="V432" i="3"/>
  <c r="U432" i="3"/>
  <c r="M432" i="3"/>
  <c r="AD432" i="3"/>
  <c r="O593" i="3"/>
  <c r="X593" i="3"/>
  <c r="P593" i="3"/>
  <c r="V593" i="3"/>
  <c r="Y593" i="3"/>
  <c r="AC593" i="3"/>
  <c r="N593" i="3"/>
  <c r="M593" i="3"/>
  <c r="Q593" i="3"/>
  <c r="I593" i="3"/>
  <c r="L593" i="3" s="1"/>
  <c r="U593" i="3"/>
  <c r="R593" i="3"/>
  <c r="W593" i="3"/>
  <c r="M54" i="3"/>
  <c r="P18" i="3"/>
  <c r="AB54" i="3"/>
  <c r="AD54" i="3"/>
  <c r="AA54" i="3"/>
  <c r="M84" i="3"/>
  <c r="X107" i="3"/>
  <c r="U107" i="3"/>
  <c r="Y107" i="3"/>
  <c r="M138" i="3"/>
  <c r="U180" i="3"/>
  <c r="P180" i="3"/>
  <c r="Z212" i="3"/>
  <c r="V212" i="3"/>
  <c r="X276" i="3"/>
  <c r="AB276" i="3"/>
  <c r="T428" i="3"/>
  <c r="N476" i="3"/>
  <c r="W428" i="3"/>
  <c r="N466" i="3"/>
  <c r="Z466" i="3"/>
  <c r="Q549" i="3"/>
  <c r="N549" i="3"/>
  <c r="X540" i="3"/>
  <c r="U540" i="3"/>
  <c r="AD645" i="3"/>
  <c r="AC618" i="3"/>
  <c r="R618" i="3"/>
  <c r="N617" i="3"/>
  <c r="Z617" i="3"/>
  <c r="Q604" i="3"/>
  <c r="M604" i="3"/>
  <c r="X675" i="3"/>
  <c r="P629" i="3"/>
  <c r="N675" i="3"/>
  <c r="O138" i="3"/>
  <c r="P107" i="3"/>
  <c r="Y428" i="3"/>
  <c r="X21" i="3"/>
  <c r="V21" i="3"/>
  <c r="AD21" i="3"/>
  <c r="M21" i="3"/>
  <c r="R21" i="3"/>
  <c r="Y21" i="3"/>
  <c r="U21" i="3"/>
  <c r="N21" i="3"/>
  <c r="Z21" i="3"/>
  <c r="O21" i="3"/>
  <c r="AC21" i="3"/>
  <c r="U408" i="3"/>
  <c r="O408" i="3"/>
  <c r="S10" i="3"/>
  <c r="AA10" i="3"/>
  <c r="Z10" i="3"/>
  <c r="N286" i="3"/>
  <c r="O286" i="3"/>
  <c r="V286" i="3"/>
  <c r="P153" i="3"/>
  <c r="V153" i="3"/>
  <c r="N153" i="3"/>
  <c r="O153" i="3"/>
  <c r="AD153" i="3"/>
  <c r="O97" i="3"/>
  <c r="V97" i="3"/>
  <c r="U97" i="3"/>
  <c r="AD97" i="3"/>
  <c r="W97" i="3"/>
  <c r="N97" i="3"/>
  <c r="T97" i="3"/>
  <c r="M97" i="3"/>
  <c r="AA96" i="3"/>
  <c r="T96" i="3"/>
  <c r="R96" i="3"/>
  <c r="I96" i="3"/>
  <c r="L96" i="3" s="1"/>
  <c r="M18" i="3"/>
  <c r="AD28" i="3"/>
  <c r="R28" i="3"/>
  <c r="M30" i="3"/>
  <c r="R18" i="3"/>
  <c r="W18" i="3"/>
  <c r="AB18" i="3"/>
  <c r="Y54" i="3"/>
  <c r="V54" i="3"/>
  <c r="R84" i="3"/>
  <c r="AB84" i="3"/>
  <c r="Z138" i="3"/>
  <c r="M107" i="3"/>
  <c r="Q107" i="3"/>
  <c r="U138" i="3"/>
  <c r="AB180" i="3"/>
  <c r="M180" i="3"/>
  <c r="W180" i="3"/>
  <c r="X212" i="3"/>
  <c r="N212" i="3"/>
  <c r="I276" i="3"/>
  <c r="L276" i="3" s="1"/>
  <c r="T276" i="3"/>
  <c r="AB428" i="3"/>
  <c r="M476" i="3"/>
  <c r="N428" i="3"/>
  <c r="V476" i="3"/>
  <c r="O476" i="3"/>
  <c r="AC466" i="3"/>
  <c r="R466" i="3"/>
  <c r="I549" i="3"/>
  <c r="L549" i="3" s="1"/>
  <c r="P540" i="3"/>
  <c r="M540" i="3"/>
  <c r="U618" i="3"/>
  <c r="AC617" i="3"/>
  <c r="R617" i="3"/>
  <c r="X604" i="3"/>
  <c r="AB604" i="3"/>
  <c r="O629" i="3"/>
  <c r="Q428" i="3"/>
  <c r="Z595" i="3"/>
  <c r="S595" i="3"/>
  <c r="X595" i="3"/>
  <c r="R595" i="3"/>
  <c r="V690" i="3"/>
  <c r="Q690" i="3"/>
  <c r="M690" i="3"/>
  <c r="AD690" i="3"/>
  <c r="Y690" i="3"/>
  <c r="T690" i="3"/>
  <c r="R690" i="3"/>
  <c r="O690" i="3"/>
  <c r="Z690" i="3"/>
  <c r="U690" i="3"/>
  <c r="W690" i="3"/>
  <c r="S690" i="3"/>
  <c r="X690" i="3"/>
  <c r="AB690" i="3"/>
  <c r="O699" i="3"/>
  <c r="U699" i="3"/>
  <c r="I699" i="3"/>
  <c r="L699" i="3" s="1"/>
  <c r="Z699" i="3"/>
  <c r="R699" i="3"/>
  <c r="Y699" i="3"/>
  <c r="AA699" i="3"/>
  <c r="T699" i="3"/>
  <c r="AC699" i="3"/>
  <c r="M699" i="3"/>
  <c r="S699" i="3"/>
  <c r="Q699" i="3"/>
  <c r="N699" i="3"/>
  <c r="N208" i="3"/>
  <c r="O208" i="3"/>
  <c r="N35" i="3"/>
  <c r="AB35" i="3"/>
  <c r="P35" i="3"/>
  <c r="S35" i="3"/>
  <c r="AD35" i="3"/>
  <c r="AA35" i="3"/>
  <c r="T35" i="3"/>
  <c r="S626" i="3"/>
  <c r="V626" i="3"/>
  <c r="P626" i="3"/>
  <c r="AA626" i="3"/>
  <c r="AD626" i="3"/>
  <c r="W626" i="3"/>
  <c r="T626" i="3"/>
  <c r="AB626" i="3"/>
  <c r="Q626" i="3"/>
  <c r="X626" i="3"/>
  <c r="U626" i="3"/>
  <c r="AA712" i="3"/>
  <c r="AB712" i="3"/>
  <c r="O712" i="3"/>
  <c r="M712" i="3"/>
  <c r="W712" i="3"/>
  <c r="U712" i="3"/>
  <c r="P712" i="3"/>
  <c r="AC712" i="3"/>
  <c r="X712" i="3"/>
  <c r="Z712" i="3"/>
  <c r="I712" i="3"/>
  <c r="L712" i="3" s="1"/>
  <c r="V712" i="3"/>
  <c r="Y712" i="3"/>
  <c r="S605" i="3"/>
  <c r="U605" i="3"/>
  <c r="X605" i="3"/>
  <c r="AC605" i="3"/>
  <c r="I605" i="3"/>
  <c r="L605" i="3" s="1"/>
  <c r="N605" i="3"/>
  <c r="Q605" i="3"/>
  <c r="V605" i="3"/>
  <c r="Y605" i="3"/>
  <c r="T605" i="3"/>
  <c r="O605" i="3"/>
  <c r="Z605" i="3"/>
  <c r="I200" i="3"/>
  <c r="L200" i="3" s="1"/>
  <c r="R200" i="3"/>
  <c r="U200" i="3"/>
  <c r="Y200" i="3"/>
  <c r="AD200" i="3"/>
  <c r="V200" i="3"/>
  <c r="R245" i="3"/>
  <c r="AA245" i="3"/>
  <c r="S245" i="3"/>
  <c r="S65" i="3"/>
  <c r="R573" i="3"/>
  <c r="AD265" i="3"/>
  <c r="Q619" i="3"/>
  <c r="S446" i="3"/>
  <c r="Y595" i="3"/>
  <c r="O84" i="3"/>
  <c r="U382" i="3"/>
  <c r="V473" i="3"/>
  <c r="Z379" i="3"/>
  <c r="V489" i="3"/>
  <c r="Z359" i="3"/>
  <c r="P279" i="3"/>
  <c r="P379" i="3"/>
  <c r="Q595" i="3"/>
  <c r="U714" i="3"/>
  <c r="M175" i="3"/>
  <c r="Q359" i="3"/>
  <c r="S541" i="3"/>
  <c r="W692" i="3"/>
  <c r="AC382" i="3"/>
  <c r="AB263" i="3"/>
  <c r="V30" i="3"/>
  <c r="S430" i="3"/>
  <c r="Z84" i="3"/>
  <c r="S712" i="3"/>
  <c r="V631" i="3"/>
  <c r="AA261" i="3"/>
  <c r="J261" i="3" s="1"/>
  <c r="O363" i="3"/>
  <c r="P200" i="3"/>
  <c r="R477" i="3"/>
  <c r="M59" i="3"/>
  <c r="R335" i="3"/>
  <c r="P595" i="3"/>
  <c r="I631" i="3"/>
  <c r="L631" i="3" s="1"/>
  <c r="S263" i="3"/>
  <c r="M382" i="3"/>
  <c r="P84" i="3"/>
  <c r="S30" i="3"/>
  <c r="O279" i="3"/>
  <c r="W30" i="3"/>
  <c r="W379" i="3"/>
  <c r="Q367" i="3"/>
  <c r="Q585" i="3"/>
  <c r="I595" i="3"/>
  <c r="L595" i="3" s="1"/>
  <c r="O631" i="3"/>
  <c r="AC263" i="3"/>
  <c r="AA359" i="3"/>
  <c r="AA119" i="3"/>
  <c r="Z200" i="3"/>
  <c r="Y119" i="3"/>
  <c r="AA193" i="3"/>
  <c r="J193" i="3" s="1"/>
  <c r="AD208" i="3"/>
  <c r="P387" i="3"/>
  <c r="S515" i="3"/>
  <c r="AB216" i="3"/>
  <c r="U541" i="3"/>
  <c r="Q30" i="3"/>
  <c r="R30" i="3"/>
  <c r="AB697" i="3"/>
  <c r="W84" i="3"/>
  <c r="T168" i="3"/>
  <c r="R351" i="3"/>
  <c r="P121" i="3"/>
  <c r="Z93" i="3"/>
  <c r="M22" i="3"/>
  <c r="Q22" i="3"/>
  <c r="I121" i="3"/>
  <c r="L121" i="3" s="1"/>
  <c r="O93" i="3"/>
  <c r="R93" i="3"/>
  <c r="P93" i="3"/>
  <c r="S293" i="3"/>
  <c r="U564" i="3"/>
  <c r="P564" i="3"/>
  <c r="P232" i="3"/>
  <c r="U313" i="3"/>
  <c r="Z313" i="3"/>
  <c r="AB313" i="3"/>
  <c r="T313" i="3"/>
  <c r="Q313" i="3"/>
  <c r="Y313" i="3"/>
  <c r="I313" i="3"/>
  <c r="L313" i="3" s="1"/>
  <c r="X627" i="3"/>
  <c r="S627" i="3"/>
  <c r="V627" i="3"/>
  <c r="Y627" i="3"/>
  <c r="AA627" i="3"/>
  <c r="AD627" i="3"/>
  <c r="Z627" i="3"/>
  <c r="I627" i="3"/>
  <c r="L627" i="3" s="1"/>
  <c r="T627" i="3"/>
  <c r="O627" i="3"/>
  <c r="Q627" i="3"/>
  <c r="AB627" i="3"/>
  <c r="W627" i="3"/>
  <c r="U627" i="3"/>
  <c r="P627" i="3"/>
  <c r="AC627" i="3"/>
  <c r="X610" i="3"/>
  <c r="Q610" i="3"/>
  <c r="M610" i="3"/>
  <c r="I610" i="3"/>
  <c r="L610" i="3" s="1"/>
  <c r="U610" i="3"/>
  <c r="P610" i="3"/>
  <c r="R610" i="3"/>
  <c r="AC610" i="3"/>
  <c r="Y610" i="3"/>
  <c r="Z610" i="3"/>
  <c r="N610" i="3"/>
  <c r="AA610" i="3"/>
  <c r="AD610" i="3"/>
  <c r="T610" i="3"/>
  <c r="O610" i="3"/>
  <c r="AC487" i="3"/>
  <c r="AB487" i="3"/>
  <c r="I487" i="3"/>
  <c r="L487" i="3" s="1"/>
  <c r="U487" i="3"/>
  <c r="N487" i="3"/>
  <c r="Q487" i="3"/>
  <c r="AA487" i="3"/>
  <c r="V487" i="3"/>
  <c r="Y487" i="3"/>
  <c r="AD487" i="3"/>
  <c r="R487" i="3"/>
  <c r="W487" i="3"/>
  <c r="M487" i="3"/>
  <c r="P487" i="3"/>
  <c r="S487" i="3"/>
  <c r="S596" i="3"/>
  <c r="R596" i="3"/>
  <c r="V596" i="3"/>
  <c r="Y596" i="3"/>
  <c r="AD596" i="3"/>
  <c r="T596" i="3"/>
  <c r="O596" i="3"/>
  <c r="AB596" i="3"/>
  <c r="W596" i="3"/>
  <c r="U596" i="3"/>
  <c r="X596" i="3"/>
  <c r="AC596" i="3"/>
  <c r="I596" i="3"/>
  <c r="L596" i="3" s="1"/>
  <c r="R453" i="3"/>
  <c r="Z453" i="3"/>
  <c r="AB453" i="3"/>
  <c r="W453" i="3"/>
  <c r="M453" i="3"/>
  <c r="P453" i="3"/>
  <c r="U453" i="3"/>
  <c r="X453" i="3"/>
  <c r="AC453" i="3"/>
  <c r="I453" i="3"/>
  <c r="L453" i="3" s="1"/>
  <c r="AA453" i="3"/>
  <c r="S453" i="3"/>
  <c r="V453" i="3"/>
  <c r="Y453" i="3"/>
  <c r="AD453" i="3"/>
  <c r="T564" i="3"/>
  <c r="I564" i="3"/>
  <c r="L564" i="3" s="1"/>
  <c r="V564" i="3"/>
  <c r="AD564" i="3"/>
  <c r="Z564" i="3"/>
  <c r="S564" i="3"/>
  <c r="O564" i="3"/>
  <c r="AB564" i="3"/>
  <c r="W564" i="3"/>
  <c r="AA564" i="3"/>
  <c r="X564" i="3"/>
  <c r="R564" i="3"/>
  <c r="M93" i="3"/>
  <c r="AA22" i="3"/>
  <c r="P22" i="3"/>
  <c r="AC88" i="3"/>
  <c r="W88" i="3"/>
  <c r="W121" i="3"/>
  <c r="AD93" i="3"/>
  <c r="Q232" i="3"/>
  <c r="R232" i="3"/>
  <c r="Q293" i="3"/>
  <c r="Z293" i="3"/>
  <c r="X525" i="3"/>
  <c r="Z121" i="3"/>
  <c r="N293" i="3"/>
  <c r="Q564" i="3"/>
  <c r="U122" i="3"/>
  <c r="W122" i="3"/>
  <c r="AD489" i="3"/>
  <c r="W489" i="3"/>
  <c r="U489" i="3"/>
  <c r="I489" i="3"/>
  <c r="L489" i="3" s="1"/>
  <c r="AB489" i="3"/>
  <c r="Q489" i="3"/>
  <c r="Y489" i="3"/>
  <c r="M489" i="3"/>
  <c r="R489" i="3"/>
  <c r="N489" i="3"/>
  <c r="S489" i="3"/>
  <c r="P489" i="3"/>
  <c r="AA489" i="3"/>
  <c r="AC489" i="3"/>
  <c r="AB270" i="3"/>
  <c r="Y270" i="3"/>
  <c r="T270" i="3"/>
  <c r="Q270" i="3"/>
  <c r="I270" i="3"/>
  <c r="L270" i="3" s="1"/>
  <c r="AC705" i="3"/>
  <c r="X705" i="3"/>
  <c r="N705" i="3"/>
  <c r="I705" i="3"/>
  <c r="L705" i="3" s="1"/>
  <c r="V705" i="3"/>
  <c r="Q705" i="3"/>
  <c r="T705" i="3"/>
  <c r="AB705" i="3"/>
  <c r="AD705" i="3"/>
  <c r="Y705" i="3"/>
  <c r="W705" i="3"/>
  <c r="Z705" i="3"/>
  <c r="M705" i="3"/>
  <c r="S705" i="3"/>
  <c r="AA705" i="3"/>
  <c r="Y93" i="3"/>
  <c r="W93" i="3"/>
  <c r="N93" i="3"/>
  <c r="I460" i="3"/>
  <c r="L460" i="3" s="1"/>
  <c r="P460" i="3"/>
  <c r="AD460" i="3"/>
  <c r="V460" i="3"/>
  <c r="S460" i="3"/>
  <c r="N460" i="3"/>
  <c r="AC460" i="3"/>
  <c r="AB460" i="3"/>
  <c r="AA460" i="3"/>
  <c r="X460" i="3"/>
  <c r="W460" i="3"/>
  <c r="M460" i="3"/>
  <c r="Q460" i="3"/>
  <c r="Y460" i="3"/>
  <c r="O460" i="3"/>
  <c r="W520" i="3"/>
  <c r="O520" i="3"/>
  <c r="T520" i="3"/>
  <c r="P520" i="3"/>
  <c r="I520" i="3"/>
  <c r="L520" i="3" s="1"/>
  <c r="AB520" i="3"/>
  <c r="X520" i="3"/>
  <c r="Q520" i="3"/>
  <c r="M520" i="3"/>
  <c r="Y520" i="3"/>
  <c r="U520" i="3"/>
  <c r="Z520" i="3"/>
  <c r="N520" i="3"/>
  <c r="S520" i="3"/>
  <c r="V520" i="3"/>
  <c r="M596" i="3"/>
  <c r="S22" i="3"/>
  <c r="U88" i="3"/>
  <c r="O88" i="3"/>
  <c r="O121" i="3"/>
  <c r="U93" i="3"/>
  <c r="AB93" i="3"/>
  <c r="Y232" i="3"/>
  <c r="Y293" i="3"/>
  <c r="AA520" i="3"/>
  <c r="N88" i="3"/>
  <c r="U451" i="3"/>
  <c r="R451" i="3"/>
  <c r="AC451" i="3"/>
  <c r="Z451" i="3"/>
  <c r="N451" i="3"/>
  <c r="S451" i="3"/>
  <c r="V451" i="3"/>
  <c r="T451" i="3"/>
  <c r="O451" i="3"/>
  <c r="X451" i="3"/>
  <c r="I451" i="3"/>
  <c r="L451" i="3" s="1"/>
  <c r="AB451" i="3"/>
  <c r="W451" i="3"/>
  <c r="I527" i="3"/>
  <c r="L527" i="3" s="1"/>
  <c r="V527" i="3"/>
  <c r="M527" i="3"/>
  <c r="AA527" i="3"/>
  <c r="Y527" i="3"/>
  <c r="X527" i="3"/>
  <c r="S527" i="3"/>
  <c r="Q527" i="3"/>
  <c r="O527" i="3"/>
  <c r="W527" i="3"/>
  <c r="P527" i="3"/>
  <c r="N527" i="3"/>
  <c r="AD527" i="3"/>
  <c r="AB527" i="3"/>
  <c r="Z527" i="3"/>
  <c r="O566" i="3"/>
  <c r="S566" i="3"/>
  <c r="Q566" i="3"/>
  <c r="U566" i="3"/>
  <c r="R566" i="3"/>
  <c r="AD566" i="3"/>
  <c r="M566" i="3"/>
  <c r="V566" i="3"/>
  <c r="Z566" i="3"/>
  <c r="N566" i="3"/>
  <c r="P566" i="3"/>
  <c r="AB566" i="3"/>
  <c r="T566" i="3"/>
  <c r="AA566" i="3"/>
  <c r="X566" i="3"/>
  <c r="S232" i="3"/>
  <c r="AB232" i="3"/>
  <c r="AA232" i="3"/>
  <c r="V232" i="3"/>
  <c r="M232" i="3"/>
  <c r="AD232" i="3"/>
  <c r="T232" i="3"/>
  <c r="U232" i="3"/>
  <c r="I88" i="3"/>
  <c r="L88" i="3" s="1"/>
  <c r="M88" i="3"/>
  <c r="AC93" i="3"/>
  <c r="T93" i="3"/>
  <c r="N232" i="3"/>
  <c r="O232" i="3"/>
  <c r="W293" i="3"/>
  <c r="R520" i="3"/>
  <c r="Y88" i="3"/>
  <c r="AC232" i="3"/>
  <c r="N302" i="3"/>
  <c r="V302" i="3"/>
  <c r="U722" i="3"/>
  <c r="P722" i="3"/>
  <c r="S722" i="3"/>
  <c r="X722" i="3"/>
  <c r="AA722" i="3"/>
  <c r="AC722" i="3"/>
  <c r="I722" i="3"/>
  <c r="L722" i="3" s="1"/>
  <c r="AB722" i="3"/>
  <c r="M722" i="3"/>
  <c r="N722" i="3"/>
  <c r="Q722" i="3"/>
  <c r="AD722" i="3"/>
  <c r="T722" i="3"/>
  <c r="O722" i="3"/>
  <c r="R722" i="3"/>
  <c r="N408" i="3"/>
  <c r="P408" i="3"/>
  <c r="AB408" i="3"/>
  <c r="AD408" i="3"/>
  <c r="V408" i="3"/>
  <c r="Y408" i="3"/>
  <c r="W408" i="3"/>
  <c r="R408" i="3"/>
  <c r="M408" i="3"/>
  <c r="Z408" i="3"/>
  <c r="X408" i="3"/>
  <c r="S408" i="3"/>
  <c r="AC408" i="3"/>
  <c r="T408" i="3"/>
  <c r="I408" i="3"/>
  <c r="L408" i="3" s="1"/>
  <c r="O700" i="3"/>
  <c r="X700" i="3"/>
  <c r="S700" i="3"/>
  <c r="I700" i="3"/>
  <c r="L700" i="3" s="1"/>
  <c r="AA700" i="3"/>
  <c r="Q700" i="3"/>
  <c r="V700" i="3"/>
  <c r="Y700" i="3"/>
  <c r="T700" i="3"/>
  <c r="R700" i="3"/>
  <c r="M700" i="3"/>
  <c r="Z700" i="3"/>
  <c r="U700" i="3"/>
  <c r="P63" i="3"/>
  <c r="Y63" i="3"/>
  <c r="R63" i="3"/>
  <c r="W63" i="3"/>
  <c r="X63" i="3"/>
  <c r="Z63" i="3"/>
  <c r="I63" i="3"/>
  <c r="L63" i="3" s="1"/>
  <c r="S63" i="3"/>
  <c r="Y347" i="3"/>
  <c r="U347" i="3"/>
  <c r="V347" i="3"/>
  <c r="R347" i="3"/>
  <c r="AC347" i="3"/>
  <c r="Z347" i="3"/>
  <c r="S347" i="3"/>
  <c r="X347" i="3"/>
  <c r="T347" i="3"/>
  <c r="N347" i="3"/>
  <c r="I347" i="3"/>
  <c r="L347" i="3" s="1"/>
  <c r="AB347" i="3"/>
  <c r="M328" i="3"/>
  <c r="P328" i="3"/>
  <c r="S328" i="3"/>
  <c r="T328" i="3"/>
  <c r="U328" i="3"/>
  <c r="X328" i="3"/>
  <c r="AA328" i="3"/>
  <c r="AC328" i="3"/>
  <c r="I328" i="3"/>
  <c r="L328" i="3" s="1"/>
  <c r="AB328" i="3"/>
  <c r="N328" i="3"/>
  <c r="Q328" i="3"/>
  <c r="AD328" i="3"/>
  <c r="R328" i="3"/>
  <c r="O328" i="3"/>
  <c r="Z328" i="3"/>
  <c r="V121" i="3"/>
  <c r="U121" i="3"/>
  <c r="M121" i="3"/>
  <c r="AB121" i="3"/>
  <c r="N121" i="3"/>
  <c r="AC121" i="3"/>
  <c r="R121" i="3"/>
  <c r="S121" i="3"/>
  <c r="T121" i="3"/>
  <c r="AC564" i="3"/>
  <c r="AD520" i="3"/>
  <c r="U706" i="3"/>
  <c r="M706" i="3"/>
  <c r="O706" i="3"/>
  <c r="T706" i="3"/>
  <c r="W706" i="3"/>
  <c r="R706" i="3"/>
  <c r="AB706" i="3"/>
  <c r="Z706" i="3"/>
  <c r="P706" i="3"/>
  <c r="S706" i="3"/>
  <c r="AC706" i="3"/>
  <c r="N706" i="3"/>
  <c r="I706" i="3"/>
  <c r="L706" i="3" s="1"/>
  <c r="V706" i="3"/>
  <c r="Q706" i="3"/>
  <c r="AD293" i="3"/>
  <c r="X293" i="3"/>
  <c r="P293" i="3"/>
  <c r="U293" i="3"/>
  <c r="V293" i="3"/>
  <c r="AC293" i="3"/>
  <c r="O293" i="3"/>
  <c r="M293" i="3"/>
  <c r="Y121" i="3"/>
  <c r="S93" i="3"/>
  <c r="AA121" i="3"/>
  <c r="W232" i="3"/>
  <c r="X232" i="3"/>
  <c r="AB293" i="3"/>
  <c r="Q453" i="3"/>
  <c r="AA706" i="3"/>
  <c r="Z596" i="3"/>
  <c r="R627" i="3"/>
  <c r="Y564" i="3"/>
  <c r="W554" i="3"/>
  <c r="M554" i="3"/>
  <c r="O554" i="3"/>
  <c r="U554" i="3"/>
  <c r="P554" i="3"/>
  <c r="AC554" i="3"/>
  <c r="Q554" i="3"/>
  <c r="I554" i="3"/>
  <c r="L554" i="3" s="1"/>
  <c r="N554" i="3"/>
  <c r="R554" i="3"/>
  <c r="AA554" i="3"/>
  <c r="AD554" i="3"/>
  <c r="T554" i="3"/>
  <c r="Y554" i="3"/>
  <c r="W242" i="3"/>
  <c r="O242" i="3"/>
  <c r="V90" i="3"/>
  <c r="N90" i="3"/>
  <c r="X90" i="3"/>
  <c r="S562" i="3"/>
  <c r="N562" i="3"/>
  <c r="Q562" i="3"/>
  <c r="AA562" i="3"/>
  <c r="W562" i="3"/>
  <c r="V562" i="3"/>
  <c r="P562" i="3"/>
  <c r="X562" i="3"/>
  <c r="AD562" i="3"/>
  <c r="Z562" i="3"/>
  <c r="T562" i="3"/>
  <c r="O562" i="3"/>
  <c r="M562" i="3"/>
  <c r="I562" i="3"/>
  <c r="L562" i="3" s="1"/>
  <c r="U562" i="3"/>
  <c r="R562" i="3"/>
  <c r="Y562" i="3"/>
  <c r="O544" i="3"/>
  <c r="N544" i="3"/>
  <c r="M544" i="3"/>
  <c r="T544" i="3"/>
  <c r="AC544" i="3"/>
  <c r="I544" i="3"/>
  <c r="L544" i="3" s="1"/>
  <c r="AB544" i="3"/>
  <c r="Q544" i="3"/>
  <c r="Y544" i="3"/>
  <c r="P544" i="3"/>
  <c r="V544" i="3"/>
  <c r="Z544" i="3"/>
  <c r="W544" i="3"/>
  <c r="S544" i="3"/>
  <c r="R460" i="3"/>
  <c r="O22" i="3"/>
  <c r="V22" i="3"/>
  <c r="N22" i="3"/>
  <c r="Q88" i="3"/>
  <c r="Z88" i="3"/>
  <c r="AA88" i="3"/>
  <c r="AB88" i="3"/>
  <c r="R88" i="3"/>
  <c r="V88" i="3"/>
  <c r="M525" i="3"/>
  <c r="I525" i="3"/>
  <c r="L525" i="3" s="1"/>
  <c r="U525" i="3"/>
  <c r="N525" i="3"/>
  <c r="Q525" i="3"/>
  <c r="AC525" i="3"/>
  <c r="AB525" i="3"/>
  <c r="V525" i="3"/>
  <c r="Y525" i="3"/>
  <c r="AD525" i="3"/>
  <c r="R525" i="3"/>
  <c r="W525" i="3"/>
  <c r="S525" i="3"/>
  <c r="P525" i="3"/>
  <c r="AA525" i="3"/>
  <c r="AC22" i="3"/>
  <c r="R22" i="3"/>
  <c r="U22" i="3"/>
  <c r="Y22" i="3"/>
  <c r="AD88" i="3"/>
  <c r="Q121" i="3"/>
  <c r="X93" i="3"/>
  <c r="AA93" i="3"/>
  <c r="U460" i="3"/>
  <c r="O453" i="3"/>
  <c r="Q596" i="3"/>
  <c r="Y706" i="3"/>
  <c r="AA596" i="3"/>
  <c r="Z33" i="3"/>
  <c r="V33" i="3"/>
  <c r="N33" i="3"/>
  <c r="M33" i="3"/>
  <c r="AB33" i="3"/>
  <c r="Y202" i="3"/>
  <c r="P202" i="3"/>
  <c r="I202" i="3"/>
  <c r="L202" i="3" s="1"/>
  <c r="U338" i="3"/>
  <c r="I338" i="3"/>
  <c r="L338" i="3" s="1"/>
  <c r="AB338" i="3"/>
  <c r="Q338" i="3"/>
  <c r="Y338" i="3"/>
  <c r="M338" i="3"/>
  <c r="R338" i="3"/>
  <c r="AD338" i="3"/>
  <c r="AC338" i="3"/>
  <c r="N338" i="3"/>
  <c r="W338" i="3"/>
  <c r="S338" i="3"/>
  <c r="P338" i="3"/>
  <c r="AA338" i="3"/>
  <c r="V338" i="3"/>
  <c r="V523" i="3"/>
  <c r="Y523" i="3"/>
  <c r="AA523" i="3"/>
  <c r="AD523" i="3"/>
  <c r="T523" i="3"/>
  <c r="O523" i="3"/>
  <c r="Z523" i="3"/>
  <c r="AB523" i="3"/>
  <c r="W523" i="3"/>
  <c r="U523" i="3"/>
  <c r="X523" i="3"/>
  <c r="R523" i="3"/>
  <c r="AC523" i="3"/>
  <c r="I523" i="3"/>
  <c r="L523" i="3" s="1"/>
  <c r="M370" i="3"/>
  <c r="Q370" i="3"/>
  <c r="Y370" i="3"/>
  <c r="R370" i="3"/>
  <c r="V370" i="3"/>
  <c r="AB370" i="3"/>
  <c r="U370" i="3"/>
  <c r="AC370" i="3"/>
  <c r="O370" i="3"/>
  <c r="Z370" i="3"/>
  <c r="P370" i="3"/>
  <c r="AA370" i="3"/>
  <c r="AD370" i="3"/>
  <c r="X370" i="3"/>
  <c r="R290" i="3"/>
  <c r="T290" i="3"/>
  <c r="O290" i="3"/>
  <c r="Z290" i="3"/>
  <c r="AB290" i="3"/>
  <c r="W290" i="3"/>
  <c r="AA290" i="3"/>
  <c r="M290" i="3"/>
  <c r="P290" i="3"/>
  <c r="U290" i="3"/>
  <c r="X290" i="3"/>
  <c r="N290" i="3"/>
  <c r="Q290" i="3"/>
  <c r="V290" i="3"/>
  <c r="Y290" i="3"/>
  <c r="O724" i="3"/>
  <c r="R724" i="3"/>
  <c r="M724" i="3"/>
  <c r="Z724" i="3"/>
  <c r="U724" i="3"/>
  <c r="AD724" i="3"/>
  <c r="AC724" i="3"/>
  <c r="W724" i="3"/>
  <c r="P724" i="3"/>
  <c r="S724" i="3"/>
  <c r="V724" i="3"/>
  <c r="I724" i="3"/>
  <c r="L724" i="3" s="1"/>
  <c r="T724" i="3"/>
  <c r="Q724" i="3"/>
  <c r="AB724" i="3"/>
  <c r="AB11" i="3"/>
  <c r="S11" i="3"/>
  <c r="M89" i="3"/>
  <c r="N89" i="3"/>
  <c r="AA89" i="3"/>
  <c r="O89" i="3"/>
  <c r="U89" i="3"/>
  <c r="V89" i="3"/>
  <c r="W89" i="3"/>
  <c r="Z89" i="3"/>
  <c r="Q333" i="3"/>
  <c r="I333" i="3"/>
  <c r="L333" i="3" s="1"/>
  <c r="R333" i="3"/>
  <c r="AC333" i="3"/>
  <c r="X333" i="3"/>
  <c r="Z333" i="3"/>
  <c r="N333" i="3"/>
  <c r="Y333" i="3"/>
  <c r="S333" i="3"/>
  <c r="V333" i="3"/>
  <c r="AA333" i="3"/>
  <c r="AD333" i="3"/>
  <c r="AB333" i="3"/>
  <c r="W333" i="3"/>
  <c r="M333" i="3"/>
  <c r="S199" i="3"/>
  <c r="Q199" i="3"/>
  <c r="AA199" i="3"/>
  <c r="S669" i="3"/>
  <c r="T669" i="3"/>
  <c r="AA421" i="3"/>
  <c r="S421" i="3"/>
  <c r="R421" i="3"/>
  <c r="Q165" i="3"/>
  <c r="Z165" i="3"/>
  <c r="Y165" i="3"/>
  <c r="N194" i="3"/>
  <c r="W194" i="3"/>
  <c r="AD48" i="3"/>
  <c r="W48" i="3"/>
  <c r="M494" i="3"/>
  <c r="N494" i="3"/>
  <c r="R268" i="3"/>
  <c r="W268" i="3"/>
  <c r="AC599" i="3"/>
  <c r="AB599" i="3"/>
  <c r="T574" i="3"/>
  <c r="Y467" i="3"/>
  <c r="Q467" i="3"/>
  <c r="AA652" i="3"/>
  <c r="AD652" i="3"/>
  <c r="N607" i="3"/>
  <c r="AD607" i="3"/>
  <c r="Y607" i="3"/>
  <c r="AD407" i="3"/>
  <c r="V407" i="3"/>
  <c r="M407" i="3"/>
  <c r="AB407" i="3"/>
  <c r="O407" i="3"/>
  <c r="AA407" i="3"/>
  <c r="S119" i="3"/>
  <c r="AB119" i="3"/>
  <c r="T119" i="3"/>
  <c r="AD473" i="3"/>
  <c r="N473" i="3"/>
  <c r="M230" i="3"/>
  <c r="W230" i="3"/>
  <c r="M152" i="3"/>
  <c r="N152" i="3"/>
  <c r="AD152" i="3"/>
  <c r="AC152" i="3"/>
  <c r="AC20" i="3"/>
  <c r="T20" i="3"/>
  <c r="U346" i="3"/>
  <c r="V346" i="3"/>
  <c r="AC346" i="3"/>
  <c r="M346" i="3"/>
  <c r="Y538" i="3"/>
  <c r="Z538" i="3"/>
  <c r="N207" i="3"/>
  <c r="U207" i="3"/>
  <c r="M207" i="3"/>
  <c r="AA207" i="3"/>
  <c r="AC207" i="3"/>
  <c r="AD207" i="3"/>
  <c r="S207" i="3"/>
  <c r="Z565" i="3"/>
  <c r="S565" i="3"/>
  <c r="AA477" i="3"/>
  <c r="S477" i="3"/>
  <c r="M174" i="3"/>
  <c r="T174" i="3"/>
  <c r="P615" i="3"/>
  <c r="M34" i="3"/>
  <c r="AA34" i="3"/>
  <c r="AC34" i="3"/>
  <c r="AD34" i="3"/>
  <c r="Z34" i="3"/>
  <c r="O34" i="3"/>
  <c r="N34" i="3"/>
  <c r="R34" i="3"/>
  <c r="W273" i="3"/>
  <c r="U273" i="3"/>
  <c r="AD273" i="3"/>
  <c r="AB273" i="3"/>
  <c r="AB133" i="3"/>
  <c r="R133" i="3"/>
  <c r="Z133" i="3"/>
  <c r="Y87" i="3"/>
  <c r="AA87" i="3"/>
  <c r="U549" i="3"/>
  <c r="Z549" i="3"/>
  <c r="T549" i="3"/>
  <c r="AB549" i="3"/>
  <c r="AC105" i="3"/>
  <c r="AD105" i="3"/>
  <c r="N143" i="3"/>
  <c r="T613" i="3"/>
  <c r="AA613" i="3"/>
  <c r="S613" i="3"/>
  <c r="Q172" i="3"/>
  <c r="M172" i="3"/>
  <c r="AD579" i="3"/>
  <c r="N579" i="3"/>
  <c r="P579" i="3"/>
  <c r="U534" i="3"/>
  <c r="V534" i="3"/>
  <c r="Y176" i="3"/>
  <c r="AD176" i="3"/>
  <c r="U176" i="3"/>
  <c r="R305" i="3"/>
  <c r="Z305" i="3"/>
  <c r="AB305" i="3"/>
  <c r="U682" i="3"/>
  <c r="M682" i="3"/>
  <c r="Z540" i="3"/>
  <c r="T540" i="3"/>
  <c r="AD30" i="3"/>
  <c r="Z30" i="3"/>
  <c r="AA30" i="3"/>
  <c r="W617" i="3"/>
  <c r="X617" i="3"/>
  <c r="AC682" i="3"/>
  <c r="W61" i="3"/>
  <c r="J61" i="3" s="1"/>
  <c r="T593" i="3"/>
  <c r="AD593" i="3"/>
  <c r="AD519" i="3"/>
  <c r="W519" i="3"/>
  <c r="AD106" i="3"/>
  <c r="AC106" i="3"/>
  <c r="J125" i="3"/>
  <c r="J182" i="3"/>
  <c r="J391" i="3"/>
  <c r="J309" i="3"/>
  <c r="J274" i="3"/>
  <c r="J316" i="3"/>
  <c r="J240" i="3"/>
  <c r="J384" i="3"/>
  <c r="J13" i="3"/>
  <c r="J664" i="3"/>
  <c r="J715" i="3"/>
  <c r="J656" i="3"/>
  <c r="J398" i="3"/>
  <c r="J673" i="3"/>
  <c r="J75" i="3"/>
  <c r="J134" i="3"/>
  <c r="J144" i="3"/>
  <c r="J197" i="3"/>
  <c r="J211" i="3"/>
  <c r="J181" i="3"/>
  <c r="J227" i="3"/>
  <c r="J322" i="3"/>
  <c r="J373" i="3"/>
  <c r="J616" i="3"/>
  <c r="J672" i="3"/>
  <c r="J196" i="3"/>
  <c r="J68" i="3"/>
  <c r="J314" i="3"/>
  <c r="J590" i="3"/>
  <c r="J39" i="3"/>
  <c r="J124" i="3"/>
  <c r="J120" i="3"/>
  <c r="J142" i="3"/>
  <c r="J178" i="3"/>
  <c r="J136" i="3"/>
  <c r="J226" i="3"/>
  <c r="J187" i="3"/>
  <c r="J209" i="3"/>
  <c r="J255" i="3"/>
  <c r="J369" i="3"/>
  <c r="J413" i="3"/>
  <c r="J482" i="3"/>
  <c r="J511" i="3"/>
  <c r="J419" i="3"/>
  <c r="J522" i="3"/>
  <c r="J481" i="3"/>
  <c r="J591" i="3"/>
  <c r="J632" i="3"/>
  <c r="J655" i="3"/>
  <c r="J687" i="3"/>
  <c r="J471" i="3"/>
  <c r="J123" i="3"/>
  <c r="J95" i="3"/>
  <c r="J392" i="3"/>
  <c r="J592" i="3"/>
  <c r="J643" i="3"/>
  <c r="J647" i="3"/>
  <c r="J676" i="3"/>
  <c r="J625" i="3"/>
  <c r="J708" i="3"/>
  <c r="J76" i="3"/>
  <c r="J580" i="3"/>
  <c r="J77" i="3"/>
  <c r="J151" i="3"/>
  <c r="J158" i="3"/>
  <c r="J241" i="3"/>
  <c r="J343" i="3"/>
  <c r="J431" i="3"/>
  <c r="J374" i="3"/>
  <c r="J559" i="3"/>
  <c r="J463" i="3"/>
  <c r="J567" i="3"/>
  <c r="J683" i="3"/>
  <c r="J691" i="3"/>
  <c r="J707" i="3"/>
  <c r="J723" i="3"/>
  <c r="J668" i="3"/>
  <c r="J214" i="3"/>
  <c r="J575" i="3"/>
  <c r="J639" i="3"/>
  <c r="J52" i="3"/>
  <c r="J99" i="3"/>
  <c r="J113" i="3"/>
  <c r="J147" i="3"/>
  <c r="J183" i="3"/>
  <c r="J198" i="3"/>
  <c r="J250" i="3"/>
  <c r="J355" i="3"/>
  <c r="J461" i="3"/>
  <c r="J497" i="3"/>
  <c r="J640" i="3"/>
  <c r="J660" i="3"/>
  <c r="J614" i="3"/>
  <c r="J606" i="3"/>
  <c r="J81" i="3"/>
  <c r="J376" i="3"/>
  <c r="J411" i="3"/>
  <c r="J32" i="3"/>
  <c r="J40" i="3"/>
  <c r="J58" i="3"/>
  <c r="J66" i="3"/>
  <c r="J189" i="3"/>
  <c r="J247" i="3"/>
  <c r="J275" i="3"/>
  <c r="J284" i="3"/>
  <c r="J308" i="3"/>
  <c r="J177" i="3"/>
  <c r="J292" i="3"/>
  <c r="J354" i="3"/>
  <c r="J440" i="3"/>
  <c r="J447" i="3"/>
  <c r="J503" i="3"/>
  <c r="J535" i="3"/>
  <c r="J569" i="3"/>
  <c r="J594" i="3"/>
  <c r="J648" i="3"/>
  <c r="J478" i="3"/>
  <c r="J434" i="3"/>
  <c r="J524" i="3"/>
  <c r="J650" i="3"/>
  <c r="J641" i="3"/>
  <c r="J709" i="3"/>
  <c r="J154" i="3"/>
  <c r="J137" i="3"/>
  <c r="J104" i="3"/>
  <c r="J128" i="3"/>
  <c r="J195" i="3"/>
  <c r="J220" i="3"/>
  <c r="J254" i="3"/>
  <c r="J323" i="3"/>
  <c r="J287" i="3"/>
  <c r="J296" i="3"/>
  <c r="J360" i="3"/>
  <c r="J294" i="3"/>
  <c r="J394" i="3"/>
  <c r="J469" i="3"/>
  <c r="J317" i="3"/>
  <c r="J603" i="3"/>
  <c r="J441" i="3"/>
  <c r="J634" i="3"/>
  <c r="J47" i="3"/>
  <c r="J509" i="3"/>
  <c r="J552" i="3"/>
  <c r="J555" i="3"/>
  <c r="J576" i="3"/>
  <c r="J651" i="3"/>
  <c r="J693" i="3"/>
  <c r="J426" i="3"/>
  <c r="J31" i="3"/>
  <c r="J157" i="3"/>
  <c r="J218" i="3"/>
  <c r="J163" i="3"/>
  <c r="J246" i="3"/>
  <c r="J205" i="3"/>
  <c r="J303" i="3"/>
  <c r="J282" i="3"/>
  <c r="J325" i="3"/>
  <c r="J288" i="3"/>
  <c r="J299" i="3"/>
  <c r="J458" i="3"/>
  <c r="J450" i="3"/>
  <c r="J429" i="3"/>
  <c r="J448" i="3"/>
  <c r="J536" i="3"/>
  <c r="J577" i="3"/>
  <c r="J703" i="3"/>
  <c r="J470" i="3"/>
  <c r="J532" i="3"/>
  <c r="J156" i="3"/>
  <c r="J86" i="3"/>
  <c r="J155" i="3"/>
  <c r="J132" i="3"/>
  <c r="J15" i="3"/>
  <c r="J19" i="3"/>
  <c r="J8" i="3"/>
  <c r="J67" i="3"/>
  <c r="J109" i="3"/>
  <c r="J115" i="3"/>
  <c r="J126" i="3"/>
  <c r="J145" i="3"/>
  <c r="J170" i="3"/>
  <c r="J98" i="3"/>
  <c r="J252" i="3"/>
  <c r="J251" i="3"/>
  <c r="J289" i="3"/>
  <c r="J310" i="3"/>
  <c r="J332" i="3"/>
  <c r="J312" i="3"/>
  <c r="J454" i="3"/>
  <c r="J488" i="3"/>
  <c r="J498" i="3"/>
  <c r="J491" i="3"/>
  <c r="J445" i="3"/>
  <c r="J493" i="3"/>
  <c r="J499" i="3"/>
  <c r="J560" i="3"/>
  <c r="J517" i="3"/>
  <c r="J583" i="3"/>
  <c r="J635" i="3"/>
  <c r="J679" i="3"/>
  <c r="J678" i="3"/>
  <c r="J686" i="3"/>
  <c r="J694" i="3"/>
  <c r="J702" i="3"/>
  <c r="J710" i="3"/>
  <c r="J718" i="3"/>
  <c r="J628" i="3"/>
  <c r="J659" i="3"/>
  <c r="J674" i="3"/>
  <c r="J698" i="3"/>
  <c r="J665" i="3"/>
  <c r="J666" i="3"/>
  <c r="J701" i="3"/>
  <c r="J716" i="3"/>
  <c r="J26" i="3"/>
  <c r="J45" i="3"/>
  <c r="J60" i="3"/>
  <c r="J72" i="3"/>
  <c r="J92" i="3"/>
  <c r="J44" i="3"/>
  <c r="J100" i="3"/>
  <c r="J69" i="3"/>
  <c r="J102" i="3"/>
  <c r="J171" i="3"/>
  <c r="J203" i="3"/>
  <c r="J135" i="3"/>
  <c r="J188" i="3"/>
  <c r="J213" i="3"/>
  <c r="J235" i="3"/>
  <c r="J225" i="3"/>
  <c r="J238" i="3"/>
  <c r="J243" i="3"/>
  <c r="J223" i="3"/>
  <c r="J239" i="3"/>
  <c r="J298" i="3"/>
  <c r="J266" i="3"/>
  <c r="J444" i="3"/>
  <c r="J474" i="3"/>
  <c r="J446" i="3"/>
  <c r="J546" i="3"/>
  <c r="J507" i="3"/>
  <c r="J584" i="3"/>
  <c r="J548" i="3"/>
  <c r="J719" i="3"/>
  <c r="J654" i="3"/>
  <c r="J671" i="3"/>
  <c r="J681" i="3"/>
  <c r="J37" i="3"/>
  <c r="J108" i="3"/>
  <c r="J111" i="3"/>
  <c r="J117" i="3"/>
  <c r="J103" i="3"/>
  <c r="J140" i="3"/>
  <c r="J184" i="3"/>
  <c r="J190" i="3"/>
  <c r="J236" i="3"/>
  <c r="J101" i="3"/>
  <c r="J159" i="3"/>
  <c r="J280" i="3"/>
  <c r="J295" i="3"/>
  <c r="J283" i="3"/>
  <c r="J357" i="3"/>
  <c r="J378" i="3"/>
  <c r="J468" i="3"/>
  <c r="J272" i="3"/>
  <c r="J484" i="3"/>
  <c r="J490" i="3"/>
  <c r="J416" i="3"/>
  <c r="J442" i="3"/>
  <c r="J556" i="3"/>
  <c r="J455" i="3"/>
  <c r="J485" i="3"/>
  <c r="J587" i="3"/>
  <c r="J563" i="3"/>
  <c r="J581" i="3"/>
  <c r="J633" i="3"/>
  <c r="J658" i="3"/>
  <c r="J621" i="3"/>
  <c r="J695" i="3"/>
  <c r="J612" i="3"/>
  <c r="J221" i="3"/>
  <c r="J670" i="3"/>
  <c r="J638" i="3"/>
  <c r="J662" i="3"/>
  <c r="J663" i="3"/>
  <c r="J50" i="3"/>
  <c r="J70" i="3"/>
  <c r="J94" i="3"/>
  <c r="J17" i="3"/>
  <c r="J73" i="3"/>
  <c r="J24" i="3"/>
  <c r="J36" i="3"/>
  <c r="J7" i="3"/>
  <c r="J43" i="3"/>
  <c r="J38" i="3"/>
  <c r="J85" i="3"/>
  <c r="J79" i="3"/>
  <c r="J206" i="3"/>
  <c r="J260" i="3"/>
  <c r="J169" i="3"/>
  <c r="J217" i="3"/>
  <c r="J342" i="3"/>
  <c r="J248" i="3"/>
  <c r="J348" i="3"/>
  <c r="J358" i="3"/>
  <c r="J329" i="3"/>
  <c r="J341" i="3"/>
  <c r="J381" i="3"/>
  <c r="J492" i="3"/>
  <c r="J409" i="3"/>
  <c r="J414" i="3"/>
  <c r="J435" i="3"/>
  <c r="J539" i="3"/>
  <c r="J504" i="3"/>
  <c r="J486" i="3"/>
  <c r="J545" i="3"/>
  <c r="J657" i="3"/>
  <c r="J269" i="3"/>
  <c r="J667" i="3"/>
  <c r="J582" i="3"/>
  <c r="J326" i="3"/>
  <c r="J130" i="3"/>
  <c r="J62" i="3"/>
  <c r="J57" i="3"/>
  <c r="J91" i="3"/>
  <c r="J71" i="3"/>
  <c r="J118" i="3"/>
  <c r="J149" i="3"/>
  <c r="J131" i="3"/>
  <c r="J167" i="3"/>
  <c r="J222" i="3"/>
  <c r="J264" i="3"/>
  <c r="J319" i="3"/>
  <c r="J304" i="3"/>
  <c r="J331" i="3"/>
  <c r="J365" i="3"/>
  <c r="J336" i="3"/>
  <c r="J402" i="3"/>
  <c r="J344" i="3"/>
  <c r="J386" i="3"/>
  <c r="J452" i="3"/>
  <c r="J385" i="3"/>
  <c r="J425" i="3"/>
  <c r="J383" i="3"/>
  <c r="J530" i="3"/>
  <c r="J403" i="3"/>
  <c r="J405" i="3"/>
  <c r="J475" i="3"/>
  <c r="J529" i="3"/>
  <c r="J502" i="3"/>
  <c r="J711" i="3"/>
  <c r="J646" i="3"/>
  <c r="J649" i="3"/>
  <c r="J553" i="3" l="1"/>
  <c r="J483" i="3"/>
  <c r="J350" i="3"/>
  <c r="J578" i="3"/>
  <c r="J291" i="3"/>
  <c r="J572" i="3"/>
  <c r="J315" i="3"/>
  <c r="J237" i="3"/>
  <c r="J27" i="3"/>
  <c r="J437" i="3"/>
  <c r="J51" i="3"/>
  <c r="J598" i="3"/>
  <c r="J623" i="3"/>
  <c r="J83" i="3"/>
  <c r="J601" i="3"/>
  <c r="J500" i="3"/>
  <c r="J377" i="3"/>
  <c r="J179" i="3"/>
  <c r="J574" i="3"/>
  <c r="J424" i="3"/>
  <c r="J173" i="3"/>
  <c r="J438" i="3"/>
  <c r="J129" i="3"/>
  <c r="J465" i="3"/>
  <c r="J56" i="3"/>
  <c r="J396" i="3"/>
  <c r="J46" i="3"/>
  <c r="J201" i="3"/>
  <c r="J334" i="3"/>
  <c r="J380" i="3"/>
  <c r="J368" i="3"/>
  <c r="J399" i="3"/>
  <c r="J550" i="3"/>
  <c r="J324" i="3"/>
  <c r="J285" i="3"/>
  <c r="J192" i="3"/>
  <c r="J231" i="3"/>
  <c r="J422" i="3"/>
  <c r="J59" i="3"/>
  <c r="J175" i="3"/>
  <c r="J23" i="3"/>
  <c r="J307" i="3"/>
  <c r="J387" i="3"/>
  <c r="J496" i="3"/>
  <c r="J345" i="3"/>
  <c r="J330" i="3"/>
  <c r="J501" i="3"/>
  <c r="J661" i="3"/>
  <c r="J602" i="3"/>
  <c r="J472" i="3"/>
  <c r="J512" i="3"/>
  <c r="J389" i="3"/>
  <c r="J449" i="3"/>
  <c r="J150" i="3"/>
  <c r="J692" i="3"/>
  <c r="J720" i="3"/>
  <c r="J41" i="3"/>
  <c r="J531" i="3"/>
  <c r="J506" i="3"/>
  <c r="J356" i="3"/>
  <c r="J339" i="3"/>
  <c r="J114" i="3"/>
  <c r="J653" i="3"/>
  <c r="J457" i="3"/>
  <c r="J415" i="3"/>
  <c r="J571" i="3"/>
  <c r="J404" i="3"/>
  <c r="J600" i="3"/>
  <c r="J259" i="3"/>
  <c r="J327" i="3"/>
  <c r="J697" i="3"/>
  <c r="J589" i="3"/>
  <c r="J713" i="3"/>
  <c r="J116" i="3"/>
  <c r="J636" i="3"/>
  <c r="J267" i="3"/>
  <c r="J510" i="3"/>
  <c r="J526" i="3"/>
  <c r="J619" i="3"/>
  <c r="J551" i="3"/>
  <c r="J685" i="3"/>
  <c r="J412" i="3"/>
  <c r="J436" i="3"/>
  <c r="J320" i="3"/>
  <c r="J186" i="3"/>
  <c r="J12" i="3"/>
  <c r="J518" i="3"/>
  <c r="J684" i="3"/>
  <c r="J9" i="3"/>
  <c r="J110" i="3"/>
  <c r="J456" i="3"/>
  <c r="J395" i="3"/>
  <c r="J622" i="3"/>
  <c r="J257" i="3"/>
  <c r="J375" i="3"/>
  <c r="J352" i="3"/>
  <c r="J362" i="3"/>
  <c r="J371" i="3"/>
  <c r="J433" i="3"/>
  <c r="J160" i="3"/>
  <c r="J459" i="3"/>
  <c r="J29" i="3"/>
  <c r="J229" i="3"/>
  <c r="J146" i="3"/>
  <c r="J547" i="3"/>
  <c r="J480" i="3"/>
  <c r="J141" i="3"/>
  <c r="J349" i="3"/>
  <c r="J688" i="3"/>
  <c r="J505" i="3"/>
  <c r="J390" i="3"/>
  <c r="J537" i="3"/>
  <c r="J443" i="3"/>
  <c r="J204" i="3"/>
  <c r="J393" i="3"/>
  <c r="J139" i="3"/>
  <c r="J630" i="3"/>
  <c r="J528" i="3"/>
  <c r="J420" i="3"/>
  <c r="J87" i="3"/>
  <c r="J620" i="3"/>
  <c r="J615" i="3"/>
  <c r="J397" i="3"/>
  <c r="J258" i="3"/>
  <c r="J306" i="3"/>
  <c r="J262" i="3"/>
  <c r="J49" i="3"/>
  <c r="J210" i="3"/>
  <c r="J558" i="3"/>
  <c r="J6" i="3"/>
  <c r="J265" i="3"/>
  <c r="J172" i="3"/>
  <c r="J224" i="3"/>
  <c r="J721" i="3"/>
  <c r="J191" i="3"/>
  <c r="J401" i="3"/>
  <c r="J234" i="3"/>
  <c r="J168" i="3"/>
  <c r="J185" i="3"/>
  <c r="J427" i="3"/>
  <c r="J521" i="3"/>
  <c r="J340" i="3"/>
  <c r="J400" i="3"/>
  <c r="J533" i="3"/>
  <c r="J588" i="3"/>
  <c r="J430" i="3"/>
  <c r="J82" i="3"/>
  <c r="J410" i="3"/>
  <c r="J406" i="3"/>
  <c r="J277" i="3"/>
  <c r="J513" i="3"/>
  <c r="J586" i="3"/>
  <c r="J42" i="3"/>
  <c r="J80" i="3"/>
  <c r="J568" i="3"/>
  <c r="J249" i="3"/>
  <c r="J301" i="3"/>
  <c r="J74" i="3"/>
  <c r="J161" i="3"/>
  <c r="J166" i="3"/>
  <c r="J256" i="3"/>
  <c r="J570" i="3"/>
  <c r="J328" i="3"/>
  <c r="J208" i="3"/>
  <c r="J127" i="3"/>
  <c r="J388" i="3"/>
  <c r="J462" i="3"/>
  <c r="J367" i="3"/>
  <c r="J353" i="3"/>
  <c r="J479" i="3"/>
  <c r="J253" i="3"/>
  <c r="J300" i="3"/>
  <c r="J599" i="3"/>
  <c r="J202" i="3"/>
  <c r="J122" i="3"/>
  <c r="J268" i="3"/>
  <c r="J351" i="3"/>
  <c r="J542" i="3"/>
  <c r="J78" i="3"/>
  <c r="J696" i="3"/>
  <c r="J495" i="3"/>
  <c r="J361" i="3"/>
  <c r="J106" i="3"/>
  <c r="J230" i="3"/>
  <c r="J318" i="3"/>
  <c r="J281" i="3"/>
  <c r="J64" i="3"/>
  <c r="J53" i="3"/>
  <c r="J112" i="3"/>
  <c r="J597" i="3"/>
  <c r="J611" i="3"/>
  <c r="J439" i="3"/>
  <c r="J609" i="3"/>
  <c r="J423" i="3"/>
  <c r="J337" i="3"/>
  <c r="J20" i="3"/>
  <c r="J573" i="3"/>
  <c r="J534" i="3"/>
  <c r="J613" i="3"/>
  <c r="J538" i="3"/>
  <c r="J607" i="3"/>
  <c r="J541" i="3"/>
  <c r="J335" i="3"/>
  <c r="J65" i="3"/>
  <c r="J200" i="3"/>
  <c r="J286" i="3"/>
  <c r="J311" i="3"/>
  <c r="J25" i="3"/>
  <c r="J644" i="3"/>
  <c r="J244" i="3"/>
  <c r="J417" i="3"/>
  <c r="J271" i="3"/>
  <c r="J164" i="3"/>
  <c r="J677" i="3"/>
  <c r="J215" i="3"/>
  <c r="J219" i="3"/>
  <c r="J364" i="3"/>
  <c r="J516" i="3"/>
  <c r="J233" i="3"/>
  <c r="J366" i="3"/>
  <c r="J624" i="3"/>
  <c r="J508" i="3"/>
  <c r="J557" i="3"/>
  <c r="J515" i="3"/>
  <c r="J363" i="3"/>
  <c r="J143" i="3"/>
  <c r="J561" i="3"/>
  <c r="J180" i="3"/>
  <c r="J321" i="3"/>
  <c r="J637" i="3"/>
  <c r="J608" i="3"/>
  <c r="J565" i="3"/>
  <c r="J631" i="3"/>
  <c r="J228" i="3"/>
  <c r="J55" i="3"/>
  <c r="J689" i="3"/>
  <c r="J717" i="3"/>
  <c r="J90" i="3"/>
  <c r="J346" i="3"/>
  <c r="J669" i="3"/>
  <c r="J216" i="3"/>
  <c r="J714" i="3"/>
  <c r="J382" i="3"/>
  <c r="J245" i="3"/>
  <c r="J35" i="3"/>
  <c r="J212" i="3"/>
  <c r="J97" i="3"/>
  <c r="J153" i="3"/>
  <c r="J10" i="3"/>
  <c r="J21" i="3"/>
  <c r="J84" i="3"/>
  <c r="J675" i="3"/>
  <c r="J618" i="3"/>
  <c r="J680" i="3"/>
  <c r="J645" i="3"/>
  <c r="J18" i="3"/>
  <c r="J466" i="3"/>
  <c r="J642" i="3"/>
  <c r="J28" i="3"/>
  <c r="J276" i="3"/>
  <c r="J194" i="3"/>
  <c r="J176" i="3"/>
  <c r="J682" i="3"/>
  <c r="J242" i="3"/>
  <c r="J270" i="3"/>
  <c r="J379" i="3"/>
  <c r="J595" i="3"/>
  <c r="J605" i="3"/>
  <c r="J712" i="3"/>
  <c r="J626" i="3"/>
  <c r="J699" i="3"/>
  <c r="J690" i="3"/>
  <c r="J629" i="3"/>
  <c r="J107" i="3"/>
  <c r="J96" i="3"/>
  <c r="J604" i="3"/>
  <c r="J432" i="3"/>
  <c r="J278" i="3"/>
  <c r="J279" i="3"/>
  <c r="J54" i="3"/>
  <c r="J148" i="3"/>
  <c r="J704" i="3"/>
  <c r="J138" i="3"/>
  <c r="J428" i="3"/>
  <c r="J418" i="3"/>
  <c r="J543" i="3"/>
  <c r="J514" i="3"/>
  <c r="J617" i="3"/>
  <c r="J476" i="3"/>
  <c r="J119" i="3"/>
  <c r="J519" i="3"/>
  <c r="J579" i="3"/>
  <c r="J593" i="3"/>
  <c r="J540" i="3"/>
  <c r="J549" i="3"/>
  <c r="J273" i="3"/>
  <c r="J477" i="3"/>
  <c r="J473" i="3"/>
  <c r="J467" i="3"/>
  <c r="J494" i="3"/>
  <c r="J421" i="3"/>
  <c r="J11" i="3"/>
  <c r="J408" i="3"/>
  <c r="J489" i="3"/>
  <c r="J585" i="3"/>
  <c r="J263" i="3"/>
  <c r="J359" i="3"/>
  <c r="J48" i="3"/>
  <c r="J34" i="3"/>
  <c r="J152" i="3"/>
  <c r="J165" i="3"/>
  <c r="J724" i="3"/>
  <c r="J523" i="3"/>
  <c r="J338" i="3"/>
  <c r="J453" i="3"/>
  <c r="J525" i="3"/>
  <c r="J544" i="3"/>
  <c r="J562" i="3"/>
  <c r="J554" i="3"/>
  <c r="J293" i="3"/>
  <c r="J706" i="3"/>
  <c r="J347" i="3"/>
  <c r="J700" i="3"/>
  <c r="J722" i="3"/>
  <c r="J232" i="3"/>
  <c r="J527" i="3"/>
  <c r="J451" i="3"/>
  <c r="J88" i="3"/>
  <c r="J460" i="3"/>
  <c r="J705" i="3"/>
  <c r="J564" i="3"/>
  <c r="J596" i="3"/>
  <c r="J610" i="3"/>
  <c r="J627" i="3"/>
  <c r="J313" i="3"/>
  <c r="J30" i="3"/>
  <c r="J305" i="3"/>
  <c r="J105" i="3"/>
  <c r="J133" i="3"/>
  <c r="J174" i="3"/>
  <c r="J207" i="3"/>
  <c r="J407" i="3"/>
  <c r="J652" i="3"/>
  <c r="J199" i="3"/>
  <c r="J333" i="3"/>
  <c r="J89" i="3"/>
  <c r="J290" i="3"/>
  <c r="J370" i="3"/>
  <c r="J33" i="3"/>
  <c r="J22" i="3"/>
  <c r="J121" i="3"/>
  <c r="J63" i="3"/>
  <c r="J302" i="3"/>
  <c r="J566" i="3"/>
  <c r="J520" i="3"/>
  <c r="J93" i="3"/>
  <c r="J487" i="3"/>
  <c r="T111" i="7"/>
  <c r="S111" i="7"/>
  <c r="R111" i="7"/>
  <c r="Q111" i="7"/>
  <c r="P111" i="7"/>
  <c r="O111" i="7"/>
  <c r="N141" i="7"/>
  <c r="N142" i="7"/>
  <c r="N143" i="7"/>
  <c r="N144" i="7"/>
  <c r="N134" i="7"/>
  <c r="N135" i="7"/>
  <c r="N136" i="7"/>
  <c r="N137" i="7"/>
  <c r="N138" i="7"/>
  <c r="N139" i="7"/>
  <c r="N140" i="7"/>
  <c r="O110" i="7"/>
  <c r="P110" i="7"/>
  <c r="Q110" i="7"/>
  <c r="R110" i="7"/>
  <c r="S110" i="7"/>
  <c r="T110" i="7"/>
  <c r="N112" i="7"/>
  <c r="N113" i="7"/>
  <c r="N114" i="7"/>
  <c r="N115" i="7"/>
  <c r="N116" i="7"/>
  <c r="N117" i="7"/>
  <c r="N118" i="7"/>
  <c r="N119" i="7"/>
  <c r="N120" i="7"/>
  <c r="N121" i="7"/>
  <c r="N122" i="7"/>
  <c r="N123" i="7"/>
  <c r="N124" i="7"/>
  <c r="N125" i="7"/>
  <c r="N126" i="7"/>
  <c r="N127" i="7"/>
  <c r="N128" i="7"/>
  <c r="N129" i="7"/>
  <c r="N130" i="7"/>
  <c r="N131" i="7"/>
  <c r="N132" i="7"/>
  <c r="N133" i="7"/>
  <c r="N109" i="7"/>
  <c r="P109" i="7"/>
  <c r="Q109" i="7"/>
  <c r="R109" i="7"/>
  <c r="S109" i="7"/>
  <c r="T109" i="7"/>
  <c r="O109" i="7"/>
  <c r="P75" i="7"/>
  <c r="Q75" i="7"/>
  <c r="R75" i="7"/>
  <c r="S75" i="7"/>
  <c r="T75" i="7"/>
  <c r="U75" i="7"/>
  <c r="O75" i="7"/>
  <c r="P73" i="7"/>
  <c r="Q73" i="7"/>
  <c r="R73" i="7"/>
  <c r="S73" i="7"/>
  <c r="T73" i="7"/>
  <c r="U73" i="7"/>
  <c r="P74" i="7"/>
  <c r="Q74" i="7"/>
  <c r="R74" i="7"/>
  <c r="S74" i="7"/>
  <c r="T74" i="7"/>
  <c r="U74" i="7"/>
  <c r="O73" i="7"/>
  <c r="O37" i="7"/>
  <c r="P37" i="7"/>
  <c r="Q37" i="7"/>
  <c r="R37" i="7"/>
  <c r="S37" i="7"/>
  <c r="T37" i="7"/>
  <c r="U37" i="7"/>
  <c r="V37" i="7"/>
  <c r="W37" i="7"/>
  <c r="O38" i="7"/>
  <c r="P38" i="7"/>
  <c r="Q38" i="7"/>
  <c r="R38" i="7"/>
  <c r="S38" i="7"/>
  <c r="T38" i="7"/>
  <c r="U38" i="7"/>
  <c r="V38" i="7"/>
  <c r="W38" i="7"/>
  <c r="O39" i="7"/>
  <c r="P39" i="7"/>
  <c r="Q39" i="7"/>
  <c r="R39" i="7"/>
  <c r="S39" i="7"/>
  <c r="T39" i="7"/>
  <c r="U39" i="7"/>
  <c r="V39" i="7"/>
  <c r="W39" i="7"/>
  <c r="Q1" i="7"/>
  <c r="R1" i="7"/>
  <c r="Q2" i="7"/>
  <c r="R2" i="7"/>
  <c r="Q3" i="7"/>
  <c r="R3" i="7"/>
  <c r="N1" i="7"/>
  <c r="C4" i="10"/>
  <c r="D4" i="10"/>
  <c r="C5" i="10"/>
  <c r="D5" i="10"/>
  <c r="C6" i="10"/>
  <c r="D6" i="10"/>
  <c r="C7" i="10"/>
  <c r="D7" i="10"/>
  <c r="C8" i="10"/>
  <c r="D8" i="10"/>
  <c r="C9" i="10"/>
  <c r="D9" i="10"/>
  <c r="C10" i="10"/>
  <c r="D10" i="10"/>
  <c r="C11" i="10"/>
  <c r="D11" i="10"/>
  <c r="C12" i="10"/>
  <c r="D12" i="10"/>
  <c r="C13" i="10"/>
  <c r="D13" i="10"/>
  <c r="C14" i="10"/>
  <c r="D14" i="10"/>
  <c r="C15" i="10"/>
  <c r="D15" i="10"/>
  <c r="C16" i="10"/>
  <c r="D16" i="10"/>
  <c r="C17" i="10"/>
  <c r="D17" i="10"/>
  <c r="C18" i="10"/>
  <c r="D18" i="10"/>
  <c r="C19" i="10"/>
  <c r="D19" i="10"/>
  <c r="C20" i="10"/>
  <c r="D20" i="10"/>
  <c r="C21" i="10"/>
  <c r="D21" i="10"/>
  <c r="C22" i="10"/>
  <c r="D22" i="10"/>
  <c r="C23" i="10"/>
  <c r="D23" i="10"/>
  <c r="C24" i="10"/>
  <c r="D24" i="10"/>
  <c r="C25" i="10"/>
  <c r="D25" i="10"/>
  <c r="C26" i="10"/>
  <c r="D26" i="10"/>
  <c r="C27" i="10"/>
  <c r="D27" i="10"/>
  <c r="C28" i="10"/>
  <c r="D28" i="10"/>
  <c r="C29" i="10"/>
  <c r="D29" i="10"/>
  <c r="C30" i="10"/>
  <c r="D30" i="10"/>
  <c r="C31" i="10"/>
  <c r="D31" i="10"/>
  <c r="C32" i="10"/>
  <c r="D32" i="10"/>
  <c r="C33" i="10"/>
  <c r="D33" i="10"/>
  <c r="C34" i="10"/>
  <c r="D34" i="10"/>
  <c r="C35" i="10"/>
  <c r="D35" i="10"/>
  <c r="C36" i="10"/>
  <c r="D36" i="10"/>
  <c r="C37" i="10"/>
  <c r="D37" i="10"/>
  <c r="C38" i="10"/>
  <c r="D38" i="10"/>
  <c r="C39" i="10"/>
  <c r="D39" i="10"/>
  <c r="C40" i="10"/>
  <c r="D40" i="10"/>
  <c r="C41" i="10"/>
  <c r="D41" i="10"/>
  <c r="C42" i="10"/>
  <c r="D42" i="10"/>
  <c r="C43" i="10"/>
  <c r="D43" i="10"/>
  <c r="C44" i="10"/>
  <c r="D44" i="10"/>
  <c r="C45" i="10"/>
  <c r="D45" i="10"/>
  <c r="C46" i="10"/>
  <c r="D46" i="10"/>
  <c r="C47" i="10"/>
  <c r="D47" i="10"/>
  <c r="C48" i="10"/>
  <c r="D48" i="10"/>
  <c r="C49" i="10"/>
  <c r="D49" i="10"/>
  <c r="C50" i="10"/>
  <c r="D50" i="10"/>
  <c r="C51" i="10"/>
  <c r="D51" i="10"/>
  <c r="C52" i="10"/>
  <c r="D52" i="10"/>
  <c r="C53" i="10"/>
  <c r="D53" i="10"/>
  <c r="C54" i="10"/>
  <c r="D54" i="10"/>
  <c r="C55" i="10"/>
  <c r="D55" i="10"/>
  <c r="C56" i="10"/>
  <c r="D56" i="10"/>
  <c r="C57" i="10"/>
  <c r="D57" i="10"/>
  <c r="C58" i="10"/>
  <c r="D58" i="10"/>
  <c r="C59" i="10"/>
  <c r="D59" i="10"/>
  <c r="C60" i="10"/>
  <c r="D60" i="10"/>
  <c r="C61" i="10"/>
  <c r="D61" i="10"/>
  <c r="C62" i="10"/>
  <c r="D62" i="10"/>
  <c r="C63" i="10"/>
  <c r="D63" i="10"/>
  <c r="C64" i="10"/>
  <c r="D64" i="10"/>
  <c r="C65" i="10"/>
  <c r="D65" i="10"/>
  <c r="C66" i="10"/>
  <c r="D66" i="10"/>
  <c r="C67" i="10"/>
  <c r="D67" i="10"/>
  <c r="C68" i="10"/>
  <c r="D68" i="10"/>
  <c r="C69" i="10"/>
  <c r="D69" i="10"/>
  <c r="C70" i="10"/>
  <c r="D70" i="10"/>
  <c r="C71" i="10"/>
  <c r="D71" i="10"/>
  <c r="C72" i="10"/>
  <c r="D72" i="10"/>
  <c r="C73" i="10"/>
  <c r="D73" i="10"/>
  <c r="C74" i="10"/>
  <c r="D74" i="10"/>
  <c r="C75" i="10"/>
  <c r="D75" i="10"/>
  <c r="C76" i="10"/>
  <c r="D76" i="10"/>
  <c r="C77" i="10"/>
  <c r="D77" i="10"/>
  <c r="C78" i="10"/>
  <c r="D78" i="10"/>
  <c r="C79" i="10"/>
  <c r="D79" i="10"/>
  <c r="C80" i="10"/>
  <c r="D80" i="10"/>
  <c r="C81" i="10"/>
  <c r="D81" i="10"/>
  <c r="C82" i="10"/>
  <c r="D82" i="10"/>
  <c r="C83" i="10"/>
  <c r="D83" i="10"/>
  <c r="C84" i="10"/>
  <c r="D84" i="10"/>
  <c r="C85" i="10"/>
  <c r="D85" i="10"/>
  <c r="C86" i="10"/>
  <c r="D86" i="10"/>
  <c r="C87" i="10"/>
  <c r="D87" i="10"/>
  <c r="C88" i="10"/>
  <c r="D88" i="10"/>
  <c r="C89" i="10"/>
  <c r="D89" i="10"/>
  <c r="C90" i="10"/>
  <c r="D90" i="10"/>
  <c r="C91" i="10"/>
  <c r="D91" i="10"/>
  <c r="C92" i="10"/>
  <c r="D92" i="10"/>
  <c r="C93" i="10"/>
  <c r="D93" i="10"/>
  <c r="C94" i="10"/>
  <c r="D94" i="10"/>
  <c r="C95" i="10"/>
  <c r="D95" i="10"/>
  <c r="C96" i="10"/>
  <c r="D96" i="10"/>
  <c r="C97" i="10"/>
  <c r="D97" i="10"/>
  <c r="C98" i="10"/>
  <c r="D98" i="10"/>
  <c r="C99" i="10"/>
  <c r="D99" i="10"/>
  <c r="C100" i="10"/>
  <c r="D100" i="10"/>
  <c r="C101" i="10"/>
  <c r="D101" i="10"/>
  <c r="C102" i="10"/>
  <c r="D102" i="10"/>
  <c r="C103" i="10"/>
  <c r="D103" i="10"/>
  <c r="C104" i="10"/>
  <c r="D104" i="10"/>
  <c r="C105" i="10"/>
  <c r="D105" i="10"/>
  <c r="C106" i="10"/>
  <c r="D106" i="10"/>
  <c r="C107" i="10"/>
  <c r="D107" i="10"/>
  <c r="C108" i="10"/>
  <c r="D108" i="10"/>
  <c r="C109" i="10"/>
  <c r="D109" i="10"/>
  <c r="C110" i="10"/>
  <c r="D110" i="10"/>
  <c r="C111" i="10"/>
  <c r="D111" i="10"/>
  <c r="C112" i="10"/>
  <c r="D112" i="10"/>
  <c r="C113" i="10"/>
  <c r="D113" i="10"/>
  <c r="C114" i="10"/>
  <c r="D114" i="10"/>
  <c r="C115" i="10"/>
  <c r="D115" i="10"/>
  <c r="C116" i="10"/>
  <c r="D116" i="10"/>
  <c r="C117" i="10"/>
  <c r="D117" i="10"/>
  <c r="C118" i="10"/>
  <c r="D118" i="10"/>
  <c r="C119" i="10"/>
  <c r="D119" i="10"/>
  <c r="C120" i="10"/>
  <c r="D120" i="10"/>
  <c r="C121" i="10"/>
  <c r="D121" i="10"/>
  <c r="C122" i="10"/>
  <c r="D122" i="10"/>
  <c r="C123" i="10"/>
  <c r="D123" i="10"/>
  <c r="C124" i="10"/>
  <c r="D124" i="10"/>
  <c r="C125" i="10"/>
  <c r="D125" i="10"/>
  <c r="C126" i="10"/>
  <c r="D126" i="10"/>
  <c r="C127" i="10"/>
  <c r="D127" i="10"/>
  <c r="C128" i="10"/>
  <c r="D128" i="10"/>
  <c r="C129" i="10"/>
  <c r="D129" i="10"/>
  <c r="C130" i="10"/>
  <c r="D130" i="10"/>
  <c r="C131" i="10"/>
  <c r="D131" i="10"/>
  <c r="C132" i="10"/>
  <c r="D132" i="10"/>
  <c r="C133" i="10"/>
  <c r="D133" i="10"/>
  <c r="C134" i="10"/>
  <c r="D134" i="10"/>
  <c r="C135" i="10"/>
  <c r="D135" i="10"/>
  <c r="C136" i="10"/>
  <c r="D136" i="10"/>
  <c r="C137" i="10"/>
  <c r="D137" i="10"/>
  <c r="C138" i="10"/>
  <c r="D138" i="10"/>
  <c r="C139" i="10"/>
  <c r="D139" i="10"/>
  <c r="C140" i="10"/>
  <c r="D140" i="10"/>
  <c r="C141" i="10"/>
  <c r="D141" i="10"/>
  <c r="C142" i="10"/>
  <c r="D142" i="10"/>
  <c r="C143" i="10"/>
  <c r="D143" i="10"/>
  <c r="C144" i="10"/>
  <c r="D144" i="10"/>
  <c r="C145" i="10"/>
  <c r="D145" i="10"/>
  <c r="C146" i="10"/>
  <c r="D146" i="10"/>
  <c r="C147" i="10"/>
  <c r="D147" i="10"/>
  <c r="C148" i="10"/>
  <c r="D148" i="10"/>
  <c r="C149" i="10"/>
  <c r="D149" i="10"/>
  <c r="C150" i="10"/>
  <c r="D150" i="10"/>
  <c r="C151" i="10"/>
  <c r="D151" i="10"/>
  <c r="C152" i="10"/>
  <c r="D152" i="10"/>
  <c r="C153" i="10"/>
  <c r="D153" i="10"/>
  <c r="C154" i="10"/>
  <c r="D154" i="10"/>
  <c r="C155" i="10"/>
  <c r="D155" i="10"/>
  <c r="C156" i="10"/>
  <c r="D156" i="10"/>
  <c r="C157" i="10"/>
  <c r="D157" i="10"/>
  <c r="C158" i="10"/>
  <c r="D158" i="10"/>
  <c r="C159" i="10"/>
  <c r="D159" i="10"/>
  <c r="C160" i="10"/>
  <c r="D160" i="10"/>
  <c r="C161" i="10"/>
  <c r="D161" i="10"/>
  <c r="C162" i="10"/>
  <c r="D162" i="10"/>
  <c r="C163" i="10"/>
  <c r="D163" i="10"/>
  <c r="C164" i="10"/>
  <c r="D164" i="10"/>
  <c r="C165" i="10"/>
  <c r="D165" i="10"/>
  <c r="C166" i="10"/>
  <c r="D166" i="10"/>
  <c r="C167" i="10"/>
  <c r="D167" i="10"/>
  <c r="C168" i="10"/>
  <c r="D168" i="10"/>
  <c r="C169" i="10"/>
  <c r="D169" i="10"/>
  <c r="C170" i="10"/>
  <c r="D170" i="10"/>
  <c r="C171" i="10"/>
  <c r="D171" i="10"/>
  <c r="C172" i="10"/>
  <c r="D172" i="10"/>
  <c r="C173" i="10"/>
  <c r="D173" i="10"/>
  <c r="C174" i="10"/>
  <c r="D174" i="10"/>
  <c r="C175" i="10"/>
  <c r="D175" i="10"/>
  <c r="C176" i="10"/>
  <c r="D176" i="10"/>
  <c r="C177" i="10"/>
  <c r="D177" i="10"/>
  <c r="C178" i="10"/>
  <c r="D178" i="10"/>
  <c r="C179" i="10"/>
  <c r="D179" i="10"/>
  <c r="C180" i="10"/>
  <c r="D180" i="10"/>
  <c r="C181" i="10"/>
  <c r="D181" i="10"/>
  <c r="C182" i="10"/>
  <c r="D182" i="10"/>
  <c r="C183" i="10"/>
  <c r="D183" i="10"/>
  <c r="C184" i="10"/>
  <c r="D184" i="10"/>
  <c r="C185" i="10"/>
  <c r="D185" i="10"/>
  <c r="C186" i="10"/>
  <c r="D186" i="10"/>
  <c r="C187" i="10"/>
  <c r="D187" i="10"/>
  <c r="C188" i="10"/>
  <c r="D188" i="10"/>
  <c r="C189" i="10"/>
  <c r="D189" i="10"/>
  <c r="C190" i="10"/>
  <c r="D190" i="10"/>
  <c r="C191" i="10"/>
  <c r="D191" i="10"/>
  <c r="C192" i="10"/>
  <c r="D192" i="10"/>
  <c r="C193" i="10"/>
  <c r="D193" i="10"/>
  <c r="C194" i="10"/>
  <c r="D194" i="10"/>
  <c r="C195" i="10"/>
  <c r="D195" i="10"/>
  <c r="C196" i="10"/>
  <c r="D196" i="10"/>
  <c r="C197" i="10"/>
  <c r="D197" i="10"/>
  <c r="C198" i="10"/>
  <c r="D198" i="10"/>
  <c r="C199" i="10"/>
  <c r="D199" i="10"/>
  <c r="C200" i="10"/>
  <c r="D200" i="10"/>
  <c r="C201" i="10"/>
  <c r="D201" i="10"/>
  <c r="C202" i="10"/>
  <c r="D202" i="10"/>
  <c r="C203" i="10"/>
  <c r="D203" i="10"/>
  <c r="C204" i="10"/>
  <c r="D204" i="10"/>
  <c r="C205" i="10"/>
  <c r="D205" i="10"/>
  <c r="C206" i="10"/>
  <c r="D206" i="10"/>
  <c r="C207" i="10"/>
  <c r="D207" i="10"/>
  <c r="C208" i="10"/>
  <c r="D208" i="10"/>
  <c r="C209" i="10"/>
  <c r="D209" i="10"/>
  <c r="C210" i="10"/>
  <c r="D210" i="10"/>
  <c r="C211" i="10"/>
  <c r="D211" i="10"/>
  <c r="C212" i="10"/>
  <c r="D212" i="10"/>
  <c r="C213" i="10"/>
  <c r="D213" i="10"/>
  <c r="C214" i="10"/>
  <c r="D214" i="10"/>
  <c r="C215" i="10"/>
  <c r="D215" i="10"/>
  <c r="C216" i="10"/>
  <c r="D216" i="10"/>
  <c r="C217" i="10"/>
  <c r="D217" i="10"/>
  <c r="C218" i="10"/>
  <c r="D218" i="10"/>
  <c r="C219" i="10"/>
  <c r="D219" i="10"/>
  <c r="C220" i="10"/>
  <c r="D220" i="10"/>
  <c r="C221" i="10"/>
  <c r="D221" i="10"/>
  <c r="C222" i="10"/>
  <c r="D222" i="10"/>
  <c r="C223" i="10"/>
  <c r="D223" i="10"/>
  <c r="C224" i="10"/>
  <c r="D224" i="10"/>
  <c r="C225" i="10"/>
  <c r="D225" i="10"/>
  <c r="C226" i="10"/>
  <c r="D226" i="10"/>
  <c r="C227" i="10"/>
  <c r="D227" i="10"/>
  <c r="C228" i="10"/>
  <c r="D228" i="10"/>
  <c r="C229" i="10"/>
  <c r="D229" i="10"/>
  <c r="C230" i="10"/>
  <c r="D230" i="10"/>
  <c r="C231" i="10"/>
  <c r="D231" i="10"/>
  <c r="C232" i="10"/>
  <c r="D232" i="10"/>
  <c r="C233" i="10"/>
  <c r="D233" i="10"/>
  <c r="C234" i="10"/>
  <c r="D234" i="10"/>
  <c r="C235" i="10"/>
  <c r="D235" i="10"/>
  <c r="C236" i="10"/>
  <c r="D236" i="10"/>
  <c r="C237" i="10"/>
  <c r="D237" i="10"/>
  <c r="C238" i="10"/>
  <c r="D238" i="10"/>
  <c r="C239" i="10"/>
  <c r="D239" i="10"/>
  <c r="C240" i="10"/>
  <c r="D240" i="10"/>
  <c r="C241" i="10"/>
  <c r="D241" i="10"/>
  <c r="C242" i="10"/>
  <c r="D242" i="10"/>
  <c r="C243" i="10"/>
  <c r="D243" i="10"/>
  <c r="C244" i="10"/>
  <c r="D244" i="10"/>
  <c r="C245" i="10"/>
  <c r="D245" i="10"/>
  <c r="C246" i="10"/>
  <c r="D246" i="10"/>
  <c r="C247" i="10"/>
  <c r="D247" i="10"/>
  <c r="C248" i="10"/>
  <c r="D248" i="10"/>
  <c r="C249" i="10"/>
  <c r="D249" i="10"/>
  <c r="C250" i="10"/>
  <c r="D250" i="10"/>
  <c r="C251" i="10"/>
  <c r="D251" i="10"/>
  <c r="C252" i="10"/>
  <c r="D252" i="10"/>
  <c r="C253" i="10"/>
  <c r="D253" i="10"/>
  <c r="C254" i="10"/>
  <c r="D254" i="10"/>
  <c r="C255" i="10"/>
  <c r="D255" i="10"/>
  <c r="C256" i="10"/>
  <c r="D256" i="10"/>
  <c r="C257" i="10"/>
  <c r="D257" i="10"/>
  <c r="C258" i="10"/>
  <c r="D258" i="10"/>
  <c r="C259" i="10"/>
  <c r="D259" i="10"/>
  <c r="C260" i="10"/>
  <c r="D260" i="10"/>
  <c r="C261" i="10"/>
  <c r="D261" i="10"/>
  <c r="C262" i="10"/>
  <c r="D262" i="10"/>
  <c r="C263" i="10"/>
  <c r="D263" i="10"/>
  <c r="C264" i="10"/>
  <c r="D264" i="10"/>
  <c r="C265" i="10"/>
  <c r="D265" i="10"/>
  <c r="C266" i="10"/>
  <c r="D266" i="10"/>
  <c r="C267" i="10"/>
  <c r="D267" i="10"/>
  <c r="C268" i="10"/>
  <c r="D268" i="10"/>
  <c r="C269" i="10"/>
  <c r="D269" i="10"/>
  <c r="C270" i="10"/>
  <c r="D270" i="10"/>
  <c r="C271" i="10"/>
  <c r="D271" i="10"/>
  <c r="C272" i="10"/>
  <c r="D272" i="10"/>
  <c r="C273" i="10"/>
  <c r="D273" i="10"/>
  <c r="C274" i="10"/>
  <c r="D274" i="10"/>
  <c r="C275" i="10"/>
  <c r="D275" i="10"/>
  <c r="C276" i="10"/>
  <c r="D276" i="10"/>
  <c r="C277" i="10"/>
  <c r="D277" i="10"/>
  <c r="C278" i="10"/>
  <c r="D278" i="10"/>
  <c r="C279" i="10"/>
  <c r="D279" i="10"/>
  <c r="C280" i="10"/>
  <c r="D280" i="10"/>
  <c r="C281" i="10"/>
  <c r="D281" i="10"/>
  <c r="C282" i="10"/>
  <c r="D282" i="10"/>
  <c r="C283" i="10"/>
  <c r="D283" i="10"/>
  <c r="C284" i="10"/>
  <c r="D284" i="10"/>
  <c r="C285" i="10"/>
  <c r="D285" i="10"/>
  <c r="C286" i="10"/>
  <c r="D286" i="10"/>
  <c r="C287" i="10"/>
  <c r="D287" i="10"/>
  <c r="C288" i="10"/>
  <c r="D288" i="10"/>
  <c r="C289" i="10"/>
  <c r="D289" i="10"/>
  <c r="C290" i="10"/>
  <c r="D290" i="10"/>
  <c r="C291" i="10"/>
  <c r="D291" i="10"/>
  <c r="C292" i="10"/>
  <c r="D292" i="10"/>
  <c r="C293" i="10"/>
  <c r="D293" i="10"/>
  <c r="C294" i="10"/>
  <c r="D294" i="10"/>
  <c r="C295" i="10"/>
  <c r="D295" i="10"/>
  <c r="C296" i="10"/>
  <c r="D296" i="10"/>
  <c r="C297" i="10"/>
  <c r="D297" i="10"/>
  <c r="C298" i="10"/>
  <c r="D298" i="10"/>
  <c r="C299" i="10"/>
  <c r="D299" i="10"/>
  <c r="C300" i="10"/>
  <c r="D300" i="10"/>
  <c r="C301" i="10"/>
  <c r="D301" i="10"/>
  <c r="C302" i="10"/>
  <c r="D302" i="10"/>
  <c r="C303" i="10"/>
  <c r="D303" i="10"/>
  <c r="C304" i="10"/>
  <c r="D304" i="10"/>
  <c r="C305" i="10"/>
  <c r="D305" i="10"/>
  <c r="C306" i="10"/>
  <c r="D306" i="10"/>
  <c r="C307" i="10"/>
  <c r="D307" i="10"/>
  <c r="C308" i="10"/>
  <c r="D308" i="10"/>
  <c r="C309" i="10"/>
  <c r="D309" i="10"/>
  <c r="C310" i="10"/>
  <c r="D310" i="10"/>
  <c r="C311" i="10"/>
  <c r="D311" i="10"/>
  <c r="C312" i="10"/>
  <c r="D312" i="10"/>
  <c r="C313" i="10"/>
  <c r="D313" i="10"/>
  <c r="C314" i="10"/>
  <c r="D314" i="10"/>
  <c r="C315" i="10"/>
  <c r="D315" i="10"/>
  <c r="C316" i="10"/>
  <c r="D316" i="10"/>
  <c r="C317" i="10"/>
  <c r="D317" i="10"/>
  <c r="C318" i="10"/>
  <c r="D318" i="10"/>
  <c r="C319" i="10"/>
  <c r="D319" i="10"/>
  <c r="C320" i="10"/>
  <c r="D320" i="10"/>
  <c r="C321" i="10"/>
  <c r="D321" i="10"/>
  <c r="C322" i="10"/>
  <c r="D322" i="10"/>
  <c r="C323" i="10"/>
  <c r="D323" i="10"/>
  <c r="C324" i="10"/>
  <c r="D324" i="10"/>
  <c r="C325" i="10"/>
  <c r="D325" i="10"/>
  <c r="C326" i="10"/>
  <c r="D326" i="10"/>
  <c r="C327" i="10"/>
  <c r="D327" i="10"/>
  <c r="C328" i="10"/>
  <c r="D328" i="10"/>
  <c r="C329" i="10"/>
  <c r="D329" i="10"/>
  <c r="C330" i="10"/>
  <c r="D330" i="10"/>
  <c r="C331" i="10"/>
  <c r="D331" i="10"/>
  <c r="C332" i="10"/>
  <c r="D332" i="10"/>
  <c r="C333" i="10"/>
  <c r="D333" i="10"/>
  <c r="C334" i="10"/>
  <c r="D334" i="10"/>
  <c r="C335" i="10"/>
  <c r="D335" i="10"/>
  <c r="C336" i="10"/>
  <c r="D336" i="10"/>
  <c r="C337" i="10"/>
  <c r="D337" i="10"/>
  <c r="C338" i="10"/>
  <c r="D338" i="10"/>
  <c r="C339" i="10"/>
  <c r="D339" i="10"/>
  <c r="C340" i="10"/>
  <c r="D340" i="10"/>
  <c r="C341" i="10"/>
  <c r="D341" i="10"/>
  <c r="C342" i="10"/>
  <c r="D342" i="10"/>
  <c r="C343" i="10"/>
  <c r="D343" i="10"/>
  <c r="C344" i="10"/>
  <c r="D344" i="10"/>
  <c r="C345" i="10"/>
  <c r="D345" i="10"/>
  <c r="C346" i="10"/>
  <c r="D346" i="10"/>
  <c r="C347" i="10"/>
  <c r="D347" i="10"/>
  <c r="C348" i="10"/>
  <c r="D348" i="10"/>
  <c r="C349" i="10"/>
  <c r="D349" i="10"/>
  <c r="C350" i="10"/>
  <c r="D350" i="10"/>
  <c r="C351" i="10"/>
  <c r="D351" i="10"/>
  <c r="C352" i="10"/>
  <c r="D352" i="10"/>
  <c r="C353" i="10"/>
  <c r="D353" i="10"/>
  <c r="C354" i="10"/>
  <c r="D354" i="10"/>
  <c r="C355" i="10"/>
  <c r="D355" i="10"/>
  <c r="C356" i="10"/>
  <c r="D356" i="10"/>
  <c r="C357" i="10"/>
  <c r="D357" i="10"/>
  <c r="C358" i="10"/>
  <c r="D358" i="10"/>
  <c r="C359" i="10"/>
  <c r="D359" i="10"/>
  <c r="C360" i="10"/>
  <c r="D360" i="10"/>
  <c r="C361" i="10"/>
  <c r="D361" i="10"/>
  <c r="C362" i="10"/>
  <c r="D362" i="10"/>
  <c r="C363" i="10"/>
  <c r="D363" i="10"/>
  <c r="C364" i="10"/>
  <c r="D364" i="10"/>
  <c r="C365" i="10"/>
  <c r="D365" i="10"/>
  <c r="C366" i="10"/>
  <c r="D366" i="10"/>
  <c r="C367" i="10"/>
  <c r="D367" i="10"/>
  <c r="C368" i="10"/>
  <c r="D368" i="10"/>
  <c r="C369" i="10"/>
  <c r="D369" i="10"/>
  <c r="C370" i="10"/>
  <c r="D370" i="10"/>
  <c r="C371" i="10"/>
  <c r="D371" i="10"/>
  <c r="C372" i="10"/>
  <c r="D372" i="10"/>
  <c r="C373" i="10"/>
  <c r="D373" i="10"/>
  <c r="C374" i="10"/>
  <c r="D374" i="10"/>
  <c r="C375" i="10"/>
  <c r="D375" i="10"/>
  <c r="C376" i="10"/>
  <c r="D376" i="10"/>
  <c r="C377" i="10"/>
  <c r="D377" i="10"/>
  <c r="C378" i="10"/>
  <c r="D378" i="10"/>
  <c r="C379" i="10"/>
  <c r="D379" i="10"/>
  <c r="C380" i="10"/>
  <c r="D380" i="10"/>
  <c r="C381" i="10"/>
  <c r="D381" i="10"/>
  <c r="C382" i="10"/>
  <c r="D382" i="10"/>
  <c r="C383" i="10"/>
  <c r="D383" i="10"/>
  <c r="C384" i="10"/>
  <c r="D384" i="10"/>
  <c r="C385" i="10"/>
  <c r="D385" i="10"/>
  <c r="C386" i="10"/>
  <c r="D386" i="10"/>
  <c r="C387" i="10"/>
  <c r="D387" i="10"/>
  <c r="C388" i="10"/>
  <c r="D388" i="10"/>
  <c r="C389" i="10"/>
  <c r="D389" i="10"/>
  <c r="C390" i="10"/>
  <c r="D390" i="10"/>
  <c r="C391" i="10"/>
  <c r="D391" i="10"/>
  <c r="C392" i="10"/>
  <c r="D392" i="10"/>
  <c r="C393" i="10"/>
  <c r="D393" i="10"/>
  <c r="C394" i="10"/>
  <c r="D394" i="10"/>
  <c r="C395" i="10"/>
  <c r="D395" i="10"/>
  <c r="C396" i="10"/>
  <c r="D396" i="10"/>
  <c r="C397" i="10"/>
  <c r="D397" i="10"/>
  <c r="C398" i="10"/>
  <c r="D398" i="10"/>
  <c r="C399" i="10"/>
  <c r="D399" i="10"/>
  <c r="C400" i="10"/>
  <c r="D400" i="10"/>
  <c r="C401" i="10"/>
  <c r="D401" i="10"/>
  <c r="C402" i="10"/>
  <c r="D402" i="10"/>
  <c r="C403" i="10"/>
  <c r="D403" i="10"/>
  <c r="C404" i="10"/>
  <c r="D404" i="10"/>
  <c r="C405" i="10"/>
  <c r="D405" i="10"/>
  <c r="C406" i="10"/>
  <c r="D406" i="10"/>
  <c r="C407" i="10"/>
  <c r="D407" i="10"/>
  <c r="C408" i="10"/>
  <c r="D408" i="10"/>
  <c r="C409" i="10"/>
  <c r="D409" i="10"/>
  <c r="C410" i="10"/>
  <c r="D410" i="10"/>
  <c r="C411" i="10"/>
  <c r="D411" i="10"/>
  <c r="C412" i="10"/>
  <c r="D412" i="10"/>
  <c r="C413" i="10"/>
  <c r="D413" i="10"/>
  <c r="C414" i="10"/>
  <c r="D414" i="10"/>
  <c r="C415" i="10"/>
  <c r="D415" i="10"/>
  <c r="C416" i="10"/>
  <c r="D416" i="10"/>
  <c r="C417" i="10"/>
  <c r="D417" i="10"/>
  <c r="C418" i="10"/>
  <c r="D418" i="10"/>
  <c r="C419" i="10"/>
  <c r="D419" i="10"/>
  <c r="C420" i="10"/>
  <c r="D420" i="10"/>
  <c r="C421" i="10"/>
  <c r="D421" i="10"/>
  <c r="C422" i="10"/>
  <c r="D422" i="10"/>
  <c r="C423" i="10"/>
  <c r="D423" i="10"/>
  <c r="C424" i="10"/>
  <c r="D424" i="10"/>
  <c r="C425" i="10"/>
  <c r="D425" i="10"/>
  <c r="C426" i="10"/>
  <c r="D426" i="10"/>
  <c r="C427" i="10"/>
  <c r="D427" i="10"/>
  <c r="C428" i="10"/>
  <c r="D428" i="10"/>
  <c r="C429" i="10"/>
  <c r="D429" i="10"/>
  <c r="C430" i="10"/>
  <c r="D430" i="10"/>
  <c r="C431" i="10"/>
  <c r="D431" i="10"/>
  <c r="C432" i="10"/>
  <c r="D432" i="10"/>
  <c r="C433" i="10"/>
  <c r="D433" i="10"/>
  <c r="C434" i="10"/>
  <c r="D434" i="10"/>
  <c r="C435" i="10"/>
  <c r="D435" i="10"/>
  <c r="C436" i="10"/>
  <c r="D436" i="10"/>
  <c r="C437" i="10"/>
  <c r="D437" i="10"/>
  <c r="C438" i="10"/>
  <c r="D438" i="10"/>
  <c r="C439" i="10"/>
  <c r="D439" i="10"/>
  <c r="C440" i="10"/>
  <c r="D440" i="10"/>
  <c r="C441" i="10"/>
  <c r="D441" i="10"/>
  <c r="C442" i="10"/>
  <c r="D442" i="10"/>
  <c r="C443" i="10"/>
  <c r="D443" i="10"/>
  <c r="C444" i="10"/>
  <c r="D444" i="10"/>
  <c r="C445" i="10"/>
  <c r="D445" i="10"/>
  <c r="C446" i="10"/>
  <c r="D446" i="10"/>
  <c r="C447" i="10"/>
  <c r="D447" i="10"/>
  <c r="C448" i="10"/>
  <c r="D448" i="10"/>
  <c r="C449" i="10"/>
  <c r="D449" i="10"/>
  <c r="C450" i="10"/>
  <c r="D450" i="10"/>
  <c r="C451" i="10"/>
  <c r="D451" i="10"/>
  <c r="C452" i="10"/>
  <c r="D452" i="10"/>
  <c r="C453" i="10"/>
  <c r="D453" i="10"/>
  <c r="C454" i="10"/>
  <c r="D454" i="10"/>
  <c r="C455" i="10"/>
  <c r="D455" i="10"/>
  <c r="C456" i="10"/>
  <c r="D456" i="10"/>
  <c r="C457" i="10"/>
  <c r="D457" i="10"/>
  <c r="C458" i="10"/>
  <c r="D458" i="10"/>
  <c r="C459" i="10"/>
  <c r="D459" i="10"/>
  <c r="C460" i="10"/>
  <c r="D460" i="10"/>
  <c r="C461" i="10"/>
  <c r="D461" i="10"/>
  <c r="C462" i="10"/>
  <c r="D462" i="10"/>
  <c r="C463" i="10"/>
  <c r="D463" i="10"/>
  <c r="C464" i="10"/>
  <c r="D464" i="10"/>
  <c r="C465" i="10"/>
  <c r="D465" i="10"/>
  <c r="C466" i="10"/>
  <c r="D466" i="10"/>
  <c r="C467" i="10"/>
  <c r="D467" i="10"/>
  <c r="C468" i="10"/>
  <c r="D468" i="10"/>
  <c r="C469" i="10"/>
  <c r="D469" i="10"/>
  <c r="C470" i="10"/>
  <c r="D470" i="10"/>
  <c r="C471" i="10"/>
  <c r="D471" i="10"/>
  <c r="C472" i="10"/>
  <c r="D472" i="10"/>
  <c r="C473" i="10"/>
  <c r="D473" i="10"/>
  <c r="C474" i="10"/>
  <c r="D474" i="10"/>
  <c r="C475" i="10"/>
  <c r="D475" i="10"/>
  <c r="C476" i="10"/>
  <c r="D476" i="10"/>
  <c r="C477" i="10"/>
  <c r="D477" i="10"/>
  <c r="C478" i="10"/>
  <c r="D478" i="10"/>
  <c r="C479" i="10"/>
  <c r="D479" i="10"/>
  <c r="C480" i="10"/>
  <c r="D480" i="10"/>
  <c r="C481" i="10"/>
  <c r="D481" i="10"/>
  <c r="C482" i="10"/>
  <c r="D482" i="10"/>
  <c r="C483" i="10"/>
  <c r="D483" i="10"/>
  <c r="C484" i="10"/>
  <c r="D484" i="10"/>
  <c r="C485" i="10"/>
  <c r="D485" i="10"/>
  <c r="C486" i="10"/>
  <c r="D486" i="10"/>
  <c r="C487" i="10"/>
  <c r="D487" i="10"/>
  <c r="C488" i="10"/>
  <c r="D488" i="10"/>
  <c r="C489" i="10"/>
  <c r="D489" i="10"/>
  <c r="C490" i="10"/>
  <c r="D490" i="10"/>
  <c r="C491" i="10"/>
  <c r="D491" i="10"/>
  <c r="C492" i="10"/>
  <c r="D492" i="10"/>
  <c r="C493" i="10"/>
  <c r="D493" i="10"/>
  <c r="C494" i="10"/>
  <c r="D494" i="10"/>
  <c r="C495" i="10"/>
  <c r="D495" i="10"/>
  <c r="C496" i="10"/>
  <c r="D496" i="10"/>
  <c r="C497" i="10"/>
  <c r="D497" i="10"/>
  <c r="C498" i="10"/>
  <c r="D498" i="10"/>
  <c r="C499" i="10"/>
  <c r="D499" i="10"/>
  <c r="C500" i="10"/>
  <c r="D500" i="10"/>
  <c r="C501" i="10"/>
  <c r="D501" i="10"/>
  <c r="C502" i="10"/>
  <c r="D502" i="10"/>
  <c r="C503" i="10"/>
  <c r="D503" i="10"/>
  <c r="C504" i="10"/>
  <c r="D504" i="10"/>
  <c r="C505" i="10"/>
  <c r="D505" i="10"/>
  <c r="C506" i="10"/>
  <c r="D506" i="10"/>
  <c r="C507" i="10"/>
  <c r="D507" i="10"/>
  <c r="C508" i="10"/>
  <c r="D508" i="10"/>
  <c r="C509" i="10"/>
  <c r="D509" i="10"/>
  <c r="C510" i="10"/>
  <c r="D510" i="10"/>
  <c r="C511" i="10"/>
  <c r="D511" i="10"/>
  <c r="C512" i="10"/>
  <c r="D512" i="10"/>
  <c r="C513" i="10"/>
  <c r="D513" i="10"/>
  <c r="C514" i="10"/>
  <c r="D514" i="10"/>
  <c r="C515" i="10"/>
  <c r="D515" i="10"/>
  <c r="C516" i="10"/>
  <c r="D516" i="10"/>
  <c r="C517" i="10"/>
  <c r="D517" i="10"/>
  <c r="C518" i="10"/>
  <c r="D518" i="10"/>
  <c r="C519" i="10"/>
  <c r="D519" i="10"/>
  <c r="C520" i="10"/>
  <c r="D520" i="10"/>
  <c r="C521" i="10"/>
  <c r="D521" i="10"/>
  <c r="C522" i="10"/>
  <c r="D522" i="10"/>
  <c r="C523" i="10"/>
  <c r="D523" i="10"/>
  <c r="C524" i="10"/>
  <c r="D524" i="10"/>
  <c r="C525" i="10"/>
  <c r="D525" i="10"/>
  <c r="C526" i="10"/>
  <c r="D526" i="10"/>
  <c r="C527" i="10"/>
  <c r="D527" i="10"/>
  <c r="C528" i="10"/>
  <c r="D528" i="10"/>
  <c r="C529" i="10"/>
  <c r="D529" i="10"/>
  <c r="C530" i="10"/>
  <c r="D530" i="10"/>
  <c r="C531" i="10"/>
  <c r="D531" i="10"/>
  <c r="C532" i="10"/>
  <c r="D532" i="10"/>
  <c r="C533" i="10"/>
  <c r="D533" i="10"/>
  <c r="C534" i="10"/>
  <c r="D534" i="10"/>
  <c r="C535" i="10"/>
  <c r="D535" i="10"/>
  <c r="C536" i="10"/>
  <c r="D536" i="10"/>
  <c r="C537" i="10"/>
  <c r="D537" i="10"/>
  <c r="C538" i="10"/>
  <c r="D538" i="10"/>
  <c r="C539" i="10"/>
  <c r="D539" i="10"/>
  <c r="C540" i="10"/>
  <c r="D540" i="10"/>
  <c r="C541" i="10"/>
  <c r="D541" i="10"/>
  <c r="C542" i="10"/>
  <c r="D542" i="10"/>
  <c r="C543" i="10"/>
  <c r="D543" i="10"/>
  <c r="C544" i="10"/>
  <c r="D544" i="10"/>
  <c r="C545" i="10"/>
  <c r="D545" i="10"/>
  <c r="C546" i="10"/>
  <c r="D546" i="10"/>
  <c r="C547" i="10"/>
  <c r="D547" i="10"/>
  <c r="C548" i="10"/>
  <c r="D548" i="10"/>
  <c r="C549" i="10"/>
  <c r="D549" i="10"/>
  <c r="C550" i="10"/>
  <c r="D550" i="10"/>
  <c r="C551" i="10"/>
  <c r="D551" i="10"/>
  <c r="C552" i="10"/>
  <c r="D552" i="10"/>
  <c r="C553" i="10"/>
  <c r="D553" i="10"/>
  <c r="C554" i="10"/>
  <c r="D554" i="10"/>
  <c r="C555" i="10"/>
  <c r="D555" i="10"/>
  <c r="C556" i="10"/>
  <c r="D556" i="10"/>
  <c r="C557" i="10"/>
  <c r="D557" i="10"/>
  <c r="C558" i="10"/>
  <c r="D558" i="10"/>
  <c r="C559" i="10"/>
  <c r="D559" i="10"/>
  <c r="C560" i="10"/>
  <c r="D560" i="10"/>
  <c r="C561" i="10"/>
  <c r="D561" i="10"/>
  <c r="C562" i="10"/>
  <c r="D562" i="10"/>
  <c r="C563" i="10"/>
  <c r="D563" i="10"/>
  <c r="C564" i="10"/>
  <c r="D564" i="10"/>
  <c r="C565" i="10"/>
  <c r="D565" i="10"/>
  <c r="C566" i="10"/>
  <c r="D566" i="10"/>
  <c r="C567" i="10"/>
  <c r="D567" i="10"/>
  <c r="C568" i="10"/>
  <c r="D568" i="10"/>
  <c r="C569" i="10"/>
  <c r="D569" i="10"/>
  <c r="C570" i="10"/>
  <c r="D570" i="10"/>
  <c r="C571" i="10"/>
  <c r="D571" i="10"/>
  <c r="C572" i="10"/>
  <c r="D572" i="10"/>
  <c r="C573" i="10"/>
  <c r="D573" i="10"/>
  <c r="C574" i="10"/>
  <c r="D574" i="10"/>
  <c r="C575" i="10"/>
  <c r="D575" i="10"/>
  <c r="C576" i="10"/>
  <c r="D576" i="10"/>
  <c r="C577" i="10"/>
  <c r="D577" i="10"/>
  <c r="C578" i="10"/>
  <c r="D578" i="10"/>
  <c r="C579" i="10"/>
  <c r="D579" i="10"/>
  <c r="C580" i="10"/>
  <c r="D580" i="10"/>
  <c r="C581" i="10"/>
  <c r="D581" i="10"/>
  <c r="C582" i="10"/>
  <c r="D582" i="10"/>
  <c r="C583" i="10"/>
  <c r="D583" i="10"/>
  <c r="C584" i="10"/>
  <c r="D584" i="10"/>
  <c r="C585" i="10"/>
  <c r="D585" i="10"/>
  <c r="C586" i="10"/>
  <c r="D586" i="10"/>
  <c r="C587" i="10"/>
  <c r="D587" i="10"/>
  <c r="C588" i="10"/>
  <c r="D588" i="10"/>
  <c r="C589" i="10"/>
  <c r="D589" i="10"/>
  <c r="C590" i="10"/>
  <c r="D590" i="10"/>
  <c r="C591" i="10"/>
  <c r="D591" i="10"/>
  <c r="C592" i="10"/>
  <c r="D592" i="10"/>
  <c r="C593" i="10"/>
  <c r="D593" i="10"/>
  <c r="C594" i="10"/>
  <c r="D594" i="10"/>
  <c r="C595" i="10"/>
  <c r="D595" i="10"/>
  <c r="C596" i="10"/>
  <c r="D596" i="10"/>
  <c r="C597" i="10"/>
  <c r="D597" i="10"/>
  <c r="C598" i="10"/>
  <c r="D598" i="10"/>
  <c r="C599" i="10"/>
  <c r="D599" i="10"/>
  <c r="C600" i="10"/>
  <c r="D600" i="10"/>
  <c r="C601" i="10"/>
  <c r="D601" i="10"/>
  <c r="C602" i="10"/>
  <c r="D602" i="10"/>
  <c r="C603" i="10"/>
  <c r="D603" i="10"/>
  <c r="C604" i="10"/>
  <c r="D604" i="10"/>
  <c r="C605" i="10"/>
  <c r="D605" i="10"/>
  <c r="C606" i="10"/>
  <c r="D606" i="10"/>
  <c r="C607" i="10"/>
  <c r="D607" i="10"/>
  <c r="C608" i="10"/>
  <c r="D608" i="10"/>
  <c r="C609" i="10"/>
  <c r="D609" i="10"/>
  <c r="C610" i="10"/>
  <c r="D610" i="10"/>
  <c r="C611" i="10"/>
  <c r="D611" i="10"/>
  <c r="C612" i="10"/>
  <c r="D612" i="10"/>
  <c r="C613" i="10"/>
  <c r="D613" i="10"/>
  <c r="C614" i="10"/>
  <c r="D614" i="10"/>
  <c r="C615" i="10"/>
  <c r="D615" i="10"/>
  <c r="C616" i="10"/>
  <c r="D616" i="10"/>
  <c r="C617" i="10"/>
  <c r="D617" i="10"/>
  <c r="C618" i="10"/>
  <c r="D618" i="10"/>
  <c r="C619" i="10"/>
  <c r="D619" i="10"/>
  <c r="C620" i="10"/>
  <c r="D620" i="10"/>
  <c r="C621" i="10"/>
  <c r="D621" i="10"/>
  <c r="C622" i="10"/>
  <c r="D622" i="10"/>
  <c r="C623" i="10"/>
  <c r="D623" i="10"/>
  <c r="C624" i="10"/>
  <c r="D624" i="10"/>
  <c r="C625" i="10"/>
  <c r="D625" i="10"/>
  <c r="C626" i="10"/>
  <c r="D626" i="10"/>
  <c r="C627" i="10"/>
  <c r="D627" i="10"/>
  <c r="C628" i="10"/>
  <c r="D628" i="10"/>
  <c r="C629" i="10"/>
  <c r="D629" i="10"/>
  <c r="C630" i="10"/>
  <c r="D630" i="10"/>
  <c r="C631" i="10"/>
  <c r="D631" i="10"/>
  <c r="C632" i="10"/>
  <c r="D632" i="10"/>
  <c r="C633" i="10"/>
  <c r="D633" i="10"/>
  <c r="C634" i="10"/>
  <c r="D634" i="10"/>
  <c r="C635" i="10"/>
  <c r="D635" i="10"/>
  <c r="C636" i="10"/>
  <c r="D636" i="10"/>
  <c r="C637" i="10"/>
  <c r="D637" i="10"/>
  <c r="C638" i="10"/>
  <c r="D638" i="10"/>
  <c r="C639" i="10"/>
  <c r="D639" i="10"/>
  <c r="C640" i="10"/>
  <c r="D640" i="10"/>
  <c r="C641" i="10"/>
  <c r="D641" i="10"/>
  <c r="C642" i="10"/>
  <c r="D642" i="10"/>
  <c r="C643" i="10"/>
  <c r="D643" i="10"/>
  <c r="C644" i="10"/>
  <c r="D644" i="10"/>
  <c r="C645" i="10"/>
  <c r="D645" i="10"/>
  <c r="C646" i="10"/>
  <c r="D646" i="10"/>
  <c r="C647" i="10"/>
  <c r="D647" i="10"/>
  <c r="C648" i="10"/>
  <c r="D648" i="10"/>
  <c r="C649" i="10"/>
  <c r="D649" i="10"/>
  <c r="C650" i="10"/>
  <c r="D650" i="10"/>
  <c r="C651" i="10"/>
  <c r="D651" i="10"/>
  <c r="C652" i="10"/>
  <c r="D652" i="10"/>
  <c r="C653" i="10"/>
  <c r="D653" i="10"/>
  <c r="C654" i="10"/>
  <c r="D654" i="10"/>
  <c r="C655" i="10"/>
  <c r="D655" i="10"/>
  <c r="C656" i="10"/>
  <c r="D656" i="10"/>
  <c r="C657" i="10"/>
  <c r="D657" i="10"/>
  <c r="C658" i="10"/>
  <c r="D658" i="10"/>
  <c r="C659" i="10"/>
  <c r="D659" i="10"/>
  <c r="C660" i="10"/>
  <c r="D660" i="10"/>
  <c r="C661" i="10"/>
  <c r="D661" i="10"/>
  <c r="C662" i="10"/>
  <c r="D662" i="10"/>
  <c r="C663" i="10"/>
  <c r="D663" i="10"/>
  <c r="C664" i="10"/>
  <c r="D664" i="10"/>
  <c r="C665" i="10"/>
  <c r="D665" i="10"/>
  <c r="C666" i="10"/>
  <c r="D666" i="10"/>
  <c r="C667" i="10"/>
  <c r="D667" i="10"/>
  <c r="C668" i="10"/>
  <c r="D668" i="10"/>
  <c r="C669" i="10"/>
  <c r="D669" i="10"/>
  <c r="C670" i="10"/>
  <c r="D670" i="10"/>
  <c r="C671" i="10"/>
  <c r="D671" i="10"/>
  <c r="C672" i="10"/>
  <c r="D672" i="10"/>
  <c r="C673" i="10"/>
  <c r="D673" i="10"/>
  <c r="C674" i="10"/>
  <c r="D674" i="10"/>
  <c r="C675" i="10"/>
  <c r="D675" i="10"/>
  <c r="I4" i="10" l="1"/>
  <c r="G41" i="5" s="1"/>
  <c r="H4" i="10"/>
  <c r="H33" i="10"/>
  <c r="I33" i="10"/>
  <c r="I34" i="10"/>
  <c r="G71" i="5" s="1"/>
  <c r="H34" i="10"/>
  <c r="H10" i="10"/>
  <c r="H20" i="10"/>
  <c r="H15" i="10"/>
  <c r="H24" i="10"/>
  <c r="H22" i="10"/>
  <c r="H29" i="10"/>
  <c r="H28" i="10"/>
  <c r="I15" i="10"/>
  <c r="G52" i="5" s="1"/>
  <c r="H8" i="10"/>
  <c r="H11" i="10"/>
  <c r="H12" i="10"/>
  <c r="I18" i="10"/>
  <c r="G55" i="5" s="1"/>
  <c r="H18" i="10"/>
  <c r="I17" i="10"/>
  <c r="G54" i="5" s="1"/>
  <c r="H9" i="10"/>
  <c r="I8" i="10"/>
  <c r="G45" i="5" s="1"/>
  <c r="H16" i="10"/>
  <c r="I11" i="10"/>
  <c r="G48" i="5" s="1"/>
  <c r="H7" i="10"/>
  <c r="I14" i="10"/>
  <c r="G51" i="5" s="1"/>
  <c r="H14" i="10"/>
  <c r="I13" i="10"/>
  <c r="G50" i="5" s="1"/>
  <c r="H17" i="10"/>
  <c r="I5" i="10"/>
  <c r="I7" i="10"/>
  <c r="G44" i="5" s="1"/>
  <c r="I10" i="10"/>
  <c r="G47" i="5" s="1"/>
  <c r="I9" i="10"/>
  <c r="G46" i="5" s="1"/>
  <c r="I28" i="10"/>
  <c r="G65" i="5" s="1"/>
  <c r="H31" i="10"/>
  <c r="I24" i="10"/>
  <c r="G61" i="5" s="1"/>
  <c r="I6" i="10"/>
  <c r="G43" i="5" s="1"/>
  <c r="I32" i="10"/>
  <c r="G69" i="5" s="1"/>
  <c r="I31" i="10"/>
  <c r="G68" i="5" s="1"/>
  <c r="H27" i="10"/>
  <c r="I20" i="10"/>
  <c r="G57" i="5" s="1"/>
  <c r="G70" i="5"/>
  <c r="H25" i="10"/>
  <c r="H6" i="10"/>
  <c r="I27" i="10"/>
  <c r="G64" i="5" s="1"/>
  <c r="I12" i="10"/>
  <c r="G49" i="5" s="1"/>
  <c r="H23" i="10"/>
  <c r="I30" i="10"/>
  <c r="G67" i="5" s="1"/>
  <c r="H30" i="10"/>
  <c r="I29" i="10"/>
  <c r="G66" i="5" s="1"/>
  <c r="H21" i="10"/>
  <c r="I23" i="10"/>
  <c r="G60" i="5" s="1"/>
  <c r="H32" i="10"/>
  <c r="H19" i="10"/>
  <c r="H5" i="10"/>
  <c r="I26" i="10"/>
  <c r="G63" i="5" s="1"/>
  <c r="H26" i="10"/>
  <c r="I25" i="10"/>
  <c r="G62" i="5" s="1"/>
  <c r="H13" i="10"/>
  <c r="I16" i="10"/>
  <c r="G53" i="5" s="1"/>
  <c r="I19" i="10"/>
  <c r="G56" i="5" s="1"/>
  <c r="I22" i="10"/>
  <c r="G59" i="5" s="1"/>
  <c r="I21" i="10"/>
  <c r="G58" i="5" s="1"/>
  <c r="H38" i="10" l="1"/>
  <c r="I38" i="10"/>
  <c r="G42" i="5"/>
  <c r="G72" i="5" l="1"/>
  <c r="G276" i="7" s="1"/>
  <c r="D69" i="7"/>
  <c r="K5" i="3"/>
  <c r="H5" i="3" s="1"/>
  <c r="G275" i="7" s="1"/>
  <c r="A6" i="3"/>
  <c r="C6" i="3" s="1"/>
  <c r="A7" i="3"/>
  <c r="D7" i="3" s="1"/>
  <c r="A8" i="3"/>
  <c r="A9" i="3"/>
  <c r="B9" i="3" s="1"/>
  <c r="A10" i="3"/>
  <c r="D10" i="3" s="1"/>
  <c r="A11" i="3"/>
  <c r="B11" i="3" s="1"/>
  <c r="A12" i="3"/>
  <c r="B12" i="3" s="1"/>
  <c r="A13" i="3"/>
  <c r="C13" i="3" s="1"/>
  <c r="A14" i="3"/>
  <c r="D14" i="3" s="1"/>
  <c r="A15" i="3"/>
  <c r="A16" i="3"/>
  <c r="C16" i="3" s="1"/>
  <c r="A17" i="3"/>
  <c r="C17" i="3" s="1"/>
  <c r="A18" i="3"/>
  <c r="C18" i="3" s="1"/>
  <c r="A19" i="3"/>
  <c r="C19" i="3" s="1"/>
  <c r="A20" i="3"/>
  <c r="C20" i="3" s="1"/>
  <c r="A21" i="3"/>
  <c r="D21" i="3" s="1"/>
  <c r="A22" i="3"/>
  <c r="B22" i="3" s="1"/>
  <c r="A23" i="3"/>
  <c r="A24" i="3"/>
  <c r="B24" i="3" s="1"/>
  <c r="A25" i="3"/>
  <c r="A26" i="3"/>
  <c r="C26" i="3" s="1"/>
  <c r="A27" i="3"/>
  <c r="B27" i="3" s="1"/>
  <c r="A28" i="3"/>
  <c r="C28" i="3" s="1"/>
  <c r="A29" i="3"/>
  <c r="D29" i="3" s="1"/>
  <c r="A30" i="3"/>
  <c r="A31" i="3"/>
  <c r="B31" i="3" s="1"/>
  <c r="A32" i="3"/>
  <c r="D32" i="3" s="1"/>
  <c r="A33" i="3"/>
  <c r="B33" i="3" s="1"/>
  <c r="A34" i="3"/>
  <c r="B34" i="3" s="1"/>
  <c r="A35" i="3"/>
  <c r="B35" i="3" s="1"/>
  <c r="A36" i="3"/>
  <c r="B36" i="3" s="1"/>
  <c r="A37" i="3"/>
  <c r="B37" i="3" s="1"/>
  <c r="A38" i="3"/>
  <c r="D38" i="3" s="1"/>
  <c r="A39" i="3"/>
  <c r="D39" i="3" s="1"/>
  <c r="A40" i="3"/>
  <c r="A41" i="3"/>
  <c r="C41" i="3" s="1"/>
  <c r="A42" i="3"/>
  <c r="B42" i="3" s="1"/>
  <c r="A43" i="3"/>
  <c r="B43" i="3" s="1"/>
  <c r="A44" i="3"/>
  <c r="B44" i="3" s="1"/>
  <c r="A45" i="3"/>
  <c r="D45" i="3" s="1"/>
  <c r="A46" i="3"/>
  <c r="A47" i="3"/>
  <c r="A48" i="3"/>
  <c r="B48" i="3" s="1"/>
  <c r="A49" i="3"/>
  <c r="D49" i="3" s="1"/>
  <c r="A50" i="3"/>
  <c r="D50" i="3" s="1"/>
  <c r="A51" i="3"/>
  <c r="B51" i="3" s="1"/>
  <c r="A52" i="3"/>
  <c r="D52" i="3" s="1"/>
  <c r="A53" i="3"/>
  <c r="C53" i="3" s="1"/>
  <c r="A54" i="3"/>
  <c r="B54" i="3" s="1"/>
  <c r="A55" i="3"/>
  <c r="A56" i="3"/>
  <c r="B56" i="3" s="1"/>
  <c r="A57" i="3"/>
  <c r="A58" i="3"/>
  <c r="C58" i="3" s="1"/>
  <c r="A59" i="3"/>
  <c r="C59" i="3" s="1"/>
  <c r="A60" i="3"/>
  <c r="C60" i="3" s="1"/>
  <c r="A61" i="3"/>
  <c r="D61" i="3" s="1"/>
  <c r="A62" i="3"/>
  <c r="A63" i="3"/>
  <c r="B63" i="3" s="1"/>
  <c r="A64" i="3"/>
  <c r="D64" i="3" s="1"/>
  <c r="A65" i="3"/>
  <c r="B65" i="3" s="1"/>
  <c r="A66" i="3"/>
  <c r="B66" i="3" s="1"/>
  <c r="A67" i="3"/>
  <c r="B67" i="3" s="1"/>
  <c r="A68" i="3"/>
  <c r="B68" i="3" s="1"/>
  <c r="A69" i="3"/>
  <c r="B69" i="3" s="1"/>
  <c r="A70" i="3"/>
  <c r="D70" i="3" s="1"/>
  <c r="A71" i="3"/>
  <c r="D71" i="3" s="1"/>
  <c r="A72" i="3"/>
  <c r="A73" i="3"/>
  <c r="A74" i="3"/>
  <c r="C74" i="3" s="1"/>
  <c r="A75" i="3"/>
  <c r="B75" i="3" s="1"/>
  <c r="A76" i="3"/>
  <c r="B76" i="3" s="1"/>
  <c r="A77" i="3"/>
  <c r="C77" i="3" s="1"/>
  <c r="A78" i="3"/>
  <c r="A79" i="3"/>
  <c r="A80" i="3"/>
  <c r="A81" i="3"/>
  <c r="A82" i="3"/>
  <c r="D82" i="3" s="1"/>
  <c r="A83" i="3"/>
  <c r="B83" i="3" s="1"/>
  <c r="A84" i="3"/>
  <c r="B84" i="3" s="1"/>
  <c r="A85" i="3"/>
  <c r="D85" i="3" s="1"/>
  <c r="A86" i="3"/>
  <c r="B86" i="3" s="1"/>
  <c r="A87" i="3"/>
  <c r="A88" i="3"/>
  <c r="B88" i="3" s="1"/>
  <c r="A89" i="3"/>
  <c r="D89" i="3" s="1"/>
  <c r="A90" i="3"/>
  <c r="C90" i="3" s="1"/>
  <c r="A91" i="3"/>
  <c r="C91" i="3" s="1"/>
  <c r="A92" i="3"/>
  <c r="B92" i="3" s="1"/>
  <c r="A93" i="3"/>
  <c r="D93" i="3" s="1"/>
  <c r="A94" i="3"/>
  <c r="D94" i="3" s="1"/>
  <c r="A95" i="3"/>
  <c r="A96" i="3"/>
  <c r="B96" i="3" s="1"/>
  <c r="A97" i="3"/>
  <c r="C97" i="3" s="1"/>
  <c r="A98" i="3"/>
  <c r="B98" i="3" s="1"/>
  <c r="A99" i="3"/>
  <c r="B99" i="3" s="1"/>
  <c r="A100" i="3"/>
  <c r="B100" i="3" s="1"/>
  <c r="A101" i="3"/>
  <c r="B101" i="3" s="1"/>
  <c r="A102" i="3"/>
  <c r="A103" i="3"/>
  <c r="B103" i="3" s="1"/>
  <c r="A104" i="3"/>
  <c r="D104" i="3" s="1"/>
  <c r="A105" i="3"/>
  <c r="A106" i="3"/>
  <c r="B106" i="3" s="1"/>
  <c r="A107" i="3"/>
  <c r="C107" i="3" s="1"/>
  <c r="A108" i="3"/>
  <c r="B108" i="3" s="1"/>
  <c r="A109" i="3"/>
  <c r="D109" i="3" s="1"/>
  <c r="A110" i="3"/>
  <c r="B110" i="3" s="1"/>
  <c r="A111" i="3"/>
  <c r="B111" i="3" s="1"/>
  <c r="A112" i="3"/>
  <c r="A113" i="3"/>
  <c r="A114" i="3"/>
  <c r="B114" i="3" s="1"/>
  <c r="A115" i="3"/>
  <c r="C115" i="3" s="1"/>
  <c r="A116" i="3"/>
  <c r="D116" i="3" s="1"/>
  <c r="A117" i="3"/>
  <c r="C117" i="3" s="1"/>
  <c r="A118" i="3"/>
  <c r="B118" i="3" s="1"/>
  <c r="A119" i="3"/>
  <c r="A120" i="3"/>
  <c r="A121" i="3"/>
  <c r="D121" i="3" s="1"/>
  <c r="A122" i="3"/>
  <c r="D122" i="3" s="1"/>
  <c r="A123" i="3"/>
  <c r="B123" i="3" s="1"/>
  <c r="A124" i="3"/>
  <c r="B124" i="3" s="1"/>
  <c r="A125" i="3"/>
  <c r="D125" i="3" s="1"/>
  <c r="A126" i="3"/>
  <c r="D126" i="3" s="1"/>
  <c r="A127" i="3"/>
  <c r="A128" i="3"/>
  <c r="C128" i="3" s="1"/>
  <c r="A129" i="3"/>
  <c r="C129" i="3" s="1"/>
  <c r="A130" i="3"/>
  <c r="C130" i="3" s="1"/>
  <c r="A131" i="3"/>
  <c r="C131" i="3" s="1"/>
  <c r="A132" i="3"/>
  <c r="B132" i="3" s="1"/>
  <c r="A133" i="3"/>
  <c r="B133" i="3" s="1"/>
  <c r="A134" i="3"/>
  <c r="A135" i="3"/>
  <c r="D135" i="3" s="1"/>
  <c r="A136" i="3"/>
  <c r="B136" i="3" s="1"/>
  <c r="A137" i="3"/>
  <c r="A138" i="3"/>
  <c r="C138" i="3" s="1"/>
  <c r="A139" i="3"/>
  <c r="B139" i="3" s="1"/>
  <c r="A140" i="3"/>
  <c r="B140" i="3" s="1"/>
  <c r="A141" i="3"/>
  <c r="C141" i="3" s="1"/>
  <c r="A142" i="3"/>
  <c r="A143" i="3"/>
  <c r="D143" i="3" s="1"/>
  <c r="A144" i="3"/>
  <c r="A145" i="3"/>
  <c r="B145" i="3" s="1"/>
  <c r="A146" i="3"/>
  <c r="B146" i="3" s="1"/>
  <c r="A147" i="3"/>
  <c r="C147" i="3" s="1"/>
  <c r="A148" i="3"/>
  <c r="D148" i="3" s="1"/>
  <c r="A149" i="3"/>
  <c r="D149" i="3" s="1"/>
  <c r="A150" i="3"/>
  <c r="C150" i="3" s="1"/>
  <c r="A151" i="3"/>
  <c r="B151" i="3" s="1"/>
  <c r="A152" i="3"/>
  <c r="A153" i="3"/>
  <c r="C153" i="3" s="1"/>
  <c r="A154" i="3"/>
  <c r="B154" i="3" s="1"/>
  <c r="A155" i="3"/>
  <c r="B155" i="3" s="1"/>
  <c r="A156" i="3"/>
  <c r="B156" i="3" s="1"/>
  <c r="A157" i="3"/>
  <c r="D157" i="3" s="1"/>
  <c r="A158" i="3"/>
  <c r="A159" i="3"/>
  <c r="D159" i="3" s="1"/>
  <c r="A160" i="3"/>
  <c r="A161" i="3"/>
  <c r="A162" i="3"/>
  <c r="D162" i="3" s="1"/>
  <c r="A163" i="3"/>
  <c r="C163" i="3" s="1"/>
  <c r="A164" i="3"/>
  <c r="C164" i="3" s="1"/>
  <c r="A165" i="3"/>
  <c r="B165" i="3" s="1"/>
  <c r="A166" i="3"/>
  <c r="D166" i="3" s="1"/>
  <c r="A167" i="3"/>
  <c r="A168" i="3"/>
  <c r="B168" i="3" s="1"/>
  <c r="A169" i="3"/>
  <c r="B169" i="3" s="1"/>
  <c r="A170" i="3"/>
  <c r="D170" i="3" s="1"/>
  <c r="A171" i="3"/>
  <c r="B171" i="3" s="1"/>
  <c r="A172" i="3"/>
  <c r="B172" i="3" s="1"/>
  <c r="A173" i="3"/>
  <c r="D173" i="3" s="1"/>
  <c r="A174" i="3"/>
  <c r="A175" i="3"/>
  <c r="B175" i="3" s="1"/>
  <c r="A176" i="3"/>
  <c r="D176" i="3" s="1"/>
  <c r="A177" i="3"/>
  <c r="D177" i="3" s="1"/>
  <c r="A178" i="3"/>
  <c r="C178" i="3" s="1"/>
  <c r="A179" i="3"/>
  <c r="B179" i="3" s="1"/>
  <c r="A180" i="3"/>
  <c r="C180" i="3" s="1"/>
  <c r="A181" i="3"/>
  <c r="C181" i="3" s="1"/>
  <c r="A182" i="3"/>
  <c r="C182" i="3" s="1"/>
  <c r="A183" i="3"/>
  <c r="D183" i="3" s="1"/>
  <c r="A184" i="3"/>
  <c r="A185" i="3"/>
  <c r="C185" i="3" s="1"/>
  <c r="A186" i="3"/>
  <c r="D186" i="3" s="1"/>
  <c r="A187" i="3"/>
  <c r="B187" i="3" s="1"/>
  <c r="A188" i="3"/>
  <c r="C188" i="3" s="1"/>
  <c r="A189" i="3"/>
  <c r="D189" i="3" s="1"/>
  <c r="A190" i="3"/>
  <c r="A191" i="3"/>
  <c r="B191" i="3" s="1"/>
  <c r="A192" i="3"/>
  <c r="B192" i="3" s="1"/>
  <c r="A193" i="3"/>
  <c r="A194" i="3"/>
  <c r="B194" i="3" s="1"/>
  <c r="A195" i="3"/>
  <c r="B195" i="3" s="1"/>
  <c r="A196" i="3"/>
  <c r="B196" i="3" s="1"/>
  <c r="A197" i="3"/>
  <c r="B197" i="3" s="1"/>
  <c r="A198" i="3"/>
  <c r="A199" i="3"/>
  <c r="A200" i="3"/>
  <c r="D200" i="3" s="1"/>
  <c r="A201" i="3"/>
  <c r="B201" i="3" s="1"/>
  <c r="A202" i="3"/>
  <c r="D202" i="3" s="1"/>
  <c r="A203" i="3"/>
  <c r="C203" i="3" s="1"/>
  <c r="A204" i="3"/>
  <c r="B204" i="3" s="1"/>
  <c r="A205" i="3"/>
  <c r="C205" i="3" s="1"/>
  <c r="A206" i="3"/>
  <c r="D206" i="3" s="1"/>
  <c r="A207" i="3"/>
  <c r="B207" i="3" s="1"/>
  <c r="A208" i="3"/>
  <c r="B208" i="3" s="1"/>
  <c r="A209" i="3"/>
  <c r="B209" i="3" s="1"/>
  <c r="A210" i="3"/>
  <c r="B210" i="3" s="1"/>
  <c r="A211" i="3"/>
  <c r="B211" i="3" s="1"/>
  <c r="A212" i="3"/>
  <c r="B212" i="3" s="1"/>
  <c r="A213" i="3"/>
  <c r="D213" i="3" s="1"/>
  <c r="A214" i="3"/>
  <c r="A215" i="3"/>
  <c r="B215" i="3" s="1"/>
  <c r="A216" i="3"/>
  <c r="A217" i="3"/>
  <c r="D217" i="3" s="1"/>
  <c r="A218" i="3"/>
  <c r="B218" i="3" s="1"/>
  <c r="A219" i="3"/>
  <c r="C219" i="3" s="1"/>
  <c r="A220" i="3"/>
  <c r="B220" i="3" s="1"/>
  <c r="A221" i="3"/>
  <c r="D221" i="3" s="1"/>
  <c r="A222" i="3"/>
  <c r="D222" i="3" s="1"/>
  <c r="A223" i="3"/>
  <c r="C223" i="3" s="1"/>
  <c r="A224" i="3"/>
  <c r="B224" i="3" s="1"/>
  <c r="A225" i="3"/>
  <c r="B225" i="3" s="1"/>
  <c r="A226" i="3"/>
  <c r="B226" i="3" s="1"/>
  <c r="A227" i="3"/>
  <c r="B227" i="3" s="1"/>
  <c r="A228" i="3"/>
  <c r="B228" i="3" s="1"/>
  <c r="A229" i="3"/>
  <c r="B229" i="3" s="1"/>
  <c r="A230" i="3"/>
  <c r="D230" i="3" s="1"/>
  <c r="A231" i="3"/>
  <c r="B231" i="3" s="1"/>
  <c r="A232" i="3"/>
  <c r="C232" i="3" s="1"/>
  <c r="A233" i="3"/>
  <c r="B233" i="3" s="1"/>
  <c r="A234" i="3"/>
  <c r="B234" i="3" s="1"/>
  <c r="A235" i="3"/>
  <c r="C235" i="3" s="1"/>
  <c r="A236" i="3"/>
  <c r="C236" i="3" s="1"/>
  <c r="A237" i="3"/>
  <c r="D237" i="3" s="1"/>
  <c r="A238" i="3"/>
  <c r="C238" i="3" s="1"/>
  <c r="A239" i="3"/>
  <c r="D239" i="3" s="1"/>
  <c r="A240" i="3"/>
  <c r="C240" i="3" s="1"/>
  <c r="A241" i="3"/>
  <c r="C241" i="3" s="1"/>
  <c r="A242" i="3"/>
  <c r="B242" i="3" s="1"/>
  <c r="A243" i="3"/>
  <c r="B243" i="3" s="1"/>
  <c r="A244" i="3"/>
  <c r="B244" i="3" s="1"/>
  <c r="A245" i="3"/>
  <c r="C245" i="3" s="1"/>
  <c r="A246" i="3"/>
  <c r="A247" i="3"/>
  <c r="C247" i="3" s="1"/>
  <c r="A248" i="3"/>
  <c r="C248" i="3" s="1"/>
  <c r="A249" i="3"/>
  <c r="D249" i="3" s="1"/>
  <c r="A250" i="3"/>
  <c r="B250" i="3" s="1"/>
  <c r="A251" i="3"/>
  <c r="C251" i="3" s="1"/>
  <c r="A252" i="3"/>
  <c r="B252" i="3" s="1"/>
  <c r="A253" i="3"/>
  <c r="D253" i="3" s="1"/>
  <c r="A254" i="3"/>
  <c r="A255" i="3"/>
  <c r="B255" i="3" s="1"/>
  <c r="A256" i="3"/>
  <c r="D256" i="3" s="1"/>
  <c r="A257" i="3"/>
  <c r="B257" i="3" s="1"/>
  <c r="A258" i="3"/>
  <c r="C258" i="3" s="1"/>
  <c r="A259" i="3"/>
  <c r="B259" i="3" s="1"/>
  <c r="A260" i="3"/>
  <c r="B260" i="3" s="1"/>
  <c r="A261" i="3"/>
  <c r="B261" i="3" s="1"/>
  <c r="A262" i="3"/>
  <c r="C262" i="3" s="1"/>
  <c r="A263" i="3"/>
  <c r="B263" i="3" s="1"/>
  <c r="A264" i="3"/>
  <c r="A265" i="3"/>
  <c r="B265" i="3" s="1"/>
  <c r="A266" i="3"/>
  <c r="B266" i="3" s="1"/>
  <c r="A267" i="3"/>
  <c r="D267" i="3" s="1"/>
  <c r="A268" i="3"/>
  <c r="B268" i="3" s="1"/>
  <c r="A269" i="3"/>
  <c r="C269" i="3" s="1"/>
  <c r="A270" i="3"/>
  <c r="D270" i="3" s="1"/>
  <c r="A271" i="3"/>
  <c r="C271" i="3" s="1"/>
  <c r="A272" i="3"/>
  <c r="D272" i="3" s="1"/>
  <c r="A273" i="3"/>
  <c r="C273" i="3" s="1"/>
  <c r="A274" i="3"/>
  <c r="C274" i="3" s="1"/>
  <c r="A275" i="3"/>
  <c r="B275" i="3" s="1"/>
  <c r="A276" i="3"/>
  <c r="B276" i="3" s="1"/>
  <c r="A277" i="3"/>
  <c r="D277" i="3" s="1"/>
  <c r="A278" i="3"/>
  <c r="B278" i="3" s="1"/>
  <c r="A279" i="3"/>
  <c r="C279" i="3" s="1"/>
  <c r="A280" i="3"/>
  <c r="D280" i="3" s="1"/>
  <c r="A281" i="3"/>
  <c r="A282" i="3"/>
  <c r="B282" i="3" s="1"/>
  <c r="A283" i="3"/>
  <c r="C283" i="3" s="1"/>
  <c r="A284" i="3"/>
  <c r="B284" i="3" s="1"/>
  <c r="A285" i="3"/>
  <c r="D285" i="3" s="1"/>
  <c r="A286" i="3"/>
  <c r="D286" i="3" s="1"/>
  <c r="A287" i="3"/>
  <c r="B287" i="3" s="1"/>
  <c r="A288" i="3"/>
  <c r="B288" i="3" s="1"/>
  <c r="A289" i="3"/>
  <c r="B289" i="3" s="1"/>
  <c r="A290" i="3"/>
  <c r="B290" i="3" s="1"/>
  <c r="A291" i="3"/>
  <c r="B291" i="3" s="1"/>
  <c r="A292" i="3"/>
  <c r="B292" i="3" s="1"/>
  <c r="A293" i="3"/>
  <c r="B293" i="3" s="1"/>
  <c r="A294" i="3"/>
  <c r="D294" i="3" s="1"/>
  <c r="A295" i="3"/>
  <c r="B295" i="3" s="1"/>
  <c r="A296" i="3"/>
  <c r="A297" i="3"/>
  <c r="C297" i="3" s="1"/>
  <c r="A298" i="3"/>
  <c r="D298" i="3" s="1"/>
  <c r="A299" i="3"/>
  <c r="D299" i="3" s="1"/>
  <c r="A300" i="3"/>
  <c r="B300" i="3" s="1"/>
  <c r="A301" i="3"/>
  <c r="D301" i="3" s="1"/>
  <c r="A302" i="3"/>
  <c r="A303" i="3"/>
  <c r="C303" i="3" s="1"/>
  <c r="A304" i="3"/>
  <c r="B304" i="3" s="1"/>
  <c r="A305" i="3"/>
  <c r="D305" i="3" s="1"/>
  <c r="A306" i="3"/>
  <c r="B306" i="3" s="1"/>
  <c r="A307" i="3"/>
  <c r="B307" i="3" s="1"/>
  <c r="A308" i="3"/>
  <c r="B308" i="3" s="1"/>
  <c r="A309" i="3"/>
  <c r="C309" i="3" s="1"/>
  <c r="A310" i="3"/>
  <c r="B310" i="3" s="1"/>
  <c r="A311" i="3"/>
  <c r="C311" i="3" s="1"/>
  <c r="A312" i="3"/>
  <c r="B312" i="3" s="1"/>
  <c r="A313" i="3"/>
  <c r="A314" i="3"/>
  <c r="B314" i="3" s="1"/>
  <c r="A315" i="3"/>
  <c r="C315" i="3" s="1"/>
  <c r="A316" i="3"/>
  <c r="B316" i="3" s="1"/>
  <c r="A317" i="3"/>
  <c r="D317" i="3" s="1"/>
  <c r="A318" i="3"/>
  <c r="D318" i="3" s="1"/>
  <c r="A319" i="3"/>
  <c r="B319" i="3" s="1"/>
  <c r="A320" i="3"/>
  <c r="B320" i="3" s="1"/>
  <c r="A321" i="3"/>
  <c r="B321" i="3" s="1"/>
  <c r="A322" i="3"/>
  <c r="B322" i="3" s="1"/>
  <c r="A323" i="3"/>
  <c r="B323" i="3" s="1"/>
  <c r="A324" i="3"/>
  <c r="D324" i="3" s="1"/>
  <c r="A325" i="3"/>
  <c r="B325" i="3" s="1"/>
  <c r="A326" i="3"/>
  <c r="D326" i="3" s="1"/>
  <c r="A327" i="3"/>
  <c r="C327" i="3" s="1"/>
  <c r="A328" i="3"/>
  <c r="C328" i="3" s="1"/>
  <c r="A329" i="3"/>
  <c r="C329" i="3" s="1"/>
  <c r="A330" i="3"/>
  <c r="C330" i="3" s="1"/>
  <c r="A331" i="3"/>
  <c r="B331" i="3" s="1"/>
  <c r="A332" i="3"/>
  <c r="B332" i="3" s="1"/>
  <c r="A333" i="3"/>
  <c r="C333" i="3" s="1"/>
  <c r="A334" i="3"/>
  <c r="A335" i="3"/>
  <c r="D335" i="3" s="1"/>
  <c r="A336" i="3"/>
  <c r="C336" i="3" s="1"/>
  <c r="A337" i="3"/>
  <c r="A338" i="3"/>
  <c r="B338" i="3" s="1"/>
  <c r="A339" i="3"/>
  <c r="C339" i="3" s="1"/>
  <c r="A340" i="3"/>
  <c r="B340" i="3" s="1"/>
  <c r="A341" i="3"/>
  <c r="D341" i="3" s="1"/>
  <c r="A342" i="3"/>
  <c r="B342" i="3" s="1"/>
  <c r="A343" i="3"/>
  <c r="C343" i="3" s="1"/>
  <c r="A344" i="3"/>
  <c r="B344" i="3" s="1"/>
  <c r="A345" i="3"/>
  <c r="D345" i="3" s="1"/>
  <c r="A346" i="3"/>
  <c r="B346" i="3" s="1"/>
  <c r="A347" i="3"/>
  <c r="B347" i="3" s="1"/>
  <c r="A348" i="3"/>
  <c r="B348" i="3" s="1"/>
  <c r="A349" i="3"/>
  <c r="D349" i="3" s="1"/>
  <c r="A350" i="3"/>
  <c r="D350" i="3" s="1"/>
  <c r="A351" i="3"/>
  <c r="C351" i="3" s="1"/>
  <c r="A352" i="3"/>
  <c r="D352" i="3" s="1"/>
  <c r="A353" i="3"/>
  <c r="C353" i="3" s="1"/>
  <c r="A354" i="3"/>
  <c r="B354" i="3" s="1"/>
  <c r="A355" i="3"/>
  <c r="C355" i="3" s="1"/>
  <c r="A356" i="3"/>
  <c r="B356" i="3" s="1"/>
  <c r="A357" i="3"/>
  <c r="B357" i="3" s="1"/>
  <c r="A358" i="3"/>
  <c r="A359" i="3"/>
  <c r="B359" i="3" s="1"/>
  <c r="A360" i="3"/>
  <c r="D360" i="3" s="1"/>
  <c r="A361" i="3"/>
  <c r="A362" i="3"/>
  <c r="D362" i="3" s="1"/>
  <c r="A363" i="3"/>
  <c r="B363" i="3" s="1"/>
  <c r="A364" i="3"/>
  <c r="B364" i="3" s="1"/>
  <c r="A365" i="3"/>
  <c r="D365" i="3" s="1"/>
  <c r="A366" i="3"/>
  <c r="B366" i="3" s="1"/>
  <c r="A367" i="3"/>
  <c r="B367" i="3" s="1"/>
  <c r="A368" i="3"/>
  <c r="C368" i="3" s="1"/>
  <c r="A369" i="3"/>
  <c r="A370" i="3"/>
  <c r="B370" i="3" s="1"/>
  <c r="A371" i="3"/>
  <c r="B371" i="3" s="1"/>
  <c r="A372" i="3"/>
  <c r="C372" i="3" s="1"/>
  <c r="A373" i="3"/>
  <c r="C373" i="3" s="1"/>
  <c r="A374" i="3"/>
  <c r="B374" i="3" s="1"/>
  <c r="A375" i="3"/>
  <c r="D375" i="3" s="1"/>
  <c r="A376" i="3"/>
  <c r="C376" i="3" s="1"/>
  <c r="A377" i="3"/>
  <c r="D377" i="3" s="1"/>
  <c r="A378" i="3"/>
  <c r="B378" i="3" s="1"/>
  <c r="A379" i="3"/>
  <c r="D379" i="3" s="1"/>
  <c r="A380" i="3"/>
  <c r="B380" i="3" s="1"/>
  <c r="A381" i="3"/>
  <c r="D381" i="3" s="1"/>
  <c r="A382" i="3"/>
  <c r="D382" i="3" s="1"/>
  <c r="A383" i="3"/>
  <c r="C383" i="3" s="1"/>
  <c r="A384" i="3"/>
  <c r="C384" i="3" s="1"/>
  <c r="A385" i="3"/>
  <c r="C385" i="3" s="1"/>
  <c r="A386" i="3"/>
  <c r="C386" i="3" s="1"/>
  <c r="A387" i="3"/>
  <c r="B387" i="3" s="1"/>
  <c r="A388" i="3"/>
  <c r="D388" i="3" s="1"/>
  <c r="A389" i="3"/>
  <c r="B389" i="3" s="1"/>
  <c r="A390" i="3"/>
  <c r="A391" i="3"/>
  <c r="C391" i="3" s="1"/>
  <c r="A392" i="3"/>
  <c r="C392" i="3" s="1"/>
  <c r="A393" i="3"/>
  <c r="A394" i="3"/>
  <c r="B394" i="3" s="1"/>
  <c r="A395" i="3"/>
  <c r="B395" i="3" s="1"/>
  <c r="A396" i="3"/>
  <c r="C396" i="3" s="1"/>
  <c r="A397" i="3"/>
  <c r="C397" i="3" s="1"/>
  <c r="A398" i="3"/>
  <c r="A399" i="3"/>
  <c r="B399" i="3" s="1"/>
  <c r="A400" i="3"/>
  <c r="D400" i="3" s="1"/>
  <c r="A401" i="3"/>
  <c r="B401" i="3" s="1"/>
  <c r="A402" i="3"/>
  <c r="B402" i="3" s="1"/>
  <c r="A403" i="3"/>
  <c r="D403" i="3" s="1"/>
  <c r="A404" i="3"/>
  <c r="B404" i="3" s="1"/>
  <c r="A405" i="3"/>
  <c r="D405" i="3" s="1"/>
  <c r="A406" i="3"/>
  <c r="C406" i="3" s="1"/>
  <c r="A407" i="3"/>
  <c r="B407" i="3" s="1"/>
  <c r="A408" i="3"/>
  <c r="C408" i="3" s="1"/>
  <c r="A409" i="3"/>
  <c r="C409" i="3" s="1"/>
  <c r="A410" i="3"/>
  <c r="B410" i="3" s="1"/>
  <c r="A411" i="3"/>
  <c r="B411" i="3" s="1"/>
  <c r="A412" i="3"/>
  <c r="B412" i="3" s="1"/>
  <c r="A413" i="3"/>
  <c r="D413" i="3" s="1"/>
  <c r="A414" i="3"/>
  <c r="A415" i="3"/>
  <c r="C415" i="3" s="1"/>
  <c r="A416" i="3"/>
  <c r="C416" i="3" s="1"/>
  <c r="A417" i="3"/>
  <c r="A418" i="3"/>
  <c r="C418" i="3" s="1"/>
  <c r="A419" i="3"/>
  <c r="C419" i="3" s="1"/>
  <c r="A420" i="3"/>
  <c r="B420" i="3" s="1"/>
  <c r="A421" i="3"/>
  <c r="B421" i="3" s="1"/>
  <c r="A422" i="3"/>
  <c r="D422" i="3" s="1"/>
  <c r="A423" i="3"/>
  <c r="C423" i="3" s="1"/>
  <c r="A424" i="3"/>
  <c r="B424" i="3" s="1"/>
  <c r="A425" i="3"/>
  <c r="B425" i="3" s="1"/>
  <c r="A426" i="3"/>
  <c r="B426" i="3" s="1"/>
  <c r="A427" i="3"/>
  <c r="B427" i="3" s="1"/>
  <c r="A428" i="3"/>
  <c r="B428" i="3" s="1"/>
  <c r="A429" i="3"/>
  <c r="D429" i="3" s="1"/>
  <c r="A430" i="3"/>
  <c r="C430" i="3" s="1"/>
  <c r="A431" i="3"/>
  <c r="B431" i="3" s="1"/>
  <c r="A432" i="3"/>
  <c r="D432" i="3" s="1"/>
  <c r="A433" i="3"/>
  <c r="D433" i="3" s="1"/>
  <c r="A434" i="3"/>
  <c r="B434" i="3" s="1"/>
  <c r="A435" i="3"/>
  <c r="C435" i="3" s="1"/>
  <c r="A436" i="3"/>
  <c r="C436" i="3" s="1"/>
  <c r="A437" i="3"/>
  <c r="C437" i="3" s="1"/>
  <c r="A438" i="3"/>
  <c r="C438" i="3" s="1"/>
  <c r="A439" i="3"/>
  <c r="D439" i="3" s="1"/>
  <c r="A440" i="3"/>
  <c r="C440" i="3" s="1"/>
  <c r="A441" i="3"/>
  <c r="C441" i="3" s="1"/>
  <c r="A442" i="3"/>
  <c r="B442" i="3" s="1"/>
  <c r="A443" i="3"/>
  <c r="C443" i="3" s="1"/>
  <c r="A444" i="3"/>
  <c r="B444" i="3" s="1"/>
  <c r="A445" i="3"/>
  <c r="D445" i="3" s="1"/>
  <c r="A446" i="3"/>
  <c r="A447" i="3"/>
  <c r="C447" i="3" s="1"/>
  <c r="A448" i="3"/>
  <c r="B448" i="3" s="1"/>
  <c r="A449" i="3"/>
  <c r="A450" i="3"/>
  <c r="B450" i="3" s="1"/>
  <c r="A451" i="3"/>
  <c r="B451" i="3" s="1"/>
  <c r="A452" i="3"/>
  <c r="B452" i="3" s="1"/>
  <c r="A453" i="3"/>
  <c r="B453" i="3" s="1"/>
  <c r="A454" i="3"/>
  <c r="B454" i="3" s="1"/>
  <c r="A455" i="3"/>
  <c r="C455" i="3" s="1"/>
  <c r="A456" i="3"/>
  <c r="D456" i="3" s="1"/>
  <c r="A457" i="3"/>
  <c r="B457" i="3" s="1"/>
  <c r="A458" i="3"/>
  <c r="C458" i="3" s="1"/>
  <c r="A459" i="3"/>
  <c r="D459" i="3" s="1"/>
  <c r="A460" i="3"/>
  <c r="B460" i="3" s="1"/>
  <c r="A461" i="3"/>
  <c r="C461" i="3" s="1"/>
  <c r="A462" i="3"/>
  <c r="D462" i="3" s="1"/>
  <c r="A463" i="3"/>
  <c r="B463" i="3" s="1"/>
  <c r="A464" i="3"/>
  <c r="C464" i="3" s="1"/>
  <c r="A465" i="3"/>
  <c r="B465" i="3" s="1"/>
  <c r="A466" i="3"/>
  <c r="C466" i="3" s="1"/>
  <c r="A467" i="3"/>
  <c r="B467" i="3" s="1"/>
  <c r="A468" i="3"/>
  <c r="C468" i="3" s="1"/>
  <c r="A469" i="3"/>
  <c r="D469" i="3" s="1"/>
  <c r="A470" i="3"/>
  <c r="C470" i="3" s="1"/>
  <c r="A471" i="3"/>
  <c r="D471" i="3" s="1"/>
  <c r="A472" i="3"/>
  <c r="C472" i="3" s="1"/>
  <c r="A473" i="3"/>
  <c r="C473" i="3" s="1"/>
  <c r="A474" i="3"/>
  <c r="B474" i="3" s="1"/>
  <c r="A475" i="3"/>
  <c r="B475" i="3" s="1"/>
  <c r="A476" i="3"/>
  <c r="B476" i="3" s="1"/>
  <c r="A477" i="3"/>
  <c r="D477" i="3" s="1"/>
  <c r="A478" i="3"/>
  <c r="A479" i="3"/>
  <c r="C479" i="3" s="1"/>
  <c r="A480" i="3"/>
  <c r="C480" i="3" s="1"/>
  <c r="A481" i="3"/>
  <c r="B481" i="3" s="1"/>
  <c r="A482" i="3"/>
  <c r="B482" i="3" s="1"/>
  <c r="A483" i="3"/>
  <c r="B483" i="3" s="1"/>
  <c r="A484" i="3"/>
  <c r="B484" i="3" s="1"/>
  <c r="A485" i="3"/>
  <c r="B485" i="3" s="1"/>
  <c r="A486" i="3"/>
  <c r="D486" i="3" s="1"/>
  <c r="A487" i="3"/>
  <c r="D487" i="3" s="1"/>
  <c r="A488" i="3"/>
  <c r="C488" i="3" s="1"/>
  <c r="A489" i="3"/>
  <c r="B489" i="3" s="1"/>
  <c r="A490" i="3"/>
  <c r="D490" i="3" s="1"/>
  <c r="A491" i="3"/>
  <c r="B491" i="3" s="1"/>
  <c r="A492" i="3"/>
  <c r="D492" i="3" s="1"/>
  <c r="A493" i="3"/>
  <c r="D493" i="3" s="1"/>
  <c r="A494" i="3"/>
  <c r="C494" i="3" s="1"/>
  <c r="A495" i="3"/>
  <c r="A496" i="3"/>
  <c r="B496" i="3" s="1"/>
  <c r="A497" i="3"/>
  <c r="C497" i="3" s="1"/>
  <c r="A498" i="3"/>
  <c r="B498" i="3" s="1"/>
  <c r="A499" i="3"/>
  <c r="B499" i="3" s="1"/>
  <c r="A500" i="3"/>
  <c r="B500" i="3" s="1"/>
  <c r="A501" i="3"/>
  <c r="C501" i="3" s="1"/>
  <c r="A502" i="3"/>
  <c r="C502" i="3" s="1"/>
  <c r="A503" i="3"/>
  <c r="B503" i="3" s="1"/>
  <c r="A504" i="3"/>
  <c r="D504" i="3" s="1"/>
  <c r="A505" i="3"/>
  <c r="C505" i="3" s="1"/>
  <c r="A506" i="3"/>
  <c r="C506" i="3" s="1"/>
  <c r="A507" i="3"/>
  <c r="B507" i="3" s="1"/>
  <c r="A508" i="3"/>
  <c r="B508" i="3" s="1"/>
  <c r="A509" i="3"/>
  <c r="D509" i="3" s="1"/>
  <c r="A510" i="3"/>
  <c r="D510" i="3" s="1"/>
  <c r="A511" i="3"/>
  <c r="D511" i="3" s="1"/>
  <c r="A512" i="3"/>
  <c r="C512" i="3" s="1"/>
  <c r="A513" i="3"/>
  <c r="B513" i="3" s="1"/>
  <c r="A514" i="3"/>
  <c r="C514" i="3" s="1"/>
  <c r="A515" i="3"/>
  <c r="B515" i="3" s="1"/>
  <c r="A516" i="3"/>
  <c r="B516" i="3" s="1"/>
  <c r="A517" i="3"/>
  <c r="B517" i="3" s="1"/>
  <c r="A518" i="3"/>
  <c r="C518" i="3" s="1"/>
  <c r="A519" i="3"/>
  <c r="C519" i="3" s="1"/>
  <c r="A520" i="3"/>
  <c r="C520" i="3" s="1"/>
  <c r="A521" i="3"/>
  <c r="B521" i="3" s="1"/>
  <c r="A522" i="3"/>
  <c r="C522" i="3" s="1"/>
  <c r="A523" i="3"/>
  <c r="B523" i="3" s="1"/>
  <c r="A524" i="3"/>
  <c r="B524" i="3" s="1"/>
  <c r="A525" i="3"/>
  <c r="C525" i="3" s="1"/>
  <c r="A526" i="3"/>
  <c r="C526" i="3" s="1"/>
  <c r="A527" i="3"/>
  <c r="B527" i="3" s="1"/>
  <c r="A528" i="3"/>
  <c r="D528" i="3" s="1"/>
  <c r="A529" i="3"/>
  <c r="C529" i="3" s="1"/>
  <c r="A530" i="3"/>
  <c r="B530" i="3" s="1"/>
  <c r="A531" i="3"/>
  <c r="B531" i="3" s="1"/>
  <c r="A532" i="3"/>
  <c r="B532" i="3" s="1"/>
  <c r="A533" i="3"/>
  <c r="D533" i="3" s="1"/>
  <c r="A534" i="3"/>
  <c r="B534" i="3" s="1"/>
  <c r="A535" i="3"/>
  <c r="B535" i="3" s="1"/>
  <c r="A536" i="3"/>
  <c r="C536" i="3" s="1"/>
  <c r="A537" i="3"/>
  <c r="D537" i="3" s="1"/>
  <c r="A538" i="3"/>
  <c r="B538" i="3" s="1"/>
  <c r="A539" i="3"/>
  <c r="B539" i="3" s="1"/>
  <c r="A540" i="3"/>
  <c r="D540" i="3" s="1"/>
  <c r="A541" i="3"/>
  <c r="D541" i="3" s="1"/>
  <c r="A542" i="3"/>
  <c r="C542" i="3" s="1"/>
  <c r="A543" i="3"/>
  <c r="D543" i="3" s="1"/>
  <c r="A544" i="3"/>
  <c r="B544" i="3" s="1"/>
  <c r="A545" i="3"/>
  <c r="B545" i="3" s="1"/>
  <c r="A546" i="3"/>
  <c r="B546" i="3" s="1"/>
  <c r="A547" i="3"/>
  <c r="B547" i="3" s="1"/>
  <c r="A548" i="3"/>
  <c r="B548" i="3" s="1"/>
  <c r="A549" i="3"/>
  <c r="B549" i="3" s="1"/>
  <c r="A550" i="3"/>
  <c r="D550" i="3" s="1"/>
  <c r="A551" i="3"/>
  <c r="B551" i="3" s="1"/>
  <c r="A552" i="3"/>
  <c r="D552" i="3" s="1"/>
  <c r="A553" i="3"/>
  <c r="C553" i="3" s="1"/>
  <c r="A554" i="3"/>
  <c r="B554" i="3" s="1"/>
  <c r="A555" i="3"/>
  <c r="D555" i="3" s="1"/>
  <c r="A556" i="3"/>
  <c r="B556" i="3" s="1"/>
  <c r="A557" i="3"/>
  <c r="D557" i="3" s="1"/>
  <c r="A558" i="3"/>
  <c r="C558" i="3" s="1"/>
  <c r="A559" i="3"/>
  <c r="B559" i="3" s="1"/>
  <c r="A560" i="3"/>
  <c r="B560" i="3" s="1"/>
  <c r="A561" i="3"/>
  <c r="C561" i="3" s="1"/>
  <c r="A562" i="3"/>
  <c r="B562" i="3" s="1"/>
  <c r="A563" i="3"/>
  <c r="B563" i="3" s="1"/>
  <c r="A564" i="3"/>
  <c r="B564" i="3" s="1"/>
  <c r="A565" i="3"/>
  <c r="C565" i="3" s="1"/>
  <c r="A566" i="3"/>
  <c r="B566" i="3" s="1"/>
  <c r="A567" i="3"/>
  <c r="B567" i="3" s="1"/>
  <c r="A568" i="3"/>
  <c r="D568" i="3" s="1"/>
  <c r="A569" i="3"/>
  <c r="D569" i="3" s="1"/>
  <c r="A570" i="3"/>
  <c r="D570" i="3" s="1"/>
  <c r="A571" i="3"/>
  <c r="B571" i="3" s="1"/>
  <c r="A572" i="3"/>
  <c r="D572" i="3" s="1"/>
  <c r="A573" i="3"/>
  <c r="D573" i="3" s="1"/>
  <c r="A574" i="3"/>
  <c r="D574" i="3" s="1"/>
  <c r="A575" i="3"/>
  <c r="C575" i="3" s="1"/>
  <c r="A576" i="3"/>
  <c r="C576" i="3" s="1"/>
  <c r="A577" i="3"/>
  <c r="D577" i="3" s="1"/>
  <c r="A578" i="3"/>
  <c r="D578" i="3" s="1"/>
  <c r="A579" i="3"/>
  <c r="C579" i="3" s="1"/>
  <c r="A580" i="3"/>
  <c r="C580" i="3" s="1"/>
  <c r="A581" i="3"/>
  <c r="B581" i="3" s="1"/>
  <c r="A582" i="3"/>
  <c r="C582" i="3" s="1"/>
  <c r="A583" i="3"/>
  <c r="D583" i="3" s="1"/>
  <c r="A584" i="3"/>
  <c r="B584" i="3" s="1"/>
  <c r="A585" i="3"/>
  <c r="C585" i="3" s="1"/>
  <c r="A586" i="3"/>
  <c r="B586" i="3" s="1"/>
  <c r="A587" i="3"/>
  <c r="B587" i="3" s="1"/>
  <c r="A588" i="3"/>
  <c r="B588" i="3" s="1"/>
  <c r="A589" i="3"/>
  <c r="C589" i="3" s="1"/>
  <c r="A590" i="3"/>
  <c r="D590" i="3" s="1"/>
  <c r="A591" i="3"/>
  <c r="B591" i="3" s="1"/>
  <c r="A592" i="3"/>
  <c r="B592" i="3" s="1"/>
  <c r="A593" i="3"/>
  <c r="C593" i="3" s="1"/>
  <c r="A594" i="3"/>
  <c r="C594" i="3" s="1"/>
  <c r="A595" i="3"/>
  <c r="B595" i="3" s="1"/>
  <c r="A596" i="3"/>
  <c r="B596" i="3" s="1"/>
  <c r="A597" i="3"/>
  <c r="D597" i="3" s="1"/>
  <c r="A598" i="3"/>
  <c r="D598" i="3" s="1"/>
  <c r="A599" i="3"/>
  <c r="B599" i="3" s="1"/>
  <c r="A600" i="3"/>
  <c r="D600" i="3" s="1"/>
  <c r="A601" i="3"/>
  <c r="D601" i="3" s="1"/>
  <c r="A602" i="3"/>
  <c r="B602" i="3" s="1"/>
  <c r="A603" i="3"/>
  <c r="C603" i="3" s="1"/>
  <c r="A604" i="3"/>
  <c r="B604" i="3" s="1"/>
  <c r="A605" i="3"/>
  <c r="D605" i="3" s="1"/>
  <c r="A606" i="3"/>
  <c r="C606" i="3" s="1"/>
  <c r="A607" i="3"/>
  <c r="B607" i="3" s="1"/>
  <c r="A608" i="3"/>
  <c r="D608" i="3" s="1"/>
  <c r="A609" i="3"/>
  <c r="C609" i="3" s="1"/>
  <c r="A610" i="3"/>
  <c r="B610" i="3" s="1"/>
  <c r="A611" i="3"/>
  <c r="B611" i="3" s="1"/>
  <c r="A612" i="3"/>
  <c r="B612" i="3" s="1"/>
  <c r="A613" i="3"/>
  <c r="B613" i="3" s="1"/>
  <c r="A614" i="3"/>
  <c r="D614" i="3" s="1"/>
  <c r="A615" i="3"/>
  <c r="B615" i="3" s="1"/>
  <c r="A616" i="3"/>
  <c r="B616" i="3" s="1"/>
  <c r="A617" i="3"/>
  <c r="B617" i="3" s="1"/>
  <c r="A618" i="3"/>
  <c r="B618" i="3" s="1"/>
  <c r="A619" i="3"/>
  <c r="C619" i="3" s="1"/>
  <c r="A620" i="3"/>
  <c r="C620" i="3" s="1"/>
  <c r="A621" i="3"/>
  <c r="D621" i="3" s="1"/>
  <c r="A622" i="3"/>
  <c r="B622" i="3" s="1"/>
  <c r="A623" i="3"/>
  <c r="B623" i="3" s="1"/>
  <c r="A624" i="3"/>
  <c r="D624" i="3" s="1"/>
  <c r="A625" i="3"/>
  <c r="D625" i="3" s="1"/>
  <c r="A626" i="3"/>
  <c r="B626" i="3" s="1"/>
  <c r="A627" i="3"/>
  <c r="B627" i="3" s="1"/>
  <c r="A628" i="3"/>
  <c r="B628" i="3" s="1"/>
  <c r="A629" i="3"/>
  <c r="C629" i="3" s="1"/>
  <c r="A630" i="3"/>
  <c r="B630" i="3" s="1"/>
  <c r="A631" i="3"/>
  <c r="C631" i="3" s="1"/>
  <c r="A632" i="3"/>
  <c r="C632" i="3" s="1"/>
  <c r="A633" i="3"/>
  <c r="D633" i="3" s="1"/>
  <c r="A634" i="3"/>
  <c r="D634" i="3" s="1"/>
  <c r="A635" i="3"/>
  <c r="B635" i="3" s="1"/>
  <c r="A636" i="3"/>
  <c r="B636" i="3" s="1"/>
  <c r="A637" i="3"/>
  <c r="D637" i="3" s="1"/>
  <c r="A638" i="3"/>
  <c r="B638" i="3" s="1"/>
  <c r="A639" i="3"/>
  <c r="B639" i="3" s="1"/>
  <c r="A640" i="3"/>
  <c r="B640" i="3" s="1"/>
  <c r="A641" i="3"/>
  <c r="D641" i="3" s="1"/>
  <c r="A642" i="3"/>
  <c r="B642" i="3" s="1"/>
  <c r="A643" i="3"/>
  <c r="D643" i="3" s="1"/>
  <c r="A644" i="3"/>
  <c r="C644" i="3" s="1"/>
  <c r="A645" i="3"/>
  <c r="B645" i="3" s="1"/>
  <c r="A646" i="3"/>
  <c r="C646" i="3" s="1"/>
  <c r="A647" i="3"/>
  <c r="C647" i="3" s="1"/>
  <c r="A648" i="3"/>
  <c r="C648" i="3" s="1"/>
  <c r="A649" i="3"/>
  <c r="B649" i="3" s="1"/>
  <c r="A650" i="3"/>
  <c r="C650" i="3" s="1"/>
  <c r="A651" i="3"/>
  <c r="B651" i="3" s="1"/>
  <c r="A652" i="3"/>
  <c r="B652" i="3" s="1"/>
  <c r="A653" i="3"/>
  <c r="C653" i="3" s="1"/>
  <c r="A654" i="3"/>
  <c r="D654" i="3" s="1"/>
  <c r="A655" i="3"/>
  <c r="B655" i="3" s="1"/>
  <c r="A656" i="3"/>
  <c r="D656" i="3" s="1"/>
  <c r="A657" i="3"/>
  <c r="D657" i="3" s="1"/>
  <c r="A658" i="3"/>
  <c r="B658" i="3" s="1"/>
  <c r="A659" i="3"/>
  <c r="B659" i="3" s="1"/>
  <c r="A660" i="3"/>
  <c r="C660" i="3" s="1"/>
  <c r="A661" i="3"/>
  <c r="D661" i="3" s="1"/>
  <c r="A662" i="3"/>
  <c r="D662" i="3" s="1"/>
  <c r="A663" i="3"/>
  <c r="B663" i="3" s="1"/>
  <c r="A664" i="3"/>
  <c r="C664" i="3" s="1"/>
  <c r="A665" i="3"/>
  <c r="C665" i="3" s="1"/>
  <c r="A666" i="3"/>
  <c r="B666" i="3" s="1"/>
  <c r="A667" i="3"/>
  <c r="C667" i="3" s="1"/>
  <c r="A668" i="3"/>
  <c r="B668" i="3" s="1"/>
  <c r="A669" i="3"/>
  <c r="D669" i="3" s="1"/>
  <c r="A670" i="3"/>
  <c r="C670" i="3" s="1"/>
  <c r="A671" i="3"/>
  <c r="C671" i="3" s="1"/>
  <c r="A672" i="3"/>
  <c r="B672" i="3" s="1"/>
  <c r="A673" i="3"/>
  <c r="B673" i="3" s="1"/>
  <c r="A674" i="3"/>
  <c r="B674" i="3" s="1"/>
  <c r="A675" i="3"/>
  <c r="B675" i="3" s="1"/>
  <c r="A676" i="3"/>
  <c r="B676" i="3" s="1"/>
  <c r="A677" i="3"/>
  <c r="B677" i="3" s="1"/>
  <c r="A678" i="3"/>
  <c r="B678" i="3" s="1"/>
  <c r="A679" i="3"/>
  <c r="C679" i="3" s="1"/>
  <c r="A680" i="3"/>
  <c r="C680" i="3" s="1"/>
  <c r="A681" i="3"/>
  <c r="D681" i="3" s="1"/>
  <c r="A682" i="3"/>
  <c r="D682" i="3" s="1"/>
  <c r="A683" i="3"/>
  <c r="B683" i="3" s="1"/>
  <c r="A684" i="3"/>
  <c r="B684" i="3" s="1"/>
  <c r="A685" i="3"/>
  <c r="D685" i="3" s="1"/>
  <c r="A686" i="3"/>
  <c r="B686" i="3" s="1"/>
  <c r="A687" i="3"/>
  <c r="B687" i="3" s="1"/>
  <c r="A688" i="3"/>
  <c r="D688" i="3" s="1"/>
  <c r="A689" i="3"/>
  <c r="B689" i="3" s="1"/>
  <c r="A690" i="3"/>
  <c r="B690" i="3" s="1"/>
  <c r="A691" i="3"/>
  <c r="C691" i="3" s="1"/>
  <c r="A692" i="3"/>
  <c r="B692" i="3" s="1"/>
  <c r="A693" i="3"/>
  <c r="B693" i="3" s="1"/>
  <c r="A694" i="3"/>
  <c r="C694" i="3" s="1"/>
  <c r="A695" i="3"/>
  <c r="C695" i="3" s="1"/>
  <c r="A696" i="3"/>
  <c r="B696" i="3" s="1"/>
  <c r="A697" i="3"/>
  <c r="B697" i="3" s="1"/>
  <c r="A698" i="3"/>
  <c r="B698" i="3" s="1"/>
  <c r="A699" i="3"/>
  <c r="C699" i="3" s="1"/>
  <c r="A700" i="3"/>
  <c r="B700" i="3" s="1"/>
  <c r="A701" i="3"/>
  <c r="B701" i="3" s="1"/>
  <c r="A702" i="3"/>
  <c r="D702" i="3" s="1"/>
  <c r="A703" i="3"/>
  <c r="B703" i="3" s="1"/>
  <c r="A704" i="3"/>
  <c r="C704" i="3" s="1"/>
  <c r="A705" i="3"/>
  <c r="C705" i="3" s="1"/>
  <c r="A706" i="3"/>
  <c r="B706" i="3" s="1"/>
  <c r="A707" i="3"/>
  <c r="C707" i="3" s="1"/>
  <c r="A708" i="3"/>
  <c r="C708" i="3" s="1"/>
  <c r="A709" i="3"/>
  <c r="B709" i="3" s="1"/>
  <c r="A710" i="3"/>
  <c r="C710" i="3" s="1"/>
  <c r="A711" i="3"/>
  <c r="B711" i="3" s="1"/>
  <c r="A712" i="3"/>
  <c r="C712" i="3" s="1"/>
  <c r="A713" i="3"/>
  <c r="B713" i="3" s="1"/>
  <c r="A714" i="3"/>
  <c r="C714" i="3" s="1"/>
  <c r="A715" i="3"/>
  <c r="C715" i="3" s="1"/>
  <c r="A716" i="3"/>
  <c r="B716" i="3" s="1"/>
  <c r="A717" i="3"/>
  <c r="B717" i="3" s="1"/>
  <c r="A718" i="3"/>
  <c r="D718" i="3" s="1"/>
  <c r="A719" i="3"/>
  <c r="B719" i="3" s="1"/>
  <c r="A720" i="3"/>
  <c r="D720" i="3" s="1"/>
  <c r="A721" i="3"/>
  <c r="B721" i="3" s="1"/>
  <c r="A722" i="3"/>
  <c r="B722" i="3" s="1"/>
  <c r="A723" i="3"/>
  <c r="B723" i="3" s="1"/>
  <c r="A724" i="3"/>
  <c r="B724" i="3" s="1"/>
  <c r="A5" i="3"/>
  <c r="B20" i="3"/>
  <c r="B28" i="3"/>
  <c r="C52" i="3"/>
  <c r="B60" i="3"/>
  <c r="C73" i="3"/>
  <c r="D108" i="3"/>
  <c r="B116" i="3"/>
  <c r="B148" i="3"/>
  <c r="B188" i="3"/>
  <c r="D228" i="3"/>
  <c r="B236" i="3"/>
  <c r="C388" i="3"/>
  <c r="C492" i="3"/>
  <c r="B620" i="3"/>
  <c r="D243" i="3" l="1"/>
  <c r="C523" i="3"/>
  <c r="C123" i="3"/>
  <c r="C483" i="3"/>
  <c r="C43" i="3"/>
  <c r="B355" i="3"/>
  <c r="B219" i="3"/>
  <c r="B115" i="3"/>
  <c r="D27" i="3"/>
  <c r="B235" i="3"/>
  <c r="B339" i="3"/>
  <c r="D139" i="3"/>
  <c r="D307" i="3"/>
  <c r="C187" i="3"/>
  <c r="C675" i="3"/>
  <c r="B283" i="3"/>
  <c r="D171" i="3"/>
  <c r="D67" i="3"/>
  <c r="B619" i="3"/>
  <c r="B603" i="3"/>
  <c r="B579" i="3"/>
  <c r="C572" i="3"/>
  <c r="B396" i="3"/>
  <c r="B708" i="3"/>
  <c r="B372" i="3"/>
  <c r="C540" i="3"/>
  <c r="B436" i="3"/>
  <c r="D155" i="3"/>
  <c r="D532" i="3"/>
  <c r="B715" i="3"/>
  <c r="D460" i="3"/>
  <c r="D323" i="3"/>
  <c r="B443" i="3"/>
  <c r="C83" i="3"/>
  <c r="B203" i="3"/>
  <c r="C723" i="3"/>
  <c r="C539" i="3"/>
  <c r="D364" i="3"/>
  <c r="B707" i="3"/>
  <c r="C651" i="3"/>
  <c r="D627" i="3"/>
  <c r="D467" i="3"/>
  <c r="I5" i="3"/>
  <c r="L5" i="3" s="1"/>
  <c r="B644" i="3"/>
  <c r="D563" i="3"/>
  <c r="B468" i="3"/>
  <c r="D387" i="3"/>
  <c r="D692" i="3"/>
  <c r="C587" i="3"/>
  <c r="C507" i="3"/>
  <c r="B419" i="3"/>
  <c r="C324" i="3"/>
  <c r="B664" i="3"/>
  <c r="B660" i="3"/>
  <c r="B580" i="3"/>
  <c r="Z2" i="3"/>
  <c r="D424" i="3"/>
  <c r="B621" i="3"/>
  <c r="B704" i="3"/>
  <c r="B109" i="3"/>
  <c r="C109" i="3"/>
  <c r="B45" i="3"/>
  <c r="B685" i="3"/>
  <c r="B6" i="3"/>
  <c r="C638" i="3"/>
  <c r="B173" i="3"/>
  <c r="D701" i="3"/>
  <c r="C717" i="3"/>
  <c r="C685" i="3"/>
  <c r="C493" i="3"/>
  <c r="B365" i="3"/>
  <c r="C237" i="3"/>
  <c r="B237" i="3"/>
  <c r="C301" i="3"/>
  <c r="C701" i="3"/>
  <c r="B301" i="3"/>
  <c r="C173" i="3"/>
  <c r="C654" i="3"/>
  <c r="C686" i="3"/>
  <c r="D638" i="3"/>
  <c r="D542" i="3"/>
  <c r="D6" i="3"/>
  <c r="D582" i="3"/>
  <c r="C568" i="3"/>
  <c r="B680" i="3"/>
  <c r="B582" i="3"/>
  <c r="D709" i="3"/>
  <c r="B694" i="3"/>
  <c r="B632" i="3"/>
  <c r="C608" i="3"/>
  <c r="C557" i="3"/>
  <c r="B493" i="3"/>
  <c r="D374" i="3"/>
  <c r="C200" i="3"/>
  <c r="D118" i="3"/>
  <c r="B104" i="3"/>
  <c r="B480" i="3"/>
  <c r="B384" i="3"/>
  <c r="B654" i="3"/>
  <c r="C718" i="3"/>
  <c r="C709" i="3"/>
  <c r="D693" i="3"/>
  <c r="B557" i="3"/>
  <c r="C352" i="3"/>
  <c r="B159" i="3"/>
  <c r="C118" i="3"/>
  <c r="C360" i="3"/>
  <c r="D694" i="3"/>
  <c r="B32" i="3"/>
  <c r="B718" i="3"/>
  <c r="C693" i="3"/>
  <c r="D670" i="3"/>
  <c r="B648" i="3"/>
  <c r="C429" i="3"/>
  <c r="B392" i="3"/>
  <c r="C344" i="3"/>
  <c r="C48" i="3"/>
  <c r="C448" i="3"/>
  <c r="D712" i="3"/>
  <c r="B472" i="3"/>
  <c r="B710" i="3"/>
  <c r="D717" i="3"/>
  <c r="B670" i="3"/>
  <c r="C621" i="3"/>
  <c r="B576" i="3"/>
  <c r="B510" i="3"/>
  <c r="C456" i="3"/>
  <c r="B429" i="3"/>
  <c r="C365" i="3"/>
  <c r="C45" i="3"/>
  <c r="D16" i="3"/>
  <c r="D715" i="3"/>
  <c r="D707" i="3"/>
  <c r="B699" i="3"/>
  <c r="B691" i="3"/>
  <c r="B667" i="3"/>
  <c r="C643" i="3"/>
  <c r="D619" i="3"/>
  <c r="D603" i="3"/>
  <c r="D579" i="3"/>
  <c r="C555" i="3"/>
  <c r="C459" i="3"/>
  <c r="D443" i="3"/>
  <c r="B435" i="3"/>
  <c r="D419" i="3"/>
  <c r="C403" i="3"/>
  <c r="C379" i="3"/>
  <c r="D355" i="3"/>
  <c r="D339" i="3"/>
  <c r="B315" i="3"/>
  <c r="C299" i="3"/>
  <c r="D283" i="3"/>
  <c r="C267" i="3"/>
  <c r="B251" i="3"/>
  <c r="D235" i="3"/>
  <c r="D219" i="3"/>
  <c r="D203" i="3"/>
  <c r="B163" i="3"/>
  <c r="B147" i="3"/>
  <c r="B131" i="3"/>
  <c r="D115" i="3"/>
  <c r="B107" i="3"/>
  <c r="B91" i="3"/>
  <c r="B59" i="3"/>
  <c r="B19" i="3"/>
  <c r="D723" i="3"/>
  <c r="D675" i="3"/>
  <c r="D651" i="3"/>
  <c r="B643" i="3"/>
  <c r="D587" i="3"/>
  <c r="B555" i="3"/>
  <c r="D539" i="3"/>
  <c r="D523" i="3"/>
  <c r="D507" i="3"/>
  <c r="D483" i="3"/>
  <c r="B459" i="3"/>
  <c r="B403" i="3"/>
  <c r="B379" i="3"/>
  <c r="B299" i="3"/>
  <c r="B267" i="3"/>
  <c r="D187" i="3"/>
  <c r="D123" i="3"/>
  <c r="D83" i="3"/>
  <c r="D43" i="3"/>
  <c r="D659" i="3"/>
  <c r="C627" i="3"/>
  <c r="C563" i="3"/>
  <c r="C467" i="3"/>
  <c r="D427" i="3"/>
  <c r="C387" i="3"/>
  <c r="D363" i="3"/>
  <c r="C323" i="3"/>
  <c r="C307" i="3"/>
  <c r="D275" i="3"/>
  <c r="D259" i="3"/>
  <c r="C243" i="3"/>
  <c r="D211" i="3"/>
  <c r="C171" i="3"/>
  <c r="C155" i="3"/>
  <c r="C139" i="3"/>
  <c r="D99" i="3"/>
  <c r="C67" i="3"/>
  <c r="D51" i="3"/>
  <c r="C27" i="3"/>
  <c r="D11" i="3"/>
  <c r="D683" i="3"/>
  <c r="C659" i="3"/>
  <c r="D611" i="3"/>
  <c r="D595" i="3"/>
  <c r="D547" i="3"/>
  <c r="D491" i="3"/>
  <c r="D451" i="3"/>
  <c r="C427" i="3"/>
  <c r="D411" i="3"/>
  <c r="D395" i="3"/>
  <c r="C363" i="3"/>
  <c r="D347" i="3"/>
  <c r="D331" i="3"/>
  <c r="D291" i="3"/>
  <c r="C275" i="3"/>
  <c r="C259" i="3"/>
  <c r="C211" i="3"/>
  <c r="C99" i="3"/>
  <c r="C51" i="3"/>
  <c r="C11" i="3"/>
  <c r="C683" i="3"/>
  <c r="D635" i="3"/>
  <c r="C611" i="3"/>
  <c r="C595" i="3"/>
  <c r="D571" i="3"/>
  <c r="C547" i="3"/>
  <c r="D531" i="3"/>
  <c r="D515" i="3"/>
  <c r="D499" i="3"/>
  <c r="C491" i="3"/>
  <c r="D475" i="3"/>
  <c r="C451" i="3"/>
  <c r="C411" i="3"/>
  <c r="C395" i="3"/>
  <c r="D371" i="3"/>
  <c r="C347" i="3"/>
  <c r="C331" i="3"/>
  <c r="C291" i="3"/>
  <c r="D227" i="3"/>
  <c r="D195" i="3"/>
  <c r="D179" i="3"/>
  <c r="D75" i="3"/>
  <c r="D35" i="3"/>
  <c r="D699" i="3"/>
  <c r="D691" i="3"/>
  <c r="D667" i="3"/>
  <c r="C635" i="3"/>
  <c r="C571" i="3"/>
  <c r="C531" i="3"/>
  <c r="C515" i="3"/>
  <c r="C499" i="3"/>
  <c r="C475" i="3"/>
  <c r="D435" i="3"/>
  <c r="C371" i="3"/>
  <c r="D315" i="3"/>
  <c r="D251" i="3"/>
  <c r="C227" i="3"/>
  <c r="C195" i="3"/>
  <c r="C179" i="3"/>
  <c r="D163" i="3"/>
  <c r="D147" i="3"/>
  <c r="D131" i="3"/>
  <c r="D107" i="3"/>
  <c r="D91" i="3"/>
  <c r="C75" i="3"/>
  <c r="D59" i="3"/>
  <c r="C35" i="3"/>
  <c r="D19" i="3"/>
  <c r="AD2" i="3"/>
  <c r="D146" i="3"/>
  <c r="N5" i="3"/>
  <c r="V5" i="3"/>
  <c r="AD5" i="3"/>
  <c r="O5" i="3"/>
  <c r="W5" i="3"/>
  <c r="M5" i="3"/>
  <c r="Q5" i="3"/>
  <c r="Y5" i="3"/>
  <c r="R5" i="3"/>
  <c r="Z5" i="3"/>
  <c r="S5" i="3"/>
  <c r="AA5" i="3"/>
  <c r="T5" i="3"/>
  <c r="AB5" i="3"/>
  <c r="X5" i="3"/>
  <c r="AC5" i="3"/>
  <c r="P5" i="3"/>
  <c r="U5" i="3"/>
  <c r="D554" i="3"/>
  <c r="C186" i="3"/>
  <c r="D391" i="3"/>
  <c r="B74" i="3"/>
  <c r="C10" i="3"/>
  <c r="D482" i="3"/>
  <c r="D194" i="3"/>
  <c r="D18" i="3"/>
  <c r="B665" i="3"/>
  <c r="B138" i="3"/>
  <c r="C82" i="3"/>
  <c r="D626" i="3"/>
  <c r="C335" i="3"/>
  <c r="B178" i="3"/>
  <c r="B458" i="3"/>
  <c r="D663" i="3"/>
  <c r="B705" i="3"/>
  <c r="C657" i="3"/>
  <c r="B497" i="3"/>
  <c r="D489" i="3"/>
  <c r="C9" i="3"/>
  <c r="C673" i="3"/>
  <c r="B473" i="3"/>
  <c r="B681" i="3"/>
  <c r="C545" i="3"/>
  <c r="D241" i="3"/>
  <c r="B601" i="3"/>
  <c r="B514" i="3"/>
  <c r="C362" i="3"/>
  <c r="C298" i="3"/>
  <c r="D210" i="3"/>
  <c r="C202" i="3"/>
  <c r="C194" i="3"/>
  <c r="B186" i="3"/>
  <c r="D154" i="3"/>
  <c r="C146" i="3"/>
  <c r="B122" i="3"/>
  <c r="D114" i="3"/>
  <c r="C106" i="3"/>
  <c r="B82" i="3"/>
  <c r="B18" i="3"/>
  <c r="B10" i="3"/>
  <c r="D698" i="3"/>
  <c r="C682" i="3"/>
  <c r="C210" i="3"/>
  <c r="B202" i="3"/>
  <c r="C154" i="3"/>
  <c r="C114" i="3"/>
  <c r="D90" i="3"/>
  <c r="D26" i="3"/>
  <c r="D690" i="3"/>
  <c r="B418" i="3"/>
  <c r="D218" i="3"/>
  <c r="C162" i="3"/>
  <c r="B90" i="3"/>
  <c r="C50" i="3"/>
  <c r="D42" i="3"/>
  <c r="D34" i="3"/>
  <c r="B26" i="3"/>
  <c r="B330" i="3"/>
  <c r="C218" i="3"/>
  <c r="B162" i="3"/>
  <c r="D58" i="3"/>
  <c r="B50" i="3"/>
  <c r="C42" i="3"/>
  <c r="C34" i="3"/>
  <c r="C570" i="3"/>
  <c r="D226" i="3"/>
  <c r="D130" i="3"/>
  <c r="B58" i="3"/>
  <c r="D658" i="3"/>
  <c r="B650" i="3"/>
  <c r="B274" i="3"/>
  <c r="D242" i="3"/>
  <c r="D234" i="3"/>
  <c r="C226" i="3"/>
  <c r="D178" i="3"/>
  <c r="C170" i="3"/>
  <c r="D74" i="3"/>
  <c r="D66" i="3"/>
  <c r="B386" i="3"/>
  <c r="D314" i="3"/>
  <c r="C234" i="3"/>
  <c r="D138" i="3"/>
  <c r="C66" i="3"/>
  <c r="C535" i="3"/>
  <c r="B487" i="3"/>
  <c r="D407" i="3"/>
  <c r="D319" i="3"/>
  <c r="B543" i="3"/>
  <c r="B327" i="3"/>
  <c r="B143" i="3"/>
  <c r="D463" i="3"/>
  <c r="D399" i="3"/>
  <c r="D703" i="3"/>
  <c r="D527" i="3"/>
  <c r="C471" i="3"/>
  <c r="D679" i="3"/>
  <c r="D367" i="3"/>
  <c r="C375" i="3"/>
  <c r="C63" i="3"/>
  <c r="D697" i="3"/>
  <c r="B671" i="3"/>
  <c r="B657" i="3"/>
  <c r="D649" i="3"/>
  <c r="C543" i="3"/>
  <c r="D535" i="3"/>
  <c r="C527" i="3"/>
  <c r="C487" i="3"/>
  <c r="C463" i="3"/>
  <c r="D409" i="3"/>
  <c r="C399" i="3"/>
  <c r="B375" i="3"/>
  <c r="C367" i="3"/>
  <c r="D321" i="3"/>
  <c r="B311" i="3"/>
  <c r="D265" i="3"/>
  <c r="B241" i="3"/>
  <c r="D209" i="3"/>
  <c r="D153" i="3"/>
  <c r="C143" i="3"/>
  <c r="C89" i="3"/>
  <c r="D31" i="3"/>
  <c r="B7" i="3"/>
  <c r="D721" i="3"/>
  <c r="C649" i="3"/>
  <c r="D617" i="3"/>
  <c r="C721" i="3"/>
  <c r="B695" i="3"/>
  <c r="B641" i="3"/>
  <c r="B633" i="3"/>
  <c r="C617" i="3"/>
  <c r="B561" i="3"/>
  <c r="D479" i="3"/>
  <c r="D441" i="3"/>
  <c r="C407" i="3"/>
  <c r="C345" i="3"/>
  <c r="B335" i="3"/>
  <c r="C319" i="3"/>
  <c r="D289" i="3"/>
  <c r="D207" i="3"/>
  <c r="D185" i="3"/>
  <c r="C121" i="3"/>
  <c r="D233" i="3"/>
  <c r="B89" i="3"/>
  <c r="D713" i="3"/>
  <c r="D647" i="3"/>
  <c r="D615" i="3"/>
  <c r="B583" i="3"/>
  <c r="B441" i="3"/>
  <c r="B345" i="3"/>
  <c r="B185" i="3"/>
  <c r="B177" i="3"/>
  <c r="B121" i="3"/>
  <c r="C641" i="3"/>
  <c r="B505" i="3"/>
  <c r="C713" i="3"/>
  <c r="D689" i="3"/>
  <c r="D631" i="3"/>
  <c r="C615" i="3"/>
  <c r="C439" i="3"/>
  <c r="B433" i="3"/>
  <c r="D415" i="3"/>
  <c r="C697" i="3"/>
  <c r="D561" i="3"/>
  <c r="C265" i="3"/>
  <c r="C689" i="3"/>
  <c r="D575" i="3"/>
  <c r="D521" i="3"/>
  <c r="B439" i="3"/>
  <c r="D431" i="3"/>
  <c r="C377" i="3"/>
  <c r="D343" i="3"/>
  <c r="D103" i="3"/>
  <c r="C633" i="3"/>
  <c r="D705" i="3"/>
  <c r="C681" i="3"/>
  <c r="D673" i="3"/>
  <c r="D665" i="3"/>
  <c r="C601" i="3"/>
  <c r="D545" i="3"/>
  <c r="C521" i="3"/>
  <c r="D497" i="3"/>
  <c r="D473" i="3"/>
  <c r="D465" i="3"/>
  <c r="D447" i="3"/>
  <c r="C431" i="3"/>
  <c r="B377" i="3"/>
  <c r="D65" i="3"/>
  <c r="D33" i="3"/>
  <c r="D9" i="3"/>
  <c r="D716" i="3"/>
  <c r="C692" i="3"/>
  <c r="D676" i="3"/>
  <c r="D636" i="3"/>
  <c r="D612" i="3"/>
  <c r="D604" i="3"/>
  <c r="B572" i="3"/>
  <c r="D564" i="3"/>
  <c r="B540" i="3"/>
  <c r="C532" i="3"/>
  <c r="B492" i="3"/>
  <c r="C460" i="3"/>
  <c r="D428" i="3"/>
  <c r="B388" i="3"/>
  <c r="C364" i="3"/>
  <c r="D356" i="3"/>
  <c r="D348" i="3"/>
  <c r="B324" i="3"/>
  <c r="D316" i="3"/>
  <c r="C228" i="3"/>
  <c r="D204" i="3"/>
  <c r="C108" i="3"/>
  <c r="D92" i="3"/>
  <c r="B52" i="3"/>
  <c r="D12" i="3"/>
  <c r="C716" i="3"/>
  <c r="D700" i="3"/>
  <c r="C676" i="3"/>
  <c r="D652" i="3"/>
  <c r="C636" i="3"/>
  <c r="C612" i="3"/>
  <c r="C604" i="3"/>
  <c r="D596" i="3"/>
  <c r="C564" i="3"/>
  <c r="D524" i="3"/>
  <c r="D484" i="3"/>
  <c r="D452" i="3"/>
  <c r="D444" i="3"/>
  <c r="C428" i="3"/>
  <c r="D420" i="3"/>
  <c r="D380" i="3"/>
  <c r="C356" i="3"/>
  <c r="C348" i="3"/>
  <c r="C316" i="3"/>
  <c r="D308" i="3"/>
  <c r="D220" i="3"/>
  <c r="C204" i="3"/>
  <c r="D180" i="3"/>
  <c r="D140" i="3"/>
  <c r="D100" i="3"/>
  <c r="C92" i="3"/>
  <c r="C12" i="3"/>
  <c r="C700" i="3"/>
  <c r="C652" i="3"/>
  <c r="C596" i="3"/>
  <c r="D588" i="3"/>
  <c r="D556" i="3"/>
  <c r="C524" i="3"/>
  <c r="D516" i="3"/>
  <c r="C484" i="3"/>
  <c r="C452" i="3"/>
  <c r="C444" i="3"/>
  <c r="C420" i="3"/>
  <c r="D412" i="3"/>
  <c r="C380" i="3"/>
  <c r="D340" i="3"/>
  <c r="C308" i="3"/>
  <c r="D300" i="3"/>
  <c r="D276" i="3"/>
  <c r="D252" i="3"/>
  <c r="D244" i="3"/>
  <c r="C220" i="3"/>
  <c r="B180" i="3"/>
  <c r="C140" i="3"/>
  <c r="D132" i="3"/>
  <c r="D124" i="3"/>
  <c r="C100" i="3"/>
  <c r="D84" i="3"/>
  <c r="D44" i="3"/>
  <c r="D724" i="3"/>
  <c r="D668" i="3"/>
  <c r="D628" i="3"/>
  <c r="C588" i="3"/>
  <c r="C556" i="3"/>
  <c r="D548" i="3"/>
  <c r="C516" i="3"/>
  <c r="D508" i="3"/>
  <c r="D500" i="3"/>
  <c r="D476" i="3"/>
  <c r="C412" i="3"/>
  <c r="D404" i="3"/>
  <c r="C340" i="3"/>
  <c r="D332" i="3"/>
  <c r="C300" i="3"/>
  <c r="C276" i="3"/>
  <c r="D268" i="3"/>
  <c r="C252" i="3"/>
  <c r="C244" i="3"/>
  <c r="D212" i="3"/>
  <c r="D196" i="3"/>
  <c r="C132" i="3"/>
  <c r="C124" i="3"/>
  <c r="C84" i="3"/>
  <c r="D76" i="3"/>
  <c r="C44" i="3"/>
  <c r="C724" i="3"/>
  <c r="D684" i="3"/>
  <c r="C668" i="3"/>
  <c r="C628" i="3"/>
  <c r="C548" i="3"/>
  <c r="C508" i="3"/>
  <c r="C500" i="3"/>
  <c r="C476" i="3"/>
  <c r="C404" i="3"/>
  <c r="C332" i="3"/>
  <c r="D292" i="3"/>
  <c r="D284" i="3"/>
  <c r="C268" i="3"/>
  <c r="D260" i="3"/>
  <c r="C212" i="3"/>
  <c r="C196" i="3"/>
  <c r="D172" i="3"/>
  <c r="C76" i="3"/>
  <c r="C36" i="3"/>
  <c r="D708" i="3"/>
  <c r="C684" i="3"/>
  <c r="D660" i="3"/>
  <c r="D644" i="3"/>
  <c r="D620" i="3"/>
  <c r="D580" i="3"/>
  <c r="D468" i="3"/>
  <c r="D436" i="3"/>
  <c r="D396" i="3"/>
  <c r="D372" i="3"/>
  <c r="C292" i="3"/>
  <c r="C284" i="3"/>
  <c r="C260" i="3"/>
  <c r="D236" i="3"/>
  <c r="D188" i="3"/>
  <c r="C172" i="3"/>
  <c r="D164" i="3"/>
  <c r="D156" i="3"/>
  <c r="C68" i="3"/>
  <c r="D60" i="3"/>
  <c r="D28" i="3"/>
  <c r="D20" i="3"/>
  <c r="B164" i="3"/>
  <c r="C156" i="3"/>
  <c r="C148" i="3"/>
  <c r="C116" i="3"/>
  <c r="D722" i="3"/>
  <c r="D714" i="3"/>
  <c r="D706" i="3"/>
  <c r="C698" i="3"/>
  <c r="C690" i="3"/>
  <c r="B682" i="3"/>
  <c r="C658" i="3"/>
  <c r="C626" i="3"/>
  <c r="D594" i="3"/>
  <c r="B570" i="3"/>
  <c r="C554" i="3"/>
  <c r="D538" i="3"/>
  <c r="D506" i="3"/>
  <c r="C482" i="3"/>
  <c r="D466" i="3"/>
  <c r="D410" i="3"/>
  <c r="B362" i="3"/>
  <c r="C314" i="3"/>
  <c r="B298" i="3"/>
  <c r="D266" i="3"/>
  <c r="C242" i="3"/>
  <c r="C722" i="3"/>
  <c r="D450" i="3"/>
  <c r="C410" i="3"/>
  <c r="D370" i="3"/>
  <c r="D338" i="3"/>
  <c r="C266" i="3"/>
  <c r="C538" i="3"/>
  <c r="D426" i="3"/>
  <c r="D354" i="3"/>
  <c r="C634" i="3"/>
  <c r="D562" i="3"/>
  <c r="D546" i="3"/>
  <c r="C490" i="3"/>
  <c r="B466" i="3"/>
  <c r="C426" i="3"/>
  <c r="C394" i="3"/>
  <c r="D378" i="3"/>
  <c r="C370" i="3"/>
  <c r="C354" i="3"/>
  <c r="C338" i="3"/>
  <c r="D322" i="3"/>
  <c r="D306" i="3"/>
  <c r="D290" i="3"/>
  <c r="D610" i="3"/>
  <c r="D522" i="3"/>
  <c r="D394" i="3"/>
  <c r="D666" i="3"/>
  <c r="C610" i="3"/>
  <c r="C450" i="3"/>
  <c r="C666" i="3"/>
  <c r="D642" i="3"/>
  <c r="D618" i="3"/>
  <c r="C578" i="3"/>
  <c r="C562" i="3"/>
  <c r="C546" i="3"/>
  <c r="B522" i="3"/>
  <c r="D498" i="3"/>
  <c r="B490" i="3"/>
  <c r="D474" i="3"/>
  <c r="D434" i="3"/>
  <c r="C378" i="3"/>
  <c r="C322" i="3"/>
  <c r="C306" i="3"/>
  <c r="C290" i="3"/>
  <c r="C706" i="3"/>
  <c r="B714" i="3"/>
  <c r="B506" i="3"/>
  <c r="B634" i="3"/>
  <c r="D674" i="3"/>
  <c r="C642" i="3"/>
  <c r="C618" i="3"/>
  <c r="D602" i="3"/>
  <c r="D586" i="3"/>
  <c r="B578" i="3"/>
  <c r="D530" i="3"/>
  <c r="C498" i="3"/>
  <c r="C474" i="3"/>
  <c r="D442" i="3"/>
  <c r="C434" i="3"/>
  <c r="D402" i="3"/>
  <c r="D346" i="3"/>
  <c r="D282" i="3"/>
  <c r="D258" i="3"/>
  <c r="D250" i="3"/>
  <c r="B170" i="3"/>
  <c r="B130" i="3"/>
  <c r="C122" i="3"/>
  <c r="C98" i="3"/>
  <c r="B594" i="3"/>
  <c r="C674" i="3"/>
  <c r="D650" i="3"/>
  <c r="C602" i="3"/>
  <c r="C586" i="3"/>
  <c r="C530" i="3"/>
  <c r="D514" i="3"/>
  <c r="D458" i="3"/>
  <c r="C442" i="3"/>
  <c r="D418" i="3"/>
  <c r="C402" i="3"/>
  <c r="D386" i="3"/>
  <c r="C346" i="3"/>
  <c r="D330" i="3"/>
  <c r="C282" i="3"/>
  <c r="D274" i="3"/>
  <c r="B258" i="3"/>
  <c r="C250" i="3"/>
  <c r="B296" i="3"/>
  <c r="D296" i="3"/>
  <c r="B72" i="3"/>
  <c r="C72" i="3"/>
  <c r="D72" i="3"/>
  <c r="D248" i="3"/>
  <c r="D232" i="3"/>
  <c r="D128" i="3"/>
  <c r="B184" i="3"/>
  <c r="C184" i="3"/>
  <c r="D520" i="3"/>
  <c r="B352" i="3"/>
  <c r="D56" i="3"/>
  <c r="C191" i="3"/>
  <c r="D191" i="3"/>
  <c r="C119" i="3"/>
  <c r="D119" i="3"/>
  <c r="B95" i="3"/>
  <c r="C95" i="3"/>
  <c r="C79" i="3"/>
  <c r="D79" i="3"/>
  <c r="B55" i="3"/>
  <c r="C55" i="3"/>
  <c r="B23" i="3"/>
  <c r="C23" i="3"/>
  <c r="C703" i="3"/>
  <c r="C688" i="3"/>
  <c r="C656" i="3"/>
  <c r="D640" i="3"/>
  <c r="C624" i="3"/>
  <c r="D607" i="3"/>
  <c r="B471" i="3"/>
  <c r="D359" i="3"/>
  <c r="B240" i="3"/>
  <c r="C207" i="3"/>
  <c r="D151" i="3"/>
  <c r="D111" i="3"/>
  <c r="D478" i="3"/>
  <c r="C478" i="3"/>
  <c r="B174" i="3"/>
  <c r="C174" i="3"/>
  <c r="D174" i="3"/>
  <c r="C62" i="3"/>
  <c r="B62" i="3"/>
  <c r="D62" i="3"/>
  <c r="B712" i="3"/>
  <c r="C663" i="3"/>
  <c r="D567" i="3"/>
  <c r="C272" i="3"/>
  <c r="C256" i="3"/>
  <c r="D224" i="3"/>
  <c r="C103" i="3"/>
  <c r="C56" i="3"/>
  <c r="D398" i="3"/>
  <c r="C398" i="3"/>
  <c r="C318" i="3"/>
  <c r="B318" i="3"/>
  <c r="C286" i="3"/>
  <c r="B286" i="3"/>
  <c r="D198" i="3"/>
  <c r="C198" i="3"/>
  <c r="B720" i="3"/>
  <c r="D711" i="3"/>
  <c r="D696" i="3"/>
  <c r="B688" i="3"/>
  <c r="B679" i="3"/>
  <c r="D672" i="3"/>
  <c r="B656" i="3"/>
  <c r="B647" i="3"/>
  <c r="C640" i="3"/>
  <c r="B631" i="3"/>
  <c r="B624" i="3"/>
  <c r="C607" i="3"/>
  <c r="C600" i="3"/>
  <c r="D592" i="3"/>
  <c r="B575" i="3"/>
  <c r="C567" i="3"/>
  <c r="D559" i="3"/>
  <c r="C552" i="3"/>
  <c r="B542" i="3"/>
  <c r="D526" i="3"/>
  <c r="B520" i="3"/>
  <c r="D512" i="3"/>
  <c r="C504" i="3"/>
  <c r="B478" i="3"/>
  <c r="B455" i="3"/>
  <c r="B423" i="3"/>
  <c r="B415" i="3"/>
  <c r="B398" i="3"/>
  <c r="C374" i="3"/>
  <c r="C359" i="3"/>
  <c r="B351" i="3"/>
  <c r="D342" i="3"/>
  <c r="D288" i="3"/>
  <c r="C280" i="3"/>
  <c r="B272" i="3"/>
  <c r="D263" i="3"/>
  <c r="B256" i="3"/>
  <c r="B248" i="3"/>
  <c r="C239" i="3"/>
  <c r="B232" i="3"/>
  <c r="C224" i="3"/>
  <c r="D215" i="3"/>
  <c r="B198" i="3"/>
  <c r="B176" i="3"/>
  <c r="C168" i="3"/>
  <c r="C151" i="3"/>
  <c r="D136" i="3"/>
  <c r="B128" i="3"/>
  <c r="C111" i="3"/>
  <c r="C88" i="3"/>
  <c r="B71" i="3"/>
  <c r="D24" i="3"/>
  <c r="B416" i="3"/>
  <c r="D416" i="3"/>
  <c r="B152" i="3"/>
  <c r="C152" i="3"/>
  <c r="D152" i="3"/>
  <c r="B120" i="3"/>
  <c r="C120" i="3"/>
  <c r="B80" i="3"/>
  <c r="C80" i="3"/>
  <c r="D560" i="3"/>
  <c r="B360" i="3"/>
  <c r="D240" i="3"/>
  <c r="B127" i="3"/>
  <c r="C127" i="3"/>
  <c r="D127" i="3"/>
  <c r="C720" i="3"/>
  <c r="B479" i="3"/>
  <c r="D455" i="3"/>
  <c r="D423" i="3"/>
  <c r="B343" i="3"/>
  <c r="C31" i="3"/>
  <c r="D254" i="3"/>
  <c r="B254" i="3"/>
  <c r="C30" i="3"/>
  <c r="B30" i="3"/>
  <c r="D30" i="3"/>
  <c r="C702" i="3"/>
  <c r="C696" i="3"/>
  <c r="D687" i="3"/>
  <c r="D678" i="3"/>
  <c r="C672" i="3"/>
  <c r="C662" i="3"/>
  <c r="D655" i="3"/>
  <c r="D646" i="3"/>
  <c r="D630" i="3"/>
  <c r="D623" i="3"/>
  <c r="B600" i="3"/>
  <c r="C592" i="3"/>
  <c r="D584" i="3"/>
  <c r="C559" i="3"/>
  <c r="B552" i="3"/>
  <c r="B526" i="3"/>
  <c r="D519" i="3"/>
  <c r="B512" i="3"/>
  <c r="B504" i="3"/>
  <c r="D496" i="3"/>
  <c r="C422" i="3"/>
  <c r="C342" i="3"/>
  <c r="D312" i="3"/>
  <c r="D304" i="3"/>
  <c r="C296" i="3"/>
  <c r="C288" i="3"/>
  <c r="B280" i="3"/>
  <c r="C263" i="3"/>
  <c r="D255" i="3"/>
  <c r="B239" i="3"/>
  <c r="D231" i="3"/>
  <c r="D223" i="3"/>
  <c r="C215" i="3"/>
  <c r="D184" i="3"/>
  <c r="D175" i="3"/>
  <c r="C166" i="3"/>
  <c r="C136" i="3"/>
  <c r="D96" i="3"/>
  <c r="D86" i="3"/>
  <c r="D55" i="3"/>
  <c r="C39" i="3"/>
  <c r="C24" i="3"/>
  <c r="B264" i="3"/>
  <c r="D264" i="3"/>
  <c r="B216" i="3"/>
  <c r="D216" i="3"/>
  <c r="B160" i="3"/>
  <c r="C160" i="3"/>
  <c r="D160" i="3"/>
  <c r="B112" i="3"/>
  <c r="C112" i="3"/>
  <c r="D112" i="3"/>
  <c r="B456" i="3"/>
  <c r="C424" i="3"/>
  <c r="B247" i="3"/>
  <c r="D247" i="3"/>
  <c r="B199" i="3"/>
  <c r="C199" i="3"/>
  <c r="B447" i="3"/>
  <c r="B391" i="3"/>
  <c r="D351" i="3"/>
  <c r="D168" i="3"/>
  <c r="B598" i="3"/>
  <c r="C598" i="3"/>
  <c r="C206" i="3"/>
  <c r="B206" i="3"/>
  <c r="D142" i="3"/>
  <c r="B142" i="3"/>
  <c r="C142" i="3"/>
  <c r="C719" i="3"/>
  <c r="C687" i="3"/>
  <c r="C678" i="3"/>
  <c r="B662" i="3"/>
  <c r="C655" i="3"/>
  <c r="B646" i="3"/>
  <c r="D639" i="3"/>
  <c r="C630" i="3"/>
  <c r="C623" i="3"/>
  <c r="D616" i="3"/>
  <c r="D606" i="3"/>
  <c r="D599" i="3"/>
  <c r="C584" i="3"/>
  <c r="D551" i="3"/>
  <c r="D544" i="3"/>
  <c r="B519" i="3"/>
  <c r="C511" i="3"/>
  <c r="D503" i="3"/>
  <c r="C496" i="3"/>
  <c r="D488" i="3"/>
  <c r="B422" i="3"/>
  <c r="D320" i="3"/>
  <c r="C312" i="3"/>
  <c r="C304" i="3"/>
  <c r="D295" i="3"/>
  <c r="D279" i="3"/>
  <c r="C255" i="3"/>
  <c r="C231" i="3"/>
  <c r="B223" i="3"/>
  <c r="C183" i="3"/>
  <c r="C175" i="3"/>
  <c r="B166" i="3"/>
  <c r="C96" i="3"/>
  <c r="C86" i="3"/>
  <c r="C64" i="3"/>
  <c r="B39" i="3"/>
  <c r="B328" i="3"/>
  <c r="D328" i="3"/>
  <c r="C144" i="3"/>
  <c r="D144" i="3"/>
  <c r="B40" i="3"/>
  <c r="C40" i="3"/>
  <c r="D40" i="3"/>
  <c r="B8" i="3"/>
  <c r="C8" i="3"/>
  <c r="D8" i="3"/>
  <c r="B495" i="3"/>
  <c r="D495" i="3"/>
  <c r="B271" i="3"/>
  <c r="D271" i="3"/>
  <c r="B167" i="3"/>
  <c r="C167" i="3"/>
  <c r="D167" i="3"/>
  <c r="B87" i="3"/>
  <c r="C87" i="3"/>
  <c r="D87" i="3"/>
  <c r="D88" i="3"/>
  <c r="B16" i="3"/>
  <c r="D454" i="3"/>
  <c r="C454" i="3"/>
  <c r="D719" i="3"/>
  <c r="C711" i="3"/>
  <c r="B702" i="3"/>
  <c r="D710" i="3"/>
  <c r="D704" i="3"/>
  <c r="D695" i="3"/>
  <c r="D680" i="3"/>
  <c r="D671" i="3"/>
  <c r="D664" i="3"/>
  <c r="D648" i="3"/>
  <c r="C639" i="3"/>
  <c r="D632" i="3"/>
  <c r="C616" i="3"/>
  <c r="B606" i="3"/>
  <c r="C599" i="3"/>
  <c r="D591" i="3"/>
  <c r="D576" i="3"/>
  <c r="C551" i="3"/>
  <c r="C544" i="3"/>
  <c r="D536" i="3"/>
  <c r="C528" i="3"/>
  <c r="D518" i="3"/>
  <c r="B511" i="3"/>
  <c r="C503" i="3"/>
  <c r="B488" i="3"/>
  <c r="D480" i="3"/>
  <c r="D464" i="3"/>
  <c r="D440" i="3"/>
  <c r="C432" i="3"/>
  <c r="D408" i="3"/>
  <c r="C400" i="3"/>
  <c r="D392" i="3"/>
  <c r="D384" i="3"/>
  <c r="D376" i="3"/>
  <c r="D368" i="3"/>
  <c r="D336" i="3"/>
  <c r="D327" i="3"/>
  <c r="C320" i="3"/>
  <c r="D303" i="3"/>
  <c r="C295" i="3"/>
  <c r="D287" i="3"/>
  <c r="B279" i="3"/>
  <c r="D262" i="3"/>
  <c r="C254" i="3"/>
  <c r="C222" i="3"/>
  <c r="D192" i="3"/>
  <c r="B183" i="3"/>
  <c r="B144" i="3"/>
  <c r="D120" i="3"/>
  <c r="D80" i="3"/>
  <c r="B64" i="3"/>
  <c r="D23" i="3"/>
  <c r="C208" i="3"/>
  <c r="D208" i="3"/>
  <c r="B608" i="3"/>
  <c r="B568" i="3"/>
  <c r="B200" i="3"/>
  <c r="B383" i="3"/>
  <c r="D383" i="3"/>
  <c r="B135" i="3"/>
  <c r="C135" i="3"/>
  <c r="B47" i="3"/>
  <c r="C47" i="3"/>
  <c r="D47" i="3"/>
  <c r="B15" i="3"/>
  <c r="C15" i="3"/>
  <c r="D15" i="3"/>
  <c r="C560" i="3"/>
  <c r="C264" i="3"/>
  <c r="C216" i="3"/>
  <c r="D199" i="3"/>
  <c r="C176" i="3"/>
  <c r="C71" i="3"/>
  <c r="C574" i="3"/>
  <c r="B574" i="3"/>
  <c r="C550" i="3"/>
  <c r="B550" i="3"/>
  <c r="C486" i="3"/>
  <c r="B486" i="3"/>
  <c r="C462" i="3"/>
  <c r="B462" i="3"/>
  <c r="B430" i="3"/>
  <c r="D430" i="3"/>
  <c r="C230" i="3"/>
  <c r="B230" i="3"/>
  <c r="D686" i="3"/>
  <c r="C591" i="3"/>
  <c r="C583" i="3"/>
  <c r="B536" i="3"/>
  <c r="B528" i="3"/>
  <c r="B518" i="3"/>
  <c r="C510" i="3"/>
  <c r="C495" i="3"/>
  <c r="D472" i="3"/>
  <c r="B464" i="3"/>
  <c r="D448" i="3"/>
  <c r="B440" i="3"/>
  <c r="B432" i="3"/>
  <c r="B408" i="3"/>
  <c r="B400" i="3"/>
  <c r="B376" i="3"/>
  <c r="B368" i="3"/>
  <c r="D344" i="3"/>
  <c r="B336" i="3"/>
  <c r="D311" i="3"/>
  <c r="B303" i="3"/>
  <c r="C287" i="3"/>
  <c r="B262" i="3"/>
  <c r="B222" i="3"/>
  <c r="C192" i="3"/>
  <c r="C159" i="3"/>
  <c r="B119" i="3"/>
  <c r="C104" i="3"/>
  <c r="D95" i="3"/>
  <c r="B79" i="3"/>
  <c r="D63" i="3"/>
  <c r="D48" i="3"/>
  <c r="C32" i="3"/>
  <c r="C7" i="3"/>
  <c r="B577" i="3"/>
  <c r="C577" i="3"/>
  <c r="D505" i="3"/>
  <c r="C489" i="3"/>
  <c r="C465" i="3"/>
  <c r="C433" i="3"/>
  <c r="B409" i="3"/>
  <c r="C209" i="3"/>
  <c r="C177" i="3"/>
  <c r="B153" i="3"/>
  <c r="D106" i="3"/>
  <c r="D98" i="3"/>
  <c r="D68" i="3"/>
  <c r="D36" i="3"/>
  <c r="C321" i="3"/>
  <c r="C289" i="3"/>
  <c r="C233" i="3"/>
  <c r="C65" i="3"/>
  <c r="C33" i="3"/>
  <c r="C622" i="3"/>
  <c r="D622" i="3"/>
  <c r="B614" i="3"/>
  <c r="C614" i="3"/>
  <c r="B590" i="3"/>
  <c r="C590" i="3"/>
  <c r="C566" i="3"/>
  <c r="D566" i="3"/>
  <c r="D558" i="3"/>
  <c r="B558" i="3"/>
  <c r="C534" i="3"/>
  <c r="D534" i="3"/>
  <c r="D502" i="3"/>
  <c r="B502" i="3"/>
  <c r="B494" i="3"/>
  <c r="D494" i="3"/>
  <c r="D470" i="3"/>
  <c r="B470" i="3"/>
  <c r="D446" i="3"/>
  <c r="B446" i="3"/>
  <c r="C446" i="3"/>
  <c r="B438" i="3"/>
  <c r="D438" i="3"/>
  <c r="D414" i="3"/>
  <c r="B414" i="3"/>
  <c r="C414" i="3"/>
  <c r="B406" i="3"/>
  <c r="D406" i="3"/>
  <c r="D390" i="3"/>
  <c r="B390" i="3"/>
  <c r="C390" i="3"/>
  <c r="B382" i="3"/>
  <c r="C382" i="3"/>
  <c r="C366" i="3"/>
  <c r="D366" i="3"/>
  <c r="D358" i="3"/>
  <c r="B358" i="3"/>
  <c r="C358" i="3"/>
  <c r="B350" i="3"/>
  <c r="C350" i="3"/>
  <c r="D334" i="3"/>
  <c r="B334" i="3"/>
  <c r="C334" i="3"/>
  <c r="B326" i="3"/>
  <c r="C326" i="3"/>
  <c r="C310" i="3"/>
  <c r="D310" i="3"/>
  <c r="C302" i="3"/>
  <c r="D302" i="3"/>
  <c r="B302" i="3"/>
  <c r="B294" i="3"/>
  <c r="C294" i="3"/>
  <c r="C278" i="3"/>
  <c r="D278" i="3"/>
  <c r="B270" i="3"/>
  <c r="C270" i="3"/>
  <c r="C246" i="3"/>
  <c r="D246" i="3"/>
  <c r="B246" i="3"/>
  <c r="B238" i="3"/>
  <c r="D238" i="3"/>
  <c r="C214" i="3"/>
  <c r="D214" i="3"/>
  <c r="B214" i="3"/>
  <c r="D190" i="3"/>
  <c r="B190" i="3"/>
  <c r="C190" i="3"/>
  <c r="B182" i="3"/>
  <c r="D182" i="3"/>
  <c r="D158" i="3"/>
  <c r="B158" i="3"/>
  <c r="C158" i="3"/>
  <c r="B150" i="3"/>
  <c r="D150" i="3"/>
  <c r="D134" i="3"/>
  <c r="B134" i="3"/>
  <c r="C134" i="3"/>
  <c r="B126" i="3"/>
  <c r="C126" i="3"/>
  <c r="C110" i="3"/>
  <c r="D110" i="3"/>
  <c r="D102" i="3"/>
  <c r="B102" i="3"/>
  <c r="C102" i="3"/>
  <c r="B94" i="3"/>
  <c r="C94" i="3"/>
  <c r="D78" i="3"/>
  <c r="B78" i="3"/>
  <c r="C78" i="3"/>
  <c r="B70" i="3"/>
  <c r="C70" i="3"/>
  <c r="C54" i="3"/>
  <c r="D54" i="3"/>
  <c r="C46" i="3"/>
  <c r="D46" i="3"/>
  <c r="B46" i="3"/>
  <c r="B38" i="3"/>
  <c r="C38" i="3"/>
  <c r="C22" i="3"/>
  <c r="D22" i="3"/>
  <c r="B14" i="3"/>
  <c r="C14" i="3"/>
  <c r="B625" i="3"/>
  <c r="C625" i="3"/>
  <c r="B609" i="3"/>
  <c r="D609" i="3"/>
  <c r="D593" i="3"/>
  <c r="B593" i="3"/>
  <c r="B585" i="3"/>
  <c r="D585" i="3"/>
  <c r="B569" i="3"/>
  <c r="C569" i="3"/>
  <c r="B553" i="3"/>
  <c r="D553" i="3"/>
  <c r="B537" i="3"/>
  <c r="C537" i="3"/>
  <c r="B529" i="3"/>
  <c r="D529" i="3"/>
  <c r="C513" i="3"/>
  <c r="D513" i="3"/>
  <c r="C481" i="3"/>
  <c r="D481" i="3"/>
  <c r="C457" i="3"/>
  <c r="D457" i="3"/>
  <c r="C449" i="3"/>
  <c r="D449" i="3"/>
  <c r="B449" i="3"/>
  <c r="C425" i="3"/>
  <c r="D425" i="3"/>
  <c r="C417" i="3"/>
  <c r="D417" i="3"/>
  <c r="B417" i="3"/>
  <c r="C401" i="3"/>
  <c r="D401" i="3"/>
  <c r="C393" i="3"/>
  <c r="D393" i="3"/>
  <c r="B393" i="3"/>
  <c r="B385" i="3"/>
  <c r="D385" i="3"/>
  <c r="D369" i="3"/>
  <c r="B369" i="3"/>
  <c r="C369" i="3"/>
  <c r="C361" i="3"/>
  <c r="D361" i="3"/>
  <c r="B361" i="3"/>
  <c r="B353" i="3"/>
  <c r="D353" i="3"/>
  <c r="C337" i="3"/>
  <c r="D337" i="3"/>
  <c r="B337" i="3"/>
  <c r="B329" i="3"/>
  <c r="D329" i="3"/>
  <c r="D313" i="3"/>
  <c r="B313" i="3"/>
  <c r="C313" i="3"/>
  <c r="B305" i="3"/>
  <c r="C305" i="3"/>
  <c r="B297" i="3"/>
  <c r="D297" i="3"/>
  <c r="D281" i="3"/>
  <c r="B281" i="3"/>
  <c r="C281" i="3"/>
  <c r="B273" i="3"/>
  <c r="D273" i="3"/>
  <c r="C257" i="3"/>
  <c r="D257" i="3"/>
  <c r="B249" i="3"/>
  <c r="C249" i="3"/>
  <c r="C225" i="3"/>
  <c r="D225" i="3"/>
  <c r="B217" i="3"/>
  <c r="C217" i="3"/>
  <c r="C201" i="3"/>
  <c r="D201" i="3"/>
  <c r="C193" i="3"/>
  <c r="D193" i="3"/>
  <c r="B193" i="3"/>
  <c r="C169" i="3"/>
  <c r="D169" i="3"/>
  <c r="C161" i="3"/>
  <c r="D161" i="3"/>
  <c r="B161" i="3"/>
  <c r="C145" i="3"/>
  <c r="D145" i="3"/>
  <c r="C137" i="3"/>
  <c r="D137" i="3"/>
  <c r="B137" i="3"/>
  <c r="B129" i="3"/>
  <c r="D129" i="3"/>
  <c r="D113" i="3"/>
  <c r="B113" i="3"/>
  <c r="C113" i="3"/>
  <c r="C105" i="3"/>
  <c r="D105" i="3"/>
  <c r="B105" i="3"/>
  <c r="B97" i="3"/>
  <c r="D97" i="3"/>
  <c r="C81" i="3"/>
  <c r="D81" i="3"/>
  <c r="B81" i="3"/>
  <c r="B73" i="3"/>
  <c r="D73" i="3"/>
  <c r="D57" i="3"/>
  <c r="B57" i="3"/>
  <c r="C57" i="3"/>
  <c r="B49" i="3"/>
  <c r="C49" i="3"/>
  <c r="B41" i="3"/>
  <c r="D41" i="3"/>
  <c r="D25" i="3"/>
  <c r="B25" i="3"/>
  <c r="C25" i="3"/>
  <c r="B17" i="3"/>
  <c r="D17" i="3"/>
  <c r="D677" i="3"/>
  <c r="C677" i="3"/>
  <c r="B669" i="3"/>
  <c r="C669" i="3"/>
  <c r="B661" i="3"/>
  <c r="C661" i="3"/>
  <c r="B653" i="3"/>
  <c r="D653" i="3"/>
  <c r="D645" i="3"/>
  <c r="C645" i="3"/>
  <c r="B637" i="3"/>
  <c r="C637" i="3"/>
  <c r="D629" i="3"/>
  <c r="B629" i="3"/>
  <c r="D613" i="3"/>
  <c r="C613" i="3"/>
  <c r="B605" i="3"/>
  <c r="C605" i="3"/>
  <c r="B597" i="3"/>
  <c r="C597" i="3"/>
  <c r="B589" i="3"/>
  <c r="D589" i="3"/>
  <c r="D581" i="3"/>
  <c r="C581" i="3"/>
  <c r="B573" i="3"/>
  <c r="C573" i="3"/>
  <c r="D565" i="3"/>
  <c r="B565" i="3"/>
  <c r="D549" i="3"/>
  <c r="C549" i="3"/>
  <c r="B541" i="3"/>
  <c r="C541" i="3"/>
  <c r="B533" i="3"/>
  <c r="C533" i="3"/>
  <c r="B525" i="3"/>
  <c r="D525" i="3"/>
  <c r="D517" i="3"/>
  <c r="C517" i="3"/>
  <c r="B509" i="3"/>
  <c r="C509" i="3"/>
  <c r="D501" i="3"/>
  <c r="B501" i="3"/>
  <c r="D485" i="3"/>
  <c r="C485" i="3"/>
  <c r="B477" i="3"/>
  <c r="C477" i="3"/>
  <c r="B469" i="3"/>
  <c r="C469" i="3"/>
  <c r="B461" i="3"/>
  <c r="D461" i="3"/>
  <c r="D453" i="3"/>
  <c r="C453" i="3"/>
  <c r="B445" i="3"/>
  <c r="C445" i="3"/>
  <c r="D437" i="3"/>
  <c r="B437" i="3"/>
  <c r="D421" i="3"/>
  <c r="C421" i="3"/>
  <c r="B413" i="3"/>
  <c r="C413" i="3"/>
  <c r="B405" i="3"/>
  <c r="C405" i="3"/>
  <c r="B397" i="3"/>
  <c r="D397" i="3"/>
  <c r="D389" i="3"/>
  <c r="C389" i="3"/>
  <c r="B381" i="3"/>
  <c r="C381" i="3"/>
  <c r="D373" i="3"/>
  <c r="B373" i="3"/>
  <c r="D357" i="3"/>
  <c r="C357" i="3"/>
  <c r="B349" i="3"/>
  <c r="C349" i="3"/>
  <c r="B341" i="3"/>
  <c r="C341" i="3"/>
  <c r="B333" i="3"/>
  <c r="D333" i="3"/>
  <c r="D325" i="3"/>
  <c r="C325" i="3"/>
  <c r="B317" i="3"/>
  <c r="C317" i="3"/>
  <c r="D309" i="3"/>
  <c r="B309" i="3"/>
  <c r="D293" i="3"/>
  <c r="C293" i="3"/>
  <c r="B285" i="3"/>
  <c r="C285" i="3"/>
  <c r="B277" i="3"/>
  <c r="C277" i="3"/>
  <c r="B269" i="3"/>
  <c r="D269" i="3"/>
  <c r="D261" i="3"/>
  <c r="C261" i="3"/>
  <c r="B253" i="3"/>
  <c r="C253" i="3"/>
  <c r="D245" i="3"/>
  <c r="B245" i="3"/>
  <c r="D229" i="3"/>
  <c r="C229" i="3"/>
  <c r="B221" i="3"/>
  <c r="C221" i="3"/>
  <c r="B213" i="3"/>
  <c r="C213" i="3"/>
  <c r="B205" i="3"/>
  <c r="D205" i="3"/>
  <c r="D197" i="3"/>
  <c r="C197" i="3"/>
  <c r="B189" i="3"/>
  <c r="C189" i="3"/>
  <c r="D181" i="3"/>
  <c r="B181" i="3"/>
  <c r="D165" i="3"/>
  <c r="C165" i="3"/>
  <c r="B157" i="3"/>
  <c r="C157" i="3"/>
  <c r="B149" i="3"/>
  <c r="C149" i="3"/>
  <c r="B141" i="3"/>
  <c r="D141" i="3"/>
  <c r="D133" i="3"/>
  <c r="C133" i="3"/>
  <c r="B125" i="3"/>
  <c r="C125" i="3"/>
  <c r="D117" i="3"/>
  <c r="B117" i="3"/>
  <c r="D101" i="3"/>
  <c r="C101" i="3"/>
  <c r="B93" i="3"/>
  <c r="C93" i="3"/>
  <c r="B85" i="3"/>
  <c r="C85" i="3"/>
  <c r="B77" i="3"/>
  <c r="D77" i="3"/>
  <c r="D69" i="3"/>
  <c r="C69" i="3"/>
  <c r="B61" i="3"/>
  <c r="C61" i="3"/>
  <c r="D53" i="3"/>
  <c r="B53" i="3"/>
  <c r="D37" i="3"/>
  <c r="C37" i="3"/>
  <c r="B29" i="3"/>
  <c r="C29" i="3"/>
  <c r="B21" i="3"/>
  <c r="C21" i="3"/>
  <c r="B13" i="3"/>
  <c r="D13" i="3"/>
  <c r="B5" i="3"/>
  <c r="C5" i="3"/>
  <c r="D5" i="3"/>
  <c r="L4" i="5" l="1"/>
  <c r="I41" i="5"/>
  <c r="L41" i="5"/>
  <c r="B41" i="5"/>
  <c r="I4" i="5"/>
  <c r="H4" i="5"/>
  <c r="G4" i="5"/>
  <c r="F4" i="5"/>
  <c r="E4" i="5"/>
  <c r="D4" i="5"/>
  <c r="B5" i="5"/>
  <c r="C52" i="5"/>
  <c r="B12" i="5"/>
  <c r="G34" i="5"/>
  <c r="H34" i="5"/>
  <c r="I34" i="5"/>
  <c r="J34" i="5"/>
  <c r="K34" i="5"/>
  <c r="L34" i="5"/>
  <c r="F34" i="5"/>
  <c r="E34" i="5"/>
  <c r="D34" i="5"/>
  <c r="K71" i="5"/>
  <c r="B71" i="5"/>
  <c r="L71" i="5"/>
  <c r="C71" i="5"/>
  <c r="N71" i="5"/>
  <c r="D71" i="5"/>
  <c r="M71" i="5"/>
  <c r="E71" i="5"/>
  <c r="I71" i="5"/>
  <c r="J71" i="5"/>
  <c r="B34" i="5"/>
  <c r="L47" i="5"/>
  <c r="B4" i="5"/>
  <c r="I47" i="5"/>
  <c r="B25" i="5"/>
  <c r="Q143" i="7"/>
  <c r="S143" i="7"/>
  <c r="P143" i="7"/>
  <c r="R143" i="7"/>
  <c r="O143" i="7"/>
  <c r="I42" i="5"/>
  <c r="K43" i="5"/>
  <c r="M44" i="5"/>
  <c r="I46" i="5"/>
  <c r="K47" i="5"/>
  <c r="M48" i="5"/>
  <c r="I50" i="5"/>
  <c r="K51" i="5"/>
  <c r="M52" i="5"/>
  <c r="I54" i="5"/>
  <c r="K55" i="5"/>
  <c r="M56" i="5"/>
  <c r="I58" i="5"/>
  <c r="K59" i="5"/>
  <c r="M60" i="5"/>
  <c r="I62" i="5"/>
  <c r="K63" i="5"/>
  <c r="M64" i="5"/>
  <c r="I66" i="5"/>
  <c r="K67" i="5"/>
  <c r="M68" i="5"/>
  <c r="L43" i="5"/>
  <c r="N48" i="5"/>
  <c r="L51" i="5"/>
  <c r="L55" i="5"/>
  <c r="L59" i="5"/>
  <c r="L63" i="5"/>
  <c r="J66" i="5"/>
  <c r="J70" i="5"/>
  <c r="N62" i="5"/>
  <c r="L69" i="5"/>
  <c r="J42" i="5"/>
  <c r="K42" i="5"/>
  <c r="M43" i="5"/>
  <c r="I45" i="5"/>
  <c r="K46" i="5"/>
  <c r="M47" i="5"/>
  <c r="I49" i="5"/>
  <c r="K50" i="5"/>
  <c r="M51" i="5"/>
  <c r="I53" i="5"/>
  <c r="K54" i="5"/>
  <c r="M55" i="5"/>
  <c r="I57" i="5"/>
  <c r="K58" i="5"/>
  <c r="M59" i="5"/>
  <c r="I61" i="5"/>
  <c r="K62" i="5"/>
  <c r="M63" i="5"/>
  <c r="I65" i="5"/>
  <c r="K66" i="5"/>
  <c r="M67" i="5"/>
  <c r="I69" i="5"/>
  <c r="K70" i="5"/>
  <c r="N46" i="5"/>
  <c r="N50" i="5"/>
  <c r="N54" i="5"/>
  <c r="J60" i="5"/>
  <c r="N66" i="5"/>
  <c r="L42" i="5"/>
  <c r="N43" i="5"/>
  <c r="J45" i="5"/>
  <c r="L46" i="5"/>
  <c r="N47" i="5"/>
  <c r="J49" i="5"/>
  <c r="L50" i="5"/>
  <c r="N51" i="5"/>
  <c r="J53" i="5"/>
  <c r="L54" i="5"/>
  <c r="N55" i="5"/>
  <c r="J57" i="5"/>
  <c r="L58" i="5"/>
  <c r="N59" i="5"/>
  <c r="J61" i="5"/>
  <c r="L62" i="5"/>
  <c r="N63" i="5"/>
  <c r="J65" i="5"/>
  <c r="L66" i="5"/>
  <c r="N67" i="5"/>
  <c r="J69" i="5"/>
  <c r="L70" i="5"/>
  <c r="I60" i="5"/>
  <c r="I64" i="5"/>
  <c r="K65" i="5"/>
  <c r="I68" i="5"/>
  <c r="M70" i="5"/>
  <c r="L45" i="5"/>
  <c r="L49" i="5"/>
  <c r="L53" i="5"/>
  <c r="N58" i="5"/>
  <c r="M42" i="5"/>
  <c r="I44" i="5"/>
  <c r="K45" i="5"/>
  <c r="M46" i="5"/>
  <c r="I48" i="5"/>
  <c r="K49" i="5"/>
  <c r="M50" i="5"/>
  <c r="I52" i="5"/>
  <c r="K53" i="5"/>
  <c r="M54" i="5"/>
  <c r="I56" i="5"/>
  <c r="K57" i="5"/>
  <c r="M58" i="5"/>
  <c r="K61" i="5"/>
  <c r="M62" i="5"/>
  <c r="M66" i="5"/>
  <c r="K69" i="5"/>
  <c r="J44" i="5"/>
  <c r="J48" i="5"/>
  <c r="J52" i="5"/>
  <c r="L61" i="5"/>
  <c r="J68" i="5"/>
  <c r="N42" i="5"/>
  <c r="I43" i="5"/>
  <c r="K44" i="5"/>
  <c r="M45" i="5"/>
  <c r="K48" i="5"/>
  <c r="M49" i="5"/>
  <c r="I51" i="5"/>
  <c r="K52" i="5"/>
  <c r="M53" i="5"/>
  <c r="I55" i="5"/>
  <c r="K56" i="5"/>
  <c r="M57" i="5"/>
  <c r="I59" i="5"/>
  <c r="K60" i="5"/>
  <c r="M61" i="5"/>
  <c r="I63" i="5"/>
  <c r="K64" i="5"/>
  <c r="M65" i="5"/>
  <c r="I67" i="5"/>
  <c r="K68" i="5"/>
  <c r="M69" i="5"/>
  <c r="J46" i="5"/>
  <c r="J50" i="5"/>
  <c r="J54" i="5"/>
  <c r="N56" i="5"/>
  <c r="N60" i="5"/>
  <c r="L67" i="5"/>
  <c r="J56" i="5"/>
  <c r="L65" i="5"/>
  <c r="N70" i="5"/>
  <c r="J43" i="5"/>
  <c r="L44" i="5"/>
  <c r="N45" i="5"/>
  <c r="J47" i="5"/>
  <c r="L48" i="5"/>
  <c r="N49" i="5"/>
  <c r="J51" i="5"/>
  <c r="L52" i="5"/>
  <c r="N53" i="5"/>
  <c r="J55" i="5"/>
  <c r="L56" i="5"/>
  <c r="N57" i="5"/>
  <c r="J59" i="5"/>
  <c r="L60" i="5"/>
  <c r="N61" i="5"/>
  <c r="J63" i="5"/>
  <c r="L64" i="5"/>
  <c r="N65" i="5"/>
  <c r="J67" i="5"/>
  <c r="L68" i="5"/>
  <c r="N69" i="5"/>
  <c r="I70" i="5"/>
  <c r="N44" i="5"/>
  <c r="N52" i="5"/>
  <c r="J58" i="5"/>
  <c r="J62" i="5"/>
  <c r="N64" i="5"/>
  <c r="N68" i="5"/>
  <c r="L57" i="5"/>
  <c r="J64" i="5"/>
  <c r="T143" i="7"/>
  <c r="J5" i="3"/>
  <c r="AB2" i="3" s="1"/>
  <c r="C34" i="5" l="1"/>
  <c r="I72" i="5"/>
  <c r="F71" i="5"/>
  <c r="H71" i="5" s="1"/>
  <c r="D111" i="9"/>
  <c r="E111" i="9" s="1"/>
  <c r="R21" i="7"/>
  <c r="R20" i="7"/>
  <c r="R31" i="7"/>
  <c r="R19" i="7"/>
  <c r="R7" i="7"/>
  <c r="R10" i="7"/>
  <c r="R16" i="7"/>
  <c r="R30" i="7"/>
  <c r="R26" i="7"/>
  <c r="R22" i="7"/>
  <c r="R5" i="7"/>
  <c r="R12" i="7"/>
  <c r="R15" i="7"/>
  <c r="R17" i="7"/>
  <c r="R29" i="7"/>
  <c r="R18" i="7"/>
  <c r="R8" i="7"/>
  <c r="R13" i="7"/>
  <c r="R11" i="7"/>
  <c r="R14" i="7"/>
  <c r="R27" i="7"/>
  <c r="R6" i="7"/>
  <c r="R9" i="7"/>
  <c r="R25" i="7"/>
  <c r="R28" i="7"/>
  <c r="R23" i="7"/>
  <c r="R24" i="7"/>
  <c r="R4" i="7"/>
  <c r="R35" i="7" l="1"/>
  <c r="G6" i="5" l="1"/>
  <c r="R42" i="7" s="1"/>
  <c r="D27" i="5"/>
  <c r="C41" i="5"/>
  <c r="N41" i="5"/>
  <c r="N72" i="5" s="1"/>
  <c r="C49" i="5"/>
  <c r="P84" i="7" s="1"/>
  <c r="F22" i="5"/>
  <c r="Q58" i="7" s="1"/>
  <c r="B17" i="5"/>
  <c r="Q17" i="7" s="1"/>
  <c r="B70" i="5"/>
  <c r="D15" i="5"/>
  <c r="O51" i="7" s="1"/>
  <c r="D32" i="5"/>
  <c r="D19" i="5"/>
  <c r="C60" i="5"/>
  <c r="P95" i="7" s="1"/>
  <c r="B61" i="5"/>
  <c r="O96" i="7" s="1"/>
  <c r="P114" i="7"/>
  <c r="E57" i="5"/>
  <c r="R92" i="7" s="1"/>
  <c r="D5" i="5"/>
  <c r="D13" i="5"/>
  <c r="O49" i="7" s="1"/>
  <c r="D6" i="5"/>
  <c r="B52" i="5"/>
  <c r="O87" i="7" s="1"/>
  <c r="B49" i="5"/>
  <c r="O84" i="7" s="1"/>
  <c r="D41" i="5"/>
  <c r="J41" i="5"/>
  <c r="J72" i="5" s="1"/>
  <c r="B56" i="5"/>
  <c r="O91" i="7" s="1"/>
  <c r="D17" i="5"/>
  <c r="D29" i="5"/>
  <c r="B18" i="5"/>
  <c r="Q18" i="7" s="1"/>
  <c r="B10" i="5"/>
  <c r="Q10" i="7" s="1"/>
  <c r="D14" i="5"/>
  <c r="O50" i="7" s="1"/>
  <c r="E56" i="5"/>
  <c r="B54" i="5"/>
  <c r="O89" i="7" s="1"/>
  <c r="B29" i="5"/>
  <c r="Q29" i="7" s="1"/>
  <c r="L5" i="5"/>
  <c r="D56" i="5"/>
  <c r="D8" i="5"/>
  <c r="O44" i="7" s="1"/>
  <c r="C66" i="5"/>
  <c r="P101" i="7" s="1"/>
  <c r="Q12" i="7"/>
  <c r="B44" i="5"/>
  <c r="O79" i="7" s="1"/>
  <c r="E25" i="5"/>
  <c r="P61" i="7" s="1"/>
  <c r="B22" i="5"/>
  <c r="Q22" i="7" s="1"/>
  <c r="D16" i="5"/>
  <c r="O52" i="7" s="1"/>
  <c r="S114" i="7"/>
  <c r="B26" i="5"/>
  <c r="O26" i="7" s="1"/>
  <c r="B50" i="5"/>
  <c r="B27" i="5"/>
  <c r="Q27" i="7" s="1"/>
  <c r="E24" i="5"/>
  <c r="P60" i="7" s="1"/>
  <c r="D20" i="5"/>
  <c r="O115" i="7"/>
  <c r="B8" i="5"/>
  <c r="Q8" i="7" s="1"/>
  <c r="C48" i="5"/>
  <c r="P83" i="7" s="1"/>
  <c r="B15" i="5"/>
  <c r="O15" i="7" s="1"/>
  <c r="C45" i="5"/>
  <c r="P80" i="7" s="1"/>
  <c r="B30" i="5"/>
  <c r="Q30" i="7" s="1"/>
  <c r="B42" i="5"/>
  <c r="O77" i="7" s="1"/>
  <c r="D30" i="5"/>
  <c r="O66" i="7" s="1"/>
  <c r="B63" i="5"/>
  <c r="O98" i="7" s="1"/>
  <c r="D25" i="5"/>
  <c r="O61" i="7" s="1"/>
  <c r="B51" i="5"/>
  <c r="O86" i="7" s="1"/>
  <c r="B58" i="5"/>
  <c r="O93" i="7" s="1"/>
  <c r="B59" i="5"/>
  <c r="O94" i="7" s="1"/>
  <c r="C63" i="5"/>
  <c r="P98" i="7" s="1"/>
  <c r="B57" i="5"/>
  <c r="O92" i="7" s="1"/>
  <c r="D33" i="5"/>
  <c r="E41" i="5"/>
  <c r="B24" i="5"/>
  <c r="O24" i="7" s="1"/>
  <c r="C46" i="5"/>
  <c r="P81" i="7" s="1"/>
  <c r="I23" i="5"/>
  <c r="T59" i="7" s="1"/>
  <c r="H12" i="5"/>
  <c r="S48" i="7" s="1"/>
  <c r="J8" i="5"/>
  <c r="U44" i="7" s="1"/>
  <c r="K11" i="5"/>
  <c r="V47" i="7" s="1"/>
  <c r="D21" i="5"/>
  <c r="E12" i="5"/>
  <c r="P48" i="7" s="1"/>
  <c r="C61" i="5"/>
  <c r="P96" i="7" s="1"/>
  <c r="G8" i="5"/>
  <c r="R44" i="7" s="1"/>
  <c r="F12" i="5"/>
  <c r="Q48" i="7" s="1"/>
  <c r="L30" i="5"/>
  <c r="W66" i="7" s="1"/>
  <c r="K31" i="5"/>
  <c r="V67" i="7" s="1"/>
  <c r="R125" i="7"/>
  <c r="O133" i="7"/>
  <c r="E19" i="5"/>
  <c r="D54" i="5"/>
  <c r="Q89" i="7" s="1"/>
  <c r="H7" i="5"/>
  <c r="S43" i="7" s="1"/>
  <c r="R118" i="7"/>
  <c r="H25" i="5"/>
  <c r="S61" i="7" s="1"/>
  <c r="L26" i="5"/>
  <c r="W62" i="7" s="1"/>
  <c r="C68" i="5"/>
  <c r="P103" i="7" s="1"/>
  <c r="S115" i="7"/>
  <c r="D68" i="5"/>
  <c r="Q103" i="7" s="1"/>
  <c r="J12" i="5"/>
  <c r="U48" i="7" s="1"/>
  <c r="P141" i="7"/>
  <c r="T100" i="7"/>
  <c r="S117" i="7"/>
  <c r="F29" i="5"/>
  <c r="Q65" i="7" s="1"/>
  <c r="Q115" i="7"/>
  <c r="B55" i="5"/>
  <c r="O90" i="7" s="1"/>
  <c r="L14" i="5"/>
  <c r="W50" i="7" s="1"/>
  <c r="T141" i="7"/>
  <c r="P116" i="7"/>
  <c r="G20" i="5"/>
  <c r="R56" i="7" s="1"/>
  <c r="I26" i="5"/>
  <c r="T62" i="7" s="1"/>
  <c r="P87" i="7"/>
  <c r="D12" i="5"/>
  <c r="O48" i="7" s="1"/>
  <c r="C50" i="5"/>
  <c r="P85" i="7" s="1"/>
  <c r="J7" i="5"/>
  <c r="U43" i="7" s="1"/>
  <c r="T130" i="7"/>
  <c r="B21" i="5"/>
  <c r="Q21" i="7" s="1"/>
  <c r="R122" i="7"/>
  <c r="S135" i="7"/>
  <c r="B6" i="5"/>
  <c r="K12" i="5"/>
  <c r="V48" i="7" s="1"/>
  <c r="B64" i="5"/>
  <c r="O99" i="7" s="1"/>
  <c r="C67" i="5"/>
  <c r="P102" i="7" s="1"/>
  <c r="Q137" i="7"/>
  <c r="S133" i="7"/>
  <c r="D26" i="5"/>
  <c r="O62" i="7" s="1"/>
  <c r="S120" i="7"/>
  <c r="T121" i="7"/>
  <c r="P133" i="7"/>
  <c r="I15" i="5"/>
  <c r="T51" i="7" s="1"/>
  <c r="Q125" i="7"/>
  <c r="R142" i="7"/>
  <c r="D45" i="5"/>
  <c r="Q80" i="7" s="1"/>
  <c r="S138" i="7"/>
  <c r="D28" i="5"/>
  <c r="O64" i="7" s="1"/>
  <c r="E16" i="5"/>
  <c r="P52" i="7" s="1"/>
  <c r="B14" i="5"/>
  <c r="Q14" i="7" s="1"/>
  <c r="Q25" i="7"/>
  <c r="E61" i="5"/>
  <c r="R96" i="7" s="1"/>
  <c r="B16" i="5"/>
  <c r="O16" i="7" s="1"/>
  <c r="F15" i="5"/>
  <c r="Q51" i="7" s="1"/>
  <c r="J14" i="5"/>
  <c r="U50" i="7" s="1"/>
  <c r="G9" i="5"/>
  <c r="R45" i="7" s="1"/>
  <c r="C65" i="5"/>
  <c r="P100" i="7" s="1"/>
  <c r="K9" i="5"/>
  <c r="V45" i="7" s="1"/>
  <c r="C44" i="5"/>
  <c r="P79" i="7" s="1"/>
  <c r="E7" i="5"/>
  <c r="P43" i="7" s="1"/>
  <c r="D46" i="5"/>
  <c r="Q81" i="7" s="1"/>
  <c r="B9" i="5"/>
  <c r="O9" i="7" s="1"/>
  <c r="K5" i="5"/>
  <c r="V41" i="7" s="1"/>
  <c r="B32" i="5"/>
  <c r="O119" i="7"/>
  <c r="I27" i="5"/>
  <c r="T63" i="7" s="1"/>
  <c r="S140" i="7"/>
  <c r="C57" i="5"/>
  <c r="G10" i="5"/>
  <c r="R46" i="7" s="1"/>
  <c r="C43" i="5"/>
  <c r="P78" i="7" s="1"/>
  <c r="I9" i="5"/>
  <c r="T45" i="7" s="1"/>
  <c r="J13" i="5"/>
  <c r="U49" i="7" s="1"/>
  <c r="J21" i="5"/>
  <c r="U57" i="7" s="1"/>
  <c r="E60" i="5"/>
  <c r="R95" i="7" s="1"/>
  <c r="S139" i="7"/>
  <c r="E8" i="5"/>
  <c r="P44" i="7" s="1"/>
  <c r="T92" i="7"/>
  <c r="Q131" i="7"/>
  <c r="P118" i="7"/>
  <c r="D24" i="5"/>
  <c r="O60" i="7" s="1"/>
  <c r="J25" i="5"/>
  <c r="U61" i="7" s="1"/>
  <c r="O120" i="7"/>
  <c r="E31" i="5"/>
  <c r="P67" i="7" s="1"/>
  <c r="I6" i="5"/>
  <c r="T42" i="7" s="1"/>
  <c r="H11" i="5"/>
  <c r="S47" i="7" s="1"/>
  <c r="E15" i="5"/>
  <c r="P51" i="7" s="1"/>
  <c r="R127" i="7"/>
  <c r="T123" i="7"/>
  <c r="K13" i="5"/>
  <c r="V49" i="7" s="1"/>
  <c r="G16" i="5"/>
  <c r="R52" i="7" s="1"/>
  <c r="E53" i="5"/>
  <c r="R88" i="7" s="1"/>
  <c r="E13" i="5"/>
  <c r="P49" i="7" s="1"/>
  <c r="D50" i="5"/>
  <c r="Q85" i="7" s="1"/>
  <c r="T81" i="7"/>
  <c r="H27" i="5"/>
  <c r="S63" i="7" s="1"/>
  <c r="L10" i="5"/>
  <c r="W46" i="7" s="1"/>
  <c r="B62" i="5"/>
  <c r="M41" i="5"/>
  <c r="M72" i="5" s="1"/>
  <c r="P139" i="7"/>
  <c r="E59" i="5"/>
  <c r="R94" i="7" s="1"/>
  <c r="K4" i="5"/>
  <c r="R130" i="7"/>
  <c r="D11" i="5"/>
  <c r="O47" i="7" s="1"/>
  <c r="F21" i="5"/>
  <c r="Q57" i="7" s="1"/>
  <c r="T124" i="7"/>
  <c r="E62" i="5"/>
  <c r="R97" i="7" s="1"/>
  <c r="T95" i="7"/>
  <c r="P122" i="7"/>
  <c r="T83" i="7"/>
  <c r="L25" i="5"/>
  <c r="W61" i="7" s="1"/>
  <c r="P127" i="7"/>
  <c r="Q140" i="7"/>
  <c r="Q123" i="7"/>
  <c r="E51" i="5"/>
  <c r="R86" i="7" s="1"/>
  <c r="I11" i="5"/>
  <c r="T47" i="7" s="1"/>
  <c r="C62" i="5"/>
  <c r="P97" i="7" s="1"/>
  <c r="D31" i="5"/>
  <c r="O67" i="7" s="1"/>
  <c r="T80" i="7"/>
  <c r="B11" i="5"/>
  <c r="O11" i="7" s="1"/>
  <c r="E21" i="5"/>
  <c r="P57" i="7" s="1"/>
  <c r="B47" i="5"/>
  <c r="D18" i="5"/>
  <c r="O54" i="7" s="1"/>
  <c r="D57" i="5"/>
  <c r="Q92" i="7" s="1"/>
  <c r="Q130" i="7"/>
  <c r="S124" i="7"/>
  <c r="O125" i="7"/>
  <c r="K15" i="5"/>
  <c r="V51" i="7" s="1"/>
  <c r="H16" i="5"/>
  <c r="S52" i="7" s="1"/>
  <c r="E50" i="5"/>
  <c r="R85" i="7" s="1"/>
  <c r="R124" i="7"/>
  <c r="P135" i="7"/>
  <c r="Q138" i="7"/>
  <c r="E68" i="5"/>
  <c r="R103" i="7" s="1"/>
  <c r="K8" i="5"/>
  <c r="V44" i="7" s="1"/>
  <c r="G27" i="5"/>
  <c r="R63" i="7" s="1"/>
  <c r="P138" i="7"/>
  <c r="K23" i="5"/>
  <c r="V59" i="7" s="1"/>
  <c r="G24" i="5"/>
  <c r="R60" i="7" s="1"/>
  <c r="E17" i="5"/>
  <c r="P53" i="7" s="1"/>
  <c r="L8" i="5"/>
  <c r="W44" i="7" s="1"/>
  <c r="T125" i="7"/>
  <c r="D60" i="5"/>
  <c r="Q95" i="7" s="1"/>
  <c r="P119" i="7"/>
  <c r="H20" i="5"/>
  <c r="S56" i="7" s="1"/>
  <c r="B46" i="5"/>
  <c r="O81" i="7" s="1"/>
  <c r="T139" i="7"/>
  <c r="S132" i="7"/>
  <c r="H17" i="5"/>
  <c r="S53" i="7" s="1"/>
  <c r="D23" i="5"/>
  <c r="O59" i="7" s="1"/>
  <c r="B53" i="5"/>
  <c r="O88" i="7" s="1"/>
  <c r="J4" i="5"/>
  <c r="B31" i="5"/>
  <c r="O31" i="7" s="1"/>
  <c r="L31" i="5"/>
  <c r="W67" i="7" s="1"/>
  <c r="T82" i="7"/>
  <c r="S127" i="7"/>
  <c r="R117" i="7"/>
  <c r="G22" i="5"/>
  <c r="R58" i="7" s="1"/>
  <c r="R121" i="7"/>
  <c r="Q139" i="7"/>
  <c r="K6" i="5"/>
  <c r="V42" i="7" s="1"/>
  <c r="E54" i="5"/>
  <c r="R89" i="7" s="1"/>
  <c r="R123" i="7"/>
  <c r="F16" i="5"/>
  <c r="Q52" i="7" s="1"/>
  <c r="T116" i="7"/>
  <c r="B19" i="5"/>
  <c r="O19" i="7" s="1"/>
  <c r="K41" i="5"/>
  <c r="F31" i="5"/>
  <c r="Q67" i="7" s="1"/>
  <c r="B28" i="5"/>
  <c r="Q28" i="7" s="1"/>
  <c r="D9" i="5"/>
  <c r="G5" i="5"/>
  <c r="I13" i="5"/>
  <c r="T49" i="7" s="1"/>
  <c r="E27" i="5"/>
  <c r="P63" i="7" s="1"/>
  <c r="S136" i="7"/>
  <c r="E10" i="5"/>
  <c r="P46" i="7" s="1"/>
  <c r="D10" i="5"/>
  <c r="J19" i="5"/>
  <c r="U55" i="7" s="1"/>
  <c r="Q126" i="7"/>
  <c r="L19" i="5"/>
  <c r="W55" i="7" s="1"/>
  <c r="C53" i="5"/>
  <c r="P88" i="7" s="1"/>
  <c r="G26" i="5"/>
  <c r="R62" i="7" s="1"/>
  <c r="K27" i="5"/>
  <c r="V63" i="7" s="1"/>
  <c r="I10" i="5"/>
  <c r="T46" i="7" s="1"/>
  <c r="B43" i="5"/>
  <c r="B13" i="5"/>
  <c r="P125" i="7"/>
  <c r="B68" i="5"/>
  <c r="B7" i="5"/>
  <c r="O7" i="7" s="1"/>
  <c r="B23" i="5"/>
  <c r="Q23" i="7" s="1"/>
  <c r="D7" i="5"/>
  <c r="O43" i="7" s="1"/>
  <c r="E64" i="5"/>
  <c r="R99" i="7" s="1"/>
  <c r="O137" i="7"/>
  <c r="B20" i="5"/>
  <c r="Q20" i="7" s="1"/>
  <c r="C64" i="5"/>
  <c r="P99" i="7" s="1"/>
  <c r="K29" i="5"/>
  <c r="V65" i="7" s="1"/>
  <c r="P120" i="7"/>
  <c r="I5" i="5"/>
  <c r="K32" i="5"/>
  <c r="O130" i="7"/>
  <c r="O134" i="7"/>
  <c r="B69" i="5"/>
  <c r="C69" i="5"/>
  <c r="E47" i="5"/>
  <c r="R82" i="7" s="1"/>
  <c r="K33" i="5"/>
  <c r="C70" i="5"/>
  <c r="H32" i="5"/>
  <c r="E48" i="5"/>
  <c r="R83" i="7" s="1"/>
  <c r="S126" i="7"/>
  <c r="S142" i="7"/>
  <c r="J11" i="5"/>
  <c r="U47" i="7" s="1"/>
  <c r="E28" i="5"/>
  <c r="R116" i="7"/>
  <c r="D43" i="5"/>
  <c r="Q78" i="7" s="1"/>
  <c r="K19" i="5"/>
  <c r="V55" i="7" s="1"/>
  <c r="I19" i="5"/>
  <c r="T55" i="7" s="1"/>
  <c r="P124" i="7"/>
  <c r="T142" i="7"/>
  <c r="K7" i="5"/>
  <c r="V43" i="7" s="1"/>
  <c r="K17" i="5"/>
  <c r="V53" i="7" s="1"/>
  <c r="Q116" i="7"/>
  <c r="E14" i="5"/>
  <c r="P50" i="7" s="1"/>
  <c r="B65" i="5"/>
  <c r="O100" i="7" s="1"/>
  <c r="R120" i="7"/>
  <c r="D63" i="5"/>
  <c r="Q98" i="7" s="1"/>
  <c r="D70" i="5"/>
  <c r="T102" i="7"/>
  <c r="O142" i="7"/>
  <c r="T119" i="7"/>
  <c r="T137" i="7"/>
  <c r="O132" i="7"/>
  <c r="G33" i="5"/>
  <c r="H9" i="5"/>
  <c r="S45" i="7" s="1"/>
  <c r="L12" i="5"/>
  <c r="W48" i="7" s="1"/>
  <c r="D55" i="5"/>
  <c r="Q90" i="7" s="1"/>
  <c r="C42" i="5"/>
  <c r="P77" i="7" s="1"/>
  <c r="G13" i="5"/>
  <c r="R49" i="7" s="1"/>
  <c r="E18" i="5"/>
  <c r="P54" i="7" s="1"/>
  <c r="Q142" i="7"/>
  <c r="O138" i="7"/>
  <c r="R114" i="7"/>
  <c r="E26" i="5"/>
  <c r="P62" i="7" s="1"/>
  <c r="O123" i="7"/>
  <c r="E43" i="5"/>
  <c r="R78" i="7" s="1"/>
  <c r="O141" i="7"/>
  <c r="K26" i="5"/>
  <c r="V62" i="7" s="1"/>
  <c r="C51" i="5"/>
  <c r="P86" i="7" s="1"/>
  <c r="T140" i="7"/>
  <c r="I20" i="5"/>
  <c r="T56" i="7" s="1"/>
  <c r="J15" i="5"/>
  <c r="U51" i="7" s="1"/>
  <c r="P123" i="7"/>
  <c r="G15" i="5"/>
  <c r="R51" i="7" s="1"/>
  <c r="I32" i="5"/>
  <c r="F32" i="5"/>
  <c r="Q133" i="7"/>
  <c r="J28" i="5"/>
  <c r="U64" i="7" s="1"/>
  <c r="K10" i="5"/>
  <c r="V46" i="7" s="1"/>
  <c r="E33" i="5"/>
  <c r="F28" i="5"/>
  <c r="Q64" i="7" s="1"/>
  <c r="T136" i="7"/>
  <c r="Q118" i="7"/>
  <c r="S118" i="7"/>
  <c r="C56" i="5"/>
  <c r="P91" i="7" s="1"/>
  <c r="R138" i="7"/>
  <c r="G19" i="5"/>
  <c r="R55" i="7" s="1"/>
  <c r="L29" i="5"/>
  <c r="W65" i="7" s="1"/>
  <c r="R132" i="7"/>
  <c r="H13" i="5"/>
  <c r="S49" i="7" s="1"/>
  <c r="T134" i="7"/>
  <c r="R126" i="7"/>
  <c r="B66" i="5"/>
  <c r="O101" i="7" s="1"/>
  <c r="D42" i="5"/>
  <c r="Q77" i="7" s="1"/>
  <c r="I17" i="5"/>
  <c r="T53" i="7" s="1"/>
  <c r="E65" i="5"/>
  <c r="R100" i="7" s="1"/>
  <c r="P130" i="7"/>
  <c r="Q124" i="7"/>
  <c r="L33" i="5"/>
  <c r="P131" i="7"/>
  <c r="P117" i="7"/>
  <c r="H5" i="5"/>
  <c r="H23" i="5"/>
  <c r="S59" i="7" s="1"/>
  <c r="F18" i="5"/>
  <c r="Q54" i="7" s="1"/>
  <c r="H33" i="5"/>
  <c r="T135" i="7"/>
  <c r="D69" i="5"/>
  <c r="H28" i="5"/>
  <c r="S64" i="7" s="1"/>
  <c r="J31" i="5"/>
  <c r="U67" i="7" s="1"/>
  <c r="T101" i="7"/>
  <c r="F13" i="5"/>
  <c r="J27" i="5"/>
  <c r="U63" i="7" s="1"/>
  <c r="F9" i="5"/>
  <c r="Q45" i="7" s="1"/>
  <c r="D61" i="5"/>
  <c r="L22" i="5"/>
  <c r="W58" i="7" s="1"/>
  <c r="L9" i="5"/>
  <c r="W45" i="7" s="1"/>
  <c r="I31" i="5"/>
  <c r="T67" i="7" s="1"/>
  <c r="H15" i="5"/>
  <c r="S51" i="7" s="1"/>
  <c r="D65" i="5"/>
  <c r="Q100" i="7" s="1"/>
  <c r="G31" i="5"/>
  <c r="R67" i="7" s="1"/>
  <c r="R136" i="7"/>
  <c r="O127" i="7"/>
  <c r="G28" i="5"/>
  <c r="R64" i="7" s="1"/>
  <c r="H10" i="5"/>
  <c r="S46" i="7" s="1"/>
  <c r="I7" i="5"/>
  <c r="T43" i="7" s="1"/>
  <c r="Q141" i="7"/>
  <c r="O136" i="7"/>
  <c r="E45" i="5"/>
  <c r="R80" i="7" s="1"/>
  <c r="R131" i="7"/>
  <c r="O124" i="7"/>
  <c r="T114" i="7"/>
  <c r="L32" i="5"/>
  <c r="J17" i="5"/>
  <c r="U53" i="7" s="1"/>
  <c r="L28" i="5"/>
  <c r="W64" i="7" s="1"/>
  <c r="J24" i="5"/>
  <c r="U60" i="7" s="1"/>
  <c r="E70" i="5"/>
  <c r="I14" i="5"/>
  <c r="T50" i="7" s="1"/>
  <c r="G32" i="5"/>
  <c r="E69" i="5"/>
  <c r="Q127" i="7"/>
  <c r="G7" i="5"/>
  <c r="R43" i="7" s="1"/>
  <c r="P137" i="7"/>
  <c r="S131" i="7"/>
  <c r="D59" i="5"/>
  <c r="Q94" i="7" s="1"/>
  <c r="G30" i="5"/>
  <c r="R66" i="7" s="1"/>
  <c r="F5" i="5"/>
  <c r="S125" i="7"/>
  <c r="I22" i="5"/>
  <c r="T58" i="7" s="1"/>
  <c r="Q114" i="7"/>
  <c r="E49" i="5"/>
  <c r="R84" i="7" s="1"/>
  <c r="L27" i="5"/>
  <c r="W63" i="7" s="1"/>
  <c r="R115" i="7"/>
  <c r="E58" i="5"/>
  <c r="R93" i="7" s="1"/>
  <c r="L16" i="5"/>
  <c r="W52" i="7" s="1"/>
  <c r="J29" i="5"/>
  <c r="U65" i="7" s="1"/>
  <c r="G21" i="5"/>
  <c r="R57" i="7" s="1"/>
  <c r="D53" i="5"/>
  <c r="Q88" i="7" s="1"/>
  <c r="G14" i="5"/>
  <c r="R50" i="7" s="1"/>
  <c r="G18" i="5"/>
  <c r="R54" i="7" s="1"/>
  <c r="I12" i="5"/>
  <c r="T48" i="7" s="1"/>
  <c r="J32" i="5"/>
  <c r="E63" i="5"/>
  <c r="R98" i="7" s="1"/>
  <c r="I18" i="5"/>
  <c r="T54" i="7" s="1"/>
  <c r="D58" i="5"/>
  <c r="Q93" i="7" s="1"/>
  <c r="I33" i="5"/>
  <c r="F33" i="5"/>
  <c r="J33" i="5"/>
  <c r="E32" i="5"/>
  <c r="T133" i="7"/>
  <c r="T96" i="7"/>
  <c r="K24" i="5"/>
  <c r="V60" i="7" s="1"/>
  <c r="E6" i="5"/>
  <c r="P42" i="7" s="1"/>
  <c r="S119" i="7"/>
  <c r="D22" i="5"/>
  <c r="O58" i="7" s="1"/>
  <c r="E29" i="5"/>
  <c r="P65" i="7" s="1"/>
  <c r="S121" i="7"/>
  <c r="L18" i="5"/>
  <c r="W54" i="7" s="1"/>
  <c r="T98" i="7"/>
  <c r="F26" i="5"/>
  <c r="Q62" i="7" s="1"/>
  <c r="H26" i="5"/>
  <c r="S62" i="7" s="1"/>
  <c r="H8" i="5"/>
  <c r="S44" i="7" s="1"/>
  <c r="Q121" i="7"/>
  <c r="F24" i="5"/>
  <c r="D52" i="5"/>
  <c r="Q87" i="7" s="1"/>
  <c r="E46" i="5"/>
  <c r="R81" i="7" s="1"/>
  <c r="H14" i="5"/>
  <c r="S50" i="7" s="1"/>
  <c r="Q135" i="7"/>
  <c r="I16" i="5"/>
  <c r="T52" i="7" s="1"/>
  <c r="K18" i="5"/>
  <c r="V54" i="7" s="1"/>
  <c r="Q119" i="7"/>
  <c r="F8" i="5"/>
  <c r="Q44" i="7" s="1"/>
  <c r="K21" i="5"/>
  <c r="V57" i="7" s="1"/>
  <c r="H18" i="5"/>
  <c r="S54" i="7" s="1"/>
  <c r="O140" i="7"/>
  <c r="O122" i="7"/>
  <c r="H24" i="5"/>
  <c r="S60" i="7" s="1"/>
  <c r="S134" i="7"/>
  <c r="P134" i="7"/>
  <c r="R134" i="7"/>
  <c r="L21" i="5"/>
  <c r="W57" i="7" s="1"/>
  <c r="C59" i="5"/>
  <c r="P94" i="7" s="1"/>
  <c r="O135" i="7"/>
  <c r="F14" i="5"/>
  <c r="Q50" i="7" s="1"/>
  <c r="T117" i="7"/>
  <c r="B67" i="5"/>
  <c r="O102" i="7" s="1"/>
  <c r="H19" i="5"/>
  <c r="S55" i="7" s="1"/>
  <c r="P126" i="7"/>
  <c r="Q132" i="7"/>
  <c r="R139" i="7"/>
  <c r="E22" i="5"/>
  <c r="P58" i="7" s="1"/>
  <c r="L24" i="5"/>
  <c r="W60" i="7" s="1"/>
  <c r="L23" i="5"/>
  <c r="W59" i="7" s="1"/>
  <c r="D51" i="5"/>
  <c r="Q86" i="7" s="1"/>
  <c r="F7" i="5"/>
  <c r="Q43" i="7" s="1"/>
  <c r="G17" i="5"/>
  <c r="R53" i="7" s="1"/>
  <c r="F23" i="5"/>
  <c r="Q59" i="7" s="1"/>
  <c r="P115" i="7"/>
  <c r="G12" i="5"/>
  <c r="E20" i="5"/>
  <c r="P56" i="7" s="1"/>
  <c r="I25" i="5"/>
  <c r="T61" i="7" s="1"/>
  <c r="T127" i="7"/>
  <c r="S130" i="7"/>
  <c r="J20" i="5"/>
  <c r="U56" i="7" s="1"/>
  <c r="T103" i="7"/>
  <c r="H22" i="5"/>
  <c r="S58" i="7" s="1"/>
  <c r="T120" i="7"/>
  <c r="Q120" i="7"/>
  <c r="B45" i="5"/>
  <c r="D62" i="5"/>
  <c r="Q97" i="7" s="1"/>
  <c r="O118" i="7"/>
  <c r="Q117" i="7"/>
  <c r="F19" i="5"/>
  <c r="Q55" i="7" s="1"/>
  <c r="F17" i="5"/>
  <c r="Q53" i="7" s="1"/>
  <c r="B48" i="5"/>
  <c r="O83" i="7" s="1"/>
  <c r="O117" i="7"/>
  <c r="P140" i="7"/>
  <c r="E52" i="5"/>
  <c r="R87" i="7" s="1"/>
  <c r="L11" i="5"/>
  <c r="W47" i="7" s="1"/>
  <c r="F30" i="5"/>
  <c r="Q66" i="7" s="1"/>
  <c r="C55" i="5"/>
  <c r="P90" i="7" s="1"/>
  <c r="H6" i="5"/>
  <c r="S42" i="7" s="1"/>
  <c r="R141" i="7"/>
  <c r="J26" i="5"/>
  <c r="U62" i="7" s="1"/>
  <c r="S123" i="7"/>
  <c r="E67" i="5"/>
  <c r="R102" i="7" s="1"/>
  <c r="T132" i="7"/>
  <c r="E30" i="5"/>
  <c r="P66" i="7" s="1"/>
  <c r="C58" i="5"/>
  <c r="T97" i="7"/>
  <c r="B33" i="5"/>
  <c r="D66" i="5"/>
  <c r="Q101" i="7" s="1"/>
  <c r="G25" i="5"/>
  <c r="R61" i="7" s="1"/>
  <c r="I28" i="5"/>
  <c r="T64" i="7" s="1"/>
  <c r="O116" i="7"/>
  <c r="O126" i="7"/>
  <c r="F20" i="5"/>
  <c r="Q56" i="7" s="1"/>
  <c r="K20" i="5"/>
  <c r="V56" i="7" s="1"/>
  <c r="H31" i="5"/>
  <c r="S67" i="7" s="1"/>
  <c r="T99" i="7"/>
  <c r="D67" i="5"/>
  <c r="Q102" i="7" s="1"/>
  <c r="C54" i="5"/>
  <c r="J16" i="5"/>
  <c r="U52" i="7" s="1"/>
  <c r="D48" i="5"/>
  <c r="Q83" i="7" s="1"/>
  <c r="E9" i="5"/>
  <c r="I24" i="5"/>
  <c r="T60" i="7" s="1"/>
  <c r="T93" i="7"/>
  <c r="E44" i="5"/>
  <c r="R79" i="7" s="1"/>
  <c r="D47" i="5"/>
  <c r="Q82" i="7" s="1"/>
  <c r="K22" i="5"/>
  <c r="V58" i="7" s="1"/>
  <c r="J6" i="5"/>
  <c r="U42" i="7" s="1"/>
  <c r="Q136" i="7"/>
  <c r="T122" i="7"/>
  <c r="K25" i="5"/>
  <c r="V61" i="7" s="1"/>
  <c r="J5" i="5"/>
  <c r="P121" i="7"/>
  <c r="J9" i="5"/>
  <c r="U45" i="7" s="1"/>
  <c r="I21" i="5"/>
  <c r="T57" i="7" s="1"/>
  <c r="L7" i="5"/>
  <c r="W43" i="7" s="1"/>
  <c r="L6" i="5"/>
  <c r="W42" i="7" s="1"/>
  <c r="R140" i="7"/>
  <c r="F11" i="5"/>
  <c r="Q47" i="7" s="1"/>
  <c r="K30" i="5"/>
  <c r="V66" i="7" s="1"/>
  <c r="B60" i="5"/>
  <c r="E42" i="5"/>
  <c r="R77" i="7" s="1"/>
  <c r="L20" i="5"/>
  <c r="W56" i="7" s="1"/>
  <c r="K14" i="5"/>
  <c r="V50" i="7" s="1"/>
  <c r="Q134" i="7"/>
  <c r="T126" i="7"/>
  <c r="G29" i="5"/>
  <c r="R65" i="7" s="1"/>
  <c r="J18" i="5"/>
  <c r="U54" i="7" s="1"/>
  <c r="I8" i="5"/>
  <c r="T44" i="7" s="1"/>
  <c r="H29" i="5"/>
  <c r="S65" i="7" s="1"/>
  <c r="F25" i="5"/>
  <c r="I29" i="5"/>
  <c r="T65" i="7" s="1"/>
  <c r="O139" i="7"/>
  <c r="O121" i="7"/>
  <c r="T115" i="7"/>
  <c r="I30" i="5"/>
  <c r="T66" i="7" s="1"/>
  <c r="J10" i="5"/>
  <c r="U46" i="7" s="1"/>
  <c r="H21" i="5"/>
  <c r="S57" i="7" s="1"/>
  <c r="R133" i="7"/>
  <c r="H30" i="5"/>
  <c r="S66" i="7" s="1"/>
  <c r="P136" i="7"/>
  <c r="T138" i="7"/>
  <c r="P132" i="7"/>
  <c r="E66" i="5"/>
  <c r="R101" i="7" s="1"/>
  <c r="D44" i="5"/>
  <c r="Q79" i="7" s="1"/>
  <c r="T118" i="7"/>
  <c r="C47" i="5"/>
  <c r="P82" i="7" s="1"/>
  <c r="D49" i="5"/>
  <c r="Q84" i="7" s="1"/>
  <c r="L13" i="5"/>
  <c r="W49" i="7" s="1"/>
  <c r="E23" i="5"/>
  <c r="L17" i="5"/>
  <c r="W53" i="7" s="1"/>
  <c r="F10" i="5"/>
  <c r="Q46" i="7" s="1"/>
  <c r="R119" i="7"/>
  <c r="K16" i="5"/>
  <c r="V52" i="7" s="1"/>
  <c r="S137" i="7"/>
  <c r="J23" i="5"/>
  <c r="U59" i="7" s="1"/>
  <c r="E5" i="5"/>
  <c r="E55" i="5"/>
  <c r="R90" i="7" s="1"/>
  <c r="P142" i="7"/>
  <c r="F27" i="5"/>
  <c r="Q63" i="7" s="1"/>
  <c r="L15" i="5"/>
  <c r="W51" i="7" s="1"/>
  <c r="J22" i="5"/>
  <c r="U58" i="7" s="1"/>
  <c r="S122" i="7"/>
  <c r="K28" i="5"/>
  <c r="V64" i="7" s="1"/>
  <c r="R135" i="7"/>
  <c r="G23" i="5"/>
  <c r="R59" i="7" s="1"/>
  <c r="J30" i="5"/>
  <c r="U66" i="7" s="1"/>
  <c r="T94" i="7"/>
  <c r="E11" i="5"/>
  <c r="P47" i="7" s="1"/>
  <c r="T131" i="7"/>
  <c r="F6" i="5"/>
  <c r="Q42" i="7" s="1"/>
  <c r="G11" i="5"/>
  <c r="R47" i="7" s="1"/>
  <c r="D64" i="5"/>
  <c r="Q99" i="7" s="1"/>
  <c r="R137" i="7"/>
  <c r="O131" i="7"/>
  <c r="Q122" i="7"/>
  <c r="S141" i="7"/>
  <c r="E35" i="5" l="1"/>
  <c r="Q6" i="7"/>
  <c r="B35" i="5"/>
  <c r="G270" i="7" s="1"/>
  <c r="G286" i="7" s="1"/>
  <c r="H35" i="5"/>
  <c r="G35" i="5"/>
  <c r="K35" i="5"/>
  <c r="F41" i="5"/>
  <c r="H41" i="5" s="1"/>
  <c r="F35" i="5"/>
  <c r="T41" i="7"/>
  <c r="I35" i="5"/>
  <c r="J35" i="5"/>
  <c r="L35" i="5"/>
  <c r="C5" i="5"/>
  <c r="D35" i="5"/>
  <c r="O45" i="7"/>
  <c r="C9" i="5"/>
  <c r="P9" i="7" s="1"/>
  <c r="C33" i="5"/>
  <c r="O55" i="7"/>
  <c r="C19" i="5"/>
  <c r="B72" i="5"/>
  <c r="O107" i="7" s="1"/>
  <c r="D72" i="5"/>
  <c r="Q107" i="7" s="1"/>
  <c r="E72" i="5"/>
  <c r="R107" i="7" s="1"/>
  <c r="R113" i="7"/>
  <c r="L72" i="5"/>
  <c r="R144" i="7" s="1"/>
  <c r="C72" i="5"/>
  <c r="P107" i="7" s="1"/>
  <c r="Q113" i="7"/>
  <c r="K72" i="5"/>
  <c r="Q144" i="7" s="1"/>
  <c r="O113" i="7"/>
  <c r="O76" i="7"/>
  <c r="Q41" i="7"/>
  <c r="P40" i="7"/>
  <c r="W40" i="7"/>
  <c r="S40" i="7"/>
  <c r="P41" i="7"/>
  <c r="S41" i="7"/>
  <c r="U40" i="7"/>
  <c r="R40" i="7"/>
  <c r="W41" i="7"/>
  <c r="V40" i="7"/>
  <c r="Q13" i="7"/>
  <c r="P113" i="7"/>
  <c r="P144" i="7"/>
  <c r="S113" i="7"/>
  <c r="S144" i="7"/>
  <c r="F61" i="5"/>
  <c r="S96" i="7" s="1"/>
  <c r="F54" i="5"/>
  <c r="S89" i="7" s="1"/>
  <c r="F45" i="5"/>
  <c r="H45" i="5" s="1"/>
  <c r="U80" i="7" s="1"/>
  <c r="Q31" i="7"/>
  <c r="F58" i="5"/>
  <c r="H58" i="5" s="1"/>
  <c r="U93" i="7" s="1"/>
  <c r="F60" i="5"/>
  <c r="S95" i="7" s="1"/>
  <c r="O28" i="7"/>
  <c r="O12" i="7"/>
  <c r="O95" i="7"/>
  <c r="O21" i="7"/>
  <c r="Q9" i="7"/>
  <c r="O14" i="7"/>
  <c r="Q96" i="7"/>
  <c r="O13" i="7"/>
  <c r="Q11" i="7"/>
  <c r="O27" i="7"/>
  <c r="C12" i="5"/>
  <c r="P12" i="7" s="1"/>
  <c r="F65" i="5"/>
  <c r="H65" i="5" s="1"/>
  <c r="U100" i="7" s="1"/>
  <c r="Q16" i="7"/>
  <c r="O25" i="7"/>
  <c r="O6" i="7"/>
  <c r="F50" i="5"/>
  <c r="S85" i="7" s="1"/>
  <c r="O144" i="7"/>
  <c r="C25" i="5"/>
  <c r="P25" i="7" s="1"/>
  <c r="O30" i="7"/>
  <c r="O17" i="7"/>
  <c r="Q19" i="7"/>
  <c r="F57" i="5"/>
  <c r="O80" i="7"/>
  <c r="F69" i="5"/>
  <c r="H69" i="5" s="1"/>
  <c r="Q5" i="7"/>
  <c r="O5" i="7"/>
  <c r="R41" i="7"/>
  <c r="R71" i="7"/>
  <c r="F64" i="5"/>
  <c r="O114" i="7"/>
  <c r="S116" i="7"/>
  <c r="Q61" i="7"/>
  <c r="P89" i="7"/>
  <c r="F67" i="5"/>
  <c r="F55" i="5"/>
  <c r="H55" i="5" s="1"/>
  <c r="T71" i="7"/>
  <c r="F51" i="5"/>
  <c r="C32" i="5"/>
  <c r="T144" i="7"/>
  <c r="C11" i="5"/>
  <c r="P11" i="7" s="1"/>
  <c r="S71" i="7"/>
  <c r="C23" i="5"/>
  <c r="P23" i="7" s="1"/>
  <c r="P59" i="7"/>
  <c r="P45" i="7"/>
  <c r="P93" i="7"/>
  <c r="F42" i="5"/>
  <c r="C10" i="5"/>
  <c r="P10" i="7" s="1"/>
  <c r="O46" i="7"/>
  <c r="F62" i="5"/>
  <c r="C29" i="5"/>
  <c r="P29" i="7" s="1"/>
  <c r="F52" i="5"/>
  <c r="F70" i="5"/>
  <c r="H70" i="5" s="1"/>
  <c r="C27" i="5"/>
  <c r="P27" i="7" s="1"/>
  <c r="F43" i="5"/>
  <c r="O78" i="7"/>
  <c r="C18" i="5"/>
  <c r="P18" i="7" s="1"/>
  <c r="C21" i="5"/>
  <c r="P21" i="7" s="1"/>
  <c r="C17" i="5"/>
  <c r="P17" i="7" s="1"/>
  <c r="C6" i="5"/>
  <c r="P6" i="7" s="1"/>
  <c r="C24" i="5"/>
  <c r="P24" i="7" s="1"/>
  <c r="O4" i="7"/>
  <c r="Q4" i="7"/>
  <c r="Q60" i="7"/>
  <c r="O23" i="7"/>
  <c r="F47" i="5"/>
  <c r="F59" i="5"/>
  <c r="C20" i="5"/>
  <c r="P20" i="7" s="1"/>
  <c r="Q71" i="7"/>
  <c r="U71" i="7"/>
  <c r="C13" i="5"/>
  <c r="P13" i="7" s="1"/>
  <c r="C28" i="5"/>
  <c r="P28" i="7" s="1"/>
  <c r="P64" i="7"/>
  <c r="F46" i="5"/>
  <c r="C31" i="5"/>
  <c r="P31" i="7" s="1"/>
  <c r="C16" i="5"/>
  <c r="P16" i="7" s="1"/>
  <c r="F56" i="5"/>
  <c r="H56" i="5" s="1"/>
  <c r="P5" i="7"/>
  <c r="U41" i="7"/>
  <c r="F48" i="5"/>
  <c r="R48" i="7"/>
  <c r="C22" i="5"/>
  <c r="P22" i="7" s="1"/>
  <c r="Q49" i="7"/>
  <c r="F66" i="5"/>
  <c r="O103" i="7"/>
  <c r="F68" i="5"/>
  <c r="F53" i="5"/>
  <c r="P19" i="7"/>
  <c r="F63" i="5"/>
  <c r="F49" i="5"/>
  <c r="H49" i="5" s="1"/>
  <c r="C26" i="5"/>
  <c r="P26" i="7" s="1"/>
  <c r="Q24" i="7"/>
  <c r="C30" i="5"/>
  <c r="P30" i="7" s="1"/>
  <c r="Q15" i="7"/>
  <c r="Q26" i="7"/>
  <c r="O22" i="7"/>
  <c r="Q40" i="7"/>
  <c r="C8" i="5"/>
  <c r="P8" i="7" s="1"/>
  <c r="R91" i="7"/>
  <c r="W71" i="7"/>
  <c r="O53" i="7"/>
  <c r="O82" i="7"/>
  <c r="O97" i="7"/>
  <c r="P92" i="7"/>
  <c r="P55" i="7"/>
  <c r="R76" i="7"/>
  <c r="O29" i="7"/>
  <c r="O18" i="7"/>
  <c r="C15" i="5"/>
  <c r="P15" i="7" s="1"/>
  <c r="P76" i="7"/>
  <c r="F44" i="5"/>
  <c r="O20" i="7"/>
  <c r="Q7" i="7"/>
  <c r="C7" i="5"/>
  <c r="P7" i="7" s="1"/>
  <c r="O56" i="7"/>
  <c r="Q91" i="7"/>
  <c r="C14" i="5"/>
  <c r="P14" i="7" s="1"/>
  <c r="O10" i="7"/>
  <c r="O40" i="7"/>
  <c r="Q76" i="7"/>
  <c r="O42" i="7"/>
  <c r="T113" i="7"/>
  <c r="O63" i="7"/>
  <c r="O41" i="7"/>
  <c r="C4" i="5"/>
  <c r="P4" i="7" s="1"/>
  <c r="O57" i="7"/>
  <c r="T40" i="7"/>
  <c r="O8" i="7"/>
  <c r="O85" i="7"/>
  <c r="O65" i="7"/>
  <c r="T91" i="7"/>
  <c r="H57" i="5" l="1"/>
  <c r="U92" i="7" s="1"/>
  <c r="V71" i="7"/>
  <c r="F72" i="5"/>
  <c r="G274" i="7" s="1"/>
  <c r="H54" i="5"/>
  <c r="P71" i="7"/>
  <c r="C35" i="5"/>
  <c r="G271" i="7" s="1"/>
  <c r="H61" i="5"/>
  <c r="U96" i="7" s="1"/>
  <c r="S93" i="7"/>
  <c r="S80" i="7"/>
  <c r="S92" i="7"/>
  <c r="H50" i="5"/>
  <c r="H60" i="5"/>
  <c r="U95" i="7" s="1"/>
  <c r="S100" i="7"/>
  <c r="Q1" i="3"/>
  <c r="P35" i="7"/>
  <c r="Q129" i="7"/>
  <c r="S103" i="7"/>
  <c r="H68" i="5"/>
  <c r="U103" i="7" s="1"/>
  <c r="T107" i="7"/>
  <c r="S94" i="7"/>
  <c r="H59" i="5"/>
  <c r="U94" i="7" s="1"/>
  <c r="O35" i="7"/>
  <c r="H62" i="5"/>
  <c r="U97" i="7" s="1"/>
  <c r="S97" i="7"/>
  <c r="O71" i="7"/>
  <c r="H67" i="5"/>
  <c r="U102" i="7" s="1"/>
  <c r="S102" i="7"/>
  <c r="S79" i="7"/>
  <c r="H44" i="5"/>
  <c r="S76" i="7"/>
  <c r="S101" i="7"/>
  <c r="H66" i="5"/>
  <c r="U101" i="7" s="1"/>
  <c r="S91" i="7"/>
  <c r="H43" i="5"/>
  <c r="S78" i="7"/>
  <c r="S84" i="7"/>
  <c r="H63" i="5"/>
  <c r="U98" i="7" s="1"/>
  <c r="S98" i="7"/>
  <c r="P129" i="7"/>
  <c r="O129" i="7"/>
  <c r="S82" i="7"/>
  <c r="H47" i="5"/>
  <c r="U82" i="7" s="1"/>
  <c r="S83" i="7"/>
  <c r="H48" i="5"/>
  <c r="U83" i="7" s="1"/>
  <c r="H42" i="5"/>
  <c r="S77" i="7"/>
  <c r="R129" i="7"/>
  <c r="S86" i="7"/>
  <c r="H51" i="5"/>
  <c r="S88" i="7"/>
  <c r="H53" i="5"/>
  <c r="H46" i="5"/>
  <c r="U81" i="7" s="1"/>
  <c r="S81" i="7"/>
  <c r="S87" i="7"/>
  <c r="H52" i="5"/>
  <c r="S90" i="7"/>
  <c r="H64" i="5"/>
  <c r="U99" i="7" s="1"/>
  <c r="S99" i="7"/>
  <c r="P128" i="7" l="1"/>
  <c r="O128" i="7"/>
  <c r="U91" i="7"/>
  <c r="Q128" i="7"/>
  <c r="S107" i="7"/>
  <c r="H72" i="5"/>
  <c r="U107" i="7" s="1"/>
  <c r="R128" i="7" l="1"/>
  <c r="S129" i="7"/>
  <c r="T129" i="7"/>
  <c r="S128" i="7"/>
  <c r="T128" i="7" l="1"/>
  <c r="Q35" i="7"/>
</calcChain>
</file>

<file path=xl/sharedStrings.xml><?xml version="1.0" encoding="utf-8"?>
<sst xmlns="http://schemas.openxmlformats.org/spreadsheetml/2006/main" count="718" uniqueCount="410">
  <si>
    <r>
      <t>INFORME MENSUAL O&amp;M</t>
    </r>
    <r>
      <rPr>
        <b/>
        <sz val="16"/>
        <color rgb="FF000000"/>
        <rFont val="Arial"/>
        <family val="2"/>
      </rPr>
      <t xml:space="preserve"> </t>
    </r>
  </si>
  <si>
    <r>
      <t>INSTALACIÓN SOLAR FOTOVOLTAICA CARTUJA 49,98MWp</t>
    </r>
    <r>
      <rPr>
        <b/>
        <sz val="11"/>
        <color rgb="FF000000"/>
        <rFont val="Arial"/>
        <family val="2"/>
      </rPr>
      <t xml:space="preserve"> </t>
    </r>
  </si>
  <si>
    <t>Informe interno de Abei Energy &amp; Infrastructure S.L.</t>
  </si>
  <si>
    <t>La información contenida en el presente informe es confidencial. 
Se prohíbe su uso, explotación, o divulgación por una tercera persona 
o entidad por cualquier motivo, salvo con la autorización expresa y por 
escrito de Abei Energy &amp; Infrastructure S.L.</t>
  </si>
  <si>
    <t>CONTENIDO</t>
  </si>
  <si>
    <t>Apartado 1</t>
  </si>
  <si>
    <t>KPIs PSFV CARTUJA</t>
  </si>
  <si>
    <t>Apartado 2</t>
  </si>
  <si>
    <t>PRESUPUESTO Y FLUJOS DE CAJA</t>
  </si>
  <si>
    <t>Apartado 3</t>
  </si>
  <si>
    <t>ACTIVIDADES DESARROLLADAS, ALARMAS 
E INCIDENCIAS GRAVES</t>
  </si>
  <si>
    <t>Apartado 4</t>
  </si>
  <si>
    <t>HSE</t>
  </si>
  <si>
    <t>Apartado 5</t>
  </si>
  <si>
    <t>COMENTARIOS</t>
  </si>
  <si>
    <t>Anexo 1</t>
  </si>
  <si>
    <t>Calendario O&amp;M</t>
  </si>
  <si>
    <t>LINK</t>
  </si>
  <si>
    <t>Anexo 2</t>
  </si>
  <si>
    <r>
      <t>Informe Asset (Gráficas)</t>
    </r>
    <r>
      <rPr>
        <sz val="8"/>
        <color rgb="FFFF0000"/>
        <rFont val="Verdana"/>
        <family val="2"/>
      </rPr>
      <t xml:space="preserve"> - Pendiente de definir</t>
    </r>
  </si>
  <si>
    <t>Anexo 3</t>
  </si>
  <si>
    <t>Informe al Cliente</t>
  </si>
  <si>
    <t>Anexo 4</t>
  </si>
  <si>
    <t>Reporte Fotográfico</t>
  </si>
  <si>
    <t>Fecha de inicio de Contrato O&amp;M:</t>
  </si>
  <si>
    <t>Fecha finalización de Contrato O&amp;M:</t>
  </si>
  <si>
    <t>Mes del Informe:</t>
  </si>
  <si>
    <t>Avance temporal (duración de 2 años):</t>
  </si>
  <si>
    <t>KPIs PSFV Cartuja</t>
  </si>
  <si>
    <t>Alcance</t>
  </si>
  <si>
    <t>Fuente: GMAO e Ingeteam</t>
  </si>
  <si>
    <t>Progreso de servicio</t>
  </si>
  <si>
    <t>Mes Anterior</t>
  </si>
  <si>
    <t>Mes Actual</t>
  </si>
  <si>
    <t>Acumulado
Origen</t>
  </si>
  <si>
    <t>Total previsto
(total anual)</t>
  </si>
  <si>
    <t>Actividades previstas</t>
  </si>
  <si>
    <t>Actividades ejecutadas</t>
  </si>
  <si>
    <t>Desviación</t>
  </si>
  <si>
    <t>Gráfica de progreso de servicio</t>
  </si>
  <si>
    <t>Calidad</t>
  </si>
  <si>
    <t>Fuente: Scada y Abei</t>
  </si>
  <si>
    <t>PR y Disponibilidad</t>
  </si>
  <si>
    <t>KPIs contractuales - Garantizado</t>
  </si>
  <si>
    <t>Acumulado  Teórico Origen</t>
  </si>
  <si>
    <t>Medido</t>
  </si>
  <si>
    <t>Contractual</t>
  </si>
  <si>
    <r>
      <t xml:space="preserve">Performance Ratio (PR)         </t>
    </r>
    <r>
      <rPr>
        <b/>
        <i/>
        <sz val="8"/>
        <color theme="1"/>
        <rFont val="Verdana"/>
        <family val="2"/>
      </rPr>
      <t xml:space="preserve"> 86,4%</t>
    </r>
  </si>
  <si>
    <t>PR</t>
  </si>
  <si>
    <t>DISP</t>
  </si>
  <si>
    <t>Gh</t>
  </si>
  <si>
    <t>Eg</t>
  </si>
  <si>
    <t>PRg</t>
  </si>
  <si>
    <t>DISPg</t>
  </si>
  <si>
    <t>Gh_ref</t>
  </si>
  <si>
    <t>Eg_ref</t>
  </si>
  <si>
    <t>Generación POI [KWh]</t>
  </si>
  <si>
    <r>
      <t xml:space="preserve">Disponibilidad (DISP)             </t>
    </r>
    <r>
      <rPr>
        <b/>
        <i/>
        <sz val="8"/>
        <color theme="1"/>
        <rFont val="Verdana"/>
        <family val="2"/>
      </rPr>
      <t xml:space="preserve"> 99%</t>
    </r>
  </si>
  <si>
    <t>Gráfica KPIs</t>
  </si>
  <si>
    <t>ACUMULADO</t>
  </si>
  <si>
    <t>No Conformidades</t>
  </si>
  <si>
    <t>Mes Anterior
Acumulado</t>
  </si>
  <si>
    <t>Mes 
Actual</t>
  </si>
  <si>
    <t>Acumulado
Total</t>
  </si>
  <si>
    <t>Nº de No Conformidades emitidas</t>
  </si>
  <si>
    <t>Nº de No Conformidades resueltas</t>
  </si>
  <si>
    <t>Nº de Observaciones</t>
  </si>
  <si>
    <t xml:space="preserve">La Lista de No Conformidades se encuentra disponible en el siguiente link de Dropbox: </t>
  </si>
  <si>
    <t>Lista de No Conformidades</t>
  </si>
  <si>
    <t>Presupuesto</t>
  </si>
  <si>
    <t>Fuente: Abei</t>
  </si>
  <si>
    <t>Mes
Acumulado</t>
  </si>
  <si>
    <t>Obra Ejecutada</t>
  </si>
  <si>
    <t>Costes</t>
  </si>
  <si>
    <t>Margen [€]</t>
  </si>
  <si>
    <t>Margen [%]</t>
  </si>
  <si>
    <t>Facturación</t>
  </si>
  <si>
    <t>Facturación Cliente</t>
  </si>
  <si>
    <t>-</t>
  </si>
  <si>
    <t>Facturación Subcontratas y proveedores</t>
  </si>
  <si>
    <t>Pendiente de facturación Cliente</t>
  </si>
  <si>
    <t>Pendiente de facturación Subcontratas</t>
  </si>
  <si>
    <t>Control de Cobros y Pagos</t>
  </si>
  <si>
    <t>Cobro Cliente</t>
  </si>
  <si>
    <t>Pago Subcontratas</t>
  </si>
  <si>
    <t>Pendiente de Cobro</t>
  </si>
  <si>
    <t>Pendiente de Pago</t>
  </si>
  <si>
    <r>
      <t>(</t>
    </r>
    <r>
      <rPr>
        <vertAlign val="subscript"/>
        <sz val="11"/>
        <color rgb="FF000000"/>
        <rFont val="Arial"/>
        <family val="2"/>
      </rPr>
      <t>*</t>
    </r>
    <r>
      <rPr>
        <sz val="7"/>
        <color rgb="FF000000"/>
        <rFont val="Arial"/>
        <family val="2"/>
      </rPr>
      <t>) Datos Provisionales pendiente de ser consolidados el 25 de cada mes</t>
    </r>
  </si>
  <si>
    <r>
      <t>(</t>
    </r>
    <r>
      <rPr>
        <vertAlign val="subscript"/>
        <sz val="11"/>
        <color rgb="FF000000"/>
        <rFont val="Arial"/>
        <family val="2"/>
      </rPr>
      <t>*</t>
    </r>
    <r>
      <rPr>
        <sz val="7"/>
        <color rgb="FF000000"/>
        <rFont val="Arial"/>
        <family val="2"/>
      </rPr>
      <t>) Los cobros del Contrato O&amp;M con Cliente se hacen a 30 días y los pagos del Contrato O&amp;M con Ingeteam se hacen el 25 de cada mes tras vencer 60 días</t>
    </r>
  </si>
  <si>
    <t>Comentarios:</t>
  </si>
  <si>
    <t>ACTIVIDADES DESARROLLADAS, ALARMAS E INCIDENCIAS GRAVES</t>
  </si>
  <si>
    <t>Mantenimientos Preventivos</t>
  </si>
  <si>
    <t>1.1 Revisión de módulos</t>
  </si>
  <si>
    <t>Mantenimiento de los módulos correspondiente a los trackers del SS-01-01 al SS-01-93, SS-02-01 al SS-02-93</t>
  </si>
  <si>
    <t>2.1 Mantenimiento partes fijas</t>
  </si>
  <si>
    <t>Mantenimiento de los trackers correspondiente a los trackers del SS-01-01 al SS-01-93, SS-02-01 al SS-02-93</t>
  </si>
  <si>
    <t>2.2.A Mantenimiento partes móviles</t>
  </si>
  <si>
    <t>2.2.B Mantenimiento partes móviles. Bienal</t>
  </si>
  <si>
    <t>4.2.M Revisión transformador de potencia TAMINI. Mensual</t>
  </si>
  <si>
    <t>Comprobación del silicagel, valores de calibrado, valores sonoros</t>
  </si>
  <si>
    <t>6.1 Revisión anemómetro</t>
  </si>
  <si>
    <t>Comprobación anemómetro, comprobación alarmas, inspección del cableado</t>
  </si>
  <si>
    <t>6.2.2 Limpieza estación meteorológica</t>
  </si>
  <si>
    <t>Limpieza</t>
  </si>
  <si>
    <t>6.2.3 Revisión piranómetros</t>
  </si>
  <si>
    <t>Inspección del cableado, conectores…</t>
  </si>
  <si>
    <t>7.2 Verificación del sistema antinciendios</t>
  </si>
  <si>
    <t>Verificación del sistema de seguridad (Centralita incendios, Sensosres, Activación/desactivación, cámaras, comunicaciones, visualización, iluminación)</t>
  </si>
  <si>
    <t>Mantenimientos Correctivos</t>
  </si>
  <si>
    <t>Mantenimiento Correctivo Reparación de cooler</t>
  </si>
  <si>
    <t>Se realiza la reparación del cooler del inversor 4 ( CT 2.2) por tener una fuga en él. Trabajo realizado por GAMESA e INGETEAM</t>
  </si>
  <si>
    <t xml:space="preserve">Matenimiento Correctivo Caja String 8.2.1 </t>
  </si>
  <si>
    <t>La caja string 8.2.1 no tiene carga ni producción alguna, se hace una inspeccion visual de la caja y mediciones ,se vuelve a poner en funcionamiento y vuelve a tener carga.</t>
  </si>
  <si>
    <t>Matenimiento Correctivo Modulo solar roto</t>
  </si>
  <si>
    <t xml:space="preserve">Se encuentra un modulo solar ,roto en el tracker 3.88. Se sustituye por uno nuevo </t>
  </si>
  <si>
    <t>Matenimiento Correctivo Cambio Modulo solar.</t>
  </si>
  <si>
    <t>Se encuentra en campo un modulo solar partido y se sustituye por uno nuevo . Tracker 6.72 String 06-02-07-15.</t>
  </si>
  <si>
    <t>Matenimiento Correctivo Inclinometro</t>
  </si>
  <si>
    <t>Se comprueba la información de la caja del tracker 5.5 que el inclinómetro esta dando el error y se cambia por uno nuevo.</t>
  </si>
  <si>
    <t xml:space="preserve">Se cambia el inclinómetro del tracker 5.5 tras comprobar en el la DBOX que la alarma es causada por el inclinómetro. </t>
  </si>
  <si>
    <t>Matenimiento Correctivo Inversor 10 parado</t>
  </si>
  <si>
    <t>Inversor 10 (CT 5.2) parado por derivación a tierra</t>
  </si>
  <si>
    <t>Matenimiento Correctivo inversor 10 (CT 2.2)</t>
  </si>
  <si>
    <t>MC4 fogueado. Se sustituye por uno nuevo</t>
  </si>
  <si>
    <t>Matenimiento Correctivo Inversor 4 (CT 2.2)</t>
  </si>
  <si>
    <t>Fuga de líquido refrigerante</t>
  </si>
  <si>
    <t>Matenimiento Correctivo Seguimiento de seguidores</t>
  </si>
  <si>
    <t>Reseteo de varios seguidores de forma diaria. Se mantienen en observación</t>
  </si>
  <si>
    <t>Incidencias Destacadas</t>
  </si>
  <si>
    <t>CT06 Inv02 - Falla de arranque</t>
  </si>
  <si>
    <t>El pasado 31 de Enero el invesor mencionado no arrancó y tras 2 días de diagnóstico y pruebas en campo se ha conseguido reesablecer sustituyendo el componente que lo evitaba.</t>
  </si>
  <si>
    <t>Descargo - 31/01/2022</t>
  </si>
  <si>
    <t>En el descargo ejecutado el pasado 31 de Enero del 2022 se cometiron varios errores por parte del Operador que aun no habiendo afectando a la instalación deben estudiarse y modificar los procedimientos para evitar que ocurran nuevamente.</t>
  </si>
  <si>
    <t>CT05 - Falla en la energización del Transformador MT</t>
  </si>
  <si>
    <t>Por causas todavía desconocidad tras el descargo que tuvo lugar el 31 de Enero fue imposible reenergizar el transformador del CT05. Gamesa (proveedor del equipo) se desplazó a la planta ese mismo día y sigue tratando de dar solución al problema. El problema no parece estar en el equipo sino en la parametrización de las protecciones.</t>
  </si>
  <si>
    <t xml:space="preserve">   </t>
  </si>
  <si>
    <t>Fuente: Obralia e Ingeteam</t>
  </si>
  <si>
    <t>Horas Trabajadas</t>
  </si>
  <si>
    <t>Nº de Horas Trabajadas</t>
  </si>
  <si>
    <t>Nº Medio de trabajadores</t>
  </si>
  <si>
    <t>Seguridad y Salud</t>
  </si>
  <si>
    <t>Accidentes</t>
  </si>
  <si>
    <t>Nº de Accidentes con baja</t>
  </si>
  <si>
    <t>Nº de jornadas perdidas</t>
  </si>
  <si>
    <t>XXX</t>
  </si>
  <si>
    <t>Nº de Accidentes sin baja</t>
  </si>
  <si>
    <t>Índice de frecuencia</t>
  </si>
  <si>
    <t>Índice de gravedad</t>
  </si>
  <si>
    <t>Índice de incidencia</t>
  </si>
  <si>
    <t>Incidencias</t>
  </si>
  <si>
    <t>Nº de Incidentes</t>
  </si>
  <si>
    <t>Medio Ambiente</t>
  </si>
  <si>
    <t>Residuos</t>
  </si>
  <si>
    <t>kg residuo no peligroso</t>
  </si>
  <si>
    <t>kg residuo peligroso</t>
  </si>
  <si>
    <t>kg construcción y demolición</t>
  </si>
  <si>
    <t>Consumo</t>
  </si>
  <si>
    <t>l de combustible</t>
  </si>
  <si>
    <t>l de combustible vehículo</t>
  </si>
  <si>
    <t>l de agua</t>
  </si>
  <si>
    <t>kWh de consumo eléctrico</t>
  </si>
  <si>
    <t>Nº de Accidentes Medio Ambientales</t>
  </si>
  <si>
    <t>Nº de Incidentes Medio Ambientales</t>
  </si>
  <si>
    <t>Cliente</t>
  </si>
  <si>
    <t>Tras un mes de Diciembre con una climatología adversa, el mes de Enero ha sido mucho más favorable y la instalación ha estado funcionando a plena capacidad hasta el día 31 cuando los mencionados incidentes han impactado la generación, disponibilidad y rendimiento en aproximadamente un 5%.</t>
  </si>
  <si>
    <t xml:space="preserve">SET </t>
  </si>
  <si>
    <t>Total
Invs</t>
  </si>
  <si>
    <t xml:space="preserve"> </t>
  </si>
  <si>
    <t xml:space="preserve">kWh </t>
  </si>
  <si>
    <t xml:space="preserve">TOTAL </t>
  </si>
  <si>
    <t>Fecha</t>
  </si>
  <si>
    <r>
      <t>INFORME MENSUAL O&amp;M</t>
    </r>
    <r>
      <rPr>
        <b/>
        <sz val="17.5"/>
        <color rgb="FF000000"/>
        <rFont val="Arial"/>
        <family val="2"/>
      </rPr>
      <t xml:space="preserve"> </t>
    </r>
  </si>
  <si>
    <r>
      <t>INSTALACIÓN SOLAR FOTOVOLTAICA CARTUJA 49,98MWp</t>
    </r>
    <r>
      <rPr>
        <b/>
        <sz val="15.5"/>
        <color rgb="FF000000"/>
        <rFont val="Arial"/>
        <family val="2"/>
      </rPr>
      <t xml:space="preserve"> </t>
    </r>
  </si>
  <si>
    <t xml:space="preserve">°C </t>
  </si>
  <si>
    <r>
      <t>CONTENIDO</t>
    </r>
    <r>
      <rPr>
        <b/>
        <sz val="11.5"/>
        <color rgb="FF000000"/>
        <rFont val="Arial"/>
        <family val="2"/>
      </rPr>
      <t xml:space="preserve"> </t>
    </r>
  </si>
  <si>
    <t>1.  RESUMEN EJECUTIVO</t>
  </si>
  <si>
    <t>1.  RESULTADOS MENSUALES</t>
  </si>
  <si>
    <t>2.  PRODUCCIÓN: DATOS DIARIOS</t>
  </si>
  <si>
    <t>3.  PRODUCCIÓN ESPECÍFICA: DATOS DIARIOS</t>
  </si>
  <si>
    <t>4.  RADIACIÓN</t>
  </si>
  <si>
    <t>5.  PRODUCCIÓN Y RADIACIÓN FILTRADA</t>
  </si>
  <si>
    <t>6.  PR CALCULADO</t>
  </si>
  <si>
    <t>7.  DISPONIBILIDAD</t>
  </si>
  <si>
    <t>8.  DATOS METEO</t>
  </si>
  <si>
    <t>9.  GRAFICOS</t>
  </si>
  <si>
    <t>10. MANTENIMIENTO PREVENTIVO</t>
  </si>
  <si>
    <t>11. MANTENIMIENTO PREVENTIVO PROGRAMADO MES SIGUIENTE</t>
  </si>
  <si>
    <t>12. INCIDENCIAS DESTACADAS</t>
  </si>
  <si>
    <t>13. MANTENIMIENTO CORRECTIVO</t>
  </si>
  <si>
    <t>14. CONTROL DE STOCK</t>
  </si>
  <si>
    <t>15. CONTROL DE ACCESOS</t>
  </si>
  <si>
    <t xml:space="preserve">	1. 	RESUMEN EJECUTIVO </t>
  </si>
  <si>
    <t xml:space="preserve">1. </t>
  </si>
  <si>
    <r>
      <t>RESUMEN EJECUTIVO</t>
    </r>
    <r>
      <rPr>
        <b/>
        <sz val="11.5"/>
        <color rgb="FF000000"/>
        <rFont val="Arial"/>
        <family val="2"/>
      </rPr>
      <t xml:space="preserve"> </t>
    </r>
  </si>
  <si>
    <t>El objetivo del presente informe es dar una visión global del comportamiento de la Planta Fotovoltaica Cartuja mensualmente. Dicha instalación es propiedad de la sociedad PSFV Cartuja. con una potencia nominal de 43 MW y situada en Jerez de la Frontera. 
La planta solar fotovoltaica tiene una potencia pico de 50 MWp, con 18 centros de transformación y una posición de trafo 50MVA en la subestación elevadora compartida de 30/220 kV.  
La planta solar  está formada  por un total de 94.308 módulos fotovoltaicos de potencia 530 Wp instalados sobre 844 seguidores solares a un eje. 
El objetivo del mantenimiento de la planta solar fotovoltaica engloba una serie de operaciones necesarias para asegurar el funcionamiento, aumentar la fiabilidad y prolongar la vida útil de la misma. Para ello se definen los planes de actuación de vigilancia y mantenimiento. Las tareas de mantenimiento se han realizado en todo momento conforme a los procedimientos y manuales de los fabricantes de cada uno de los equipos instalados, garantizando de esta manera la seguridad de los equipos y del personal de O&amp;M.</t>
  </si>
  <si>
    <r>
      <t>1. RESULTADOS MENSUALES</t>
    </r>
    <r>
      <rPr>
        <b/>
        <sz val="11.5"/>
        <color rgb="FF000000"/>
        <rFont val="Arial"/>
        <family val="2"/>
      </rPr>
      <t xml:space="preserve"> </t>
    </r>
  </si>
  <si>
    <t xml:space="preserve">Potencia pico instalada </t>
  </si>
  <si>
    <t xml:space="preserve">49,98 MWp </t>
  </si>
  <si>
    <t xml:space="preserve">Fecha inicio contrato O&amp;M </t>
  </si>
  <si>
    <t xml:space="preserve">Fecha inicio operación </t>
  </si>
  <si>
    <t xml:space="preserve">Degradación </t>
  </si>
  <si>
    <t>Producción mensual MT (medido en el contador de la SET)</t>
  </si>
  <si>
    <t>Producción mensual BT (medido en inversor en AC)</t>
  </si>
  <si>
    <t>Producción acumulada MT (medido en el contador de la SET)</t>
  </si>
  <si>
    <t xml:space="preserve">Radiación coplanar </t>
  </si>
  <si>
    <t xml:space="preserve">Radiación coplanar  filtrada </t>
  </si>
  <si>
    <t xml:space="preserve">Radiación horizontal </t>
  </si>
  <si>
    <t xml:space="preserve">PR mensual </t>
  </si>
  <si>
    <t>No Contractual
(automático)</t>
  </si>
  <si>
    <t xml:space="preserve">PR acumulado (Año 1) </t>
  </si>
  <si>
    <t xml:space="preserve">PR mínimo garantizado </t>
  </si>
  <si>
    <t xml:space="preserve">Disponibilidad mensual </t>
  </si>
  <si>
    <t xml:space="preserve">Disponibilidad acumulada (Año  1) </t>
  </si>
  <si>
    <t xml:space="preserve">Disponibilidad  mínima garantizada </t>
  </si>
  <si>
    <t>Energía perdida estimada por indisponibilidad</t>
  </si>
  <si>
    <t xml:space="preserve">Inv. </t>
  </si>
  <si>
    <t>CT1</t>
  </si>
  <si>
    <t>CT2</t>
  </si>
  <si>
    <t>CT3</t>
  </si>
  <si>
    <t>CT4</t>
  </si>
  <si>
    <t>CT5</t>
  </si>
  <si>
    <t>CT6</t>
  </si>
  <si>
    <t>CT7</t>
  </si>
  <si>
    <t>CT8</t>
  </si>
  <si>
    <t>CT9</t>
  </si>
  <si>
    <t xml:space="preserve">Fecha </t>
  </si>
  <si>
    <t xml:space="preserve">MET.1 coplanar </t>
  </si>
  <si>
    <t xml:space="preserve">MET.2 coplanar </t>
  </si>
  <si>
    <t xml:space="preserve">MET.3 coplanar </t>
  </si>
  <si>
    <t xml:space="preserve">MET.4 coplanar </t>
  </si>
  <si>
    <t xml:space="preserve">Promedio coplanar </t>
  </si>
  <si>
    <t xml:space="preserve">Pyr horizontal </t>
  </si>
  <si>
    <t xml:space="preserve">Ganancia </t>
  </si>
  <si>
    <t xml:space="preserve">Temp. </t>
  </si>
  <si>
    <t xml:space="preserve">Amb </t>
  </si>
  <si>
    <t xml:space="preserve">Panel </t>
  </si>
  <si>
    <t xml:space="preserve">MAX </t>
  </si>
  <si>
    <t xml:space="preserve">MED </t>
  </si>
  <si>
    <t xml:space="preserve">MIN </t>
  </si>
  <si>
    <t xml:space="preserve">W/m² </t>
  </si>
  <si>
    <t>W/m2</t>
  </si>
  <si>
    <t xml:space="preserve">% </t>
  </si>
  <si>
    <t>Num Columns</t>
  </si>
  <si>
    <t>Data Quality</t>
  </si>
  <si>
    <t>false</t>
  </si>
  <si>
    <t>Fill the Gaps</t>
  </si>
  <si>
    <t>Username</t>
  </si>
  <si>
    <t>cartuja</t>
  </si>
  <si>
    <t>Date</t>
  </si>
  <si>
    <t>Description</t>
  </si>
  <si>
    <t>Tag</t>
  </si>
  <si>
    <t>Unit</t>
  </si>
  <si>
    <t>Device</t>
  </si>
  <si>
    <t>Periodicity</t>
  </si>
  <si>
    <t>AGG_1H</t>
  </si>
  <si>
    <t>Serie 1</t>
  </si>
  <si>
    <t>Energía exportada (kWh)</t>
  </si>
  <si>
    <t>ExportEnergy</t>
  </si>
  <si>
    <t>kWh</t>
  </si>
  <si>
    <t>CRTJ.MT001</t>
  </si>
  <si>
    <t>Serie 2</t>
  </si>
  <si>
    <t>Irradiance 1H (W/m2)</t>
  </si>
  <si>
    <t>Irradiance1H</t>
  </si>
  <si>
    <t>CRTJ.ME001</t>
  </si>
  <si>
    <t>Serie 3</t>
  </si>
  <si>
    <t>CRTJ.ME002</t>
  </si>
  <si>
    <t>Serie 4</t>
  </si>
  <si>
    <t>CRTJ.ME003</t>
  </si>
  <si>
    <t>Serie 5</t>
  </si>
  <si>
    <t>CRTJ.ME004</t>
  </si>
  <si>
    <t>Serie 6</t>
  </si>
  <si>
    <t>Irradiancia (Sky) (W/m2)</t>
  </si>
  <si>
    <t>Pyranometer1</t>
  </si>
  <si>
    <t>CRTJ.ME009</t>
  </si>
  <si>
    <t>Serie 7</t>
  </si>
  <si>
    <t>Active Power 1H (kW)</t>
  </si>
  <si>
    <t>ActivePower1H</t>
  </si>
  <si>
    <t>kW</t>
  </si>
  <si>
    <t>CRTJ.I0001</t>
  </si>
  <si>
    <t>Serie 8</t>
  </si>
  <si>
    <t>CRTJ.I0002</t>
  </si>
  <si>
    <t>Serie 9</t>
  </si>
  <si>
    <t>CRTJ.I0003</t>
  </si>
  <si>
    <t>Serie 10</t>
  </si>
  <si>
    <t>CRTJ.I0004</t>
  </si>
  <si>
    <t>Serie 11</t>
  </si>
  <si>
    <t>CRTJ.I0005</t>
  </si>
  <si>
    <t>Serie 12</t>
  </si>
  <si>
    <t>CRTJ.I0006</t>
  </si>
  <si>
    <t>Serie 13</t>
  </si>
  <si>
    <t>CRTJ.I0007</t>
  </si>
  <si>
    <t>Serie 14</t>
  </si>
  <si>
    <t>CRTJ.I0008</t>
  </si>
  <si>
    <t>Serie 15</t>
  </si>
  <si>
    <t>CRTJ.I0009</t>
  </si>
  <si>
    <t>Serie 16</t>
  </si>
  <si>
    <t>CRTJ.I0010</t>
  </si>
  <si>
    <t>Serie 17</t>
  </si>
  <si>
    <t>CRTJ.I0011</t>
  </si>
  <si>
    <t>Serie 18</t>
  </si>
  <si>
    <t>CRTJ.I0012</t>
  </si>
  <si>
    <t>Serie 19</t>
  </si>
  <si>
    <t>CRTJ.I0013</t>
  </si>
  <si>
    <t>Serie 20</t>
  </si>
  <si>
    <t>CRTJ.I0014</t>
  </si>
  <si>
    <t>Serie 21</t>
  </si>
  <si>
    <t>CRTJ.I0015</t>
  </si>
  <si>
    <t>Serie 22</t>
  </si>
  <si>
    <t>CRTJ.I0016</t>
  </si>
  <si>
    <t>Serie 23</t>
  </si>
  <si>
    <t>CRTJ.I0017</t>
  </si>
  <si>
    <t>Serie 24</t>
  </si>
  <si>
    <t>CRTJ.I0018</t>
  </si>
  <si>
    <t>Serie 25</t>
  </si>
  <si>
    <t>Ambient Temperature 1H (ºC)</t>
  </si>
  <si>
    <t>AmbientTemperature1H</t>
  </si>
  <si>
    <t>ºC</t>
  </si>
  <si>
    <t>Serie 26</t>
  </si>
  <si>
    <t>Surface Temperature 1H (ºC)</t>
  </si>
  <si>
    <t>SurfaceTemperature1H</t>
  </si>
  <si>
    <t>Asset:</t>
  </si>
  <si>
    <t>CARTUJA</t>
  </si>
  <si>
    <t>Elemento:</t>
  </si>
  <si>
    <t>MeterP</t>
  </si>
  <si>
    <t>CT1_1_MET</t>
  </si>
  <si>
    <t>CT2_1_MET</t>
  </si>
  <si>
    <t>CT8_1_MET</t>
  </si>
  <si>
    <t>CT9_1_MET</t>
  </si>
  <si>
    <t>CT5_WS</t>
  </si>
  <si>
    <t>CT01_INV01</t>
  </si>
  <si>
    <t>CT01_INV02</t>
  </si>
  <si>
    <t>CT02_INV01</t>
  </si>
  <si>
    <t>CT02_INV02</t>
  </si>
  <si>
    <t>CT03_INV01</t>
  </si>
  <si>
    <t>CT03_INV02</t>
  </si>
  <si>
    <t>CT04_INV01</t>
  </si>
  <si>
    <t>CT04_INV02</t>
  </si>
  <si>
    <t>CT05_INV01</t>
  </si>
  <si>
    <t>CT05_INV02</t>
  </si>
  <si>
    <t>CT06_INV01</t>
  </si>
  <si>
    <t>CT06_INV02</t>
  </si>
  <si>
    <t>CT07_INV01</t>
  </si>
  <si>
    <t>CT07_INV02</t>
  </si>
  <si>
    <t>CT08_INV01</t>
  </si>
  <si>
    <t>CT08_INV02</t>
  </si>
  <si>
    <t>CT09_INV01</t>
  </si>
  <si>
    <t>CT09_INV02</t>
  </si>
  <si>
    <t/>
  </si>
  <si>
    <t>Señal</t>
  </si>
  <si>
    <t>Exported Energy 1H (kWh)</t>
  </si>
  <si>
    <t>Fecha/Nombre</t>
  </si>
  <si>
    <t>CARTUJA MeterP Energía exportada 1H (kWh)</t>
  </si>
  <si>
    <t>CARTUJA CT1_1_MET Irradiance 1H (W/m2)</t>
  </si>
  <si>
    <t>CARTUJA CT2_1_MET Irradiance 1H (W/m2)</t>
  </si>
  <si>
    <t>CARTUJA CT8_1_MET Irradiance 1H (W/m2)</t>
  </si>
  <si>
    <t>CARTUJA CT9_1_MET Irradiance 1H (W/m2)</t>
  </si>
  <si>
    <t>CARTUJA CT5_WS Temperatura interior (Sky) (ºC)</t>
  </si>
  <si>
    <t>CARTUJA CT01_INV01 Active Power 1H (kW)</t>
  </si>
  <si>
    <t>CARTUJA CT01_INV02 Active Power 1H (kW)</t>
  </si>
  <si>
    <t>CARTUJA CT02_INV01 Active Power 1H (kW)</t>
  </si>
  <si>
    <t>CARTUJA CT02_INV02 Active Power 1H (kW)</t>
  </si>
  <si>
    <t>CARTUJA CT03_INV01 Active Power 1H (kW)</t>
  </si>
  <si>
    <t>CARTUJA CT03_INV02 Active Power 1H (kW)</t>
  </si>
  <si>
    <t>CARTUJA CT04_INV01 Active Power 1H (kW)</t>
  </si>
  <si>
    <t>CARTUJA CT04_INV02 Active Power 1H (kW)</t>
  </si>
  <si>
    <t>CARTUJA CT05_INV01 Active Power 1H (kW)</t>
  </si>
  <si>
    <t>CARTUJA CT05_INV02 Active Power 1H (kW)</t>
  </si>
  <si>
    <t>CARTUJA CT06_INV01 Active Power 1H (kW)</t>
  </si>
  <si>
    <t>CARTUJA CT06_INV02 Active Power 1H (kW)</t>
  </si>
  <si>
    <t>CARTUJA CT07_INV01 Active Power 1H (kW)</t>
  </si>
  <si>
    <t>CARTUJA CT07_INV02 Active Power 1H (kW)</t>
  </si>
  <si>
    <t>CARTUJA CT08_INV01 Active Power 1H (kW)</t>
  </si>
  <si>
    <t>CARTUJA CT08_INV02 Active Power 1H (kW)</t>
  </si>
  <si>
    <t>CARTUJA CT09_INV01 Active Power 1H (kW)</t>
  </si>
  <si>
    <t>CARTUJA CT09_INV02 Active Power 1H (kW)</t>
  </si>
  <si>
    <t>CARTUJA  Ambient Temperature 1H (ºC)</t>
  </si>
  <si>
    <t>CARTUJA  Surface Temperature 1H (ºC)</t>
  </si>
  <si>
    <t>Pérdida</t>
  </si>
  <si>
    <t>TOTAL</t>
  </si>
  <si>
    <t>TOTAL &gt;100</t>
  </si>
  <si>
    <t>Año</t>
  </si>
  <si>
    <t>Mes</t>
  </si>
  <si>
    <t>Dia</t>
  </si>
  <si>
    <t>Gref</t>
  </si>
  <si>
    <t>Pp</t>
  </si>
  <si>
    <t>&gt;=100W/m2</t>
  </si>
  <si>
    <t>G</t>
  </si>
  <si>
    <t>G*PR</t>
  </si>
  <si>
    <t>Disp Inv01</t>
  </si>
  <si>
    <t>Disp Inv02</t>
  </si>
  <si>
    <t>Disp Inv03</t>
  </si>
  <si>
    <t>Disp Inv04</t>
  </si>
  <si>
    <t>Disp Inv05</t>
  </si>
  <si>
    <t>Disp Inv06</t>
  </si>
  <si>
    <t>Disp Inv07</t>
  </si>
  <si>
    <t>Disp Inv08</t>
  </si>
  <si>
    <t>Disp Inv09</t>
  </si>
  <si>
    <t>Disp Inv10</t>
  </si>
  <si>
    <t>Disp Inv11</t>
  </si>
  <si>
    <t>Disp Inv12</t>
  </si>
  <si>
    <t>Disp Inv13</t>
  </si>
  <si>
    <t>Disp Inv14</t>
  </si>
  <si>
    <t>Disp Inv15</t>
  </si>
  <si>
    <t>Disp Inv16</t>
  </si>
  <si>
    <t>Disp Inv17</t>
  </si>
  <si>
    <t>Disp Inv18</t>
  </si>
  <si>
    <t>Fallo comm CT03</t>
  </si>
  <si>
    <t>Comm CT03 no afecta</t>
  </si>
  <si>
    <t>Fallo comm CT3</t>
  </si>
  <si>
    <t>Fecha/Señal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</si>
</sst>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43" formatCode="_-* #,##0.00_-;\-* #,##0.00_-;_-* &quot;-&quot;??_-;_-@_-"/>
    <numFmt numFmtId="164" formatCode="_-* #,##0.00\ &quot;€&quot;_-;\-* #,##0.00\ &quot;€&quot;_-;_-* &quot;-&quot;??\ &quot;€&quot;_-;_-@_-"/>
    <numFmt numFmtId="165" formatCode="mmmm\-yyyy"/>
    <numFmt numFmtId="166" formatCode="mmm\-yyyy"/>
    <numFmt numFmtId="167" formatCode="[$-C0A]d\ &quot;de&quot;\ mmmm\ &quot;de&quot;\ yyyy;@"/>
    <numFmt numFmtId="168" formatCode="&quot;     &quot;mmmm\ &quot;de&quot;\ yyyy"/>
    <numFmt numFmtId="169" formatCode="mmm\ \-\ yy"/>
    <numFmt numFmtId="170" formatCode="0.0%"/>
    <numFmt numFmtId="171" formatCode="0,000\ &quot;kWh&quot;"/>
    <numFmt numFmtId="172" formatCode="0,000\ &quot;Wh/m2&quot;"/>
    <numFmt numFmtId="173" formatCode="0,000\ "/>
    <numFmt numFmtId="174" formatCode="#,##0\ &quot;Wh/m2&quot;"/>
    <numFmt numFmtId="175" formatCode="#,##0\ &quot;kWh&quot;"/>
    <numFmt numFmtId="176" formatCode="_-* #,##0_-;\-* #,##0_-;_-* &quot;-&quot;??_-;_-@_-"/>
  </numFmts>
  <fonts count="64" x14ac:knownFonts="1">
    <font>
      <sz val="11"/>
      <color indexed="8"/>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indexed="8"/>
      <name val="Calibri"/>
      <family val="2"/>
      <scheme val="minor"/>
    </font>
    <font>
      <b/>
      <sz val="11"/>
      <color theme="1"/>
      <name val="Calibri"/>
      <family val="2"/>
      <scheme val="minor"/>
    </font>
    <font>
      <b/>
      <sz val="11.5"/>
      <color rgb="FF9F2553"/>
      <name val="Arial"/>
      <family val="2"/>
    </font>
    <font>
      <b/>
      <sz val="11.5"/>
      <color rgb="FF000000"/>
      <name val="Arial"/>
      <family val="2"/>
    </font>
    <font>
      <b/>
      <sz val="13.5"/>
      <color rgb="FF000000"/>
      <name val="Arial"/>
      <family val="2"/>
    </font>
    <font>
      <b/>
      <sz val="10"/>
      <color rgb="FF000000"/>
      <name val="Arial"/>
      <family val="2"/>
    </font>
    <font>
      <b/>
      <sz val="15.5"/>
      <color rgb="FF000000"/>
      <name val="Arial"/>
      <family val="2"/>
    </font>
    <font>
      <b/>
      <u/>
      <sz val="17.5"/>
      <color rgb="FF000000"/>
      <name val="Arial"/>
      <family val="2"/>
    </font>
    <font>
      <b/>
      <sz val="17.5"/>
      <color rgb="FF000000"/>
      <name val="Arial"/>
      <family val="2"/>
    </font>
    <font>
      <b/>
      <u/>
      <sz val="15.5"/>
      <color rgb="FF000000"/>
      <name val="Arial"/>
      <family val="2"/>
    </font>
    <font>
      <sz val="11.5"/>
      <color rgb="FF000000"/>
      <name val="Arial"/>
      <family val="2"/>
    </font>
    <font>
      <u/>
      <sz val="15.5"/>
      <color rgb="FF000000"/>
      <name val="Arial"/>
      <family val="2"/>
    </font>
    <font>
      <sz val="10"/>
      <color rgb="FF000000"/>
      <name val="Arial"/>
      <family val="2"/>
    </font>
    <font>
      <sz val="12.5"/>
      <color rgb="FF000000"/>
      <name val="Arial"/>
      <family val="2"/>
    </font>
    <font>
      <b/>
      <sz val="9.5"/>
      <color rgb="FF000000"/>
      <name val="Arial"/>
      <family val="2"/>
    </font>
    <font>
      <sz val="8"/>
      <name val="Calibri"/>
      <family val="2"/>
      <scheme val="minor"/>
    </font>
    <font>
      <u/>
      <sz val="11"/>
      <color theme="10"/>
      <name val="Calibri"/>
      <family val="2"/>
      <scheme val="minor"/>
    </font>
    <font>
      <b/>
      <sz val="8"/>
      <color theme="1"/>
      <name val="Verdana"/>
      <family val="2"/>
    </font>
    <font>
      <sz val="8"/>
      <color theme="1"/>
      <name val="Verdana"/>
      <family val="2"/>
    </font>
    <font>
      <b/>
      <sz val="8"/>
      <color rgb="FF000000"/>
      <name val="Verdana"/>
      <family val="2"/>
    </font>
    <font>
      <i/>
      <sz val="8"/>
      <color theme="1"/>
      <name val="Verdana"/>
      <family val="2"/>
    </font>
    <font>
      <b/>
      <i/>
      <sz val="8"/>
      <color theme="1"/>
      <name val="Verdana"/>
      <family val="2"/>
    </font>
    <font>
      <sz val="8"/>
      <color rgb="FF000000"/>
      <name val="Verdana"/>
      <family val="2"/>
    </font>
    <font>
      <b/>
      <sz val="11"/>
      <color indexed="8"/>
      <name val="Calibri"/>
      <family val="2"/>
      <scheme val="minor"/>
    </font>
    <font>
      <b/>
      <sz val="8"/>
      <color rgb="FF000000"/>
      <name val="Arial"/>
      <family val="2"/>
    </font>
    <font>
      <b/>
      <sz val="8"/>
      <color rgb="FF000000"/>
      <name val="Calibri"/>
      <family val="2"/>
      <scheme val="minor"/>
    </font>
    <font>
      <sz val="8"/>
      <color rgb="FF000000"/>
      <name val="Calibri"/>
      <family val="2"/>
      <scheme val="minor"/>
    </font>
    <font>
      <sz val="8"/>
      <color indexed="8"/>
      <name val="Calibri"/>
      <family val="2"/>
      <scheme val="minor"/>
    </font>
    <font>
      <sz val="8"/>
      <color rgb="FFFF0000"/>
      <name val="Verdana"/>
      <family val="2"/>
    </font>
    <font>
      <i/>
      <sz val="8"/>
      <color rgb="FF000000"/>
      <name val="Verdana"/>
      <family val="2"/>
    </font>
    <font>
      <b/>
      <u/>
      <sz val="11"/>
      <color rgb="FF000000"/>
      <name val="Arial"/>
      <family val="2"/>
    </font>
    <font>
      <b/>
      <sz val="11"/>
      <color rgb="FF000000"/>
      <name val="Arial"/>
      <family val="2"/>
    </font>
    <font>
      <b/>
      <u/>
      <sz val="16"/>
      <color rgb="FF000000"/>
      <name val="Arial"/>
      <family val="2"/>
    </font>
    <font>
      <b/>
      <sz val="16"/>
      <color rgb="FF000000"/>
      <name val="Arial"/>
      <family val="2"/>
    </font>
    <font>
      <sz val="16"/>
      <color theme="1"/>
      <name val="Calibri"/>
      <family val="2"/>
      <scheme val="minor"/>
    </font>
    <font>
      <sz val="9"/>
      <color rgb="FF000000"/>
      <name val="Arial"/>
      <family val="2"/>
    </font>
    <font>
      <vertAlign val="subscript"/>
      <sz val="11"/>
      <color rgb="FF000000"/>
      <name val="Arial"/>
      <family val="2"/>
    </font>
    <font>
      <sz val="7"/>
      <color rgb="FF000000"/>
      <name val="Arial"/>
      <family val="2"/>
    </font>
    <font>
      <i/>
      <sz val="8"/>
      <color rgb="FFFF0000"/>
      <name val="Calibri"/>
      <family val="2"/>
      <scheme val="minor"/>
    </font>
    <font>
      <i/>
      <sz val="7.3"/>
      <color theme="1"/>
      <name val="Verdana"/>
      <family val="2"/>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1"/>
      <color rgb="FF000000"/>
      <name val="Calibri"/>
      <family val="2"/>
    </font>
    <font>
      <sz val="11"/>
      <color theme="1"/>
      <name val="Calibri"/>
      <family val="2"/>
      <charset val="204"/>
      <scheme val="minor"/>
    </font>
    <font>
      <sz val="11"/>
      <color rgb="FF000000"/>
      <name val="Aptos Narrow"/>
      <family val="2"/>
    </font>
  </fonts>
  <fills count="42">
    <fill>
      <patternFill patternType="none"/>
    </fill>
    <fill>
      <patternFill patternType="gray125"/>
    </fill>
    <fill>
      <patternFill patternType="solid">
        <fgColor rgb="FFFFFF00"/>
        <bgColor indexed="64"/>
      </patternFill>
    </fill>
    <fill>
      <patternFill patternType="solid">
        <fgColor rgb="FFF4AF84"/>
        <bgColor indexed="64"/>
      </patternFill>
    </fill>
    <fill>
      <patternFill patternType="solid">
        <fgColor rgb="FFC0C0C0"/>
        <bgColor indexed="64"/>
      </patternFill>
    </fill>
    <fill>
      <patternFill patternType="solid">
        <fgColor theme="0"/>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rgb="FFDEEAF6"/>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
      <patternFill patternType="solid">
        <fgColor theme="0" tint="-0.14999847407452621"/>
        <bgColor indexed="64"/>
      </patternFill>
    </fill>
  </fills>
  <borders count="86">
    <border>
      <left/>
      <right/>
      <top/>
      <bottom/>
      <diagonal/>
    </border>
    <border>
      <left/>
      <right style="medium">
        <color rgb="FF000000"/>
      </right>
      <top style="medium">
        <color rgb="FF000000"/>
      </top>
      <bottom/>
      <diagonal/>
    </border>
    <border>
      <left style="medium">
        <color rgb="FF000000"/>
      </left>
      <right style="medium">
        <color rgb="FF000000"/>
      </right>
      <top/>
      <bottom style="medium">
        <color rgb="FF000000"/>
      </bottom>
      <diagonal/>
    </border>
    <border>
      <left/>
      <right style="medium">
        <color rgb="FF000000"/>
      </right>
      <top/>
      <bottom style="medium">
        <color rgb="FF000000"/>
      </bottom>
      <diagonal/>
    </border>
    <border>
      <left/>
      <right style="medium">
        <color rgb="FF000000"/>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rgb="FF000000"/>
      </right>
      <top style="medium">
        <color indexed="64"/>
      </top>
      <bottom/>
      <diagonal/>
    </border>
    <border>
      <left style="medium">
        <color indexed="64"/>
      </left>
      <right style="medium">
        <color rgb="FF000000"/>
      </right>
      <top/>
      <bottom/>
      <diagonal/>
    </border>
    <border>
      <left style="medium">
        <color indexed="64"/>
      </left>
      <right style="medium">
        <color rgb="FF000000"/>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top style="thin">
        <color auto="1"/>
      </top>
      <bottom style="thin">
        <color auto="1"/>
      </bottom>
      <diagonal/>
    </border>
    <border>
      <left/>
      <right style="medium">
        <color indexed="64"/>
      </right>
      <top style="thin">
        <color indexed="64"/>
      </top>
      <bottom style="thin">
        <color indexed="64"/>
      </bottom>
      <diagonal/>
    </border>
    <border>
      <left/>
      <right/>
      <top style="thin">
        <color auto="1"/>
      </top>
      <bottom style="medium">
        <color indexed="64"/>
      </bottom>
      <diagonal/>
    </border>
    <border>
      <left/>
      <right style="medium">
        <color indexed="64"/>
      </right>
      <top style="thin">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right style="medium">
        <color indexed="64"/>
      </right>
      <top/>
      <bottom style="thin">
        <color indexed="64"/>
      </bottom>
      <diagonal/>
    </border>
    <border>
      <left style="thin">
        <color indexed="64"/>
      </left>
      <right style="thin">
        <color indexed="64"/>
      </right>
      <top style="thin">
        <color indexed="64"/>
      </top>
      <bottom style="thin">
        <color indexed="64"/>
      </bottom>
      <diagonal/>
    </border>
    <border diagonalUp="1">
      <left style="thin">
        <color indexed="64"/>
      </left>
      <right style="medium">
        <color indexed="64"/>
      </right>
      <top style="thin">
        <color indexed="64"/>
      </top>
      <bottom style="thin">
        <color indexed="64"/>
      </bottom>
      <diagonal style="thin">
        <color indexed="64"/>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medium">
        <color indexed="64"/>
      </bottom>
      <diagonal/>
    </border>
    <border diagonalUp="1">
      <left style="thin">
        <color indexed="64"/>
      </left>
      <right style="medium">
        <color indexed="64"/>
      </right>
      <top style="thin">
        <color indexed="64"/>
      </top>
      <bottom style="medium">
        <color indexed="64"/>
      </bottom>
      <diagonal style="thin">
        <color indexed="64"/>
      </diagonal>
    </border>
    <border>
      <left/>
      <right style="medium">
        <color indexed="64"/>
      </right>
      <top style="medium">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bottom style="thin">
        <color indexed="64"/>
      </bottom>
      <diagonal/>
    </border>
    <border>
      <left/>
      <right/>
      <top/>
      <bottom style="thin">
        <color indexed="64"/>
      </bottom>
      <diagonal/>
    </border>
    <border>
      <left style="medium">
        <color indexed="64"/>
      </left>
      <right style="thin">
        <color indexed="64"/>
      </right>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thin">
        <color indexed="64"/>
      </right>
      <top/>
      <bottom style="medium">
        <color indexed="64"/>
      </bottom>
      <diagonal/>
    </border>
    <border>
      <left style="medium">
        <color rgb="FF000000"/>
      </left>
      <right style="medium">
        <color indexed="64"/>
      </right>
      <top style="medium">
        <color rgb="FF000000"/>
      </top>
      <bottom/>
      <diagonal/>
    </border>
    <border>
      <left style="medium">
        <color rgb="FF000000"/>
      </left>
      <right style="medium">
        <color indexed="64"/>
      </right>
      <top/>
      <bottom style="medium">
        <color rgb="FF000000"/>
      </bottom>
      <diagonal/>
    </border>
    <border>
      <left/>
      <right style="medium">
        <color rgb="FF000000"/>
      </right>
      <top style="medium">
        <color indexed="64"/>
      </top>
      <bottom/>
      <diagonal/>
    </border>
    <border>
      <left style="medium">
        <color indexed="64"/>
      </left>
      <right style="medium">
        <color rgb="FF000000"/>
      </right>
      <top/>
      <bottom style="medium">
        <color rgb="FF000000"/>
      </bottom>
      <diagonal/>
    </border>
    <border>
      <left/>
      <right style="medium">
        <color indexed="64"/>
      </right>
      <top/>
      <bottom style="medium">
        <color rgb="FF000000"/>
      </bottom>
      <diagonal/>
    </border>
    <border>
      <left/>
      <right style="medium">
        <color rgb="FF000000"/>
      </right>
      <top/>
      <bottom style="medium">
        <color indexed="64"/>
      </bottom>
      <diagonal/>
    </border>
    <border>
      <left style="medium">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thin">
        <color indexed="64"/>
      </left>
      <right style="medium">
        <color indexed="64"/>
      </right>
      <top style="thin">
        <color indexed="64"/>
      </top>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diagonal/>
    </border>
    <border>
      <left style="medium">
        <color indexed="64"/>
      </left>
      <right style="medium">
        <color rgb="FF000000"/>
      </right>
      <top style="medium">
        <color indexed="64"/>
      </top>
      <bottom style="medium">
        <color indexed="64"/>
      </bottom>
      <diagonal/>
    </border>
    <border>
      <left/>
      <right style="medium">
        <color rgb="FF000000"/>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60">
    <xf numFmtId="0" fontId="0" fillId="0" borderId="0"/>
    <xf numFmtId="9" fontId="6" fillId="0" borderId="0" applyFont="0" applyFill="0" applyBorder="0" applyAlignment="0" applyProtection="0"/>
    <xf numFmtId="43" fontId="6" fillId="0" borderId="0" applyFont="0" applyFill="0" applyBorder="0" applyAlignment="0" applyProtection="0"/>
    <xf numFmtId="0" fontId="5" fillId="0" borderId="0"/>
    <xf numFmtId="0" fontId="6"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0" fontId="22" fillId="0" borderId="0" applyNumberFormat="0" applyFill="0" applyBorder="0" applyAlignment="0" applyProtection="0"/>
    <xf numFmtId="164" fontId="6" fillId="0" borderId="0" applyFont="0" applyFill="0" applyBorder="0" applyAlignment="0" applyProtection="0"/>
    <xf numFmtId="43" fontId="6" fillId="0" borderId="0" applyFont="0" applyFill="0" applyBorder="0" applyAlignment="0" applyProtection="0"/>
    <xf numFmtId="0" fontId="4" fillId="0" borderId="0"/>
    <xf numFmtId="43" fontId="4" fillId="0" borderId="0" applyFont="0" applyFill="0" applyBorder="0" applyAlignment="0" applyProtection="0"/>
    <xf numFmtId="0" fontId="46" fillId="0" borderId="0" applyNumberFormat="0" applyFill="0" applyBorder="0" applyAlignment="0" applyProtection="0"/>
    <xf numFmtId="0" fontId="47" fillId="0" borderId="77" applyNumberFormat="0" applyFill="0" applyAlignment="0" applyProtection="0"/>
    <xf numFmtId="0" fontId="48" fillId="0" borderId="78" applyNumberFormat="0" applyFill="0" applyAlignment="0" applyProtection="0"/>
    <xf numFmtId="0" fontId="49" fillId="0" borderId="79" applyNumberFormat="0" applyFill="0" applyAlignment="0" applyProtection="0"/>
    <xf numFmtId="0" fontId="49" fillId="0" borderId="0" applyNumberFormat="0" applyFill="0" applyBorder="0" applyAlignment="0" applyProtection="0"/>
    <xf numFmtId="0" fontId="50" fillId="9" borderId="0" applyNumberFormat="0" applyBorder="0" applyAlignment="0" applyProtection="0"/>
    <xf numFmtId="0" fontId="51" fillId="10" borderId="0" applyNumberFormat="0" applyBorder="0" applyAlignment="0" applyProtection="0"/>
    <xf numFmtId="0" fontId="52" fillId="11" borderId="0" applyNumberFormat="0" applyBorder="0" applyAlignment="0" applyProtection="0"/>
    <xf numFmtId="0" fontId="53" fillId="12" borderId="80" applyNumberFormat="0" applyAlignment="0" applyProtection="0"/>
    <xf numFmtId="0" fontId="54" fillId="13" borderId="81" applyNumberFormat="0" applyAlignment="0" applyProtection="0"/>
    <xf numFmtId="0" fontId="55" fillId="13" borderId="80" applyNumberFormat="0" applyAlignment="0" applyProtection="0"/>
    <xf numFmtId="0" fontId="56" fillId="0" borderId="82" applyNumberFormat="0" applyFill="0" applyAlignment="0" applyProtection="0"/>
    <xf numFmtId="0" fontId="57" fillId="14" borderId="83" applyNumberFormat="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7" fillId="0" borderId="85" applyNumberFormat="0" applyFill="0" applyAlignment="0" applyProtection="0"/>
    <xf numFmtId="0" fontId="60"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3" fillId="19" borderId="0" applyNumberFormat="0" applyBorder="0" applyAlignment="0" applyProtection="0"/>
    <xf numFmtId="0" fontId="60" fillId="20" borderId="0" applyNumberFormat="0" applyBorder="0" applyAlignment="0" applyProtection="0"/>
    <xf numFmtId="0" fontId="3" fillId="21" borderId="0" applyNumberFormat="0" applyBorder="0" applyAlignment="0" applyProtection="0"/>
    <xf numFmtId="0" fontId="3" fillId="22" borderId="0" applyNumberFormat="0" applyBorder="0" applyAlignment="0" applyProtection="0"/>
    <xf numFmtId="0" fontId="3" fillId="23" borderId="0" applyNumberFormat="0" applyBorder="0" applyAlignment="0" applyProtection="0"/>
    <xf numFmtId="0" fontId="60" fillId="24" borderId="0" applyNumberFormat="0" applyBorder="0" applyAlignment="0" applyProtection="0"/>
    <xf numFmtId="0" fontId="3" fillId="25" borderId="0" applyNumberFormat="0" applyBorder="0" applyAlignment="0" applyProtection="0"/>
    <xf numFmtId="0" fontId="3" fillId="26" borderId="0" applyNumberFormat="0" applyBorder="0" applyAlignment="0" applyProtection="0"/>
    <xf numFmtId="0" fontId="3" fillId="27" borderId="0" applyNumberFormat="0" applyBorder="0" applyAlignment="0" applyProtection="0"/>
    <xf numFmtId="0" fontId="60" fillId="28" borderId="0" applyNumberFormat="0" applyBorder="0" applyAlignment="0" applyProtection="0"/>
    <xf numFmtId="0" fontId="3" fillId="29" borderId="0" applyNumberFormat="0" applyBorder="0" applyAlignment="0" applyProtection="0"/>
    <xf numFmtId="0" fontId="3" fillId="30" borderId="0" applyNumberFormat="0" applyBorder="0" applyAlignment="0" applyProtection="0"/>
    <xf numFmtId="0" fontId="3" fillId="31" borderId="0" applyNumberFormat="0" applyBorder="0" applyAlignment="0" applyProtection="0"/>
    <xf numFmtId="0" fontId="60" fillId="32" borderId="0" applyNumberFormat="0" applyBorder="0" applyAlignment="0" applyProtection="0"/>
    <xf numFmtId="0" fontId="3" fillId="33" borderId="0" applyNumberFormat="0" applyBorder="0" applyAlignment="0" applyProtection="0"/>
    <xf numFmtId="0" fontId="3" fillId="34" borderId="0" applyNumberFormat="0" applyBorder="0" applyAlignment="0" applyProtection="0"/>
    <xf numFmtId="0" fontId="3" fillId="35" borderId="0" applyNumberFormat="0" applyBorder="0" applyAlignment="0" applyProtection="0"/>
    <xf numFmtId="0" fontId="60" fillId="36" borderId="0" applyNumberFormat="0" applyBorder="0" applyAlignment="0" applyProtection="0"/>
    <xf numFmtId="0" fontId="3" fillId="37" borderId="0" applyNumberFormat="0" applyBorder="0" applyAlignment="0" applyProtection="0"/>
    <xf numFmtId="0" fontId="3" fillId="38" borderId="0" applyNumberFormat="0" applyBorder="0" applyAlignment="0" applyProtection="0"/>
    <xf numFmtId="0" fontId="3" fillId="39" borderId="0" applyNumberFormat="0" applyBorder="0" applyAlignment="0" applyProtection="0"/>
    <xf numFmtId="0" fontId="3" fillId="0" borderId="0"/>
    <xf numFmtId="0" fontId="61" fillId="0" borderId="0" applyBorder="0"/>
    <xf numFmtId="0" fontId="3" fillId="15" borderId="84" applyNumberFormat="0" applyFont="0" applyAlignment="0" applyProtection="0"/>
    <xf numFmtId="0" fontId="62" fillId="0" borderId="0"/>
    <xf numFmtId="9" fontId="3" fillId="0" borderId="0" applyFont="0" applyFill="0" applyBorder="0" applyAlignment="0" applyProtection="0"/>
    <xf numFmtId="43" fontId="3" fillId="0" borderId="0" applyFont="0" applyFill="0" applyBorder="0" applyAlignment="0" applyProtection="0"/>
    <xf numFmtId="0" fontId="2" fillId="0" borderId="0"/>
  </cellStyleXfs>
  <cellXfs count="413">
    <xf numFmtId="0" fontId="0" fillId="0" borderId="0" xfId="0"/>
    <xf numFmtId="22" fontId="0" fillId="0" borderId="0" xfId="0" applyNumberFormat="1"/>
    <xf numFmtId="1" fontId="0" fillId="0" borderId="0" xfId="0" applyNumberFormat="1"/>
    <xf numFmtId="0" fontId="6" fillId="0" borderId="0" xfId="4"/>
    <xf numFmtId="0" fontId="5" fillId="5" borderId="0" xfId="3" applyFill="1"/>
    <xf numFmtId="0" fontId="5" fillId="5" borderId="5" xfId="3" applyFill="1" applyBorder="1"/>
    <xf numFmtId="0" fontId="5" fillId="5" borderId="6" xfId="3" applyFill="1" applyBorder="1"/>
    <xf numFmtId="0" fontId="5" fillId="5" borderId="7" xfId="3" applyFill="1" applyBorder="1"/>
    <xf numFmtId="0" fontId="11" fillId="5" borderId="8" xfId="3" applyFont="1" applyFill="1" applyBorder="1" applyAlignment="1">
      <alignment vertical="center"/>
    </xf>
    <xf numFmtId="0" fontId="5" fillId="5" borderId="9" xfId="3" applyFill="1" applyBorder="1"/>
    <xf numFmtId="0" fontId="5" fillId="5" borderId="8" xfId="3" applyFill="1" applyBorder="1"/>
    <xf numFmtId="0" fontId="15" fillId="5" borderId="0" xfId="3" applyFont="1" applyFill="1" applyAlignment="1">
      <alignment vertical="center"/>
    </xf>
    <xf numFmtId="0" fontId="16" fillId="5" borderId="0" xfId="3" applyFont="1" applyFill="1" applyAlignment="1">
      <alignment vertical="center"/>
    </xf>
    <xf numFmtId="0" fontId="17" fillId="5" borderId="0" xfId="3" applyFont="1" applyFill="1" applyAlignment="1">
      <alignment vertical="center"/>
    </xf>
    <xf numFmtId="0" fontId="18" fillId="5" borderId="8" xfId="3" applyFont="1" applyFill="1" applyBorder="1" applyAlignment="1">
      <alignment vertical="center"/>
    </xf>
    <xf numFmtId="166" fontId="17" fillId="5" borderId="0" xfId="3" applyNumberFormat="1" applyFont="1" applyFill="1" applyAlignment="1">
      <alignment vertical="center"/>
    </xf>
    <xf numFmtId="0" fontId="19" fillId="5" borderId="8" xfId="3" applyFont="1" applyFill="1" applyBorder="1" applyAlignment="1">
      <alignment vertical="center"/>
    </xf>
    <xf numFmtId="0" fontId="10" fillId="5" borderId="8" xfId="3" applyFont="1" applyFill="1" applyBorder="1" applyAlignment="1">
      <alignment vertical="center"/>
    </xf>
    <xf numFmtId="0" fontId="5" fillId="5" borderId="10" xfId="3" applyFill="1" applyBorder="1"/>
    <xf numFmtId="0" fontId="5" fillId="5" borderId="11" xfId="3" applyFill="1" applyBorder="1"/>
    <xf numFmtId="0" fontId="5" fillId="5" borderId="12" xfId="3" applyFill="1" applyBorder="1"/>
    <xf numFmtId="0" fontId="13" fillId="5" borderId="0" xfId="3" applyFont="1" applyFill="1" applyAlignment="1">
      <alignment vertical="center"/>
    </xf>
    <xf numFmtId="0" fontId="13" fillId="5" borderId="9" xfId="3" applyFont="1" applyFill="1" applyBorder="1" applyAlignment="1">
      <alignment vertical="center"/>
    </xf>
    <xf numFmtId="17" fontId="0" fillId="0" borderId="0" xfId="0" applyNumberFormat="1"/>
    <xf numFmtId="0" fontId="7" fillId="5" borderId="0" xfId="3" applyFont="1" applyFill="1"/>
    <xf numFmtId="14" fontId="0" fillId="0" borderId="0" xfId="0" applyNumberFormat="1"/>
    <xf numFmtId="0" fontId="0" fillId="5" borderId="0" xfId="0" applyFill="1"/>
    <xf numFmtId="0" fontId="31" fillId="3" borderId="1" xfId="3" applyFont="1" applyFill="1" applyBorder="1" applyAlignment="1">
      <alignment horizontal="center" vertical="center" wrapText="1"/>
    </xf>
    <xf numFmtId="0" fontId="31" fillId="3" borderId="3" xfId="3" applyFont="1" applyFill="1" applyBorder="1" applyAlignment="1">
      <alignment horizontal="center" vertical="center" wrapText="1"/>
    </xf>
    <xf numFmtId="0" fontId="32" fillId="4" borderId="3" xfId="3" applyFont="1" applyFill="1" applyBorder="1" applyAlignment="1">
      <alignment horizontal="center" vertical="center" wrapText="1"/>
    </xf>
    <xf numFmtId="3" fontId="32" fillId="0" borderId="3" xfId="2" applyNumberFormat="1" applyFont="1" applyFill="1" applyBorder="1" applyAlignment="1">
      <alignment horizontal="center" vertical="center" wrapText="1"/>
    </xf>
    <xf numFmtId="3" fontId="32" fillId="0" borderId="3" xfId="2" applyNumberFormat="1" applyFont="1" applyBorder="1" applyAlignment="1">
      <alignment horizontal="center" vertical="center" wrapText="1"/>
    </xf>
    <xf numFmtId="10" fontId="32" fillId="0" borderId="3" xfId="1" applyNumberFormat="1" applyFont="1" applyBorder="1" applyAlignment="1">
      <alignment horizontal="center" vertical="center" wrapText="1"/>
    </xf>
    <xf numFmtId="3" fontId="31" fillId="0" borderId="3" xfId="2" applyNumberFormat="1" applyFont="1" applyFill="1" applyBorder="1" applyAlignment="1">
      <alignment horizontal="center" vertical="center" wrapText="1"/>
    </xf>
    <xf numFmtId="10" fontId="31" fillId="0" borderId="3" xfId="1" applyNumberFormat="1" applyFont="1" applyBorder="1" applyAlignment="1">
      <alignment horizontal="center" vertical="center" wrapText="1"/>
    </xf>
    <xf numFmtId="0" fontId="31" fillId="3" borderId="4" xfId="3" applyFont="1" applyFill="1" applyBorder="1" applyAlignment="1">
      <alignment horizontal="center" vertical="center" wrapText="1"/>
    </xf>
    <xf numFmtId="2" fontId="32" fillId="0" borderId="3" xfId="3" applyNumberFormat="1" applyFont="1" applyBorder="1" applyAlignment="1">
      <alignment horizontal="center" vertical="center" wrapText="1"/>
    </xf>
    <xf numFmtId="0" fontId="33" fillId="0" borderId="0" xfId="0" applyFont="1"/>
    <xf numFmtId="0" fontId="32" fillId="3" borderId="2" xfId="3" applyFont="1" applyFill="1" applyBorder="1" applyAlignment="1">
      <alignment horizontal="center" vertical="center" wrapText="1"/>
    </xf>
    <xf numFmtId="0" fontId="31" fillId="3" borderId="2" xfId="3" applyFont="1" applyFill="1" applyBorder="1" applyAlignment="1">
      <alignment horizontal="center" vertical="center" wrapText="1"/>
    </xf>
    <xf numFmtId="0" fontId="31" fillId="3" borderId="60" xfId="3" applyFont="1" applyFill="1" applyBorder="1" applyAlignment="1">
      <alignment horizontal="center" vertical="center" wrapText="1"/>
    </xf>
    <xf numFmtId="0" fontId="31" fillId="3" borderId="7" xfId="3" applyFont="1" applyFill="1" applyBorder="1" applyAlignment="1">
      <alignment horizontal="center" vertical="center" wrapText="1"/>
    </xf>
    <xf numFmtId="0" fontId="31" fillId="3" borderId="9" xfId="3" applyFont="1" applyFill="1" applyBorder="1" applyAlignment="1">
      <alignment horizontal="center" vertical="center" wrapText="1"/>
    </xf>
    <xf numFmtId="0" fontId="31" fillId="3" borderId="62" xfId="3" applyFont="1" applyFill="1" applyBorder="1" applyAlignment="1">
      <alignment horizontal="center" vertical="center" wrapText="1"/>
    </xf>
    <xf numFmtId="0" fontId="32" fillId="3" borderId="61" xfId="3" applyFont="1" applyFill="1" applyBorder="1" applyAlignment="1">
      <alignment horizontal="center" vertical="center" wrapText="1"/>
    </xf>
    <xf numFmtId="0" fontId="32" fillId="4" borderId="62" xfId="3" applyFont="1" applyFill="1" applyBorder="1" applyAlignment="1">
      <alignment horizontal="center" vertical="center" wrapText="1"/>
    </xf>
    <xf numFmtId="0" fontId="31" fillId="3" borderId="61" xfId="3" applyFont="1" applyFill="1" applyBorder="1" applyAlignment="1">
      <alignment horizontal="center" vertical="center" wrapText="1"/>
    </xf>
    <xf numFmtId="2" fontId="32" fillId="0" borderId="62" xfId="3" applyNumberFormat="1" applyFont="1" applyBorder="1" applyAlignment="1">
      <alignment horizontal="center" vertical="center" wrapText="1"/>
    </xf>
    <xf numFmtId="0" fontId="31" fillId="3" borderId="17" xfId="3" applyFont="1" applyFill="1" applyBorder="1" applyAlignment="1">
      <alignment horizontal="center" vertical="center" wrapText="1"/>
    </xf>
    <xf numFmtId="3" fontId="31" fillId="0" borderId="63" xfId="2" applyNumberFormat="1" applyFont="1" applyFill="1" applyBorder="1" applyAlignment="1">
      <alignment horizontal="center" vertical="center" wrapText="1"/>
    </xf>
    <xf numFmtId="10" fontId="31" fillId="0" borderId="63" xfId="1" applyNumberFormat="1" applyFont="1" applyBorder="1" applyAlignment="1">
      <alignment horizontal="center" vertical="center" wrapText="1"/>
    </xf>
    <xf numFmtId="2" fontId="31" fillId="0" borderId="12" xfId="3" applyNumberFormat="1" applyFont="1" applyBorder="1" applyAlignment="1">
      <alignment horizontal="center" vertical="center" wrapText="1"/>
    </xf>
    <xf numFmtId="14" fontId="5" fillId="0" borderId="0" xfId="6" applyNumberFormat="1"/>
    <xf numFmtId="0" fontId="23" fillId="0" borderId="18" xfId="6" applyFont="1" applyBorder="1" applyAlignment="1">
      <alignment vertical="center" wrapText="1"/>
    </xf>
    <xf numFmtId="0" fontId="23" fillId="0" borderId="21" xfId="6" applyFont="1" applyBorder="1" applyAlignment="1">
      <alignment vertical="center" wrapText="1"/>
    </xf>
    <xf numFmtId="0" fontId="23" fillId="0" borderId="10" xfId="6" applyFont="1" applyBorder="1" applyAlignment="1">
      <alignment vertical="center" wrapText="1"/>
    </xf>
    <xf numFmtId="0" fontId="23" fillId="0" borderId="27" xfId="6" applyFont="1" applyBorder="1" applyAlignment="1">
      <alignment horizontal="left" vertical="center" wrapText="1"/>
    </xf>
    <xf numFmtId="0" fontId="23" fillId="0" borderId="13" xfId="6" applyFont="1" applyBorder="1" applyAlignment="1">
      <alignment horizontal="left" vertical="center" wrapText="1" indent="1"/>
    </xf>
    <xf numFmtId="0" fontId="24" fillId="0" borderId="27" xfId="6" applyFont="1" applyBorder="1" applyAlignment="1">
      <alignment horizontal="center" vertical="top" wrapText="1"/>
    </xf>
    <xf numFmtId="0" fontId="24" fillId="0" borderId="31" xfId="6" applyFont="1" applyBorder="1" applyAlignment="1">
      <alignment horizontal="center" vertical="top" wrapText="1"/>
    </xf>
    <xf numFmtId="0" fontId="24" fillId="0" borderId="32" xfId="6" applyFont="1" applyBorder="1" applyAlignment="1">
      <alignment horizontal="center" vertical="top" wrapText="1"/>
    </xf>
    <xf numFmtId="0" fontId="24" fillId="0" borderId="33" xfId="6" applyFont="1" applyBorder="1" applyAlignment="1">
      <alignment horizontal="center" vertical="top" wrapText="1"/>
    </xf>
    <xf numFmtId="0" fontId="26" fillId="0" borderId="21" xfId="6" quotePrefix="1" applyFont="1" applyBorder="1" applyAlignment="1">
      <alignment horizontal="left" vertical="center" wrapText="1" indent="2"/>
    </xf>
    <xf numFmtId="0" fontId="26" fillId="0" borderId="38" xfId="6" quotePrefix="1" applyFont="1" applyBorder="1" applyAlignment="1">
      <alignment horizontal="left" vertical="center" wrapText="1" indent="2"/>
    </xf>
    <xf numFmtId="0" fontId="23" fillId="0" borderId="8" xfId="6" applyFont="1" applyBorder="1" applyAlignment="1">
      <alignment horizontal="center" vertical="center" wrapText="1"/>
    </xf>
    <xf numFmtId="0" fontId="23" fillId="0" borderId="9" xfId="6" applyFont="1" applyBorder="1" applyAlignment="1">
      <alignment vertical="center" wrapText="1"/>
    </xf>
    <xf numFmtId="0" fontId="5" fillId="0" borderId="9" xfId="6" applyBorder="1"/>
    <xf numFmtId="0" fontId="23" fillId="0" borderId="9" xfId="6" applyFont="1" applyBorder="1" applyAlignment="1">
      <alignment horizontal="justify" vertical="center" wrapText="1"/>
    </xf>
    <xf numFmtId="0" fontId="5" fillId="0" borderId="8" xfId="6" applyBorder="1"/>
    <xf numFmtId="169" fontId="5" fillId="0" borderId="13" xfId="6" applyNumberFormat="1" applyBorder="1" applyAlignment="1">
      <alignment horizontal="left"/>
    </xf>
    <xf numFmtId="169" fontId="5" fillId="0" borderId="43" xfId="6" applyNumberFormat="1" applyBorder="1" applyAlignment="1">
      <alignment horizontal="left"/>
    </xf>
    <xf numFmtId="169" fontId="5" fillId="0" borderId="14" xfId="6" applyNumberFormat="1" applyBorder="1" applyAlignment="1">
      <alignment horizontal="left"/>
    </xf>
    <xf numFmtId="0" fontId="24" fillId="0" borderId="27" xfId="6" applyFont="1" applyBorder="1" applyAlignment="1">
      <alignment horizontal="center" vertical="center" wrapText="1"/>
    </xf>
    <xf numFmtId="0" fontId="24" fillId="0" borderId="31" xfId="6" applyFont="1" applyBorder="1" applyAlignment="1">
      <alignment horizontal="center" vertical="center" wrapText="1"/>
    </xf>
    <xf numFmtId="0" fontId="24" fillId="0" borderId="26" xfId="6" applyFont="1" applyBorder="1" applyAlignment="1">
      <alignment horizontal="center" vertical="center" wrapText="1"/>
    </xf>
    <xf numFmtId="0" fontId="24" fillId="0" borderId="33" xfId="6" applyFont="1" applyBorder="1" applyAlignment="1">
      <alignment horizontal="center" vertical="center" wrapText="1"/>
    </xf>
    <xf numFmtId="0" fontId="25" fillId="0" borderId="46" xfId="6" applyFont="1" applyBorder="1" applyAlignment="1">
      <alignment horizontal="left" vertical="center" wrapText="1" indent="1"/>
    </xf>
    <xf numFmtId="0" fontId="28" fillId="0" borderId="6" xfId="6" applyFont="1" applyBorder="1" applyAlignment="1">
      <alignment vertical="center" wrapText="1"/>
    </xf>
    <xf numFmtId="0" fontId="28" fillId="0" borderId="36" xfId="6" applyFont="1" applyBorder="1" applyAlignment="1">
      <alignment vertical="center" wrapText="1"/>
    </xf>
    <xf numFmtId="0" fontId="26" fillId="5" borderId="29" xfId="6" applyFont="1" applyFill="1" applyBorder="1" applyAlignment="1">
      <alignment horizontal="center" vertical="center" wrapText="1"/>
    </xf>
    <xf numFmtId="0" fontId="26" fillId="5" borderId="34" xfId="6" applyFont="1" applyFill="1" applyBorder="1" applyAlignment="1">
      <alignment horizontal="center" vertical="center" wrapText="1"/>
    </xf>
    <xf numFmtId="0" fontId="26" fillId="5" borderId="35" xfId="6" applyFont="1" applyFill="1" applyBorder="1" applyAlignment="1">
      <alignment horizontal="center" vertical="center" wrapText="1"/>
    </xf>
    <xf numFmtId="0" fontId="26" fillId="5" borderId="36" xfId="6" applyFont="1" applyFill="1" applyBorder="1" applyAlignment="1">
      <alignment horizontal="center" vertical="center" wrapText="1"/>
    </xf>
    <xf numFmtId="0" fontId="26" fillId="5" borderId="37" xfId="6" applyFont="1" applyFill="1" applyBorder="1" applyAlignment="1">
      <alignment horizontal="center" vertical="center" wrapText="1"/>
    </xf>
    <xf numFmtId="0" fontId="26" fillId="5" borderId="39" xfId="6" applyFont="1" applyFill="1" applyBorder="1" applyAlignment="1">
      <alignment horizontal="center" vertical="center" wrapText="1"/>
    </xf>
    <xf numFmtId="0" fontId="26" fillId="5" borderId="40" xfId="6" applyFont="1" applyFill="1" applyBorder="1" applyAlignment="1">
      <alignment horizontal="center" vertical="center" wrapText="1"/>
    </xf>
    <xf numFmtId="0" fontId="5" fillId="0" borderId="0" xfId="6"/>
    <xf numFmtId="0" fontId="26" fillId="0" borderId="29" xfId="6" applyFont="1" applyBorder="1" applyAlignment="1">
      <alignment horizontal="center" vertical="center" wrapText="1"/>
    </xf>
    <xf numFmtId="0" fontId="26" fillId="0" borderId="34" xfId="6" applyFont="1" applyBorder="1" applyAlignment="1">
      <alignment horizontal="center" vertical="center" wrapText="1"/>
    </xf>
    <xf numFmtId="0" fontId="26" fillId="0" borderId="44" xfId="6" applyFont="1" applyBorder="1" applyAlignment="1">
      <alignment horizontal="center" vertical="center" wrapText="1"/>
    </xf>
    <xf numFmtId="0" fontId="26" fillId="0" borderId="36" xfId="6" applyFont="1" applyBorder="1" applyAlignment="1">
      <alignment horizontal="center" vertical="center" wrapText="1"/>
    </xf>
    <xf numFmtId="0" fontId="26" fillId="0" borderId="45" xfId="6" applyFont="1" applyBorder="1" applyAlignment="1">
      <alignment horizontal="center" vertical="center" wrapText="1"/>
    </xf>
    <xf numFmtId="0" fontId="28" fillId="0" borderId="0" xfId="6" applyFont="1" applyAlignment="1">
      <alignment vertical="center" wrapText="1"/>
    </xf>
    <xf numFmtId="0" fontId="28" fillId="0" borderId="66" xfId="6" applyFont="1" applyBorder="1" applyAlignment="1">
      <alignment horizontal="center" vertical="center" wrapText="1"/>
    </xf>
    <xf numFmtId="0" fontId="28" fillId="0" borderId="67" xfId="6" applyFont="1" applyBorder="1" applyAlignment="1">
      <alignment horizontal="center" vertical="center" wrapText="1"/>
    </xf>
    <xf numFmtId="0" fontId="28" fillId="0" borderId="44" xfId="6" applyFont="1" applyBorder="1" applyAlignment="1">
      <alignment horizontal="center" vertical="center" wrapText="1"/>
    </xf>
    <xf numFmtId="0" fontId="28" fillId="0" borderId="68" xfId="6" applyFont="1" applyBorder="1" applyAlignment="1">
      <alignment horizontal="center" vertical="center" wrapText="1"/>
    </xf>
    <xf numFmtId="0" fontId="28" fillId="0" borderId="45" xfId="6" applyFont="1" applyBorder="1" applyAlignment="1">
      <alignment horizontal="center" vertical="center" wrapText="1"/>
    </xf>
    <xf numFmtId="0" fontId="28" fillId="0" borderId="69" xfId="6" applyFont="1" applyBorder="1" applyAlignment="1">
      <alignment horizontal="center" vertical="center" wrapText="1"/>
    </xf>
    <xf numFmtId="10" fontId="26" fillId="0" borderId="34" xfId="5" applyNumberFormat="1" applyFont="1" applyFill="1" applyBorder="1" applyAlignment="1">
      <alignment horizontal="center" vertical="center" wrapText="1"/>
    </xf>
    <xf numFmtId="3" fontId="26" fillId="0" borderId="34" xfId="7" applyNumberFormat="1" applyFont="1" applyFill="1" applyBorder="1" applyAlignment="1">
      <alignment horizontal="center" vertical="center" wrapText="1"/>
    </xf>
    <xf numFmtId="10" fontId="26" fillId="0" borderId="39" xfId="6" applyNumberFormat="1" applyFont="1" applyBorder="1" applyAlignment="1">
      <alignment horizontal="center" vertical="center" wrapText="1"/>
    </xf>
    <xf numFmtId="0" fontId="28" fillId="0" borderId="0" xfId="6" applyFont="1" applyAlignment="1">
      <alignment horizontal="left" vertical="center" wrapText="1"/>
    </xf>
    <xf numFmtId="0" fontId="25" fillId="0" borderId="49" xfId="6" applyFont="1" applyBorder="1" applyAlignment="1">
      <alignment horizontal="left" vertical="center" wrapText="1" indent="1"/>
    </xf>
    <xf numFmtId="173" fontId="28" fillId="0" borderId="44" xfId="6" applyNumberFormat="1" applyFont="1" applyBorder="1" applyAlignment="1">
      <alignment horizontal="center" vertical="center" wrapText="1"/>
    </xf>
    <xf numFmtId="0" fontId="26" fillId="0" borderId="39" xfId="6" applyFont="1" applyBorder="1" applyAlignment="1">
      <alignment horizontal="center" vertical="center" wrapText="1"/>
    </xf>
    <xf numFmtId="0" fontId="26" fillId="0" borderId="42" xfId="6" applyFont="1" applyBorder="1" applyAlignment="1">
      <alignment horizontal="center" vertical="center" wrapText="1"/>
    </xf>
    <xf numFmtId="0" fontId="28" fillId="0" borderId="68" xfId="6" quotePrefix="1" applyFont="1" applyBorder="1" applyAlignment="1">
      <alignment horizontal="center" vertical="center" wrapText="1"/>
    </xf>
    <xf numFmtId="1" fontId="28" fillId="0" borderId="67" xfId="6" applyNumberFormat="1" applyFont="1" applyBorder="1" applyAlignment="1">
      <alignment horizontal="center" vertical="center" wrapText="1"/>
    </xf>
    <xf numFmtId="0" fontId="24" fillId="0" borderId="46" xfId="6" applyFont="1" applyBorder="1" applyAlignment="1">
      <alignment horizontal="left" vertical="center" wrapText="1" indent="2"/>
    </xf>
    <xf numFmtId="0" fontId="24" fillId="0" borderId="70" xfId="6" applyFont="1" applyBorder="1" applyAlignment="1">
      <alignment horizontal="left" vertical="center" wrapText="1" indent="2"/>
    </xf>
    <xf numFmtId="0" fontId="24" fillId="0" borderId="71" xfId="6" applyFont="1" applyBorder="1" applyAlignment="1">
      <alignment horizontal="left" vertical="center" wrapText="1" indent="2"/>
    </xf>
    <xf numFmtId="0" fontId="24" fillId="0" borderId="47" xfId="6" applyFont="1" applyBorder="1" applyAlignment="1">
      <alignment horizontal="left" vertical="center" wrapText="1" indent="2"/>
    </xf>
    <xf numFmtId="0" fontId="40" fillId="5" borderId="0" xfId="3" applyFont="1" applyFill="1"/>
    <xf numFmtId="0" fontId="36" fillId="5" borderId="0" xfId="3" applyFont="1" applyFill="1" applyAlignment="1">
      <alignment horizontal="left" vertical="center" indent="9"/>
    </xf>
    <xf numFmtId="0" fontId="8" fillId="0" borderId="0" xfId="0" applyFont="1" applyAlignment="1">
      <alignment horizontal="center" vertical="center"/>
    </xf>
    <xf numFmtId="0" fontId="8" fillId="0" borderId="0" xfId="0" applyFont="1" applyAlignment="1">
      <alignment horizontal="left" vertical="center" indent="26"/>
    </xf>
    <xf numFmtId="0" fontId="0" fillId="5" borderId="0" xfId="0" applyFill="1" applyAlignment="1">
      <alignment horizontal="left" indent="8"/>
    </xf>
    <xf numFmtId="0" fontId="24" fillId="5" borderId="0" xfId="6" applyFont="1" applyFill="1" applyAlignment="1">
      <alignment horizontal="left" vertical="center" wrapText="1" indent="2"/>
    </xf>
    <xf numFmtId="0" fontId="24" fillId="5" borderId="0" xfId="6" applyFont="1" applyFill="1" applyAlignment="1">
      <alignment horizontal="left" vertical="center" wrapText="1"/>
    </xf>
    <xf numFmtId="0" fontId="41" fillId="5" borderId="0" xfId="3" applyFont="1" applyFill="1" applyAlignment="1">
      <alignment horizontal="left" vertical="center" indent="18"/>
    </xf>
    <xf numFmtId="0" fontId="26" fillId="5" borderId="0" xfId="6" quotePrefix="1" applyFont="1" applyFill="1" applyAlignment="1">
      <alignment horizontal="left" vertical="center" wrapText="1" indent="2"/>
    </xf>
    <xf numFmtId="0" fontId="26" fillId="5" borderId="0" xfId="6" applyFont="1" applyFill="1" applyAlignment="1">
      <alignment horizontal="center" vertical="center" wrapText="1"/>
    </xf>
    <xf numFmtId="0" fontId="0" fillId="2" borderId="0" xfId="0" applyFill="1"/>
    <xf numFmtId="0" fontId="26" fillId="2" borderId="0" xfId="6" quotePrefix="1" applyFont="1" applyFill="1" applyAlignment="1">
      <alignment horizontal="left" vertical="center" wrapText="1" indent="2"/>
    </xf>
    <xf numFmtId="0" fontId="43" fillId="5" borderId="0" xfId="3" applyFont="1" applyFill="1" applyAlignment="1">
      <alignment vertical="center" wrapText="1"/>
    </xf>
    <xf numFmtId="0" fontId="28" fillId="0" borderId="9" xfId="6" applyFont="1" applyBorder="1" applyAlignment="1">
      <alignment horizontal="center" vertical="center" wrapText="1"/>
    </xf>
    <xf numFmtId="169" fontId="5" fillId="0" borderId="8" xfId="6" applyNumberFormat="1" applyBorder="1" applyAlignment="1">
      <alignment horizontal="left"/>
    </xf>
    <xf numFmtId="169" fontId="5" fillId="0" borderId="10" xfId="6" applyNumberFormat="1" applyBorder="1" applyAlignment="1">
      <alignment horizontal="left"/>
    </xf>
    <xf numFmtId="0" fontId="5" fillId="0" borderId="5" xfId="6" applyBorder="1" applyAlignment="1">
      <alignment horizontal="center"/>
    </xf>
    <xf numFmtId="0" fontId="5" fillId="0" borderId="6" xfId="6" applyBorder="1" applyAlignment="1">
      <alignment horizontal="center"/>
    </xf>
    <xf numFmtId="0" fontId="0" fillId="0" borderId="6" xfId="0" applyBorder="1"/>
    <xf numFmtId="0" fontId="0" fillId="0" borderId="7" xfId="0" applyBorder="1"/>
    <xf numFmtId="0" fontId="0" fillId="0" borderId="9" xfId="0" applyBorder="1"/>
    <xf numFmtId="0" fontId="0" fillId="0" borderId="11" xfId="0" applyBorder="1"/>
    <xf numFmtId="0" fontId="0" fillId="0" borderId="12" xfId="0" applyBorder="1"/>
    <xf numFmtId="0" fontId="0" fillId="0" borderId="10" xfId="0" applyBorder="1"/>
    <xf numFmtId="0" fontId="0" fillId="2" borderId="10" xfId="0" applyFill="1" applyBorder="1"/>
    <xf numFmtId="0" fontId="0" fillId="2" borderId="11" xfId="0" applyFill="1" applyBorder="1"/>
    <xf numFmtId="10" fontId="0" fillId="2" borderId="10" xfId="1" applyNumberFormat="1" applyFont="1" applyFill="1" applyBorder="1" applyAlignment="1">
      <alignment horizontal="center"/>
    </xf>
    <xf numFmtId="0" fontId="0" fillId="0" borderId="5" xfId="0" applyBorder="1"/>
    <xf numFmtId="0" fontId="0" fillId="0" borderId="8" xfId="0" applyBorder="1"/>
    <xf numFmtId="0" fontId="26" fillId="5" borderId="0" xfId="6" applyFont="1" applyFill="1" applyAlignment="1">
      <alignment horizontal="left" vertical="center" wrapText="1" indent="2"/>
    </xf>
    <xf numFmtId="0" fontId="26" fillId="5" borderId="0" xfId="6" quotePrefix="1" applyFont="1" applyFill="1" applyAlignment="1">
      <alignment horizontal="left" vertical="center" indent="2"/>
    </xf>
    <xf numFmtId="0" fontId="5" fillId="5" borderId="0" xfId="6" applyFill="1"/>
    <xf numFmtId="0" fontId="26" fillId="5" borderId="5" xfId="6" applyFont="1" applyFill="1" applyBorder="1" applyAlignment="1">
      <alignment horizontal="left" vertical="center" wrapText="1" indent="2"/>
    </xf>
    <xf numFmtId="0" fontId="5" fillId="5" borderId="10" xfId="6" applyFill="1" applyBorder="1"/>
    <xf numFmtId="0" fontId="0" fillId="5" borderId="11" xfId="0" applyFill="1" applyBorder="1"/>
    <xf numFmtId="0" fontId="5" fillId="5" borderId="12" xfId="6" applyFill="1" applyBorder="1"/>
    <xf numFmtId="169" fontId="5" fillId="0" borderId="27" xfId="6" applyNumberFormat="1" applyBorder="1" applyAlignment="1">
      <alignment horizontal="left"/>
    </xf>
    <xf numFmtId="170" fontId="0" fillId="0" borderId="27" xfId="5" applyNumberFormat="1" applyFont="1" applyBorder="1" applyAlignment="1">
      <alignment horizontal="center"/>
    </xf>
    <xf numFmtId="170" fontId="0" fillId="0" borderId="26" xfId="5" applyNumberFormat="1" applyFont="1" applyFill="1" applyBorder="1" applyAlignment="1">
      <alignment horizontal="center"/>
    </xf>
    <xf numFmtId="0" fontId="5" fillId="0" borderId="10" xfId="6" applyBorder="1"/>
    <xf numFmtId="0" fontId="5" fillId="0" borderId="12" xfId="6" applyBorder="1"/>
    <xf numFmtId="0" fontId="24" fillId="0" borderId="57" xfId="6" applyFont="1" applyBorder="1" applyAlignment="1">
      <alignment horizontal="left" vertical="center" wrapText="1" indent="2"/>
    </xf>
    <xf numFmtId="10" fontId="26" fillId="0" borderId="44" xfId="5" applyNumberFormat="1" applyFont="1" applyFill="1" applyBorder="1" applyAlignment="1">
      <alignment horizontal="center" vertical="center" wrapText="1"/>
    </xf>
    <xf numFmtId="3" fontId="26" fillId="0" borderId="44" xfId="7" applyNumberFormat="1" applyFont="1" applyFill="1" applyBorder="1" applyAlignment="1">
      <alignment horizontal="center" vertical="center" wrapText="1"/>
    </xf>
    <xf numFmtId="10" fontId="26" fillId="0" borderId="36" xfId="1" applyNumberFormat="1" applyFont="1" applyFill="1" applyBorder="1" applyAlignment="1">
      <alignment horizontal="center" vertical="center" wrapText="1"/>
    </xf>
    <xf numFmtId="10" fontId="26" fillId="0" borderId="45" xfId="6" applyNumberFormat="1" applyFont="1" applyBorder="1" applyAlignment="1">
      <alignment horizontal="center" vertical="center" wrapText="1"/>
    </xf>
    <xf numFmtId="164" fontId="26" fillId="0" borderId="29" xfId="9" applyFont="1" applyFill="1" applyBorder="1" applyAlignment="1">
      <alignment horizontal="center" vertical="center" wrapText="1"/>
    </xf>
    <xf numFmtId="164" fontId="26" fillId="0" borderId="30" xfId="9" applyFont="1" applyFill="1" applyBorder="1" applyAlignment="1">
      <alignment horizontal="center" vertical="center" wrapText="1"/>
    </xf>
    <xf numFmtId="164" fontId="26" fillId="0" borderId="36" xfId="9" applyFont="1" applyFill="1" applyBorder="1" applyAlignment="1">
      <alignment horizontal="center" vertical="center" wrapText="1"/>
    </xf>
    <xf numFmtId="164" fontId="26" fillId="0" borderId="45" xfId="9" applyFont="1" applyFill="1" applyBorder="1" applyAlignment="1">
      <alignment horizontal="center" vertical="center" wrapText="1"/>
    </xf>
    <xf numFmtId="164" fontId="26" fillId="0" borderId="36" xfId="9" applyFont="1" applyFill="1" applyBorder="1" applyAlignment="1">
      <alignment vertical="center" wrapText="1"/>
    </xf>
    <xf numFmtId="164" fontId="26" fillId="0" borderId="39" xfId="9" applyFont="1" applyFill="1" applyBorder="1" applyAlignment="1">
      <alignment horizontal="center" vertical="center" wrapText="1"/>
    </xf>
    <xf numFmtId="164" fontId="26" fillId="0" borderId="42" xfId="9" applyFont="1" applyFill="1" applyBorder="1" applyAlignment="1">
      <alignment horizontal="center" vertical="center" wrapText="1"/>
    </xf>
    <xf numFmtId="0" fontId="5" fillId="0" borderId="5" xfId="6" applyBorder="1"/>
    <xf numFmtId="0" fontId="5" fillId="0" borderId="6" xfId="6" applyBorder="1"/>
    <xf numFmtId="0" fontId="5" fillId="0" borderId="7" xfId="6" applyBorder="1"/>
    <xf numFmtId="0" fontId="23" fillId="0" borderId="0" xfId="6" applyFont="1" applyAlignment="1">
      <alignment vertical="center" wrapText="1"/>
    </xf>
    <xf numFmtId="0" fontId="23" fillId="0" borderId="0" xfId="6" applyFont="1" applyAlignment="1">
      <alignment horizontal="justify" vertical="center" wrapText="1"/>
    </xf>
    <xf numFmtId="0" fontId="23" fillId="0" borderId="5" xfId="6" applyFont="1" applyBorder="1" applyAlignment="1">
      <alignment horizontal="center" vertical="center" wrapText="1"/>
    </xf>
    <xf numFmtId="0" fontId="23" fillId="0" borderId="6" xfId="6" applyFont="1" applyBorder="1" applyAlignment="1">
      <alignment vertical="center" wrapText="1"/>
    </xf>
    <xf numFmtId="174" fontId="0" fillId="0" borderId="26" xfId="10" applyNumberFormat="1" applyFont="1" applyFill="1" applyBorder="1" applyAlignment="1">
      <alignment horizontal="center"/>
    </xf>
    <xf numFmtId="174" fontId="0" fillId="2" borderId="11" xfId="10" applyNumberFormat="1" applyFont="1" applyFill="1" applyBorder="1" applyAlignment="1">
      <alignment horizontal="center"/>
    </xf>
    <xf numFmtId="175" fontId="0" fillId="0" borderId="41" xfId="10" applyNumberFormat="1" applyFont="1" applyFill="1" applyBorder="1" applyAlignment="1">
      <alignment horizontal="center"/>
    </xf>
    <xf numFmtId="175" fontId="0" fillId="2" borderId="12" xfId="10" applyNumberFormat="1" applyFont="1" applyFill="1" applyBorder="1"/>
    <xf numFmtId="0" fontId="23" fillId="0" borderId="43" xfId="6" applyFont="1" applyBorder="1" applyAlignment="1">
      <alignment horizontal="left" vertical="center" wrapText="1" indent="1"/>
    </xf>
    <xf numFmtId="0" fontId="23" fillId="0" borderId="10" xfId="6" applyFont="1" applyBorder="1" applyAlignment="1">
      <alignment horizontal="center" vertical="center" wrapText="1"/>
    </xf>
    <xf numFmtId="0" fontId="23" fillId="0" borderId="73" xfId="6" applyFont="1" applyBorder="1" applyAlignment="1">
      <alignment horizontal="center" vertical="center" wrapText="1"/>
    </xf>
    <xf numFmtId="0" fontId="23" fillId="0" borderId="69" xfId="6" applyFont="1" applyBorder="1" applyAlignment="1">
      <alignment horizontal="center" vertical="center" wrapText="1"/>
    </xf>
    <xf numFmtId="0" fontId="23" fillId="0" borderId="69" xfId="6" applyFont="1" applyBorder="1" applyAlignment="1">
      <alignment horizontal="center" vertical="top" wrapText="1"/>
    </xf>
    <xf numFmtId="0" fontId="26" fillId="5" borderId="8" xfId="6" applyFont="1" applyFill="1" applyBorder="1" applyAlignment="1">
      <alignment horizontal="left" vertical="center" wrapText="1" indent="2"/>
    </xf>
    <xf numFmtId="0" fontId="4" fillId="0" borderId="0" xfId="11"/>
    <xf numFmtId="22" fontId="4" fillId="0" borderId="0" xfId="11" applyNumberFormat="1"/>
    <xf numFmtId="176" fontId="7" fillId="0" borderId="0" xfId="12" applyNumberFormat="1" applyFont="1" applyAlignment="1">
      <alignment horizontal="left"/>
    </xf>
    <xf numFmtId="0" fontId="32" fillId="4" borderId="36" xfId="3" applyFont="1" applyFill="1" applyBorder="1" applyAlignment="1">
      <alignment horizontal="center" vertical="center" wrapText="1"/>
    </xf>
    <xf numFmtId="3" fontId="32" fillId="0" borderId="36" xfId="2" applyNumberFormat="1" applyFont="1" applyFill="1" applyBorder="1" applyAlignment="1">
      <alignment horizontal="center" vertical="center" wrapText="1"/>
    </xf>
    <xf numFmtId="10" fontId="32" fillId="0" borderId="36" xfId="1" applyNumberFormat="1" applyFont="1" applyBorder="1" applyAlignment="1">
      <alignment horizontal="center" vertical="center" wrapText="1"/>
    </xf>
    <xf numFmtId="3" fontId="32" fillId="0" borderId="36" xfId="2" applyNumberFormat="1" applyFont="1" applyBorder="1" applyAlignment="1">
      <alignment horizontal="center" vertical="center" wrapText="1"/>
    </xf>
    <xf numFmtId="0" fontId="32" fillId="3" borderId="70" xfId="3" applyFont="1" applyFill="1" applyBorder="1" applyAlignment="1">
      <alignment horizontal="center" vertical="center" wrapText="1"/>
    </xf>
    <xf numFmtId="0" fontId="32" fillId="4" borderId="45" xfId="3" applyFont="1" applyFill="1" applyBorder="1" applyAlignment="1">
      <alignment horizontal="center" vertical="center" wrapText="1"/>
    </xf>
    <xf numFmtId="0" fontId="31" fillId="3" borderId="70" xfId="3" applyFont="1" applyFill="1" applyBorder="1" applyAlignment="1">
      <alignment horizontal="center" vertical="center" wrapText="1"/>
    </xf>
    <xf numFmtId="10" fontId="32" fillId="0" borderId="45" xfId="1" applyNumberFormat="1" applyFont="1" applyBorder="1" applyAlignment="1">
      <alignment horizontal="center" vertical="center" wrapText="1"/>
    </xf>
    <xf numFmtId="0" fontId="31" fillId="3" borderId="71" xfId="3" applyFont="1" applyFill="1" applyBorder="1" applyAlignment="1">
      <alignment horizontal="center" vertical="center" wrapText="1"/>
    </xf>
    <xf numFmtId="3" fontId="32" fillId="0" borderId="39" xfId="2" applyNumberFormat="1" applyFont="1" applyFill="1" applyBorder="1" applyAlignment="1">
      <alignment horizontal="center" vertical="center" wrapText="1"/>
    </xf>
    <xf numFmtId="3" fontId="32" fillId="0" borderId="39" xfId="2" applyNumberFormat="1" applyFont="1" applyBorder="1" applyAlignment="1">
      <alignment horizontal="center" vertical="center" wrapText="1"/>
    </xf>
    <xf numFmtId="10" fontId="32" fillId="0" borderId="39" xfId="1" applyNumberFormat="1" applyFont="1" applyBorder="1" applyAlignment="1">
      <alignment horizontal="center" vertical="center" wrapText="1"/>
    </xf>
    <xf numFmtId="10" fontId="32" fillId="0" borderId="42" xfId="1" applyNumberFormat="1" applyFont="1" applyBorder="1" applyAlignment="1">
      <alignment horizontal="center" vertical="center" wrapText="1"/>
    </xf>
    <xf numFmtId="3" fontId="32" fillId="0" borderId="45" xfId="2" applyNumberFormat="1" applyFont="1" applyBorder="1" applyAlignment="1">
      <alignment horizontal="center" vertical="center" wrapText="1"/>
    </xf>
    <xf numFmtId="3" fontId="32" fillId="0" borderId="42" xfId="2" applyNumberFormat="1" applyFont="1" applyBorder="1" applyAlignment="1">
      <alignment horizontal="center" vertical="center" wrapText="1"/>
    </xf>
    <xf numFmtId="0" fontId="31" fillId="3" borderId="75" xfId="3" applyFont="1" applyFill="1" applyBorder="1" applyAlignment="1">
      <alignment horizontal="center" vertical="center" wrapText="1"/>
    </xf>
    <xf numFmtId="3" fontId="31" fillId="0" borderId="76" xfId="2" applyNumberFormat="1" applyFont="1" applyFill="1" applyBorder="1" applyAlignment="1">
      <alignment horizontal="center" vertical="center" wrapText="1"/>
    </xf>
    <xf numFmtId="10" fontId="31" fillId="0" borderId="41" xfId="1" applyNumberFormat="1" applyFont="1" applyFill="1" applyBorder="1" applyAlignment="1">
      <alignment horizontal="center" vertical="center" wrapText="1"/>
    </xf>
    <xf numFmtId="170" fontId="32" fillId="0" borderId="45" xfId="1" applyNumberFormat="1" applyFont="1" applyBorder="1" applyAlignment="1">
      <alignment horizontal="center" vertical="center" wrapText="1"/>
    </xf>
    <xf numFmtId="0" fontId="31" fillId="3" borderId="34" xfId="3" applyFont="1" applyFill="1" applyBorder="1" applyAlignment="1">
      <alignment horizontal="center" vertical="center" wrapText="1"/>
    </xf>
    <xf numFmtId="0" fontId="31" fillId="3" borderId="44" xfId="3" applyFont="1" applyFill="1" applyBorder="1" applyAlignment="1">
      <alignment horizontal="center" vertical="center" wrapText="1"/>
    </xf>
    <xf numFmtId="0" fontId="31" fillId="3" borderId="74" xfId="3" applyFont="1" applyFill="1" applyBorder="1" applyAlignment="1">
      <alignment horizontal="center" vertical="center" wrapText="1"/>
    </xf>
    <xf numFmtId="0" fontId="31" fillId="3" borderId="66" xfId="3" applyFont="1" applyFill="1" applyBorder="1" applyAlignment="1">
      <alignment horizontal="center" vertical="center" wrapText="1"/>
    </xf>
    <xf numFmtId="4" fontId="32" fillId="0" borderId="36" xfId="2" applyNumberFormat="1" applyFont="1" applyBorder="1" applyAlignment="1">
      <alignment horizontal="center" vertical="center" wrapText="1"/>
    </xf>
    <xf numFmtId="4" fontId="32" fillId="0" borderId="45" xfId="2" applyNumberFormat="1" applyFont="1" applyBorder="1" applyAlignment="1">
      <alignment horizontal="center" vertical="center" wrapText="1"/>
    </xf>
    <xf numFmtId="4" fontId="31" fillId="0" borderId="76" xfId="2" applyNumberFormat="1" applyFont="1" applyFill="1" applyBorder="1" applyAlignment="1">
      <alignment horizontal="center" vertical="center" wrapText="1"/>
    </xf>
    <xf numFmtId="4" fontId="31" fillId="0" borderId="41" xfId="2" applyNumberFormat="1" applyFont="1" applyFill="1" applyBorder="1" applyAlignment="1">
      <alignment horizontal="center" vertical="center" wrapText="1"/>
    </xf>
    <xf numFmtId="169" fontId="7" fillId="0" borderId="43" xfId="6" applyNumberFormat="1" applyFont="1" applyBorder="1" applyAlignment="1">
      <alignment horizontal="left"/>
    </xf>
    <xf numFmtId="10" fontId="29" fillId="0" borderId="0" xfId="1" applyNumberFormat="1" applyFont="1" applyBorder="1"/>
    <xf numFmtId="176" fontId="29" fillId="0" borderId="0" xfId="10" applyNumberFormat="1" applyFont="1" applyBorder="1"/>
    <xf numFmtId="10" fontId="29" fillId="0" borderId="8" xfId="1" applyNumberFormat="1" applyFont="1" applyBorder="1"/>
    <xf numFmtId="9" fontId="0" fillId="0" borderId="0" xfId="1" applyFont="1" applyFill="1"/>
    <xf numFmtId="2" fontId="0" fillId="0" borderId="0" xfId="0" applyNumberFormat="1"/>
    <xf numFmtId="10" fontId="0" fillId="0" borderId="0" xfId="1" applyNumberFormat="1" applyFont="1" applyFill="1"/>
    <xf numFmtId="10" fontId="0" fillId="2" borderId="0" xfId="1" applyNumberFormat="1" applyFont="1" applyFill="1" applyBorder="1" applyAlignment="1">
      <alignment horizontal="center"/>
    </xf>
    <xf numFmtId="170" fontId="0" fillId="0" borderId="26" xfId="5" applyNumberFormat="1" applyFont="1" applyBorder="1" applyAlignment="1">
      <alignment horizontal="center"/>
    </xf>
    <xf numFmtId="1" fontId="6" fillId="0" borderId="0" xfId="4" applyNumberFormat="1" applyAlignment="1">
      <alignment horizontal="center"/>
    </xf>
    <xf numFmtId="176" fontId="29" fillId="0" borderId="9" xfId="10" applyNumberFormat="1" applyFont="1" applyBorder="1"/>
    <xf numFmtId="0" fontId="31" fillId="0" borderId="0" xfId="3" applyFont="1" applyAlignment="1">
      <alignment vertical="center" wrapText="1"/>
    </xf>
    <xf numFmtId="0" fontId="1" fillId="0" borderId="0" xfId="0" applyFont="1"/>
    <xf numFmtId="14" fontId="1" fillId="0" borderId="0" xfId="0" applyNumberFormat="1" applyFont="1"/>
    <xf numFmtId="0" fontId="0" fillId="41" borderId="0" xfId="0" applyFill="1"/>
    <xf numFmtId="14" fontId="1" fillId="2" borderId="0" xfId="6" applyNumberFormat="1" applyFont="1" applyFill="1"/>
    <xf numFmtId="0" fontId="1" fillId="0" borderId="6" xfId="6" applyFont="1" applyBorder="1" applyAlignment="1">
      <alignment horizontal="center"/>
    </xf>
    <xf numFmtId="0" fontId="1" fillId="0" borderId="7" xfId="6" applyFont="1" applyBorder="1" applyAlignment="1">
      <alignment horizontal="center"/>
    </xf>
    <xf numFmtId="10" fontId="1" fillId="2" borderId="8" xfId="1" applyNumberFormat="1" applyFont="1" applyFill="1" applyBorder="1" applyAlignment="1">
      <alignment horizontal="center"/>
    </xf>
    <xf numFmtId="10" fontId="1" fillId="2" borderId="0" xfId="1" applyNumberFormat="1" applyFont="1" applyFill="1" applyBorder="1" applyAlignment="1">
      <alignment horizontal="center"/>
    </xf>
    <xf numFmtId="174" fontId="1" fillId="2" borderId="0" xfId="10" applyNumberFormat="1" applyFont="1" applyFill="1" applyBorder="1" applyAlignment="1">
      <alignment horizontal="center"/>
    </xf>
    <xf numFmtId="175" fontId="1" fillId="2" borderId="9" xfId="10" applyNumberFormat="1" applyFont="1" applyFill="1" applyBorder="1" applyAlignment="1">
      <alignment horizontal="center"/>
    </xf>
    <xf numFmtId="10" fontId="32" fillId="0" borderId="3" xfId="1" applyNumberFormat="1" applyFont="1" applyFill="1" applyBorder="1" applyAlignment="1">
      <alignment horizontal="center" vertical="center" wrapText="1"/>
    </xf>
    <xf numFmtId="171" fontId="0" fillId="0" borderId="0" xfId="0" applyNumberFormat="1"/>
    <xf numFmtId="0" fontId="63" fillId="0" borderId="0" xfId="0" applyFont="1"/>
    <xf numFmtId="22" fontId="63" fillId="0" borderId="0" xfId="0" applyNumberFormat="1" applyFont="1"/>
    <xf numFmtId="0" fontId="24" fillId="0" borderId="34" xfId="6" applyFont="1" applyBorder="1" applyAlignment="1">
      <alignment horizontal="left" vertical="center" wrapText="1"/>
    </xf>
    <xf numFmtId="0" fontId="24" fillId="0" borderId="44" xfId="6" applyFont="1" applyBorder="1" applyAlignment="1">
      <alignment horizontal="left" vertical="center" wrapText="1"/>
    </xf>
    <xf numFmtId="0" fontId="24" fillId="0" borderId="24" xfId="6" applyFont="1" applyBorder="1" applyAlignment="1">
      <alignment horizontal="left" vertical="center" wrapText="1"/>
    </xf>
    <xf numFmtId="0" fontId="24" fillId="0" borderId="25" xfId="6" applyFont="1" applyBorder="1" applyAlignment="1">
      <alignment horizontal="left" vertical="center" wrapText="1"/>
    </xf>
    <xf numFmtId="165" fontId="11" fillId="5" borderId="0" xfId="3" applyNumberFormat="1" applyFont="1" applyFill="1" applyAlignment="1">
      <alignment horizontal="left" vertical="center" indent="28"/>
    </xf>
    <xf numFmtId="0" fontId="38" fillId="5" borderId="0" xfId="3" applyFont="1" applyFill="1" applyAlignment="1">
      <alignment horizontal="left" vertical="center" indent="25"/>
    </xf>
    <xf numFmtId="0" fontId="22" fillId="5" borderId="0" xfId="8" applyFill="1" applyBorder="1" applyAlignment="1">
      <alignment horizontal="left" vertical="center" wrapText="1"/>
    </xf>
    <xf numFmtId="0" fontId="24" fillId="5" borderId="0" xfId="6" applyFont="1" applyFill="1" applyAlignment="1">
      <alignment horizontal="left" vertical="center" wrapText="1"/>
    </xf>
    <xf numFmtId="0" fontId="24" fillId="2" borderId="0" xfId="6" applyFont="1" applyFill="1" applyAlignment="1">
      <alignment horizontal="left" vertical="center" wrapText="1"/>
    </xf>
    <xf numFmtId="0" fontId="44" fillId="5" borderId="0" xfId="3" applyFont="1" applyFill="1" applyAlignment="1">
      <alignment horizontal="center" wrapText="1"/>
    </xf>
    <xf numFmtId="0" fontId="24" fillId="0" borderId="36" xfId="6" applyFont="1" applyBorder="1" applyAlignment="1">
      <alignment horizontal="left" vertical="center" wrapText="1"/>
    </xf>
    <xf numFmtId="0" fontId="24" fillId="0" borderId="45" xfId="6" applyFont="1" applyBorder="1" applyAlignment="1">
      <alignment horizontal="left" vertical="center" wrapText="1"/>
    </xf>
    <xf numFmtId="0" fontId="24" fillId="0" borderId="39" xfId="6" applyFont="1" applyBorder="1" applyAlignment="1">
      <alignment horizontal="left" vertical="center" wrapText="1"/>
    </xf>
    <xf numFmtId="0" fontId="24" fillId="0" borderId="42" xfId="6" applyFont="1" applyBorder="1" applyAlignment="1">
      <alignment horizontal="left" vertical="center" wrapText="1"/>
    </xf>
    <xf numFmtId="0" fontId="24" fillId="0" borderId="29" xfId="6" applyFont="1" applyBorder="1" applyAlignment="1">
      <alignment horizontal="left" vertical="center" wrapText="1"/>
    </xf>
    <xf numFmtId="0" fontId="24" fillId="0" borderId="30" xfId="6" applyFont="1" applyBorder="1" applyAlignment="1">
      <alignment horizontal="left" vertical="center" wrapText="1"/>
    </xf>
    <xf numFmtId="0" fontId="24" fillId="0" borderId="54" xfId="6" applyFont="1" applyBorder="1" applyAlignment="1">
      <alignment vertical="center" wrapText="1"/>
    </xf>
    <xf numFmtId="0" fontId="24" fillId="0" borderId="22" xfId="6" applyFont="1" applyBorder="1" applyAlignment="1">
      <alignment vertical="center" wrapText="1"/>
    </xf>
    <xf numFmtId="0" fontId="24" fillId="0" borderId="23" xfId="6" applyFont="1" applyBorder="1" applyAlignment="1">
      <alignment vertical="center" wrapText="1"/>
    </xf>
    <xf numFmtId="0" fontId="24" fillId="0" borderId="72" xfId="6" applyFont="1" applyBorder="1" applyAlignment="1">
      <alignment vertical="center" wrapText="1"/>
    </xf>
    <xf numFmtId="0" fontId="24" fillId="0" borderId="24" xfId="6" applyFont="1" applyBorder="1" applyAlignment="1">
      <alignment vertical="center" wrapText="1"/>
    </xf>
    <xf numFmtId="0" fontId="24" fillId="0" borderId="25" xfId="6" applyFont="1" applyBorder="1" applyAlignment="1">
      <alignment vertical="center" wrapText="1"/>
    </xf>
    <xf numFmtId="0" fontId="25" fillId="7" borderId="27" xfId="6" applyFont="1" applyFill="1" applyBorder="1" applyAlignment="1">
      <alignment horizontal="left" vertical="center" wrapText="1" indent="29"/>
    </xf>
    <xf numFmtId="0" fontId="25" fillId="7" borderId="26" xfId="6" applyFont="1" applyFill="1" applyBorder="1" applyAlignment="1">
      <alignment horizontal="left" vertical="center" wrapText="1" indent="29"/>
    </xf>
    <xf numFmtId="0" fontId="35" fillId="7" borderId="26" xfId="6" applyFont="1" applyFill="1" applyBorder="1" applyAlignment="1">
      <alignment horizontal="center" vertical="center" wrapText="1"/>
    </xf>
    <xf numFmtId="0" fontId="35" fillId="7" borderId="41" xfId="6" applyFont="1" applyFill="1" applyBorder="1" applyAlignment="1">
      <alignment horizontal="center" vertical="center" wrapText="1"/>
    </xf>
    <xf numFmtId="0" fontId="25" fillId="7" borderId="5" xfId="6" applyFont="1" applyFill="1" applyBorder="1" applyAlignment="1">
      <alignment horizontal="center" vertical="center" wrapText="1"/>
    </xf>
    <xf numFmtId="0" fontId="25" fillId="7" borderId="6" xfId="6" applyFont="1" applyFill="1" applyBorder="1" applyAlignment="1">
      <alignment horizontal="center" vertical="center" wrapText="1"/>
    </xf>
    <xf numFmtId="0" fontId="25" fillId="7" borderId="10" xfId="6" applyFont="1" applyFill="1" applyBorder="1" applyAlignment="1">
      <alignment horizontal="center" vertical="center" wrapText="1"/>
    </xf>
    <xf numFmtId="0" fontId="25" fillId="7" borderId="11" xfId="6" applyFont="1" applyFill="1" applyBorder="1" applyAlignment="1">
      <alignment horizontal="center" vertical="center" wrapText="1"/>
    </xf>
    <xf numFmtId="0" fontId="35" fillId="7" borderId="6" xfId="6" applyFont="1" applyFill="1" applyBorder="1" applyAlignment="1">
      <alignment horizontal="center" vertical="center" wrapText="1"/>
    </xf>
    <xf numFmtId="0" fontId="35" fillId="7" borderId="7" xfId="6" applyFont="1" applyFill="1" applyBorder="1" applyAlignment="1">
      <alignment horizontal="center" vertical="center" wrapText="1"/>
    </xf>
    <xf numFmtId="0" fontId="35" fillId="7" borderId="11" xfId="6" applyFont="1" applyFill="1" applyBorder="1" applyAlignment="1">
      <alignment horizontal="center" vertical="center" wrapText="1"/>
    </xf>
    <xf numFmtId="0" fontId="35" fillId="7" borderId="12" xfId="6" applyFont="1" applyFill="1" applyBorder="1" applyAlignment="1">
      <alignment horizontal="center" vertical="center" wrapText="1"/>
    </xf>
    <xf numFmtId="0" fontId="43" fillId="5" borderId="0" xfId="3" applyFont="1" applyFill="1" applyAlignment="1">
      <alignment horizontal="left" vertical="center" wrapText="1"/>
    </xf>
    <xf numFmtId="0" fontId="45" fillId="5" borderId="0" xfId="6" applyFont="1" applyFill="1" applyAlignment="1">
      <alignment horizontal="left" vertical="center" wrapText="1"/>
    </xf>
    <xf numFmtId="0" fontId="23" fillId="8" borderId="5" xfId="6" applyFont="1" applyFill="1" applyBorder="1" applyAlignment="1">
      <alignment horizontal="left" vertical="center" wrapText="1" indent="1"/>
    </xf>
    <xf numFmtId="0" fontId="23" fillId="8" borderId="6" xfId="6" applyFont="1" applyFill="1" applyBorder="1" applyAlignment="1">
      <alignment horizontal="left" vertical="center" wrapText="1" indent="1"/>
    </xf>
    <xf numFmtId="0" fontId="23" fillId="8" borderId="7" xfId="6" applyFont="1" applyFill="1" applyBorder="1" applyAlignment="1">
      <alignment horizontal="left" vertical="center" wrapText="1" indent="1"/>
    </xf>
    <xf numFmtId="0" fontId="24" fillId="0" borderId="29" xfId="6" applyFont="1" applyBorder="1" applyAlignment="1">
      <alignment vertical="center" wrapText="1"/>
    </xf>
    <xf numFmtId="0" fontId="24" fillId="0" borderId="30" xfId="6" applyFont="1" applyBorder="1" applyAlignment="1">
      <alignment vertical="center" wrapText="1"/>
    </xf>
    <xf numFmtId="0" fontId="24" fillId="0" borderId="36" xfId="6" applyFont="1" applyBorder="1" applyAlignment="1">
      <alignment vertical="center" wrapText="1"/>
    </xf>
    <xf numFmtId="0" fontId="24" fillId="0" borderId="45" xfId="6" applyFont="1" applyBorder="1" applyAlignment="1">
      <alignment vertical="center" wrapText="1"/>
    </xf>
    <xf numFmtId="0" fontId="26" fillId="5" borderId="0" xfId="6" applyFont="1" applyFill="1" applyAlignment="1">
      <alignment horizontal="left" vertical="center" wrapText="1"/>
    </xf>
    <xf numFmtId="0" fontId="26" fillId="5" borderId="9" xfId="6" applyFont="1" applyFill="1" applyBorder="1" applyAlignment="1">
      <alignment horizontal="left" vertical="center" wrapText="1"/>
    </xf>
    <xf numFmtId="0" fontId="25" fillId="7" borderId="27" xfId="6" applyFont="1" applyFill="1" applyBorder="1" applyAlignment="1">
      <alignment horizontal="left" vertical="center" wrapText="1" indent="30"/>
    </xf>
    <xf numFmtId="0" fontId="25" fillId="7" borderId="26" xfId="6" applyFont="1" applyFill="1" applyBorder="1" applyAlignment="1">
      <alignment horizontal="left" vertical="center" wrapText="1" indent="30"/>
    </xf>
    <xf numFmtId="0" fontId="35" fillId="7" borderId="26" xfId="6" applyFont="1" applyFill="1" applyBorder="1" applyAlignment="1">
      <alignment horizontal="right" vertical="center"/>
    </xf>
    <xf numFmtId="0" fontId="35" fillId="7" borderId="41" xfId="6" applyFont="1" applyFill="1" applyBorder="1" applyAlignment="1">
      <alignment horizontal="right" vertical="center"/>
    </xf>
    <xf numFmtId="0" fontId="23" fillId="0" borderId="5" xfId="6" applyFont="1" applyBorder="1" applyAlignment="1">
      <alignment horizontal="left" vertical="center" wrapText="1" indent="1"/>
    </xf>
    <xf numFmtId="0" fontId="23" fillId="0" borderId="6" xfId="6" applyFont="1" applyBorder="1" applyAlignment="1">
      <alignment horizontal="left" vertical="center" wrapText="1" indent="1"/>
    </xf>
    <xf numFmtId="0" fontId="23" fillId="0" borderId="7" xfId="6" applyFont="1" applyBorder="1" applyAlignment="1">
      <alignment horizontal="left" vertical="center" wrapText="1" indent="1"/>
    </xf>
    <xf numFmtId="0" fontId="5" fillId="0" borderId="10" xfId="6" applyBorder="1" applyAlignment="1">
      <alignment horizontal="center" vertical="center"/>
    </xf>
    <xf numFmtId="0" fontId="5" fillId="0" borderId="11" xfId="6" applyBorder="1" applyAlignment="1">
      <alignment horizontal="center" vertical="center"/>
    </xf>
    <xf numFmtId="0" fontId="5" fillId="0" borderId="12" xfId="6" applyBorder="1" applyAlignment="1">
      <alignment horizontal="center" vertical="center"/>
    </xf>
    <xf numFmtId="0" fontId="5" fillId="0" borderId="27" xfId="6" applyBorder="1" applyAlignment="1">
      <alignment horizontal="center"/>
    </xf>
    <xf numFmtId="0" fontId="5" fillId="0" borderId="26" xfId="6" applyBorder="1" applyAlignment="1">
      <alignment horizontal="center"/>
    </xf>
    <xf numFmtId="0" fontId="5" fillId="0" borderId="41" xfId="6" applyBorder="1" applyAlignment="1">
      <alignment horizontal="center"/>
    </xf>
    <xf numFmtId="0" fontId="23" fillId="8" borderId="27" xfId="6" applyFont="1" applyFill="1" applyBorder="1" applyAlignment="1">
      <alignment horizontal="left" vertical="center" wrapText="1" indent="1"/>
    </xf>
    <xf numFmtId="0" fontId="23" fillId="8" borderId="26" xfId="6" applyFont="1" applyFill="1" applyBorder="1" applyAlignment="1">
      <alignment horizontal="left" vertical="center" wrapText="1" indent="1"/>
    </xf>
    <xf numFmtId="0" fontId="23" fillId="8" borderId="41" xfId="6" applyFont="1" applyFill="1" applyBorder="1" applyAlignment="1">
      <alignment horizontal="left" vertical="center" wrapText="1" indent="1"/>
    </xf>
    <xf numFmtId="0" fontId="24" fillId="0" borderId="27" xfId="6" applyFont="1" applyBorder="1" applyAlignment="1">
      <alignment horizontal="left" vertical="center" wrapText="1"/>
    </xf>
    <xf numFmtId="0" fontId="24" fillId="0" borderId="26" xfId="6" applyFont="1" applyBorder="1" applyAlignment="1">
      <alignment horizontal="left" vertical="center" wrapText="1"/>
    </xf>
    <xf numFmtId="0" fontId="24" fillId="0" borderId="41" xfId="6" applyFont="1" applyBorder="1" applyAlignment="1">
      <alignment horizontal="left" vertical="center" wrapText="1"/>
    </xf>
    <xf numFmtId="0" fontId="45" fillId="5" borderId="6" xfId="6" applyFont="1" applyFill="1" applyBorder="1" applyAlignment="1">
      <alignment horizontal="left" vertical="center" wrapText="1"/>
    </xf>
    <xf numFmtId="0" fontId="45" fillId="5" borderId="7" xfId="6" applyFont="1" applyFill="1" applyBorder="1" applyAlignment="1">
      <alignment horizontal="left" vertical="center" wrapText="1"/>
    </xf>
    <xf numFmtId="0" fontId="25" fillId="0" borderId="49" xfId="6" applyFont="1" applyBorder="1" applyAlignment="1">
      <alignment horizontal="left" vertical="center" wrapText="1" indent="1"/>
    </xf>
    <xf numFmtId="0" fontId="25" fillId="0" borderId="57" xfId="6" applyFont="1" applyBorder="1" applyAlignment="1">
      <alignment horizontal="left" vertical="center" wrapText="1" indent="1"/>
    </xf>
    <xf numFmtId="0" fontId="28" fillId="0" borderId="0" xfId="6" applyFont="1" applyAlignment="1">
      <alignment horizontal="left" vertical="center" wrapText="1"/>
    </xf>
    <xf numFmtId="0" fontId="28" fillId="0" borderId="48" xfId="6" applyFont="1" applyBorder="1" applyAlignment="1">
      <alignment horizontal="left" vertical="center" wrapText="1"/>
    </xf>
    <xf numFmtId="0" fontId="28" fillId="0" borderId="50" xfId="6" applyFont="1" applyBorder="1" applyAlignment="1">
      <alignment horizontal="left" vertical="center" wrapText="1"/>
    </xf>
    <xf numFmtId="0" fontId="28" fillId="0" borderId="51" xfId="6" applyFont="1" applyBorder="1" applyAlignment="1">
      <alignment horizontal="left" vertical="center" wrapText="1"/>
    </xf>
    <xf numFmtId="0" fontId="28" fillId="0" borderId="52" xfId="6" applyFont="1" applyBorder="1" applyAlignment="1">
      <alignment horizontal="left" vertical="center" wrapText="1"/>
    </xf>
    <xf numFmtId="0" fontId="28" fillId="0" borderId="53" xfId="6" applyFont="1" applyBorder="1" applyAlignment="1">
      <alignment horizontal="left" vertical="center" wrapText="1"/>
    </xf>
    <xf numFmtId="0" fontId="28" fillId="0" borderId="55" xfId="6" applyFont="1" applyBorder="1" applyAlignment="1">
      <alignment horizontal="left" vertical="center" wrapText="1"/>
    </xf>
    <xf numFmtId="0" fontId="28" fillId="0" borderId="56" xfId="6" applyFont="1" applyBorder="1" applyAlignment="1">
      <alignment horizontal="left" vertical="center" wrapText="1"/>
    </xf>
    <xf numFmtId="0" fontId="28" fillId="0" borderId="34" xfId="6" applyFont="1" applyBorder="1" applyAlignment="1">
      <alignment horizontal="left" vertical="center" wrapText="1"/>
    </xf>
    <xf numFmtId="0" fontId="23" fillId="8" borderId="10" xfId="6" applyFont="1" applyFill="1" applyBorder="1" applyAlignment="1">
      <alignment horizontal="left" vertical="center" wrapText="1" indent="1"/>
    </xf>
    <xf numFmtId="0" fontId="23" fillId="8" borderId="11" xfId="6" applyFont="1" applyFill="1" applyBorder="1" applyAlignment="1">
      <alignment horizontal="left" vertical="center" wrapText="1" indent="1"/>
    </xf>
    <xf numFmtId="0" fontId="23" fillId="8" borderId="12" xfId="6" applyFont="1" applyFill="1" applyBorder="1" applyAlignment="1">
      <alignment horizontal="left" vertical="center" wrapText="1" indent="1"/>
    </xf>
    <xf numFmtId="0" fontId="28" fillId="0" borderId="22" xfId="6" applyFont="1" applyBorder="1" applyAlignment="1">
      <alignment horizontal="left" vertical="center" wrapText="1"/>
    </xf>
    <xf numFmtId="0" fontId="28" fillId="0" borderId="11" xfId="6" applyFont="1" applyBorder="1" applyAlignment="1">
      <alignment horizontal="left" vertical="center" wrapText="1"/>
    </xf>
    <xf numFmtId="0" fontId="28" fillId="0" borderId="54" xfId="6" applyFont="1" applyBorder="1" applyAlignment="1">
      <alignment horizontal="left" vertical="center" wrapText="1"/>
    </xf>
    <xf numFmtId="0" fontId="25" fillId="0" borderId="64" xfId="6" applyFont="1" applyBorder="1" applyAlignment="1">
      <alignment horizontal="left" vertical="center" wrapText="1" indent="1"/>
    </xf>
    <xf numFmtId="0" fontId="25" fillId="0" borderId="47" xfId="6" applyFont="1" applyBorder="1" applyAlignment="1">
      <alignment horizontal="left" vertical="center" wrapText="1" indent="1"/>
    </xf>
    <xf numFmtId="0" fontId="28" fillId="0" borderId="6" xfId="6" applyFont="1" applyBorder="1" applyAlignment="1">
      <alignment horizontal="left" vertical="center" wrapText="1"/>
    </xf>
    <xf numFmtId="0" fontId="28" fillId="0" borderId="65" xfId="6" applyFont="1" applyBorder="1" applyAlignment="1">
      <alignment horizontal="left" vertical="center" wrapText="1"/>
    </xf>
    <xf numFmtId="0" fontId="23" fillId="0" borderId="18" xfId="6" applyFont="1" applyBorder="1" applyAlignment="1">
      <alignment horizontal="left" vertical="center" wrapText="1" indent="1"/>
    </xf>
    <xf numFmtId="0" fontId="23" fillId="0" borderId="19" xfId="6" applyFont="1" applyBorder="1" applyAlignment="1">
      <alignment horizontal="left" vertical="center" wrapText="1" indent="1"/>
    </xf>
    <xf numFmtId="0" fontId="23" fillId="0" borderId="20" xfId="6" applyFont="1" applyBorder="1" applyAlignment="1">
      <alignment horizontal="left" vertical="center" wrapText="1" indent="1"/>
    </xf>
    <xf numFmtId="167" fontId="24" fillId="0" borderId="19" xfId="6" applyNumberFormat="1" applyFont="1" applyBorder="1" applyAlignment="1">
      <alignment horizontal="center" vertical="center" wrapText="1"/>
    </xf>
    <xf numFmtId="167" fontId="24" fillId="0" borderId="20" xfId="6" applyNumberFormat="1" applyFont="1" applyBorder="1" applyAlignment="1">
      <alignment horizontal="center" vertical="center" wrapText="1"/>
    </xf>
    <xf numFmtId="167" fontId="24" fillId="0" borderId="22" xfId="6" applyNumberFormat="1" applyFont="1" applyBorder="1" applyAlignment="1">
      <alignment horizontal="center" vertical="center" wrapText="1"/>
    </xf>
    <xf numFmtId="167" fontId="24" fillId="0" borderId="23" xfId="6" applyNumberFormat="1" applyFont="1" applyBorder="1" applyAlignment="1">
      <alignment horizontal="center" vertical="center" wrapText="1"/>
    </xf>
    <xf numFmtId="168" fontId="24" fillId="0" borderId="24" xfId="6" applyNumberFormat="1" applyFont="1" applyBorder="1" applyAlignment="1">
      <alignment horizontal="center" vertical="center" wrapText="1"/>
    </xf>
    <xf numFmtId="168" fontId="24" fillId="0" borderId="25" xfId="6" applyNumberFormat="1" applyFont="1" applyBorder="1" applyAlignment="1">
      <alignment horizontal="center" vertical="center" wrapText="1"/>
    </xf>
    <xf numFmtId="10" fontId="24" fillId="0" borderId="28" xfId="6" applyNumberFormat="1" applyFont="1" applyBorder="1" applyAlignment="1">
      <alignment horizontal="center" vertical="center" wrapText="1"/>
    </xf>
    <xf numFmtId="10" fontId="24" fillId="0" borderId="29" xfId="6" applyNumberFormat="1" applyFont="1" applyBorder="1" applyAlignment="1">
      <alignment horizontal="center" vertical="center" wrapText="1"/>
    </xf>
    <xf numFmtId="10" fontId="24" fillId="0" borderId="30" xfId="6" applyNumberFormat="1" applyFont="1" applyBorder="1" applyAlignment="1">
      <alignment horizontal="center" vertical="center" wrapText="1"/>
    </xf>
    <xf numFmtId="0" fontId="25" fillId="6" borderId="5" xfId="6" applyFont="1" applyFill="1" applyBorder="1" applyAlignment="1">
      <alignment horizontal="center" vertical="center" wrapText="1"/>
    </xf>
    <xf numFmtId="0" fontId="25" fillId="6" borderId="6" xfId="6" applyFont="1" applyFill="1" applyBorder="1" applyAlignment="1">
      <alignment horizontal="center" vertical="center" wrapText="1"/>
    </xf>
    <xf numFmtId="0" fontId="25" fillId="6" borderId="7" xfId="6" applyFont="1" applyFill="1" applyBorder="1" applyAlignment="1">
      <alignment horizontal="center" vertical="center" wrapText="1"/>
    </xf>
    <xf numFmtId="0" fontId="25" fillId="6" borderId="8" xfId="6" applyFont="1" applyFill="1" applyBorder="1" applyAlignment="1">
      <alignment horizontal="center" vertical="center" wrapText="1"/>
    </xf>
    <xf numFmtId="0" fontId="25" fillId="6" borderId="0" xfId="6" applyFont="1" applyFill="1" applyAlignment="1">
      <alignment horizontal="center" vertical="center" wrapText="1"/>
    </xf>
    <xf numFmtId="0" fontId="25" fillId="6" borderId="9" xfId="6" applyFont="1" applyFill="1" applyBorder="1" applyAlignment="1">
      <alignment horizontal="center" vertical="center" wrapText="1"/>
    </xf>
    <xf numFmtId="0" fontId="25" fillId="7" borderId="27" xfId="6" applyFont="1" applyFill="1" applyBorder="1" applyAlignment="1">
      <alignment horizontal="left" vertical="center" wrapText="1" indent="32"/>
    </xf>
    <xf numFmtId="0" fontId="25" fillId="7" borderId="26" xfId="6" applyFont="1" applyFill="1" applyBorder="1" applyAlignment="1">
      <alignment horizontal="left" vertical="center" wrapText="1" indent="32"/>
    </xf>
    <xf numFmtId="0" fontId="22" fillId="5" borderId="0" xfId="8" applyFill="1" applyBorder="1" applyAlignment="1">
      <alignment horizontal="center" vertical="center" wrapText="1"/>
    </xf>
    <xf numFmtId="0" fontId="0" fillId="0" borderId="0" xfId="0" applyAlignment="1">
      <alignment horizontal="left"/>
    </xf>
    <xf numFmtId="0" fontId="20" fillId="5" borderId="8" xfId="3" applyFont="1" applyFill="1" applyBorder="1" applyAlignment="1">
      <alignment horizontal="left" vertical="center" wrapText="1"/>
    </xf>
    <xf numFmtId="0" fontId="20" fillId="5" borderId="0" xfId="3" applyFont="1" applyFill="1" applyAlignment="1">
      <alignment horizontal="left" vertical="center" wrapText="1"/>
    </xf>
    <xf numFmtId="0" fontId="20" fillId="5" borderId="8" xfId="3" applyFont="1" applyFill="1" applyBorder="1" applyAlignment="1">
      <alignment horizontal="center" vertical="center"/>
    </xf>
    <xf numFmtId="0" fontId="20" fillId="5" borderId="9" xfId="3" applyFont="1" applyFill="1" applyBorder="1" applyAlignment="1">
      <alignment horizontal="center" vertical="center"/>
    </xf>
    <xf numFmtId="172" fontId="20" fillId="5" borderId="8" xfId="3" applyNumberFormat="1" applyFont="1" applyFill="1" applyBorder="1" applyAlignment="1">
      <alignment horizontal="center" vertical="center"/>
    </xf>
    <xf numFmtId="172" fontId="20" fillId="5" borderId="9" xfId="3" applyNumberFormat="1" applyFont="1" applyFill="1" applyBorder="1" applyAlignment="1">
      <alignment horizontal="center" vertical="center"/>
    </xf>
    <xf numFmtId="171" fontId="20" fillId="5" borderId="8" xfId="3" applyNumberFormat="1" applyFont="1" applyFill="1" applyBorder="1" applyAlignment="1">
      <alignment horizontal="center" vertical="center"/>
    </xf>
    <xf numFmtId="171" fontId="20" fillId="5" borderId="9" xfId="3" applyNumberFormat="1" applyFont="1" applyFill="1" applyBorder="1" applyAlignment="1">
      <alignment horizontal="center" vertical="center"/>
    </xf>
    <xf numFmtId="171" fontId="20" fillId="5" borderId="10" xfId="3" applyNumberFormat="1" applyFont="1" applyFill="1" applyBorder="1" applyAlignment="1">
      <alignment horizontal="center" vertical="center"/>
    </xf>
    <xf numFmtId="171" fontId="20" fillId="5" borderId="12" xfId="3" applyNumberFormat="1" applyFont="1" applyFill="1" applyBorder="1" applyAlignment="1">
      <alignment horizontal="center" vertical="center"/>
    </xf>
    <xf numFmtId="0" fontId="20" fillId="5" borderId="10" xfId="3" applyFont="1" applyFill="1" applyBorder="1" applyAlignment="1">
      <alignment horizontal="left" vertical="center" wrapText="1"/>
    </xf>
    <xf numFmtId="0" fontId="20" fillId="5" borderId="11" xfId="3" applyFont="1" applyFill="1" applyBorder="1" applyAlignment="1">
      <alignment horizontal="left" vertical="center" wrapText="1"/>
    </xf>
    <xf numFmtId="10" fontId="20" fillId="5" borderId="8" xfId="3" applyNumberFormat="1" applyFont="1" applyFill="1" applyBorder="1" applyAlignment="1">
      <alignment horizontal="center" vertical="center"/>
    </xf>
    <xf numFmtId="0" fontId="30" fillId="5" borderId="9" xfId="3" applyFont="1" applyFill="1" applyBorder="1" applyAlignment="1">
      <alignment horizontal="center" vertical="center" wrapText="1"/>
    </xf>
    <xf numFmtId="0" fontId="13" fillId="5" borderId="8" xfId="3" applyFont="1" applyFill="1" applyBorder="1" applyAlignment="1">
      <alignment horizontal="center" vertical="center"/>
    </xf>
    <xf numFmtId="0" fontId="13" fillId="5" borderId="0" xfId="3" applyFont="1" applyFill="1" applyAlignment="1">
      <alignment horizontal="center" vertical="center"/>
    </xf>
    <xf numFmtId="0" fontId="13" fillId="5" borderId="9" xfId="3" applyFont="1" applyFill="1" applyBorder="1" applyAlignment="1">
      <alignment horizontal="center" vertical="center"/>
    </xf>
    <xf numFmtId="165" fontId="12" fillId="5" borderId="0" xfId="3" applyNumberFormat="1" applyFont="1" applyFill="1" applyAlignment="1">
      <alignment horizontal="center" vertical="center"/>
    </xf>
    <xf numFmtId="0" fontId="8" fillId="5" borderId="8" xfId="3" applyFont="1" applyFill="1" applyBorder="1" applyAlignment="1">
      <alignment horizontal="center" vertical="center"/>
    </xf>
    <xf numFmtId="0" fontId="8" fillId="5" borderId="0" xfId="3" applyFont="1" applyFill="1" applyAlignment="1">
      <alignment horizontal="center" vertical="center"/>
    </xf>
    <xf numFmtId="0" fontId="8" fillId="5" borderId="9" xfId="3" applyFont="1" applyFill="1" applyBorder="1" applyAlignment="1">
      <alignment horizontal="center" vertical="center"/>
    </xf>
    <xf numFmtId="14" fontId="20" fillId="5" borderId="8" xfId="3" applyNumberFormat="1" applyFont="1" applyFill="1" applyBorder="1" applyAlignment="1">
      <alignment horizontal="center" vertical="center"/>
    </xf>
    <xf numFmtId="0" fontId="20" fillId="5" borderId="5" xfId="3" applyFont="1" applyFill="1" applyBorder="1" applyAlignment="1">
      <alignment horizontal="left" vertical="center" wrapText="1"/>
    </xf>
    <xf numFmtId="0" fontId="20" fillId="5" borderId="6" xfId="3" applyFont="1" applyFill="1" applyBorder="1" applyAlignment="1">
      <alignment horizontal="left" vertical="center" wrapText="1"/>
    </xf>
    <xf numFmtId="0" fontId="20" fillId="5" borderId="5" xfId="3" applyFont="1" applyFill="1" applyBorder="1" applyAlignment="1">
      <alignment horizontal="center" vertical="center"/>
    </xf>
    <xf numFmtId="0" fontId="20" fillId="5" borderId="7" xfId="3" applyFont="1" applyFill="1" applyBorder="1" applyAlignment="1">
      <alignment horizontal="center" vertical="center"/>
    </xf>
    <xf numFmtId="0" fontId="8" fillId="5" borderId="5" xfId="3" applyFont="1" applyFill="1" applyBorder="1" applyAlignment="1">
      <alignment horizontal="center" vertical="center" wrapText="1"/>
    </xf>
    <xf numFmtId="0" fontId="8" fillId="5" borderId="6" xfId="3" applyFont="1" applyFill="1" applyBorder="1" applyAlignment="1">
      <alignment horizontal="center" vertical="center" wrapText="1"/>
    </xf>
    <xf numFmtId="0" fontId="8" fillId="5" borderId="7" xfId="3" applyFont="1" applyFill="1" applyBorder="1" applyAlignment="1">
      <alignment horizontal="center" vertical="center" wrapText="1"/>
    </xf>
    <xf numFmtId="0" fontId="8" fillId="5" borderId="8" xfId="3" applyFont="1" applyFill="1" applyBorder="1" applyAlignment="1">
      <alignment horizontal="center" vertical="center" wrapText="1"/>
    </xf>
    <xf numFmtId="0" fontId="8" fillId="5" borderId="0" xfId="3" applyFont="1" applyFill="1" applyAlignment="1">
      <alignment horizontal="center" vertical="center" wrapText="1"/>
    </xf>
    <xf numFmtId="0" fontId="8" fillId="5" borderId="9" xfId="3" applyFont="1" applyFill="1" applyBorder="1" applyAlignment="1">
      <alignment horizontal="center" vertical="center" wrapText="1"/>
    </xf>
    <xf numFmtId="0" fontId="8" fillId="5" borderId="10" xfId="3" applyFont="1" applyFill="1" applyBorder="1" applyAlignment="1">
      <alignment horizontal="center" vertical="center" wrapText="1"/>
    </xf>
    <xf numFmtId="0" fontId="8" fillId="5" borderId="11" xfId="3" applyFont="1" applyFill="1" applyBorder="1" applyAlignment="1">
      <alignment horizontal="center" vertical="center" wrapText="1"/>
    </xf>
    <xf numFmtId="0" fontId="8" fillId="5" borderId="12" xfId="3" applyFont="1" applyFill="1" applyBorder="1" applyAlignment="1">
      <alignment horizontal="center" vertical="center" wrapText="1"/>
    </xf>
    <xf numFmtId="10" fontId="20" fillId="5" borderId="8" xfId="1" applyNumberFormat="1" applyFont="1" applyFill="1" applyBorder="1" applyAlignment="1">
      <alignment horizontal="center" vertical="center"/>
    </xf>
    <xf numFmtId="10" fontId="20" fillId="5" borderId="9" xfId="1" applyNumberFormat="1" applyFont="1" applyFill="1" applyBorder="1" applyAlignment="1">
      <alignment horizontal="center" vertical="center"/>
    </xf>
    <xf numFmtId="0" fontId="30" fillId="3" borderId="64" xfId="3" applyFont="1" applyFill="1" applyBorder="1" applyAlignment="1">
      <alignment horizontal="center" vertical="center" wrapText="1"/>
    </xf>
    <xf numFmtId="0" fontId="30" fillId="3" borderId="49" xfId="3" applyFont="1" applyFill="1" applyBorder="1" applyAlignment="1">
      <alignment horizontal="center" vertical="center" wrapText="1"/>
    </xf>
    <xf numFmtId="0" fontId="31" fillId="3" borderId="74" xfId="3" applyFont="1" applyFill="1" applyBorder="1" applyAlignment="1">
      <alignment horizontal="center" vertical="center" wrapText="1"/>
    </xf>
    <xf numFmtId="0" fontId="31" fillId="3" borderId="34" xfId="3" applyFont="1" applyFill="1" applyBorder="1" applyAlignment="1">
      <alignment horizontal="center" vertical="center" wrapText="1"/>
    </xf>
    <xf numFmtId="0" fontId="31" fillId="3" borderId="66" xfId="3" applyFont="1" applyFill="1" applyBorder="1" applyAlignment="1">
      <alignment horizontal="center" vertical="center" wrapText="1"/>
    </xf>
    <xf numFmtId="0" fontId="31" fillId="3" borderId="44" xfId="3" applyFont="1" applyFill="1" applyBorder="1" applyAlignment="1">
      <alignment horizontal="center" vertical="center" wrapText="1"/>
    </xf>
    <xf numFmtId="0" fontId="31" fillId="3" borderId="29" xfId="3" applyFont="1" applyFill="1" applyBorder="1" applyAlignment="1">
      <alignment horizontal="center" vertical="center" wrapText="1"/>
    </xf>
    <xf numFmtId="0" fontId="31" fillId="3" borderId="36" xfId="3" applyFont="1" applyFill="1" applyBorder="1" applyAlignment="1">
      <alignment horizontal="center" vertical="center" wrapText="1"/>
    </xf>
    <xf numFmtId="0" fontId="31" fillId="3" borderId="30" xfId="3" applyFont="1" applyFill="1" applyBorder="1" applyAlignment="1">
      <alignment horizontal="center" vertical="center" wrapText="1"/>
    </xf>
    <xf numFmtId="0" fontId="31" fillId="3" borderId="45" xfId="3" applyFont="1" applyFill="1" applyBorder="1" applyAlignment="1">
      <alignment horizontal="center" vertical="center" wrapText="1"/>
    </xf>
    <xf numFmtId="0" fontId="30" fillId="3" borderId="46" xfId="3" applyFont="1" applyFill="1" applyBorder="1" applyAlignment="1">
      <alignment horizontal="center" vertical="center" wrapText="1"/>
    </xf>
    <xf numFmtId="0" fontId="30" fillId="3" borderId="70" xfId="3" applyFont="1" applyFill="1" applyBorder="1" applyAlignment="1">
      <alignment horizontal="center" vertical="center" wrapText="1"/>
    </xf>
    <xf numFmtId="0" fontId="31" fillId="3" borderId="60" xfId="3" applyFont="1" applyFill="1" applyBorder="1" applyAlignment="1">
      <alignment horizontal="center" vertical="center" wrapText="1"/>
    </xf>
    <xf numFmtId="0" fontId="31" fillId="3" borderId="4" xfId="3" applyFont="1" applyFill="1" applyBorder="1" applyAlignment="1">
      <alignment horizontal="center" vertical="center" wrapText="1"/>
    </xf>
    <xf numFmtId="0" fontId="31" fillId="3" borderId="3" xfId="3" applyFont="1" applyFill="1" applyBorder="1" applyAlignment="1">
      <alignment horizontal="center" vertical="center" wrapText="1"/>
    </xf>
    <xf numFmtId="0" fontId="31" fillId="3" borderId="15" xfId="3" applyFont="1" applyFill="1" applyBorder="1" applyAlignment="1">
      <alignment horizontal="center" vertical="center" wrapText="1"/>
    </xf>
    <xf numFmtId="0" fontId="31" fillId="3" borderId="16" xfId="3" applyFont="1" applyFill="1" applyBorder="1" applyAlignment="1">
      <alignment horizontal="center" vertical="center" wrapText="1"/>
    </xf>
    <xf numFmtId="0" fontId="31" fillId="3" borderId="61" xfId="3" applyFont="1" applyFill="1" applyBorder="1" applyAlignment="1">
      <alignment horizontal="center" vertical="center" wrapText="1"/>
    </xf>
    <xf numFmtId="0" fontId="30" fillId="3" borderId="58" xfId="3" applyFont="1" applyFill="1" applyBorder="1" applyAlignment="1">
      <alignment horizontal="center" vertical="center" wrapText="1"/>
    </xf>
    <xf numFmtId="0" fontId="30" fillId="3" borderId="59" xfId="3" applyFont="1" applyFill="1" applyBorder="1" applyAlignment="1">
      <alignment horizontal="center" vertical="center" wrapText="1"/>
    </xf>
    <xf numFmtId="0" fontId="31" fillId="3" borderId="13" xfId="3" applyFont="1" applyFill="1" applyBorder="1" applyAlignment="1">
      <alignment horizontal="center" vertical="center" wrapText="1"/>
    </xf>
    <xf numFmtId="0" fontId="31" fillId="3" borderId="14" xfId="3" applyFont="1" applyFill="1" applyBorder="1" applyAlignment="1">
      <alignment horizontal="center" vertical="center" wrapText="1"/>
    </xf>
    <xf numFmtId="43" fontId="0" fillId="0" borderId="0" xfId="10" applyFont="1" applyFill="1" applyAlignment="1">
      <alignment horizontal="center"/>
    </xf>
    <xf numFmtId="10" fontId="0" fillId="0" borderId="0" xfId="1" applyNumberFormat="1" applyFont="1" applyFill="1" applyAlignment="1">
      <alignment horizontal="center"/>
    </xf>
    <xf numFmtId="10" fontId="29" fillId="40" borderId="0" xfId="1" applyNumberFormat="1" applyFont="1" applyFill="1" applyAlignment="1">
      <alignment horizontal="center"/>
    </xf>
    <xf numFmtId="176" fontId="29" fillId="0" borderId="0" xfId="10" applyNumberFormat="1" applyFont="1" applyFill="1" applyAlignment="1">
      <alignment horizontal="center"/>
    </xf>
    <xf numFmtId="0" fontId="29" fillId="0" borderId="0" xfId="0" applyFont="1" applyAlignment="1">
      <alignment horizontal="center"/>
    </xf>
    <xf numFmtId="0" fontId="29" fillId="0" borderId="0" xfId="0" applyFont="1" applyAlignment="1">
      <alignment horizontal="right"/>
    </xf>
  </cellXfs>
  <cellStyles count="60">
    <cellStyle name="20% - Accent1" xfId="30" builtinId="30" customBuiltin="1"/>
    <cellStyle name="20% - Accent2" xfId="34" builtinId="34" customBuiltin="1"/>
    <cellStyle name="20% - Accent3" xfId="38" builtinId="38" customBuiltin="1"/>
    <cellStyle name="20% - Accent4" xfId="42" builtinId="42" customBuiltin="1"/>
    <cellStyle name="20% - Accent5" xfId="46" builtinId="46" customBuiltin="1"/>
    <cellStyle name="20% - Accent6" xfId="50" builtinId="50" customBuiltin="1"/>
    <cellStyle name="40% - Accent1" xfId="31" builtinId="31" customBuiltin="1"/>
    <cellStyle name="40% - Accent2" xfId="35" builtinId="35" customBuiltin="1"/>
    <cellStyle name="40% - Accent3" xfId="39" builtinId="39" customBuiltin="1"/>
    <cellStyle name="40% - Accent4" xfId="43" builtinId="43" customBuiltin="1"/>
    <cellStyle name="40% - Accent5" xfId="47" builtinId="47" customBuiltin="1"/>
    <cellStyle name="40% - Accent6" xfId="51" builtinId="51" customBuiltin="1"/>
    <cellStyle name="60% - Accent1" xfId="32" builtinId="32" customBuiltin="1"/>
    <cellStyle name="60% - Accent2" xfId="36" builtinId="36" customBuiltin="1"/>
    <cellStyle name="60% - Accent3" xfId="40" builtinId="40" customBuiltin="1"/>
    <cellStyle name="60% - Accent4" xfId="44" builtinId="44" customBuiltin="1"/>
    <cellStyle name="60% - Accent5" xfId="48" builtinId="48" customBuiltin="1"/>
    <cellStyle name="60% - Accent6" xfId="52" builtinId="52" customBuiltin="1"/>
    <cellStyle name="Accent1" xfId="29" builtinId="29" customBuiltin="1"/>
    <cellStyle name="Accent2" xfId="33" builtinId="33" customBuiltin="1"/>
    <cellStyle name="Accent3" xfId="37" builtinId="37" customBuiltin="1"/>
    <cellStyle name="Accent4" xfId="41" builtinId="41" customBuiltin="1"/>
    <cellStyle name="Accent5" xfId="45" builtinId="45" customBuiltin="1"/>
    <cellStyle name="Accent6" xfId="49" builtinId="49" customBuiltin="1"/>
    <cellStyle name="Bad" xfId="19" builtinId="27" customBuiltin="1"/>
    <cellStyle name="Calculation" xfId="23" builtinId="22" customBuiltin="1"/>
    <cellStyle name="Check Cell" xfId="25" builtinId="23" customBuiltin="1"/>
    <cellStyle name="Comma" xfId="10" builtinId="3"/>
    <cellStyle name="Currency" xfId="9" builtinId="4"/>
    <cellStyle name="Explanatory Text" xfId="27" builtinId="53" customBuiltin="1"/>
    <cellStyle name="Good" xfId="18" builtinId="26" customBuiltin="1"/>
    <cellStyle name="Heading 1" xfId="14" builtinId="16" customBuiltin="1"/>
    <cellStyle name="Heading 2" xfId="15" builtinId="17" customBuiltin="1"/>
    <cellStyle name="Heading 3" xfId="16" builtinId="18" customBuiltin="1"/>
    <cellStyle name="Heading 4" xfId="17" builtinId="19" customBuiltin="1"/>
    <cellStyle name="Hyperlink" xfId="8" builtinId="8"/>
    <cellStyle name="Input" xfId="21" builtinId="20" customBuiltin="1"/>
    <cellStyle name="Linked Cell" xfId="24" builtinId="24" customBuiltin="1"/>
    <cellStyle name="Millares 2" xfId="2" xr:uid="{8EC3D181-824E-431A-A595-02AA4A3E947C}"/>
    <cellStyle name="Millares 2 2" xfId="7" xr:uid="{0B07C1C8-26ED-4527-B05F-92A74FF459D7}"/>
    <cellStyle name="Millares 3" xfId="12" xr:uid="{CC18767E-A23F-4A8B-8297-4FB2068498A6}"/>
    <cellStyle name="Millares 4" xfId="58" xr:uid="{49AB8218-C8DD-4739-AAD9-D089931FB9A9}"/>
    <cellStyle name="Neutral" xfId="20" builtinId="28" customBuiltin="1"/>
    <cellStyle name="Normal" xfId="0" builtinId="0"/>
    <cellStyle name="Normal 2" xfId="3" xr:uid="{584F2494-D328-43C3-B23C-36514BC0DB17}"/>
    <cellStyle name="Normal 2 2" xfId="4" xr:uid="{1D7AD122-33BB-43EC-B7E0-7E0D8D539731}"/>
    <cellStyle name="Normal 2 3" xfId="54" xr:uid="{D76D0332-4BAF-4C02-AE13-49A84883D86F}"/>
    <cellStyle name="Normal 3" xfId="6" xr:uid="{5FDF0D17-A40B-4478-BD87-948091FF07CD}"/>
    <cellStyle name="Normal 3 2" xfId="56" xr:uid="{8AD57B6E-238B-452D-B9C7-A931AC4D8A55}"/>
    <cellStyle name="Normal 4" xfId="11" xr:uid="{D3A5CF28-F3B8-4679-99A2-BDB9FEA8AB0B}"/>
    <cellStyle name="Normal 5" xfId="53" xr:uid="{363778B0-91C2-4EB9-896D-7AFE48DBB30F}"/>
    <cellStyle name="Normal 6" xfId="59" xr:uid="{099BD756-1A6E-4161-B72D-D62564B7E606}"/>
    <cellStyle name="Notas 2" xfId="55" xr:uid="{2477E2BB-7552-47A8-9577-6E4A20115676}"/>
    <cellStyle name="Output" xfId="22" builtinId="21" customBuiltin="1"/>
    <cellStyle name="Per cent" xfId="1" builtinId="5"/>
    <cellStyle name="Porcentaje 2" xfId="5" xr:uid="{DFE3E844-A335-4B28-AF87-57D9AA9AD052}"/>
    <cellStyle name="Porcentaje 3" xfId="57" xr:uid="{84C784D4-F6D9-4E01-9E44-BE7CAD1B3D7C}"/>
    <cellStyle name="Title" xfId="13" builtinId="15" customBuiltin="1"/>
    <cellStyle name="Total" xfId="28" builtinId="25" customBuiltin="1"/>
    <cellStyle name="Warning Text" xfId="26" builtinId="11" customBuiltin="1"/>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2240222676071634E-3"/>
          <c:y val="8.158418364382386E-3"/>
          <c:w val="0.99877597773239279"/>
          <c:h val="0.89236612209780031"/>
        </c:manualLayout>
      </c:layout>
      <c:barChart>
        <c:barDir val="col"/>
        <c:grouping val="stacked"/>
        <c:varyColors val="0"/>
        <c:ser>
          <c:idx val="0"/>
          <c:order val="0"/>
          <c:tx>
            <c:strRef>
              <c:f>'Informe interno'!$C$91</c:f>
              <c:strCache>
                <c:ptCount val="1"/>
                <c:pt idx="0">
                  <c:v>Mes Anterior</c:v>
                </c:pt>
              </c:strCache>
            </c:strRef>
          </c:tx>
          <c:spPr>
            <a:pattFill prst="ltUpDiag">
              <a:fgClr>
                <a:schemeClr val="accent1"/>
              </a:fgClr>
              <a:bgClr>
                <a:schemeClr val="accent1">
                  <a:lumMod val="20000"/>
                  <a:lumOff val="80000"/>
                </a:schemeClr>
              </a:bgClr>
            </a:pattFill>
            <a:ln w="9525">
              <a:solidFill>
                <a:schemeClr val="lt1"/>
              </a:solidFill>
            </a:ln>
            <a:effectLst>
              <a:innerShdw blurRad="114300">
                <a:schemeClr val="accent1"/>
              </a:innerShdw>
            </a:effectLst>
          </c:spPr>
          <c:invertIfNegative val="0"/>
          <c:dLbls>
            <c:delete val="1"/>
          </c:dLbls>
          <c:cat>
            <c:numRef>
              <c:f>([1]Mensual!$B$11,[1]Mensual!$B$10)</c:f>
              <c:numCache>
                <c:formatCode>General</c:formatCode>
                <c:ptCount val="2"/>
              </c:numCache>
            </c:numRef>
          </c:cat>
          <c:val>
            <c:numRef>
              <c:f>'Informe interno'!$C$92:$C$93</c:f>
              <c:numCache>
                <c:formatCode>General</c:formatCode>
                <c:ptCount val="2"/>
                <c:pt idx="0">
                  <c:v>18</c:v>
                </c:pt>
                <c:pt idx="1">
                  <c:v>9</c:v>
                </c:pt>
              </c:numCache>
            </c:numRef>
          </c:val>
          <c:extLst>
            <c:ext xmlns:c16="http://schemas.microsoft.com/office/drawing/2014/chart" uri="{C3380CC4-5D6E-409C-BE32-E72D297353CC}">
              <c16:uniqueId val="{00000000-E011-45FF-9D4C-61CE960EEB40}"/>
            </c:ext>
          </c:extLst>
        </c:ser>
        <c:ser>
          <c:idx val="1"/>
          <c:order val="1"/>
          <c:tx>
            <c:strRef>
              <c:f>'Informe interno'!$D$91</c:f>
              <c:strCache>
                <c:ptCount val="1"/>
                <c:pt idx="0">
                  <c:v>Mes Actual</c:v>
                </c:pt>
              </c:strCache>
            </c:strRef>
          </c:tx>
          <c:spPr>
            <a:pattFill prst="ltUpDiag">
              <a:fgClr>
                <a:schemeClr val="accent2"/>
              </a:fgClr>
              <a:bgClr>
                <a:schemeClr val="accent2">
                  <a:lumMod val="20000"/>
                  <a:lumOff val="80000"/>
                </a:schemeClr>
              </a:bgClr>
            </a:pattFill>
            <a:ln w="9525">
              <a:solidFill>
                <a:schemeClr val="lt1"/>
              </a:solidFill>
            </a:ln>
            <a:effectLst>
              <a:innerShdw blurRad="114300">
                <a:schemeClr val="accent2"/>
              </a:innerShdw>
            </a:effectLst>
          </c:spPr>
          <c:invertIfNegative val="0"/>
          <c:dLbls>
            <c:delete val="1"/>
          </c:dLbls>
          <c:cat>
            <c:numRef>
              <c:f>([1]Mensual!$B$11,[1]Mensual!$B$10)</c:f>
              <c:numCache>
                <c:formatCode>General</c:formatCode>
                <c:ptCount val="2"/>
              </c:numCache>
            </c:numRef>
          </c:cat>
          <c:val>
            <c:numRef>
              <c:f>'Informe interno'!$D$92:$D$93</c:f>
              <c:numCache>
                <c:formatCode>General</c:formatCode>
                <c:ptCount val="2"/>
                <c:pt idx="0">
                  <c:v>39</c:v>
                </c:pt>
                <c:pt idx="1">
                  <c:v>47</c:v>
                </c:pt>
              </c:numCache>
            </c:numRef>
          </c:val>
          <c:extLst>
            <c:ext xmlns:c16="http://schemas.microsoft.com/office/drawing/2014/chart" uri="{C3380CC4-5D6E-409C-BE32-E72D297353CC}">
              <c16:uniqueId val="{00000001-E011-45FF-9D4C-61CE960EEB40}"/>
            </c:ext>
          </c:extLst>
        </c:ser>
        <c:dLbls>
          <c:dLblPos val="ctr"/>
          <c:showLegendKey val="0"/>
          <c:showVal val="0"/>
          <c:showCatName val="1"/>
          <c:showSerName val="0"/>
          <c:showPercent val="0"/>
          <c:showBubbleSize val="0"/>
        </c:dLbls>
        <c:gapWidth val="0"/>
        <c:overlap val="100"/>
        <c:axId val="2060884640"/>
        <c:axId val="2060880064"/>
      </c:barChart>
      <c:scatterChart>
        <c:scatterStyle val="smoothMarker"/>
        <c:varyColors val="0"/>
        <c:ser>
          <c:idx val="2"/>
          <c:order val="2"/>
          <c:tx>
            <c:strRef>
              <c:f>'Informe interno'!$B$94</c:f>
              <c:strCache>
                <c:ptCount val="1"/>
                <c:pt idx="0">
                  <c:v>Desviación</c:v>
                </c:pt>
              </c:strCache>
            </c:strRef>
          </c:tx>
          <c:spPr>
            <a:ln w="12700" cap="rnd">
              <a:solidFill>
                <a:schemeClr val="tx1"/>
              </a:solidFill>
              <a:prstDash val="dash"/>
              <a:round/>
              <a:tailEnd type="triangle" w="sm" len="lg"/>
            </a:ln>
            <a:effectLst/>
          </c:spPr>
          <c:marker>
            <c:symbol val="diamond"/>
            <c:size val="8"/>
            <c:spPr>
              <a:solidFill>
                <a:schemeClr val="tx1"/>
              </a:solidFill>
              <a:ln w="12700">
                <a:solidFill>
                  <a:schemeClr val="lt1"/>
                </a:solidFill>
                <a:tailEnd w="sm" len="lg"/>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baseline="0">
                    <a:solidFill>
                      <a:schemeClr val="tx1">
                        <a:lumMod val="75000"/>
                        <a:lumOff val="25000"/>
                      </a:schemeClr>
                    </a:solidFill>
                    <a:latin typeface="+mn-lt"/>
                    <a:ea typeface="+mn-ea"/>
                    <a:cs typeface="+mn-cs"/>
                  </a:defRPr>
                </a:pPr>
                <a:endParaRPr lang="es-ES"/>
              </a:p>
            </c:txPr>
            <c:dLblPos val="ct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yVal>
            <c:numRef>
              <c:f>'Informe interno'!$C$94:$D$94</c:f>
              <c:numCache>
                <c:formatCode>General</c:formatCode>
                <c:ptCount val="2"/>
                <c:pt idx="0">
                  <c:v>-9</c:v>
                </c:pt>
                <c:pt idx="1">
                  <c:v>8</c:v>
                </c:pt>
              </c:numCache>
            </c:numRef>
          </c:yVal>
          <c:smooth val="1"/>
          <c:extLst>
            <c:ext xmlns:c16="http://schemas.microsoft.com/office/drawing/2014/chart" uri="{C3380CC4-5D6E-409C-BE32-E72D297353CC}">
              <c16:uniqueId val="{00000002-E011-45FF-9D4C-61CE960EEB40}"/>
            </c:ext>
          </c:extLst>
        </c:ser>
        <c:dLbls>
          <c:showLegendKey val="0"/>
          <c:showVal val="0"/>
          <c:showCatName val="0"/>
          <c:showSerName val="0"/>
          <c:showPercent val="0"/>
          <c:showBubbleSize val="0"/>
        </c:dLbls>
        <c:axId val="421524800"/>
        <c:axId val="421532288"/>
      </c:scatterChart>
      <c:catAx>
        <c:axId val="2060884640"/>
        <c:scaling>
          <c:orientation val="minMax"/>
        </c:scaling>
        <c:delete val="0"/>
        <c:axPos val="b"/>
        <c:numFmt formatCode="General" sourceLinked="1"/>
        <c:majorTickMark val="out"/>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baseline="0">
                <a:solidFill>
                  <a:schemeClr val="bg2">
                    <a:lumMod val="25000"/>
                  </a:schemeClr>
                </a:solidFill>
                <a:latin typeface="+mn-lt"/>
                <a:ea typeface="+mn-ea"/>
                <a:cs typeface="+mn-cs"/>
              </a:defRPr>
            </a:pPr>
            <a:endParaRPr lang="es-ES"/>
          </a:p>
        </c:txPr>
        <c:crossAx val="2060880064"/>
        <c:crosses val="autoZero"/>
        <c:auto val="1"/>
        <c:lblAlgn val="ctr"/>
        <c:lblOffset val="100"/>
        <c:noMultiLvlLbl val="0"/>
      </c:catAx>
      <c:valAx>
        <c:axId val="2060880064"/>
        <c:scaling>
          <c:orientation val="minMax"/>
          <c:min val="0"/>
        </c:scaling>
        <c:delete val="0"/>
        <c:axPos val="l"/>
        <c:majorGridlines>
          <c:spPr>
            <a:ln>
              <a:noFill/>
            </a:ln>
            <a:effectLst/>
          </c:spPr>
        </c:majorGridlines>
        <c:numFmt formatCode="General" sourceLinked="1"/>
        <c:majorTickMark val="out"/>
        <c:minorTickMark val="none"/>
        <c:tickLblPos val="nextTo"/>
        <c:spPr>
          <a:noFill/>
          <a:ln>
            <a:solidFill>
              <a:schemeClr val="accent1">
                <a:alpha val="50000"/>
              </a:schemeClr>
            </a:solidFill>
          </a:ln>
          <a:effectLst/>
        </c:spPr>
        <c:txPr>
          <a:bodyPr rot="-60000000" spcFirstLastPara="1" vertOverflow="ellipsis" vert="horz" wrap="square" anchor="ctr" anchorCtr="1"/>
          <a:lstStyle/>
          <a:p>
            <a:pPr>
              <a:defRPr sz="900" b="0" i="0" u="none" strike="noStrike" baseline="0">
                <a:solidFill>
                  <a:sysClr val="windowText" lastClr="000000"/>
                </a:solidFill>
                <a:latin typeface="+mn-lt"/>
                <a:ea typeface="+mn-ea"/>
                <a:cs typeface="+mn-cs"/>
              </a:defRPr>
            </a:pPr>
            <a:endParaRPr lang="es-ES"/>
          </a:p>
        </c:txPr>
        <c:crossAx val="2060884640"/>
        <c:crosses val="autoZero"/>
        <c:crossBetween val="between"/>
      </c:valAx>
      <c:valAx>
        <c:axId val="421532288"/>
        <c:scaling>
          <c:orientation val="minMax"/>
          <c:max val="10"/>
        </c:scaling>
        <c:delete val="0"/>
        <c:axPos val="r"/>
        <c:numFmt formatCode="General" sourceLinked="1"/>
        <c:majorTickMark val="out"/>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baseline="0">
                <a:solidFill>
                  <a:schemeClr val="bg2">
                    <a:lumMod val="25000"/>
                  </a:schemeClr>
                </a:solidFill>
                <a:latin typeface="+mn-lt"/>
                <a:ea typeface="+mn-ea"/>
                <a:cs typeface="+mn-cs"/>
              </a:defRPr>
            </a:pPr>
            <a:endParaRPr lang="es-ES"/>
          </a:p>
        </c:txPr>
        <c:crossAx val="421524800"/>
        <c:crosses val="max"/>
        <c:crossBetween val="midCat"/>
        <c:majorUnit val="2"/>
      </c:valAx>
      <c:valAx>
        <c:axId val="421524800"/>
        <c:scaling>
          <c:orientation val="minMax"/>
        </c:scaling>
        <c:delete val="1"/>
        <c:axPos val="b"/>
        <c:majorTickMark val="out"/>
        <c:minorTickMark val="none"/>
        <c:tickLblPos val="nextTo"/>
        <c:crossAx val="421532288"/>
        <c:crosses val="autoZero"/>
        <c:crossBetween val="midCat"/>
      </c:valAx>
      <c:spPr>
        <a:noFill/>
        <a:ln>
          <a:noFill/>
        </a:ln>
        <a:effectLst/>
      </c:spPr>
    </c:plotArea>
    <c:legend>
      <c:legendPos val="l"/>
      <c:layout>
        <c:manualLayout>
          <c:xMode val="edge"/>
          <c:yMode val="edge"/>
          <c:x val="4.9183991289595198E-2"/>
          <c:y val="0.38283431179965877"/>
          <c:w val="0.91613407796071356"/>
          <c:h val="0.11752598706962783"/>
        </c:manualLayout>
      </c:layout>
      <c:overlay val="0"/>
      <c:spPr>
        <a:noFill/>
        <a:ln>
          <a:noFill/>
        </a:ln>
        <a:effectLst/>
      </c:spPr>
      <c:txPr>
        <a:bodyPr rot="0" spcFirstLastPara="1" vertOverflow="ellipsis" vert="horz" wrap="square" anchor="ctr" anchorCtr="1"/>
        <a:lstStyle/>
        <a:p>
          <a:pPr>
            <a:defRPr sz="800" b="0" i="0" u="none" strike="noStrike" baseline="0">
              <a:solidFill>
                <a:schemeClr val="tx1">
                  <a:lumMod val="95000"/>
                  <a:lumOff val="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060148907736463E-2"/>
          <c:y val="5.9309034884495973E-2"/>
          <c:w val="0.92202225166685814"/>
          <c:h val="0.78182668698670732"/>
        </c:manualLayout>
      </c:layout>
      <c:lineChart>
        <c:grouping val="standard"/>
        <c:varyColors val="0"/>
        <c:ser>
          <c:idx val="0"/>
          <c:order val="0"/>
          <c:tx>
            <c:strRef>
              <c:f>'Informe interno'!$I$110</c:f>
              <c:strCache>
                <c:ptCount val="1"/>
                <c:pt idx="0">
                  <c:v>PR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'Informe interno'!$H$111:$H$123</c:f>
              <c:numCache>
                <c:formatCode>mmm\ \-\ yy</c:formatCode>
                <c:ptCount val="13"/>
                <c:pt idx="0">
                  <c:v>44531</c:v>
                </c:pt>
                <c:pt idx="1">
                  <c:v>45292</c:v>
                </c:pt>
                <c:pt idx="2">
                  <c:v>45323</c:v>
                </c:pt>
                <c:pt idx="3">
                  <c:v>45352</c:v>
                </c:pt>
                <c:pt idx="4">
                  <c:v>45383</c:v>
                </c:pt>
                <c:pt idx="5">
                  <c:v>45413</c:v>
                </c:pt>
                <c:pt idx="6">
                  <c:v>45444</c:v>
                </c:pt>
                <c:pt idx="7">
                  <c:v>45474</c:v>
                </c:pt>
                <c:pt idx="8">
                  <c:v>45505</c:v>
                </c:pt>
                <c:pt idx="12">
                  <c:v>44896</c:v>
                </c:pt>
              </c:numCache>
            </c:numRef>
          </c:cat>
          <c:val>
            <c:numRef>
              <c:f>'Informe interno'!$I$111:$I$123</c:f>
              <c:numCache>
                <c:formatCode>0.00%</c:formatCode>
                <c:ptCount val="13"/>
                <c:pt idx="0" formatCode="0.0%">
                  <c:v>0.86303254009707953</c:v>
                </c:pt>
                <c:pt idx="1">
                  <c:v>0.90900000000000003</c:v>
                </c:pt>
                <c:pt idx="2">
                  <c:v>0.90610000000000002</c:v>
                </c:pt>
                <c:pt idx="3">
                  <c:v>0.90969999999999995</c:v>
                </c:pt>
                <c:pt idx="4">
                  <c:v>0.83230000000000004</c:v>
                </c:pt>
                <c:pt idx="5">
                  <c:v>0.84430000000000005</c:v>
                </c:pt>
                <c:pt idx="6">
                  <c:v>0.86109999999999998</c:v>
                </c:pt>
                <c:pt idx="7">
                  <c:v>0.84950000000000003</c:v>
                </c:pt>
              </c:numCache>
            </c:numRef>
          </c:val>
          <c:smooth val="0"/>
          <c:extLst>
            <c:ext xmlns:c16="http://schemas.microsoft.com/office/drawing/2014/chart" uri="{C3380CC4-5D6E-409C-BE32-E72D297353CC}">
              <c16:uniqueId val="{00000000-A166-40D2-9871-04DD8BE48184}"/>
            </c:ext>
          </c:extLst>
        </c:ser>
        <c:ser>
          <c:idx val="2"/>
          <c:order val="1"/>
          <c:tx>
            <c:strRef>
              <c:f>'Informe interno'!$M$110</c:f>
              <c:strCache>
                <c:ptCount val="1"/>
                <c:pt idx="0">
                  <c:v>PRg</c:v>
                </c:pt>
              </c:strCache>
            </c:strRef>
          </c:tx>
          <c:spPr>
            <a:ln w="28575" cap="rnd">
              <a:solidFill>
                <a:schemeClr val="accent1"/>
              </a:solidFill>
              <a:prstDash val="sysDot"/>
              <a:round/>
            </a:ln>
            <a:effectLst/>
          </c:spPr>
          <c:marker>
            <c:symbol val="none"/>
          </c:marker>
          <c:cat>
            <c:numRef>
              <c:f>'Informe interno'!$H$111:$H$123</c:f>
              <c:numCache>
                <c:formatCode>mmm\ \-\ yy</c:formatCode>
                <c:ptCount val="13"/>
                <c:pt idx="0">
                  <c:v>44531</c:v>
                </c:pt>
                <c:pt idx="1">
                  <c:v>45292</c:v>
                </c:pt>
                <c:pt idx="2">
                  <c:v>45323</c:v>
                </c:pt>
                <c:pt idx="3">
                  <c:v>45352</c:v>
                </c:pt>
                <c:pt idx="4">
                  <c:v>45383</c:v>
                </c:pt>
                <c:pt idx="5">
                  <c:v>45413</c:v>
                </c:pt>
                <c:pt idx="6">
                  <c:v>45444</c:v>
                </c:pt>
                <c:pt idx="7">
                  <c:v>45474</c:v>
                </c:pt>
                <c:pt idx="8">
                  <c:v>45505</c:v>
                </c:pt>
                <c:pt idx="12">
                  <c:v>44896</c:v>
                </c:pt>
              </c:numCache>
            </c:numRef>
          </c:cat>
          <c:val>
            <c:numRef>
              <c:f>'Informe interno'!$M$111:$M$123</c:f>
              <c:numCache>
                <c:formatCode>0.00%</c:formatCode>
                <c:ptCount val="13"/>
                <c:pt idx="0" formatCode="0.0%">
                  <c:v>0.86399999999999999</c:v>
                </c:pt>
                <c:pt idx="1">
                  <c:v>0.86399999999999999</c:v>
                </c:pt>
                <c:pt idx="2">
                  <c:v>0.86399999999999999</c:v>
                </c:pt>
                <c:pt idx="3">
                  <c:v>0.86399999999999999</c:v>
                </c:pt>
                <c:pt idx="4">
                  <c:v>0.86399999999999999</c:v>
                </c:pt>
                <c:pt idx="5">
                  <c:v>0.86399999999999999</c:v>
                </c:pt>
                <c:pt idx="6">
                  <c:v>0.86399999999999999</c:v>
                </c:pt>
                <c:pt idx="7">
                  <c:v>0.86399999999999999</c:v>
                </c:pt>
                <c:pt idx="8">
                  <c:v>0.86399999999999999</c:v>
                </c:pt>
                <c:pt idx="9">
                  <c:v>0.86399999999999999</c:v>
                </c:pt>
                <c:pt idx="10">
                  <c:v>0.86399999999999999</c:v>
                </c:pt>
                <c:pt idx="11">
                  <c:v>0.86399999999999999</c:v>
                </c:pt>
                <c:pt idx="12">
                  <c:v>0.86399999999999999</c:v>
                </c:pt>
              </c:numCache>
            </c:numRef>
          </c:val>
          <c:smooth val="0"/>
          <c:extLst>
            <c:ext xmlns:c16="http://schemas.microsoft.com/office/drawing/2014/chart" uri="{C3380CC4-5D6E-409C-BE32-E72D297353CC}">
              <c16:uniqueId val="{00000001-A166-40D2-9871-04DD8BE48184}"/>
            </c:ext>
          </c:extLst>
        </c:ser>
        <c:ser>
          <c:idx val="1"/>
          <c:order val="2"/>
          <c:tx>
            <c:strRef>
              <c:f>'Informe interno'!$J$110</c:f>
              <c:strCache>
                <c:ptCount val="1"/>
                <c:pt idx="0">
                  <c:v>DISP</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numRef>
              <c:f>'Informe interno'!$H$111:$H$123</c:f>
              <c:numCache>
                <c:formatCode>mmm\ \-\ yy</c:formatCode>
                <c:ptCount val="13"/>
                <c:pt idx="0">
                  <c:v>44531</c:v>
                </c:pt>
                <c:pt idx="1">
                  <c:v>45292</c:v>
                </c:pt>
                <c:pt idx="2">
                  <c:v>45323</c:v>
                </c:pt>
                <c:pt idx="3">
                  <c:v>45352</c:v>
                </c:pt>
                <c:pt idx="4">
                  <c:v>45383</c:v>
                </c:pt>
                <c:pt idx="5">
                  <c:v>45413</c:v>
                </c:pt>
                <c:pt idx="6">
                  <c:v>45444</c:v>
                </c:pt>
                <c:pt idx="7">
                  <c:v>45474</c:v>
                </c:pt>
                <c:pt idx="8">
                  <c:v>45505</c:v>
                </c:pt>
                <c:pt idx="12">
                  <c:v>44896</c:v>
                </c:pt>
              </c:numCache>
            </c:numRef>
          </c:cat>
          <c:val>
            <c:numRef>
              <c:f>'Informe interno'!$J$111:$J$123</c:f>
              <c:numCache>
                <c:formatCode>0.00%</c:formatCode>
                <c:ptCount val="13"/>
                <c:pt idx="0" formatCode="0.0%">
                  <c:v>0.99619780465949825</c:v>
                </c:pt>
                <c:pt idx="1">
                  <c:v>0.99870000000000003</c:v>
                </c:pt>
                <c:pt idx="2">
                  <c:v>0.99829999999999997</c:v>
                </c:pt>
                <c:pt idx="3">
                  <c:v>0.99370000000000003</c:v>
                </c:pt>
                <c:pt idx="4">
                  <c:v>0.99370000000000003</c:v>
                </c:pt>
                <c:pt idx="5">
                  <c:v>0.99570000000000003</c:v>
                </c:pt>
                <c:pt idx="6">
                  <c:v>0.99939999999999996</c:v>
                </c:pt>
                <c:pt idx="7">
                  <c:v>0.99950000000000006</c:v>
                </c:pt>
              </c:numCache>
            </c:numRef>
          </c:val>
          <c:smooth val="0"/>
          <c:extLst>
            <c:ext xmlns:c16="http://schemas.microsoft.com/office/drawing/2014/chart" uri="{C3380CC4-5D6E-409C-BE32-E72D297353CC}">
              <c16:uniqueId val="{00000002-A166-40D2-9871-04DD8BE48184}"/>
            </c:ext>
          </c:extLst>
        </c:ser>
        <c:ser>
          <c:idx val="3"/>
          <c:order val="3"/>
          <c:tx>
            <c:strRef>
              <c:f>'Informe interno'!$O$110</c:f>
              <c:strCache>
                <c:ptCount val="1"/>
                <c:pt idx="0">
                  <c:v>DISPg</c:v>
                </c:pt>
              </c:strCache>
            </c:strRef>
          </c:tx>
          <c:spPr>
            <a:ln w="28575" cap="rnd">
              <a:solidFill>
                <a:schemeClr val="accent2"/>
              </a:solidFill>
              <a:prstDash val="sysDot"/>
              <a:round/>
            </a:ln>
            <a:effectLst/>
          </c:spPr>
          <c:marker>
            <c:symbol val="none"/>
          </c:marker>
          <c:cat>
            <c:numRef>
              <c:f>'Informe interno'!$H$111:$H$123</c:f>
              <c:numCache>
                <c:formatCode>mmm\ \-\ yy</c:formatCode>
                <c:ptCount val="13"/>
                <c:pt idx="0">
                  <c:v>44531</c:v>
                </c:pt>
                <c:pt idx="1">
                  <c:v>45292</c:v>
                </c:pt>
                <c:pt idx="2">
                  <c:v>45323</c:v>
                </c:pt>
                <c:pt idx="3">
                  <c:v>45352</c:v>
                </c:pt>
                <c:pt idx="4">
                  <c:v>45383</c:v>
                </c:pt>
                <c:pt idx="5">
                  <c:v>45413</c:v>
                </c:pt>
                <c:pt idx="6">
                  <c:v>45444</c:v>
                </c:pt>
                <c:pt idx="7">
                  <c:v>45474</c:v>
                </c:pt>
                <c:pt idx="8">
                  <c:v>45505</c:v>
                </c:pt>
                <c:pt idx="12">
                  <c:v>44896</c:v>
                </c:pt>
              </c:numCache>
            </c:numRef>
          </c:cat>
          <c:val>
            <c:numRef>
              <c:f>'Informe interno'!$O$111:$O$123</c:f>
              <c:numCache>
                <c:formatCode>0.00%</c:formatCode>
                <c:ptCount val="13"/>
                <c:pt idx="0" formatCode="0.0%">
                  <c:v>0.99</c:v>
                </c:pt>
                <c:pt idx="1">
                  <c:v>0.99</c:v>
                </c:pt>
                <c:pt idx="2">
                  <c:v>0.99</c:v>
                </c:pt>
                <c:pt idx="3">
                  <c:v>0.99</c:v>
                </c:pt>
                <c:pt idx="4">
                  <c:v>0.99</c:v>
                </c:pt>
                <c:pt idx="5">
                  <c:v>0.99</c:v>
                </c:pt>
                <c:pt idx="6">
                  <c:v>0.99</c:v>
                </c:pt>
                <c:pt idx="7">
                  <c:v>0.99</c:v>
                </c:pt>
                <c:pt idx="8">
                  <c:v>0.99</c:v>
                </c:pt>
                <c:pt idx="9">
                  <c:v>0.99</c:v>
                </c:pt>
                <c:pt idx="10">
                  <c:v>0.99</c:v>
                </c:pt>
                <c:pt idx="11">
                  <c:v>0.99</c:v>
                </c:pt>
                <c:pt idx="12">
                  <c:v>0.99</c:v>
                </c:pt>
              </c:numCache>
            </c:numRef>
          </c:val>
          <c:smooth val="0"/>
          <c:extLst>
            <c:ext xmlns:c16="http://schemas.microsoft.com/office/drawing/2014/chart" uri="{C3380CC4-5D6E-409C-BE32-E72D297353CC}">
              <c16:uniqueId val="{00000003-A166-40D2-9871-04DD8BE48184}"/>
            </c:ext>
          </c:extLst>
        </c:ser>
        <c:dLbls>
          <c:showLegendKey val="0"/>
          <c:showVal val="0"/>
          <c:showCatName val="0"/>
          <c:showSerName val="0"/>
          <c:showPercent val="0"/>
          <c:showBubbleSize val="0"/>
        </c:dLbls>
        <c:marker val="1"/>
        <c:smooth val="0"/>
        <c:axId val="1099527135"/>
        <c:axId val="1099537951"/>
        <c:extLst>
          <c:ext xmlns:c15="http://schemas.microsoft.com/office/drawing/2012/chart" uri="{02D57815-91ED-43cb-92C2-25804820EDAC}">
            <c15:filteredLineSeries>
              <c15:ser>
                <c:idx val="4"/>
                <c:order val="4"/>
                <c:tx>
                  <c:strRef>
                    <c:extLst>
                      <c:ext uri="{02D57815-91ED-43cb-92C2-25804820EDAC}">
                        <c15:formulaRef>
                          <c15:sqref>'Informe interno'!$L$110</c15:sqref>
                        </c15:formulaRef>
                      </c:ext>
                    </c:extLst>
                    <c:strCache>
                      <c:ptCount val="1"/>
                      <c:pt idx="0">
                        <c:v>Eg</c:v>
                      </c:pt>
                    </c:strCache>
                  </c:strRef>
                </c:tx>
                <c:spPr>
                  <a:ln w="28575" cap="rnd">
                    <a:solidFill>
                      <a:srgbClr val="00B050"/>
                    </a:solidFill>
                    <a:round/>
                  </a:ln>
                  <a:effectLst/>
                </c:spPr>
                <c:marker>
                  <c:symbol val="circle"/>
                  <c:size val="5"/>
                  <c:spPr>
                    <a:solidFill>
                      <a:srgbClr val="00B050"/>
                    </a:solidFill>
                    <a:ln w="9525">
                      <a:solidFill>
                        <a:srgbClr val="00B050"/>
                      </a:solidFill>
                    </a:ln>
                    <a:effectLst/>
                  </c:spPr>
                </c:marker>
                <c:val>
                  <c:numRef>
                    <c:extLst>
                      <c:ext uri="{02D57815-91ED-43cb-92C2-25804820EDAC}">
                        <c15:formulaRef>
                          <c15:sqref>'Informe interno'!$L$111:$L$123</c15:sqref>
                        </c15:formulaRef>
                      </c:ext>
                    </c:extLst>
                    <c:numCache>
                      <c:formatCode>#,##0\ "kWh"</c:formatCode>
                      <c:ptCount val="13"/>
                      <c:pt idx="0">
                        <c:v>4498450</c:v>
                      </c:pt>
                    </c:numCache>
                  </c:numRef>
                </c:val>
                <c:smooth val="0"/>
                <c:extLst>
                  <c:ext xmlns:c16="http://schemas.microsoft.com/office/drawing/2014/chart" uri="{C3380CC4-5D6E-409C-BE32-E72D297353CC}">
                    <c16:uniqueId val="{00000001-6E1D-4CA8-8270-236E9FB48F3E}"/>
                  </c:ext>
                </c:extLst>
              </c15:ser>
            </c15:filteredLineSeries>
            <c15:filteredLineSeries>
              <c15:ser>
                <c:idx val="5"/>
                <c:order val="5"/>
                <c:tx>
                  <c:v>Egg</c:v>
                </c:tx>
                <c:spPr>
                  <a:ln w="28575" cap="rnd">
                    <a:solidFill>
                      <a:schemeClr val="accent6"/>
                    </a:solidFill>
                    <a:prstDash val="sysDot"/>
                    <a:miter lim="800000"/>
                  </a:ln>
                  <a:effectLst/>
                </c:spPr>
                <c:marker>
                  <c:symbol val="circle"/>
                  <c:size val="5"/>
                  <c:spPr>
                    <a:noFill/>
                    <a:ln w="9525">
                      <a:noFill/>
                    </a:ln>
                    <a:effectLst/>
                  </c:spPr>
                </c:marker>
                <c:val>
                  <c:numRef>
                    <c:extLst xmlns:c15="http://schemas.microsoft.com/office/drawing/2012/chart">
                      <c:ext xmlns:c15="http://schemas.microsoft.com/office/drawing/2012/chart" uri="{02D57815-91ED-43cb-92C2-25804820EDAC}">
                        <c15:formulaRef>
                          <c15:sqref>'Informe interno'!$Q$111:$Q$123</c15:sqref>
                        </c15:formulaRef>
                      </c:ext>
                    </c:extLst>
                    <c:numCache>
                      <c:formatCode>#,##0\ "kWh"</c:formatCode>
                      <c:ptCount val="13"/>
                      <c:pt idx="0">
                        <c:v>4423503.4390000002</c:v>
                      </c:pt>
                      <c:pt idx="1">
                        <c:v>4898178.4519999987</c:v>
                      </c:pt>
                      <c:pt idx="2">
                        <c:v>6174268.3700000001</c:v>
                      </c:pt>
                      <c:pt idx="3">
                        <c:v>9080936.9690000005</c:v>
                      </c:pt>
                      <c:pt idx="4">
                        <c:v>10759301.8903</c:v>
                      </c:pt>
                      <c:pt idx="5">
                        <c:v>12150216.708000004</c:v>
                      </c:pt>
                      <c:pt idx="6">
                        <c:v>12791111.081000002</c:v>
                      </c:pt>
                      <c:pt idx="7">
                        <c:v>13531785.996999994</c:v>
                      </c:pt>
                      <c:pt idx="8">
                        <c:v>11197878.567999998</c:v>
                      </c:pt>
                      <c:pt idx="9">
                        <c:v>9513827.1400000006</c:v>
                      </c:pt>
                      <c:pt idx="10">
                        <c:v>7367601.2199999997</c:v>
                      </c:pt>
                      <c:pt idx="11">
                        <c:v>5325559.32</c:v>
                      </c:pt>
                      <c:pt idx="12">
                        <c:v>4423503.4390000002</c:v>
                      </c:pt>
                    </c:numCache>
                  </c:numRef>
                </c:val>
                <c:smooth val="0"/>
                <c:extLst xmlns:c15="http://schemas.microsoft.com/office/drawing/2012/chart">
                  <c:ext xmlns:c16="http://schemas.microsoft.com/office/drawing/2014/chart" uri="{C3380CC4-5D6E-409C-BE32-E72D297353CC}">
                    <c16:uniqueId val="{00000002-6E1D-4CA8-8270-236E9FB48F3E}"/>
                  </c:ext>
                </c:extLst>
              </c15:ser>
            </c15:filteredLineSeries>
          </c:ext>
        </c:extLst>
      </c:lineChart>
      <c:dateAx>
        <c:axId val="1099527135"/>
        <c:scaling>
          <c:orientation val="minMax"/>
        </c:scaling>
        <c:delete val="1"/>
        <c:axPos val="b"/>
        <c:numFmt formatCode="mmm\ \-\ yy" sourceLinked="1"/>
        <c:majorTickMark val="none"/>
        <c:minorTickMark val="none"/>
        <c:tickLblPos val="nextTo"/>
        <c:crossAx val="1099537951"/>
        <c:crosses val="autoZero"/>
        <c:auto val="1"/>
        <c:lblOffset val="100"/>
        <c:baseTimeUnit val="months"/>
      </c:dateAx>
      <c:valAx>
        <c:axId val="1099537951"/>
        <c:scaling>
          <c:orientation val="minMax"/>
          <c:max val="1"/>
          <c:min val="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ES"/>
          </a:p>
        </c:txPr>
        <c:crossAx val="1099527135"/>
        <c:crosses val="autoZero"/>
        <c:crossBetween val="between"/>
      </c:valAx>
      <c:dTable>
        <c:showHorzBorder val="1"/>
        <c:showVertBorder val="1"/>
        <c:showOutline val="1"/>
        <c:showKeys val="0"/>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dk1"/>
                </a:solidFill>
                <a:latin typeface="+mn-lt"/>
                <a:ea typeface="+mn-ea"/>
                <a:cs typeface="+mn-cs"/>
              </a:defRPr>
            </a:pPr>
            <a:endParaRPr lang="es-ES"/>
          </a:p>
        </c:txPr>
      </c:dTable>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12700" cap="flat" cmpd="sng" algn="ctr">
      <a:solidFill>
        <a:schemeClr val="dk1"/>
      </a:solidFill>
      <a:prstDash val="solid"/>
      <a:miter lim="800000"/>
    </a:ln>
    <a:effectLst/>
  </c:spPr>
  <c:txPr>
    <a:bodyPr/>
    <a:lstStyle/>
    <a:p>
      <a:pPr>
        <a:defRPr>
          <a:solidFill>
            <a:schemeClr val="dk1"/>
          </a:solidFill>
          <a:latin typeface="+mn-lt"/>
          <a:ea typeface="+mn-ea"/>
          <a:cs typeface="+mn-cs"/>
        </a:defRPr>
      </a:pPr>
      <a:endParaRPr lang="es-ES"/>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060148907736463E-2"/>
          <c:y val="5.9309034884495973E-2"/>
          <c:w val="0.92202225166685814"/>
          <c:h val="0.90236804532024784"/>
        </c:manualLayout>
      </c:layout>
      <c:lineChart>
        <c:grouping val="standard"/>
        <c:varyColors val="0"/>
        <c:ser>
          <c:idx val="4"/>
          <c:order val="2"/>
          <c:tx>
            <c:strRef>
              <c:f>'Informe interno'!$L$110</c:f>
              <c:strCache>
                <c:ptCount val="1"/>
                <c:pt idx="0">
                  <c:v>Eg</c:v>
                </c:pt>
              </c:strCache>
            </c:strRef>
          </c:tx>
          <c:spPr>
            <a:ln w="28575" cap="rnd">
              <a:solidFill>
                <a:srgbClr val="00B050"/>
              </a:solidFill>
              <a:round/>
            </a:ln>
            <a:effectLst/>
          </c:spPr>
          <c:marker>
            <c:symbol val="circle"/>
            <c:size val="5"/>
            <c:spPr>
              <a:solidFill>
                <a:srgbClr val="00B050"/>
              </a:solidFill>
              <a:ln w="9525">
                <a:solidFill>
                  <a:srgbClr val="00B050"/>
                </a:solidFill>
              </a:ln>
              <a:effectLst/>
            </c:spPr>
          </c:marker>
          <c:val>
            <c:numRef>
              <c:f>'Informe interno'!$L$111:$L$123</c:f>
              <c:numCache>
                <c:formatCode>#,##0\ "kWh"</c:formatCode>
                <c:ptCount val="13"/>
                <c:pt idx="0">
                  <c:v>4498450</c:v>
                </c:pt>
              </c:numCache>
            </c:numRef>
          </c:val>
          <c:smooth val="0"/>
          <c:extLst>
            <c:ext xmlns:c16="http://schemas.microsoft.com/office/drawing/2014/chart" uri="{C3380CC4-5D6E-409C-BE32-E72D297353CC}">
              <c16:uniqueId val="{00000000-8E1F-47AF-9AC8-C19D10419524}"/>
            </c:ext>
          </c:extLst>
        </c:ser>
        <c:ser>
          <c:idx val="6"/>
          <c:order val="5"/>
          <c:tx>
            <c:strRef>
              <c:f>'Informe interno'!$Q$110</c:f>
              <c:strCache>
                <c:ptCount val="1"/>
                <c:pt idx="0">
                  <c:v>Eg_ref</c:v>
                </c:pt>
              </c:strCache>
            </c:strRef>
          </c:tx>
          <c:spPr>
            <a:ln w="28575" cap="rnd">
              <a:solidFill>
                <a:srgbClr val="00B050"/>
              </a:solidFill>
              <a:prstDash val="sysDot"/>
              <a:round/>
            </a:ln>
            <a:effectLst/>
          </c:spPr>
          <c:marker>
            <c:symbol val="none"/>
          </c:marker>
          <c:val>
            <c:numRef>
              <c:f>'Informe interno'!$Q$111:$Q$123</c:f>
              <c:numCache>
                <c:formatCode>#,##0\ "kWh"</c:formatCode>
                <c:ptCount val="13"/>
                <c:pt idx="0">
                  <c:v>4423503.4390000002</c:v>
                </c:pt>
                <c:pt idx="1">
                  <c:v>4898178.4519999987</c:v>
                </c:pt>
                <c:pt idx="2">
                  <c:v>6174268.3700000001</c:v>
                </c:pt>
                <c:pt idx="3">
                  <c:v>9080936.9690000005</c:v>
                </c:pt>
                <c:pt idx="4">
                  <c:v>10759301.8903</c:v>
                </c:pt>
                <c:pt idx="5">
                  <c:v>12150216.708000004</c:v>
                </c:pt>
                <c:pt idx="6">
                  <c:v>12791111.081000002</c:v>
                </c:pt>
                <c:pt idx="7">
                  <c:v>13531785.996999994</c:v>
                </c:pt>
                <c:pt idx="8">
                  <c:v>11197878.567999998</c:v>
                </c:pt>
                <c:pt idx="9">
                  <c:v>9513827.1400000006</c:v>
                </c:pt>
                <c:pt idx="10">
                  <c:v>7367601.2199999997</c:v>
                </c:pt>
                <c:pt idx="11">
                  <c:v>5325559.32</c:v>
                </c:pt>
                <c:pt idx="12">
                  <c:v>4423503.4390000002</c:v>
                </c:pt>
              </c:numCache>
            </c:numRef>
          </c:val>
          <c:smooth val="0"/>
          <c:extLst>
            <c:ext xmlns:c16="http://schemas.microsoft.com/office/drawing/2014/chart" uri="{C3380CC4-5D6E-409C-BE32-E72D297353CC}">
              <c16:uniqueId val="{00000007-8E1F-47AF-9AC8-C19D10419524}"/>
            </c:ext>
          </c:extLst>
        </c:ser>
        <c:dLbls>
          <c:showLegendKey val="0"/>
          <c:showVal val="0"/>
          <c:showCatName val="0"/>
          <c:showSerName val="0"/>
          <c:showPercent val="0"/>
          <c:showBubbleSize val="0"/>
        </c:dLbls>
        <c:marker val="1"/>
        <c:smooth val="0"/>
        <c:axId val="1099527135"/>
        <c:axId val="1099537951"/>
        <c:extLst>
          <c:ext xmlns:c15="http://schemas.microsoft.com/office/drawing/2012/chart" uri="{02D57815-91ED-43cb-92C2-25804820EDAC}">
            <c15:filteredLineSeries>
              <c15:ser>
                <c:idx val="0"/>
                <c:order val="0"/>
                <c:tx>
                  <c:strRef>
                    <c:extLst>
                      <c:ext uri="{02D57815-91ED-43cb-92C2-25804820EDAC}">
                        <c15:formulaRef>
                          <c15:sqref>'Informe interno'!$I$110</c15:sqref>
                        </c15:formulaRef>
                      </c:ext>
                    </c:extLst>
                    <c:strCache>
                      <c:ptCount val="1"/>
                      <c:pt idx="0">
                        <c:v>PR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extLst>
                      <c:ext uri="{02D57815-91ED-43cb-92C2-25804820EDAC}">
                        <c15:formulaRef>
                          <c15:sqref>'Informe interno'!$H$111:$H$123</c15:sqref>
                        </c15:formulaRef>
                      </c:ext>
                    </c:extLst>
                    <c:numCache>
                      <c:formatCode>mmm\ \-\ yy</c:formatCode>
                      <c:ptCount val="13"/>
                      <c:pt idx="0">
                        <c:v>44531</c:v>
                      </c:pt>
                      <c:pt idx="1">
                        <c:v>45292</c:v>
                      </c:pt>
                      <c:pt idx="2">
                        <c:v>45323</c:v>
                      </c:pt>
                      <c:pt idx="3">
                        <c:v>45352</c:v>
                      </c:pt>
                      <c:pt idx="4">
                        <c:v>45383</c:v>
                      </c:pt>
                      <c:pt idx="5">
                        <c:v>45413</c:v>
                      </c:pt>
                      <c:pt idx="6">
                        <c:v>45444</c:v>
                      </c:pt>
                      <c:pt idx="7">
                        <c:v>45474</c:v>
                      </c:pt>
                      <c:pt idx="8">
                        <c:v>45505</c:v>
                      </c:pt>
                      <c:pt idx="12">
                        <c:v>44896</c:v>
                      </c:pt>
                    </c:numCache>
                  </c:numRef>
                </c:cat>
                <c:val>
                  <c:numRef>
                    <c:extLst>
                      <c:ext uri="{02D57815-91ED-43cb-92C2-25804820EDAC}">
                        <c15:formulaRef>
                          <c15:sqref>'Informe interno'!$I$111:$I$123</c15:sqref>
                        </c15:formulaRef>
                      </c:ext>
                    </c:extLst>
                    <c:numCache>
                      <c:formatCode>0.00%</c:formatCode>
                      <c:ptCount val="13"/>
                      <c:pt idx="0" formatCode="0.0%">
                        <c:v>0.86303254009707953</c:v>
                      </c:pt>
                      <c:pt idx="1">
                        <c:v>0.90900000000000003</c:v>
                      </c:pt>
                      <c:pt idx="2">
                        <c:v>0.90610000000000002</c:v>
                      </c:pt>
                      <c:pt idx="3">
                        <c:v>0.90969999999999995</c:v>
                      </c:pt>
                      <c:pt idx="4">
                        <c:v>0.83230000000000004</c:v>
                      </c:pt>
                      <c:pt idx="5">
                        <c:v>0.84430000000000005</c:v>
                      </c:pt>
                      <c:pt idx="6">
                        <c:v>0.86109999999999998</c:v>
                      </c:pt>
                      <c:pt idx="7">
                        <c:v>0.84950000000000003</c:v>
                      </c:pt>
                    </c:numCache>
                  </c:numRef>
                </c:val>
                <c:smooth val="0"/>
                <c:extLst>
                  <c:ext xmlns:c16="http://schemas.microsoft.com/office/drawing/2014/chart" uri="{C3380CC4-5D6E-409C-BE32-E72D297353CC}">
                    <c16:uniqueId val="{00000002-8E1F-47AF-9AC8-C19D10419524}"/>
                  </c:ext>
                </c:extLst>
              </c15:ser>
            </c15:filteredLineSeries>
            <c15:filteredLineSeries>
              <c15:ser>
                <c:idx val="1"/>
                <c:order val="1"/>
                <c:tx>
                  <c:strRef>
                    <c:extLst xmlns:c15="http://schemas.microsoft.com/office/drawing/2012/chart">
                      <c:ext xmlns:c15="http://schemas.microsoft.com/office/drawing/2012/chart" uri="{02D57815-91ED-43cb-92C2-25804820EDAC}">
                        <c15:formulaRef>
                          <c15:sqref>'Informe interno'!$J$110</c15:sqref>
                        </c15:formulaRef>
                      </c:ext>
                    </c:extLst>
                    <c:strCache>
                      <c:ptCount val="1"/>
                      <c:pt idx="0">
                        <c:v>DISP</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numRef>
                    <c:extLst xmlns:c15="http://schemas.microsoft.com/office/drawing/2012/chart">
                      <c:ext xmlns:c15="http://schemas.microsoft.com/office/drawing/2012/chart" uri="{02D57815-91ED-43cb-92C2-25804820EDAC}">
                        <c15:formulaRef>
                          <c15:sqref>'Informe interno'!$H$111:$H$123</c15:sqref>
                        </c15:formulaRef>
                      </c:ext>
                    </c:extLst>
                    <c:numCache>
                      <c:formatCode>mmm\ \-\ yy</c:formatCode>
                      <c:ptCount val="13"/>
                      <c:pt idx="0">
                        <c:v>44531</c:v>
                      </c:pt>
                      <c:pt idx="1">
                        <c:v>45292</c:v>
                      </c:pt>
                      <c:pt idx="2">
                        <c:v>45323</c:v>
                      </c:pt>
                      <c:pt idx="3">
                        <c:v>45352</c:v>
                      </c:pt>
                      <c:pt idx="4">
                        <c:v>45383</c:v>
                      </c:pt>
                      <c:pt idx="5">
                        <c:v>45413</c:v>
                      </c:pt>
                      <c:pt idx="6">
                        <c:v>45444</c:v>
                      </c:pt>
                      <c:pt idx="7">
                        <c:v>45474</c:v>
                      </c:pt>
                      <c:pt idx="8">
                        <c:v>45505</c:v>
                      </c:pt>
                      <c:pt idx="12">
                        <c:v>44896</c:v>
                      </c:pt>
                    </c:numCache>
                  </c:numRef>
                </c:cat>
                <c:val>
                  <c:numRef>
                    <c:extLst xmlns:c15="http://schemas.microsoft.com/office/drawing/2012/chart">
                      <c:ext xmlns:c15="http://schemas.microsoft.com/office/drawing/2012/chart" uri="{02D57815-91ED-43cb-92C2-25804820EDAC}">
                        <c15:formulaRef>
                          <c15:sqref>'Informe interno'!$J$111:$J$123</c15:sqref>
                        </c15:formulaRef>
                      </c:ext>
                    </c:extLst>
                    <c:numCache>
                      <c:formatCode>0.00%</c:formatCode>
                      <c:ptCount val="13"/>
                      <c:pt idx="0" formatCode="0.0%">
                        <c:v>0.99619780465949825</c:v>
                      </c:pt>
                      <c:pt idx="1">
                        <c:v>0.99870000000000003</c:v>
                      </c:pt>
                      <c:pt idx="2">
                        <c:v>0.99829999999999997</c:v>
                      </c:pt>
                      <c:pt idx="3">
                        <c:v>0.99370000000000003</c:v>
                      </c:pt>
                      <c:pt idx="4">
                        <c:v>0.99370000000000003</c:v>
                      </c:pt>
                      <c:pt idx="5">
                        <c:v>0.99570000000000003</c:v>
                      </c:pt>
                      <c:pt idx="6">
                        <c:v>0.99939999999999996</c:v>
                      </c:pt>
                      <c:pt idx="7">
                        <c:v>0.99950000000000006</c:v>
                      </c:pt>
                    </c:numCache>
                  </c:numRef>
                </c:val>
                <c:smooth val="0"/>
                <c:extLst xmlns:c15="http://schemas.microsoft.com/office/drawing/2012/chart">
                  <c:ext xmlns:c16="http://schemas.microsoft.com/office/drawing/2014/chart" uri="{C3380CC4-5D6E-409C-BE32-E72D297353CC}">
                    <c16:uniqueId val="{00000003-8E1F-47AF-9AC8-C19D10419524}"/>
                  </c:ext>
                </c:extLst>
              </c15:ser>
            </c15:filteredLineSeries>
            <c15:filteredLineSeries>
              <c15:ser>
                <c:idx val="2"/>
                <c:order val="3"/>
                <c:tx>
                  <c:strRef>
                    <c:extLst xmlns:c15="http://schemas.microsoft.com/office/drawing/2012/chart">
                      <c:ext xmlns:c15="http://schemas.microsoft.com/office/drawing/2012/chart" uri="{02D57815-91ED-43cb-92C2-25804820EDAC}">
                        <c15:formulaRef>
                          <c15:sqref>'Informe interno'!$M$110</c15:sqref>
                        </c15:formulaRef>
                      </c:ext>
                    </c:extLst>
                    <c:strCache>
                      <c:ptCount val="1"/>
                      <c:pt idx="0">
                        <c:v>PRg</c:v>
                      </c:pt>
                    </c:strCache>
                  </c:strRef>
                </c:tx>
                <c:spPr>
                  <a:ln w="28575" cap="rnd">
                    <a:solidFill>
                      <a:schemeClr val="accent1"/>
                    </a:solidFill>
                    <a:prstDash val="sysDot"/>
                    <a:round/>
                  </a:ln>
                  <a:effectLst/>
                </c:spPr>
                <c:marker>
                  <c:symbol val="none"/>
                </c:marker>
                <c:cat>
                  <c:numRef>
                    <c:extLst xmlns:c15="http://schemas.microsoft.com/office/drawing/2012/chart">
                      <c:ext xmlns:c15="http://schemas.microsoft.com/office/drawing/2012/chart" uri="{02D57815-91ED-43cb-92C2-25804820EDAC}">
                        <c15:formulaRef>
                          <c15:sqref>'Informe interno'!$H$111:$H$123</c15:sqref>
                        </c15:formulaRef>
                      </c:ext>
                    </c:extLst>
                    <c:numCache>
                      <c:formatCode>mmm\ \-\ yy</c:formatCode>
                      <c:ptCount val="13"/>
                      <c:pt idx="0">
                        <c:v>44531</c:v>
                      </c:pt>
                      <c:pt idx="1">
                        <c:v>45292</c:v>
                      </c:pt>
                      <c:pt idx="2">
                        <c:v>45323</c:v>
                      </c:pt>
                      <c:pt idx="3">
                        <c:v>45352</c:v>
                      </c:pt>
                      <c:pt idx="4">
                        <c:v>45383</c:v>
                      </c:pt>
                      <c:pt idx="5">
                        <c:v>45413</c:v>
                      </c:pt>
                      <c:pt idx="6">
                        <c:v>45444</c:v>
                      </c:pt>
                      <c:pt idx="7">
                        <c:v>45474</c:v>
                      </c:pt>
                      <c:pt idx="8">
                        <c:v>45505</c:v>
                      </c:pt>
                      <c:pt idx="12">
                        <c:v>44896</c:v>
                      </c:pt>
                    </c:numCache>
                  </c:numRef>
                </c:cat>
                <c:val>
                  <c:numRef>
                    <c:extLst xmlns:c15="http://schemas.microsoft.com/office/drawing/2012/chart">
                      <c:ext xmlns:c15="http://schemas.microsoft.com/office/drawing/2012/chart" uri="{02D57815-91ED-43cb-92C2-25804820EDAC}">
                        <c15:formulaRef>
                          <c15:sqref>'Informe interno'!$M$111:$M$123</c15:sqref>
                        </c15:formulaRef>
                      </c:ext>
                    </c:extLst>
                    <c:numCache>
                      <c:formatCode>0.00%</c:formatCode>
                      <c:ptCount val="13"/>
                      <c:pt idx="0" formatCode="0.0%">
                        <c:v>0.86399999999999999</c:v>
                      </c:pt>
                      <c:pt idx="1">
                        <c:v>0.86399999999999999</c:v>
                      </c:pt>
                      <c:pt idx="2">
                        <c:v>0.86399999999999999</c:v>
                      </c:pt>
                      <c:pt idx="3">
                        <c:v>0.86399999999999999</c:v>
                      </c:pt>
                      <c:pt idx="4">
                        <c:v>0.86399999999999999</c:v>
                      </c:pt>
                      <c:pt idx="5">
                        <c:v>0.86399999999999999</c:v>
                      </c:pt>
                      <c:pt idx="6">
                        <c:v>0.86399999999999999</c:v>
                      </c:pt>
                      <c:pt idx="7">
                        <c:v>0.86399999999999999</c:v>
                      </c:pt>
                      <c:pt idx="8">
                        <c:v>0.86399999999999999</c:v>
                      </c:pt>
                      <c:pt idx="9">
                        <c:v>0.86399999999999999</c:v>
                      </c:pt>
                      <c:pt idx="10">
                        <c:v>0.86399999999999999</c:v>
                      </c:pt>
                      <c:pt idx="11">
                        <c:v>0.86399999999999999</c:v>
                      </c:pt>
                      <c:pt idx="12">
                        <c:v>0.86399999999999999</c:v>
                      </c:pt>
                    </c:numCache>
                  </c:numRef>
                </c:val>
                <c:smooth val="0"/>
                <c:extLst xmlns:c15="http://schemas.microsoft.com/office/drawing/2012/chart">
                  <c:ext xmlns:c16="http://schemas.microsoft.com/office/drawing/2014/chart" uri="{C3380CC4-5D6E-409C-BE32-E72D297353CC}">
                    <c16:uniqueId val="{00000004-8E1F-47AF-9AC8-C19D10419524}"/>
                  </c:ext>
                </c:extLst>
              </c15:ser>
            </c15:filteredLineSeries>
            <c15:filteredLineSeries>
              <c15:ser>
                <c:idx val="3"/>
                <c:order val="4"/>
                <c:tx>
                  <c:strRef>
                    <c:extLst xmlns:c15="http://schemas.microsoft.com/office/drawing/2012/chart">
                      <c:ext xmlns:c15="http://schemas.microsoft.com/office/drawing/2012/chart" uri="{02D57815-91ED-43cb-92C2-25804820EDAC}">
                        <c15:formulaRef>
                          <c15:sqref>'Informe interno'!$O$110</c15:sqref>
                        </c15:formulaRef>
                      </c:ext>
                    </c:extLst>
                    <c:strCache>
                      <c:ptCount val="1"/>
                      <c:pt idx="0">
                        <c:v>DISPg</c:v>
                      </c:pt>
                    </c:strCache>
                  </c:strRef>
                </c:tx>
                <c:spPr>
                  <a:ln w="28575" cap="rnd">
                    <a:solidFill>
                      <a:schemeClr val="accent2"/>
                    </a:solidFill>
                    <a:prstDash val="sysDot"/>
                    <a:round/>
                  </a:ln>
                  <a:effectLst/>
                </c:spPr>
                <c:marker>
                  <c:symbol val="none"/>
                </c:marker>
                <c:cat>
                  <c:numRef>
                    <c:extLst xmlns:c15="http://schemas.microsoft.com/office/drawing/2012/chart">
                      <c:ext xmlns:c15="http://schemas.microsoft.com/office/drawing/2012/chart" uri="{02D57815-91ED-43cb-92C2-25804820EDAC}">
                        <c15:formulaRef>
                          <c15:sqref>'Informe interno'!$H$111:$H$123</c15:sqref>
                        </c15:formulaRef>
                      </c:ext>
                    </c:extLst>
                    <c:numCache>
                      <c:formatCode>mmm\ \-\ yy</c:formatCode>
                      <c:ptCount val="13"/>
                      <c:pt idx="0">
                        <c:v>44531</c:v>
                      </c:pt>
                      <c:pt idx="1">
                        <c:v>45292</c:v>
                      </c:pt>
                      <c:pt idx="2">
                        <c:v>45323</c:v>
                      </c:pt>
                      <c:pt idx="3">
                        <c:v>45352</c:v>
                      </c:pt>
                      <c:pt idx="4">
                        <c:v>45383</c:v>
                      </c:pt>
                      <c:pt idx="5">
                        <c:v>45413</c:v>
                      </c:pt>
                      <c:pt idx="6">
                        <c:v>45444</c:v>
                      </c:pt>
                      <c:pt idx="7">
                        <c:v>45474</c:v>
                      </c:pt>
                      <c:pt idx="8">
                        <c:v>45505</c:v>
                      </c:pt>
                      <c:pt idx="12">
                        <c:v>44896</c:v>
                      </c:pt>
                    </c:numCache>
                  </c:numRef>
                </c:cat>
                <c:val>
                  <c:numRef>
                    <c:extLst xmlns:c15="http://schemas.microsoft.com/office/drawing/2012/chart">
                      <c:ext xmlns:c15="http://schemas.microsoft.com/office/drawing/2012/chart" uri="{02D57815-91ED-43cb-92C2-25804820EDAC}">
                        <c15:formulaRef>
                          <c15:sqref>'Informe interno'!$O$111:$O$123</c15:sqref>
                        </c15:formulaRef>
                      </c:ext>
                    </c:extLst>
                    <c:numCache>
                      <c:formatCode>0.00%</c:formatCode>
                      <c:ptCount val="13"/>
                      <c:pt idx="0" formatCode="0.0%">
                        <c:v>0.99</c:v>
                      </c:pt>
                      <c:pt idx="1">
                        <c:v>0.99</c:v>
                      </c:pt>
                      <c:pt idx="2">
                        <c:v>0.99</c:v>
                      </c:pt>
                      <c:pt idx="3">
                        <c:v>0.99</c:v>
                      </c:pt>
                      <c:pt idx="4">
                        <c:v>0.99</c:v>
                      </c:pt>
                      <c:pt idx="5">
                        <c:v>0.99</c:v>
                      </c:pt>
                      <c:pt idx="6">
                        <c:v>0.99</c:v>
                      </c:pt>
                      <c:pt idx="7">
                        <c:v>0.99</c:v>
                      </c:pt>
                      <c:pt idx="8">
                        <c:v>0.99</c:v>
                      </c:pt>
                      <c:pt idx="9">
                        <c:v>0.99</c:v>
                      </c:pt>
                      <c:pt idx="10">
                        <c:v>0.99</c:v>
                      </c:pt>
                      <c:pt idx="11">
                        <c:v>0.99</c:v>
                      </c:pt>
                      <c:pt idx="12">
                        <c:v>0.99</c:v>
                      </c:pt>
                    </c:numCache>
                  </c:numRef>
                </c:val>
                <c:smooth val="0"/>
                <c:extLst xmlns:c15="http://schemas.microsoft.com/office/drawing/2012/chart">
                  <c:ext xmlns:c16="http://schemas.microsoft.com/office/drawing/2014/chart" uri="{C3380CC4-5D6E-409C-BE32-E72D297353CC}">
                    <c16:uniqueId val="{00000005-8E1F-47AF-9AC8-C19D10419524}"/>
                  </c:ext>
                </c:extLst>
              </c15:ser>
            </c15:filteredLineSeries>
          </c:ext>
        </c:extLst>
      </c:lineChart>
      <c:lineChart>
        <c:grouping val="standard"/>
        <c:varyColors val="0"/>
        <c:ser>
          <c:idx val="7"/>
          <c:order val="6"/>
          <c:tx>
            <c:strRef>
              <c:f>'Informe interno'!$K$110</c:f>
              <c:strCache>
                <c:ptCount val="1"/>
                <c:pt idx="0">
                  <c:v>Gh</c:v>
                </c:pt>
              </c:strCache>
            </c:strRef>
          </c:tx>
          <c:spPr>
            <a:ln w="28575" cap="rnd">
              <a:solidFill>
                <a:srgbClr val="FFC000"/>
              </a:solidFill>
              <a:round/>
            </a:ln>
            <a:effectLst/>
          </c:spPr>
          <c:marker>
            <c:symbol val="circle"/>
            <c:size val="5"/>
            <c:spPr>
              <a:solidFill>
                <a:srgbClr val="FFC000"/>
              </a:solidFill>
              <a:ln w="9525">
                <a:solidFill>
                  <a:srgbClr val="FFC000"/>
                </a:solidFill>
              </a:ln>
              <a:effectLst/>
            </c:spPr>
          </c:marker>
          <c:val>
            <c:numRef>
              <c:f>'Informe interno'!$K$111:$K$123</c:f>
              <c:numCache>
                <c:formatCode>#,##0\ "Wh/m2"</c:formatCode>
                <c:ptCount val="13"/>
                <c:pt idx="0">
                  <c:v>72881.885999999999</c:v>
                </c:pt>
                <c:pt idx="1">
                  <c:v>113391</c:v>
                </c:pt>
                <c:pt idx="2">
                  <c:v>126925</c:v>
                </c:pt>
                <c:pt idx="3">
                  <c:v>148797</c:v>
                </c:pt>
                <c:pt idx="4">
                  <c:v>249599</c:v>
                </c:pt>
                <c:pt idx="5">
                  <c:v>313008</c:v>
                </c:pt>
                <c:pt idx="6">
                  <c:v>274987</c:v>
                </c:pt>
                <c:pt idx="7">
                  <c:v>312067</c:v>
                </c:pt>
              </c:numCache>
            </c:numRef>
          </c:val>
          <c:smooth val="0"/>
          <c:extLst>
            <c:ext xmlns:c16="http://schemas.microsoft.com/office/drawing/2014/chart" uri="{C3380CC4-5D6E-409C-BE32-E72D297353CC}">
              <c16:uniqueId val="{00000008-8E1F-47AF-9AC8-C19D10419524}"/>
            </c:ext>
          </c:extLst>
        </c:ser>
        <c:ser>
          <c:idx val="5"/>
          <c:order val="7"/>
          <c:tx>
            <c:strRef>
              <c:f>'Informe interno'!$P$110</c:f>
              <c:strCache>
                <c:ptCount val="1"/>
                <c:pt idx="0">
                  <c:v>Gh_ref</c:v>
                </c:pt>
              </c:strCache>
            </c:strRef>
          </c:tx>
          <c:spPr>
            <a:ln w="28575" cap="rnd">
              <a:solidFill>
                <a:srgbClr val="FFC000"/>
              </a:solidFill>
              <a:prstDash val="sysDot"/>
              <a:round/>
            </a:ln>
            <a:effectLst/>
          </c:spPr>
          <c:marker>
            <c:symbol val="none"/>
          </c:marker>
          <c:val>
            <c:numRef>
              <c:f>'Informe interno'!$P$111:$P$123</c:f>
              <c:numCache>
                <c:formatCode>#,##0\ "Wh/m2"</c:formatCode>
                <c:ptCount val="13"/>
                <c:pt idx="0">
                  <c:v>71584.743300000046</c:v>
                </c:pt>
                <c:pt idx="1">
                  <c:v>80907.103899999958</c:v>
                </c:pt>
                <c:pt idx="2">
                  <c:v>99044.97619999999</c:v>
                </c:pt>
                <c:pt idx="3">
                  <c:v>150613.08309999993</c:v>
                </c:pt>
                <c:pt idx="4">
                  <c:v>183341.97480000005</c:v>
                </c:pt>
                <c:pt idx="5">
                  <c:v>218506.25229999993</c:v>
                </c:pt>
                <c:pt idx="6">
                  <c:v>232982.10369999992</c:v>
                </c:pt>
                <c:pt idx="7">
                  <c:v>245700.93370000002</c:v>
                </c:pt>
                <c:pt idx="8">
                  <c:v>214350.95430000004</c:v>
                </c:pt>
                <c:pt idx="9">
                  <c:v>163623.0837000001</c:v>
                </c:pt>
                <c:pt idx="10">
                  <c:v>124202.80080000006</c:v>
                </c:pt>
                <c:pt idx="11">
                  <c:v>86435.936700000093</c:v>
                </c:pt>
                <c:pt idx="12">
                  <c:v>71584.743300000046</c:v>
                </c:pt>
              </c:numCache>
            </c:numRef>
          </c:val>
          <c:smooth val="0"/>
          <c:extLst>
            <c:ext xmlns:c16="http://schemas.microsoft.com/office/drawing/2014/chart" uri="{C3380CC4-5D6E-409C-BE32-E72D297353CC}">
              <c16:uniqueId val="{00000009-8E1F-47AF-9AC8-C19D10419524}"/>
            </c:ext>
          </c:extLst>
        </c:ser>
        <c:dLbls>
          <c:showLegendKey val="0"/>
          <c:showVal val="0"/>
          <c:showCatName val="0"/>
          <c:showSerName val="0"/>
          <c:showPercent val="0"/>
          <c:showBubbleSize val="0"/>
        </c:dLbls>
        <c:marker val="1"/>
        <c:smooth val="0"/>
        <c:axId val="720235295"/>
        <c:axId val="720206175"/>
      </c:lineChart>
      <c:catAx>
        <c:axId val="1099527135"/>
        <c:scaling>
          <c:orientation val="minMax"/>
        </c:scaling>
        <c:delete val="1"/>
        <c:axPos val="b"/>
        <c:numFmt formatCode="mmm\ \-\ yy" sourceLinked="1"/>
        <c:majorTickMark val="none"/>
        <c:minorTickMark val="none"/>
        <c:tickLblPos val="nextTo"/>
        <c:crossAx val="1099537951"/>
        <c:crosses val="autoZero"/>
        <c:auto val="1"/>
        <c:lblAlgn val="ctr"/>
        <c:lblOffset val="100"/>
        <c:noMultiLvlLbl val="1"/>
      </c:catAx>
      <c:valAx>
        <c:axId val="1099537951"/>
        <c:scaling>
          <c:orientation val="minMax"/>
          <c:max val="14000000"/>
        </c:scaling>
        <c:delete val="0"/>
        <c:axPos val="l"/>
        <c:majorGridlines>
          <c:spPr>
            <a:ln w="9525" cap="flat" cmpd="sng" algn="ctr">
              <a:solidFill>
                <a:schemeClr val="tx1">
                  <a:lumMod val="15000"/>
                  <a:lumOff val="85000"/>
                </a:schemeClr>
              </a:solidFill>
              <a:round/>
            </a:ln>
            <a:effectLst/>
          </c:spPr>
        </c:majorGridlines>
        <c:numFmt formatCode="#,##0\ &quot;kWh&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ES"/>
          </a:p>
        </c:txPr>
        <c:crossAx val="1099527135"/>
        <c:crosses val="autoZero"/>
        <c:crossBetween val="between"/>
      </c:valAx>
      <c:valAx>
        <c:axId val="720206175"/>
        <c:scaling>
          <c:orientation val="minMax"/>
          <c:max val="250000"/>
          <c:min val="0"/>
        </c:scaling>
        <c:delete val="0"/>
        <c:axPos val="r"/>
        <c:numFmt formatCode="#,##0\ &quot;Wh/m2&quot;"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ES"/>
          </a:p>
        </c:txPr>
        <c:crossAx val="720235295"/>
        <c:crosses val="max"/>
        <c:crossBetween val="between"/>
      </c:valAx>
      <c:catAx>
        <c:axId val="720235295"/>
        <c:scaling>
          <c:orientation val="minMax"/>
        </c:scaling>
        <c:delete val="1"/>
        <c:axPos val="b"/>
        <c:majorTickMark val="out"/>
        <c:minorTickMark val="none"/>
        <c:tickLblPos val="nextTo"/>
        <c:crossAx val="720206175"/>
        <c:crosses val="autoZero"/>
        <c:auto val="1"/>
        <c:lblAlgn val="ctr"/>
        <c:lblOffset val="100"/>
        <c:noMultiLvlLbl val="0"/>
      </c:catAx>
      <c:spPr>
        <a:noFill/>
        <a:ln>
          <a:noFill/>
        </a:ln>
        <a:effectLst/>
      </c:spPr>
    </c:plotArea>
    <c:legend>
      <c:legendPos val="b"/>
      <c:layout>
        <c:manualLayout>
          <c:xMode val="edge"/>
          <c:yMode val="edge"/>
          <c:x val="0.22889338566918599"/>
          <c:y val="0.87752658618833446"/>
          <c:w val="0.51652380186934921"/>
          <c:h val="7.264812401780594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12700" cap="flat" cmpd="sng" algn="ctr">
      <a:solidFill>
        <a:schemeClr val="dk1"/>
      </a:solidFill>
      <a:prstDash val="solid"/>
      <a:miter lim="800000"/>
    </a:ln>
    <a:effectLst/>
  </c:spPr>
  <c:txPr>
    <a:bodyPr/>
    <a:lstStyle/>
    <a:p>
      <a:pPr>
        <a:defRPr>
          <a:solidFill>
            <a:schemeClr val="dk1"/>
          </a:solidFill>
          <a:latin typeface="+mn-lt"/>
          <a:ea typeface="+mn-ea"/>
          <a:cs typeface="+mn-cs"/>
        </a:defRPr>
      </a:pPr>
      <a:endParaRPr lang="es-ES"/>
    </a:p>
  </c:txPr>
  <c:printSettings>
    <c:headerFooter/>
    <c:pageMargins b="0.75" l="0.7" r="0.7" t="0.75" header="0.3" footer="0.3"/>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Producción SET</a:t>
            </a:r>
            <a:r>
              <a:rPr lang="es-ES" baseline="0"/>
              <a:t> (kWh)</a:t>
            </a:r>
            <a:endParaRPr lang="es-E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manualLayout>
          <c:layoutTarget val="inner"/>
          <c:xMode val="edge"/>
          <c:yMode val="edge"/>
          <c:x val="6.2835900114804014E-2"/>
          <c:y val="0.13047504680984626"/>
          <c:w val="0.93684929403274098"/>
          <c:h val="0.78793038932003256"/>
        </c:manualLayout>
      </c:layout>
      <c:lineChart>
        <c:grouping val="standard"/>
        <c:varyColors val="0"/>
        <c:ser>
          <c:idx val="0"/>
          <c:order val="0"/>
          <c:spPr>
            <a:ln w="28575" cap="rnd">
              <a:solidFill>
                <a:schemeClr val="accent1"/>
              </a:solidFill>
              <a:round/>
            </a:ln>
            <a:effectLst/>
          </c:spPr>
          <c:marker>
            <c:symbol val="none"/>
          </c:marker>
          <c:val>
            <c:numRef>
              <c:f>Tablas!$B$4:$B$34</c:f>
              <c:numCache>
                <c:formatCode>#,##0</c:formatCode>
                <c:ptCount val="31"/>
                <c:pt idx="0">
                  <c:v>435076</c:v>
                </c:pt>
                <c:pt idx="1">
                  <c:v>459008</c:v>
                </c:pt>
                <c:pt idx="2">
                  <c:v>457536</c:v>
                </c:pt>
                <c:pt idx="3">
                  <c:v>429918</c:v>
                </c:pt>
                <c:pt idx="4">
                  <c:v>450356</c:v>
                </c:pt>
                <c:pt idx="5">
                  <c:v>84254</c:v>
                </c:pt>
                <c:pt idx="6">
                  <c:v>317571</c:v>
                </c:pt>
                <c:pt idx="7">
                  <c:v>482000</c:v>
                </c:pt>
                <c:pt idx="8">
                  <c:v>482154</c:v>
                </c:pt>
                <c:pt idx="9">
                  <c:v>462957</c:v>
                </c:pt>
                <c:pt idx="10">
                  <c:v>435861</c:v>
                </c:pt>
                <c:pt idx="11">
                  <c:v>480150</c:v>
                </c:pt>
                <c:pt idx="12">
                  <c:v>427293</c:v>
                </c:pt>
                <c:pt idx="13">
                  <c:v>182536</c:v>
                </c:pt>
                <c:pt idx="14">
                  <c:v>470652</c:v>
                </c:pt>
                <c:pt idx="15">
                  <c:v>464890</c:v>
                </c:pt>
                <c:pt idx="16">
                  <c:v>429294</c:v>
                </c:pt>
                <c:pt idx="17">
                  <c:v>221769</c:v>
                </c:pt>
                <c:pt idx="18">
                  <c:v>404368</c:v>
                </c:pt>
                <c:pt idx="19">
                  <c:v>436198</c:v>
                </c:pt>
                <c:pt idx="20">
                  <c:v>180916</c:v>
                </c:pt>
                <c:pt idx="21">
                  <c:v>448101</c:v>
                </c:pt>
                <c:pt idx="22">
                  <c:v>448077</c:v>
                </c:pt>
                <c:pt idx="23">
                  <c:v>427826</c:v>
                </c:pt>
                <c:pt idx="24">
                  <c:v>455357</c:v>
                </c:pt>
                <c:pt idx="25">
                  <c:v>434823</c:v>
                </c:pt>
                <c:pt idx="26">
                  <c:v>382437</c:v>
                </c:pt>
                <c:pt idx="27">
                  <c:v>270258</c:v>
                </c:pt>
                <c:pt idx="28">
                  <c:v>268001</c:v>
                </c:pt>
                <c:pt idx="29">
                  <c:v>370709</c:v>
                </c:pt>
                <c:pt idx="30">
                  <c:v>404895</c:v>
                </c:pt>
              </c:numCache>
            </c:numRef>
          </c:val>
          <c:smooth val="0"/>
          <c:extLst>
            <c:ext xmlns:c16="http://schemas.microsoft.com/office/drawing/2014/chart" uri="{C3380CC4-5D6E-409C-BE32-E72D297353CC}">
              <c16:uniqueId val="{00000000-6023-48D5-94AB-163FD6F75E8E}"/>
            </c:ext>
          </c:extLst>
        </c:ser>
        <c:dLbls>
          <c:showLegendKey val="0"/>
          <c:showVal val="0"/>
          <c:showCatName val="0"/>
          <c:showSerName val="0"/>
          <c:showPercent val="0"/>
          <c:showBubbleSize val="0"/>
        </c:dLbls>
        <c:smooth val="0"/>
        <c:axId val="8698176"/>
        <c:axId val="8699008"/>
      </c:lineChart>
      <c:catAx>
        <c:axId val="869817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8699008"/>
        <c:crosses val="autoZero"/>
        <c:auto val="1"/>
        <c:lblAlgn val="ctr"/>
        <c:lblOffset val="100"/>
        <c:noMultiLvlLbl val="0"/>
      </c:catAx>
      <c:valAx>
        <c:axId val="869900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86981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sz="1800" b="0" i="0" baseline="0">
                <a:effectLst/>
              </a:rPr>
              <a:t>PRODUCCIÓN CTs (kWh)</a:t>
            </a:r>
            <a:endParaRPr lang="es-ES">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manualLayout>
          <c:layoutTarget val="inner"/>
          <c:xMode val="edge"/>
          <c:yMode val="edge"/>
          <c:x val="5.8888946838801914E-2"/>
          <c:y val="0.1480153345555886"/>
          <c:w val="0.9409475027607842"/>
          <c:h val="0.7701813030485023"/>
        </c:manualLayout>
      </c:layout>
      <c:lineChart>
        <c:grouping val="standard"/>
        <c:varyColors val="0"/>
        <c:ser>
          <c:idx val="0"/>
          <c:order val="0"/>
          <c:tx>
            <c:strRef>
              <c:f>Tablas!$D$2</c:f>
              <c:strCache>
                <c:ptCount val="1"/>
                <c:pt idx="0">
                  <c:v>CT1</c:v>
                </c:pt>
              </c:strCache>
            </c:strRef>
          </c:tx>
          <c:spPr>
            <a:ln w="28575" cap="rnd">
              <a:solidFill>
                <a:schemeClr val="accent1"/>
              </a:solidFill>
              <a:round/>
            </a:ln>
            <a:effectLst/>
          </c:spPr>
          <c:marker>
            <c:symbol val="none"/>
          </c:marker>
          <c:val>
            <c:numRef>
              <c:f>Tablas!$D$4:$D$34</c:f>
              <c:numCache>
                <c:formatCode>#,##0</c:formatCode>
                <c:ptCount val="31"/>
                <c:pt idx="0">
                  <c:v>48997.148000000001</c:v>
                </c:pt>
                <c:pt idx="1">
                  <c:v>51576.74500000001</c:v>
                </c:pt>
                <c:pt idx="2">
                  <c:v>51529.629000000001</c:v>
                </c:pt>
                <c:pt idx="3">
                  <c:v>49696.1</c:v>
                </c:pt>
                <c:pt idx="4">
                  <c:v>50671.474999999991</c:v>
                </c:pt>
                <c:pt idx="5">
                  <c:v>9500.4290000000001</c:v>
                </c:pt>
                <c:pt idx="6">
                  <c:v>35842.154000000002</c:v>
                </c:pt>
                <c:pt idx="7">
                  <c:v>54319.494999999995</c:v>
                </c:pt>
                <c:pt idx="8">
                  <c:v>54208.899999999994</c:v>
                </c:pt>
                <c:pt idx="9">
                  <c:v>51951.363000000005</c:v>
                </c:pt>
                <c:pt idx="10">
                  <c:v>48820.264000000003</c:v>
                </c:pt>
                <c:pt idx="11">
                  <c:v>54016.570999999996</c:v>
                </c:pt>
                <c:pt idx="12">
                  <c:v>48156.748000000007</c:v>
                </c:pt>
                <c:pt idx="13">
                  <c:v>20663.982</c:v>
                </c:pt>
                <c:pt idx="14">
                  <c:v>52785.597999999998</c:v>
                </c:pt>
                <c:pt idx="15">
                  <c:v>52095.428</c:v>
                </c:pt>
                <c:pt idx="16">
                  <c:v>48060.263999999996</c:v>
                </c:pt>
                <c:pt idx="17">
                  <c:v>24859.305999999997</c:v>
                </c:pt>
                <c:pt idx="18">
                  <c:v>45286.601999999999</c:v>
                </c:pt>
                <c:pt idx="19">
                  <c:v>49060.652000000002</c:v>
                </c:pt>
                <c:pt idx="20">
                  <c:v>20385.123</c:v>
                </c:pt>
                <c:pt idx="21">
                  <c:v>50678.930999999997</c:v>
                </c:pt>
                <c:pt idx="22">
                  <c:v>50364.551999999996</c:v>
                </c:pt>
                <c:pt idx="23">
                  <c:v>47959.845000000001</c:v>
                </c:pt>
                <c:pt idx="24">
                  <c:v>51114.881000000008</c:v>
                </c:pt>
                <c:pt idx="25">
                  <c:v>49015.159</c:v>
                </c:pt>
                <c:pt idx="26">
                  <c:v>42177.623000000007</c:v>
                </c:pt>
                <c:pt idx="27">
                  <c:v>30403.815000000002</c:v>
                </c:pt>
                <c:pt idx="28">
                  <c:v>32391.378000000001</c:v>
                </c:pt>
                <c:pt idx="29">
                  <c:v>41821.726999999999</c:v>
                </c:pt>
                <c:pt idx="30">
                  <c:v>45303.120999999999</c:v>
                </c:pt>
              </c:numCache>
            </c:numRef>
          </c:val>
          <c:smooth val="0"/>
          <c:extLst>
            <c:ext xmlns:c16="http://schemas.microsoft.com/office/drawing/2014/chart" uri="{C3380CC4-5D6E-409C-BE32-E72D297353CC}">
              <c16:uniqueId val="{00000000-1219-42BD-97D5-B610ADB9527E}"/>
            </c:ext>
          </c:extLst>
        </c:ser>
        <c:ser>
          <c:idx val="1"/>
          <c:order val="1"/>
          <c:tx>
            <c:strRef>
              <c:f>Tablas!$E$2</c:f>
              <c:strCache>
                <c:ptCount val="1"/>
                <c:pt idx="0">
                  <c:v>CT2</c:v>
                </c:pt>
              </c:strCache>
            </c:strRef>
          </c:tx>
          <c:spPr>
            <a:ln w="28575" cap="rnd">
              <a:solidFill>
                <a:schemeClr val="accent2"/>
              </a:solidFill>
              <a:round/>
            </a:ln>
            <a:effectLst/>
          </c:spPr>
          <c:marker>
            <c:symbol val="none"/>
          </c:marker>
          <c:val>
            <c:numRef>
              <c:f>Tablas!$E$4:$E$34</c:f>
              <c:numCache>
                <c:formatCode>#,##0</c:formatCode>
                <c:ptCount val="31"/>
                <c:pt idx="0">
                  <c:v>48623.934000000001</c:v>
                </c:pt>
                <c:pt idx="1">
                  <c:v>51304.320999999996</c:v>
                </c:pt>
                <c:pt idx="2">
                  <c:v>51047.612999999983</c:v>
                </c:pt>
                <c:pt idx="3">
                  <c:v>49298.44</c:v>
                </c:pt>
                <c:pt idx="4">
                  <c:v>50106.243000000002</c:v>
                </c:pt>
                <c:pt idx="5">
                  <c:v>9537.9710000000014</c:v>
                </c:pt>
                <c:pt idx="6">
                  <c:v>35477.472000000009</c:v>
                </c:pt>
                <c:pt idx="7">
                  <c:v>53782.44200000001</c:v>
                </c:pt>
                <c:pt idx="8">
                  <c:v>53753.517999999996</c:v>
                </c:pt>
                <c:pt idx="9">
                  <c:v>51696.179999999993</c:v>
                </c:pt>
                <c:pt idx="10">
                  <c:v>48621.465999999986</c:v>
                </c:pt>
                <c:pt idx="11">
                  <c:v>53588.578000000001</c:v>
                </c:pt>
                <c:pt idx="12">
                  <c:v>47458.615000000005</c:v>
                </c:pt>
                <c:pt idx="13">
                  <c:v>20373.139000000003</c:v>
                </c:pt>
                <c:pt idx="14">
                  <c:v>52561.336000000003</c:v>
                </c:pt>
                <c:pt idx="15">
                  <c:v>51907.316999999988</c:v>
                </c:pt>
                <c:pt idx="16">
                  <c:v>47952.983</c:v>
                </c:pt>
                <c:pt idx="17">
                  <c:v>24651.118999999999</c:v>
                </c:pt>
                <c:pt idx="18">
                  <c:v>45149.312000000005</c:v>
                </c:pt>
                <c:pt idx="19">
                  <c:v>48361.044999999998</c:v>
                </c:pt>
                <c:pt idx="20">
                  <c:v>20223.294999999998</c:v>
                </c:pt>
                <c:pt idx="21">
                  <c:v>50551.038</c:v>
                </c:pt>
                <c:pt idx="22">
                  <c:v>50152.812999999995</c:v>
                </c:pt>
                <c:pt idx="23">
                  <c:v>47805.888999999996</c:v>
                </c:pt>
                <c:pt idx="24">
                  <c:v>50736.547000000006</c:v>
                </c:pt>
                <c:pt idx="25">
                  <c:v>48522.036999999997</c:v>
                </c:pt>
                <c:pt idx="26">
                  <c:v>42143.106</c:v>
                </c:pt>
                <c:pt idx="27">
                  <c:v>29836.985000000001</c:v>
                </c:pt>
                <c:pt idx="28">
                  <c:v>32619.124000000003</c:v>
                </c:pt>
                <c:pt idx="29">
                  <c:v>40744.165000000001</c:v>
                </c:pt>
                <c:pt idx="30">
                  <c:v>45193.525999999998</c:v>
                </c:pt>
              </c:numCache>
            </c:numRef>
          </c:val>
          <c:smooth val="0"/>
          <c:extLst>
            <c:ext xmlns:c16="http://schemas.microsoft.com/office/drawing/2014/chart" uri="{C3380CC4-5D6E-409C-BE32-E72D297353CC}">
              <c16:uniqueId val="{00000001-1219-42BD-97D5-B610ADB9527E}"/>
            </c:ext>
          </c:extLst>
        </c:ser>
        <c:ser>
          <c:idx val="2"/>
          <c:order val="2"/>
          <c:tx>
            <c:strRef>
              <c:f>Tablas!$F$2</c:f>
              <c:strCache>
                <c:ptCount val="1"/>
                <c:pt idx="0">
                  <c:v>CT3</c:v>
                </c:pt>
              </c:strCache>
            </c:strRef>
          </c:tx>
          <c:spPr>
            <a:ln w="28575" cap="rnd">
              <a:solidFill>
                <a:schemeClr val="accent3"/>
              </a:solidFill>
              <a:round/>
            </a:ln>
            <a:effectLst/>
          </c:spPr>
          <c:marker>
            <c:symbol val="none"/>
          </c:marker>
          <c:val>
            <c:numRef>
              <c:f>Tablas!$F$4:$F$34</c:f>
              <c:numCache>
                <c:formatCode>#,##0</c:formatCode>
                <c:ptCount val="31"/>
                <c:pt idx="0">
                  <c:v>49231.811000000002</c:v>
                </c:pt>
                <c:pt idx="1">
                  <c:v>51402.188000000009</c:v>
                </c:pt>
                <c:pt idx="2">
                  <c:v>51242.7</c:v>
                </c:pt>
                <c:pt idx="3">
                  <c:v>49612.08</c:v>
                </c:pt>
                <c:pt idx="4">
                  <c:v>50472.000999999997</c:v>
                </c:pt>
                <c:pt idx="5">
                  <c:v>9611.4340000000011</c:v>
                </c:pt>
                <c:pt idx="6">
                  <c:v>35646.559999999998</c:v>
                </c:pt>
                <c:pt idx="7">
                  <c:v>54130.998999999996</c:v>
                </c:pt>
                <c:pt idx="8">
                  <c:v>54066.842000000004</c:v>
                </c:pt>
                <c:pt idx="9">
                  <c:v>51891.170999999995</c:v>
                </c:pt>
                <c:pt idx="10">
                  <c:v>48784.712</c:v>
                </c:pt>
                <c:pt idx="11">
                  <c:v>53926.362999999998</c:v>
                </c:pt>
                <c:pt idx="12">
                  <c:v>47998.784</c:v>
                </c:pt>
                <c:pt idx="13">
                  <c:v>20450.760000000002</c:v>
                </c:pt>
                <c:pt idx="14">
                  <c:v>52813.983999999997</c:v>
                </c:pt>
                <c:pt idx="15">
                  <c:v>52144.180999999997</c:v>
                </c:pt>
                <c:pt idx="16">
                  <c:v>48097.021999999997</c:v>
                </c:pt>
                <c:pt idx="17">
                  <c:v>24814.467000000001</c:v>
                </c:pt>
                <c:pt idx="18">
                  <c:v>45337.188999999998</c:v>
                </c:pt>
                <c:pt idx="19">
                  <c:v>49088.363999999994</c:v>
                </c:pt>
                <c:pt idx="20">
                  <c:v>20271.919999999998</c:v>
                </c:pt>
                <c:pt idx="21">
                  <c:v>50764.224999999999</c:v>
                </c:pt>
                <c:pt idx="22">
                  <c:v>50406.891000000003</c:v>
                </c:pt>
                <c:pt idx="23">
                  <c:v>47991.152000000002</c:v>
                </c:pt>
                <c:pt idx="24">
                  <c:v>51159.873000000007</c:v>
                </c:pt>
                <c:pt idx="25">
                  <c:v>48510.786999999997</c:v>
                </c:pt>
                <c:pt idx="26">
                  <c:v>43483.79800000001</c:v>
                </c:pt>
                <c:pt idx="27">
                  <c:v>30243.555</c:v>
                </c:pt>
                <c:pt idx="28">
                  <c:v>32858.389000000003</c:v>
                </c:pt>
                <c:pt idx="29">
                  <c:v>41671.893000000004</c:v>
                </c:pt>
                <c:pt idx="30">
                  <c:v>45310.758000000002</c:v>
                </c:pt>
              </c:numCache>
            </c:numRef>
          </c:val>
          <c:smooth val="0"/>
          <c:extLst>
            <c:ext xmlns:c16="http://schemas.microsoft.com/office/drawing/2014/chart" uri="{C3380CC4-5D6E-409C-BE32-E72D297353CC}">
              <c16:uniqueId val="{00000002-1219-42BD-97D5-B610ADB9527E}"/>
            </c:ext>
          </c:extLst>
        </c:ser>
        <c:ser>
          <c:idx val="3"/>
          <c:order val="3"/>
          <c:tx>
            <c:strRef>
              <c:f>Tablas!$G$2</c:f>
              <c:strCache>
                <c:ptCount val="1"/>
                <c:pt idx="0">
                  <c:v>CT4</c:v>
                </c:pt>
              </c:strCache>
            </c:strRef>
          </c:tx>
          <c:spPr>
            <a:ln w="28575" cap="rnd">
              <a:solidFill>
                <a:schemeClr val="accent4"/>
              </a:solidFill>
              <a:round/>
            </a:ln>
            <a:effectLst/>
          </c:spPr>
          <c:marker>
            <c:symbol val="none"/>
          </c:marker>
          <c:val>
            <c:numRef>
              <c:f>Tablas!$G$4:$G$34</c:f>
              <c:numCache>
                <c:formatCode>#,##0</c:formatCode>
                <c:ptCount val="31"/>
                <c:pt idx="0">
                  <c:v>48738.555999999997</c:v>
                </c:pt>
                <c:pt idx="1">
                  <c:v>51687.017999999996</c:v>
                </c:pt>
                <c:pt idx="2">
                  <c:v>51726.599000000002</c:v>
                </c:pt>
                <c:pt idx="3">
                  <c:v>37872.047000000006</c:v>
                </c:pt>
                <c:pt idx="4">
                  <c:v>50812.361000000004</c:v>
                </c:pt>
                <c:pt idx="5">
                  <c:v>9670.4140000000007</c:v>
                </c:pt>
                <c:pt idx="6">
                  <c:v>35777.356</c:v>
                </c:pt>
                <c:pt idx="7">
                  <c:v>54507.712</c:v>
                </c:pt>
                <c:pt idx="8">
                  <c:v>54402.747000000003</c:v>
                </c:pt>
                <c:pt idx="9">
                  <c:v>52187.664000000004</c:v>
                </c:pt>
                <c:pt idx="10">
                  <c:v>49071.642999999996</c:v>
                </c:pt>
                <c:pt idx="11">
                  <c:v>54018.158000000003</c:v>
                </c:pt>
                <c:pt idx="12">
                  <c:v>48260.282000000007</c:v>
                </c:pt>
                <c:pt idx="13">
                  <c:v>20563.103999999999</c:v>
                </c:pt>
                <c:pt idx="14">
                  <c:v>52951.939999999995</c:v>
                </c:pt>
                <c:pt idx="15">
                  <c:v>52373.305999999997</c:v>
                </c:pt>
                <c:pt idx="16">
                  <c:v>48265.800999999999</c:v>
                </c:pt>
                <c:pt idx="17">
                  <c:v>24931.111000000001</c:v>
                </c:pt>
                <c:pt idx="18">
                  <c:v>45289.892</c:v>
                </c:pt>
                <c:pt idx="19">
                  <c:v>49168.902999999998</c:v>
                </c:pt>
                <c:pt idx="20">
                  <c:v>20376.04</c:v>
                </c:pt>
                <c:pt idx="21">
                  <c:v>46466.624000000011</c:v>
                </c:pt>
                <c:pt idx="22">
                  <c:v>49412.948000000004</c:v>
                </c:pt>
                <c:pt idx="23">
                  <c:v>47988.425999999999</c:v>
                </c:pt>
                <c:pt idx="24">
                  <c:v>51362.087</c:v>
                </c:pt>
                <c:pt idx="25">
                  <c:v>48852.043999999994</c:v>
                </c:pt>
                <c:pt idx="26">
                  <c:v>43298.092000000004</c:v>
                </c:pt>
                <c:pt idx="27">
                  <c:v>30373.345999999998</c:v>
                </c:pt>
                <c:pt idx="28">
                  <c:v>32218.202999999998</c:v>
                </c:pt>
                <c:pt idx="29">
                  <c:v>42086.842000000004</c:v>
                </c:pt>
                <c:pt idx="30">
                  <c:v>45448.103000000003</c:v>
                </c:pt>
              </c:numCache>
            </c:numRef>
          </c:val>
          <c:smooth val="0"/>
          <c:extLst>
            <c:ext xmlns:c16="http://schemas.microsoft.com/office/drawing/2014/chart" uri="{C3380CC4-5D6E-409C-BE32-E72D297353CC}">
              <c16:uniqueId val="{00000003-1219-42BD-97D5-B610ADB9527E}"/>
            </c:ext>
          </c:extLst>
        </c:ser>
        <c:ser>
          <c:idx val="4"/>
          <c:order val="4"/>
          <c:tx>
            <c:strRef>
              <c:f>Tablas!$H$2</c:f>
              <c:strCache>
                <c:ptCount val="1"/>
                <c:pt idx="0">
                  <c:v>CT5</c:v>
                </c:pt>
              </c:strCache>
            </c:strRef>
          </c:tx>
          <c:spPr>
            <a:ln w="28575" cap="rnd">
              <a:solidFill>
                <a:schemeClr val="accent5"/>
              </a:solidFill>
              <a:round/>
            </a:ln>
            <a:effectLst/>
          </c:spPr>
          <c:marker>
            <c:symbol val="none"/>
          </c:marker>
          <c:val>
            <c:numRef>
              <c:f>Tablas!$H$4:$H$34</c:f>
              <c:numCache>
                <c:formatCode>#,##0</c:formatCode>
                <c:ptCount val="31"/>
                <c:pt idx="0">
                  <c:v>48284.005000000005</c:v>
                </c:pt>
                <c:pt idx="1">
                  <c:v>51525.585000000006</c:v>
                </c:pt>
                <c:pt idx="2">
                  <c:v>51487.542000000001</c:v>
                </c:pt>
                <c:pt idx="3">
                  <c:v>49636.364000000016</c:v>
                </c:pt>
                <c:pt idx="4">
                  <c:v>50770.192999999999</c:v>
                </c:pt>
                <c:pt idx="5">
                  <c:v>9319.8919999999998</c:v>
                </c:pt>
                <c:pt idx="6">
                  <c:v>35750.652000000002</c:v>
                </c:pt>
                <c:pt idx="7">
                  <c:v>54258.130999999994</c:v>
                </c:pt>
                <c:pt idx="8">
                  <c:v>54136.358999999997</c:v>
                </c:pt>
                <c:pt idx="9">
                  <c:v>51851.344000000005</c:v>
                </c:pt>
                <c:pt idx="10">
                  <c:v>48820.061000000002</c:v>
                </c:pt>
                <c:pt idx="11">
                  <c:v>53983.566000000006</c:v>
                </c:pt>
                <c:pt idx="12">
                  <c:v>48114.262999999992</c:v>
                </c:pt>
                <c:pt idx="13">
                  <c:v>20567.650999999998</c:v>
                </c:pt>
                <c:pt idx="14">
                  <c:v>52679.048999999999</c:v>
                </c:pt>
                <c:pt idx="15">
                  <c:v>51959.717000000004</c:v>
                </c:pt>
                <c:pt idx="16">
                  <c:v>47959.058999999994</c:v>
                </c:pt>
                <c:pt idx="17">
                  <c:v>24782.328000000001</c:v>
                </c:pt>
                <c:pt idx="18">
                  <c:v>45192.11</c:v>
                </c:pt>
                <c:pt idx="19">
                  <c:v>48969.470999999998</c:v>
                </c:pt>
                <c:pt idx="20">
                  <c:v>20399.181000000004</c:v>
                </c:pt>
                <c:pt idx="21">
                  <c:v>50499.971000000005</c:v>
                </c:pt>
                <c:pt idx="22">
                  <c:v>50116.089000000007</c:v>
                </c:pt>
                <c:pt idx="23">
                  <c:v>47836.595999999998</c:v>
                </c:pt>
                <c:pt idx="24">
                  <c:v>51061.555000000008</c:v>
                </c:pt>
                <c:pt idx="25">
                  <c:v>49439.771000000001</c:v>
                </c:pt>
                <c:pt idx="26">
                  <c:v>42588.502</c:v>
                </c:pt>
                <c:pt idx="27">
                  <c:v>30355.812999999995</c:v>
                </c:pt>
                <c:pt idx="28">
                  <c:v>31437.432999999997</c:v>
                </c:pt>
                <c:pt idx="29">
                  <c:v>41809.513000000006</c:v>
                </c:pt>
                <c:pt idx="30">
                  <c:v>45348.362999999998</c:v>
                </c:pt>
              </c:numCache>
            </c:numRef>
          </c:val>
          <c:smooth val="0"/>
          <c:extLst>
            <c:ext xmlns:c16="http://schemas.microsoft.com/office/drawing/2014/chart" uri="{C3380CC4-5D6E-409C-BE32-E72D297353CC}">
              <c16:uniqueId val="{00000004-1219-42BD-97D5-B610ADB9527E}"/>
            </c:ext>
          </c:extLst>
        </c:ser>
        <c:ser>
          <c:idx val="5"/>
          <c:order val="5"/>
          <c:tx>
            <c:strRef>
              <c:f>Tablas!$I$2</c:f>
              <c:strCache>
                <c:ptCount val="1"/>
                <c:pt idx="0">
                  <c:v>CT6</c:v>
                </c:pt>
              </c:strCache>
            </c:strRef>
          </c:tx>
          <c:spPr>
            <a:ln w="28575" cap="rnd">
              <a:solidFill>
                <a:schemeClr val="accent6"/>
              </a:solidFill>
              <a:round/>
            </a:ln>
            <a:effectLst/>
          </c:spPr>
          <c:marker>
            <c:symbol val="none"/>
          </c:marker>
          <c:val>
            <c:numRef>
              <c:f>Tablas!$I$4:$I$34</c:f>
              <c:numCache>
                <c:formatCode>#,##0</c:formatCode>
                <c:ptCount val="31"/>
                <c:pt idx="0">
                  <c:v>49260.684000000008</c:v>
                </c:pt>
                <c:pt idx="1">
                  <c:v>51865.261999999995</c:v>
                </c:pt>
                <c:pt idx="2">
                  <c:v>51669.15</c:v>
                </c:pt>
                <c:pt idx="3">
                  <c:v>49856.014999999999</c:v>
                </c:pt>
                <c:pt idx="4">
                  <c:v>50677.614999999991</c:v>
                </c:pt>
                <c:pt idx="5">
                  <c:v>9391.9510000000009</c:v>
                </c:pt>
                <c:pt idx="6">
                  <c:v>35188.953000000001</c:v>
                </c:pt>
                <c:pt idx="7">
                  <c:v>54197.038999999997</c:v>
                </c:pt>
                <c:pt idx="8">
                  <c:v>54259.505000000005</c:v>
                </c:pt>
                <c:pt idx="9">
                  <c:v>52236.057000000001</c:v>
                </c:pt>
                <c:pt idx="10">
                  <c:v>49161</c:v>
                </c:pt>
                <c:pt idx="11">
                  <c:v>54124.019</c:v>
                </c:pt>
                <c:pt idx="12">
                  <c:v>47641.645000000004</c:v>
                </c:pt>
                <c:pt idx="13">
                  <c:v>20480.863999999998</c:v>
                </c:pt>
                <c:pt idx="14">
                  <c:v>52990.12</c:v>
                </c:pt>
                <c:pt idx="15">
                  <c:v>52477.623</c:v>
                </c:pt>
                <c:pt idx="16">
                  <c:v>48446.260999999999</c:v>
                </c:pt>
                <c:pt idx="17">
                  <c:v>24860.237000000001</c:v>
                </c:pt>
                <c:pt idx="18">
                  <c:v>45613.173999999999</c:v>
                </c:pt>
                <c:pt idx="19">
                  <c:v>48697.577000000005</c:v>
                </c:pt>
                <c:pt idx="20">
                  <c:v>20269.29</c:v>
                </c:pt>
                <c:pt idx="21">
                  <c:v>51166.364000000001</c:v>
                </c:pt>
                <c:pt idx="22">
                  <c:v>50797.350000000006</c:v>
                </c:pt>
                <c:pt idx="23">
                  <c:v>48299.359000000004</c:v>
                </c:pt>
                <c:pt idx="24">
                  <c:v>51274.997000000003</c:v>
                </c:pt>
                <c:pt idx="25">
                  <c:v>49066.392999999996</c:v>
                </c:pt>
                <c:pt idx="26">
                  <c:v>42620.331000000006</c:v>
                </c:pt>
                <c:pt idx="27">
                  <c:v>30179.864999999998</c:v>
                </c:pt>
                <c:pt idx="28">
                  <c:v>32777.993000000002</c:v>
                </c:pt>
                <c:pt idx="29">
                  <c:v>41118.048999999999</c:v>
                </c:pt>
                <c:pt idx="30">
                  <c:v>45651.671000000002</c:v>
                </c:pt>
              </c:numCache>
            </c:numRef>
          </c:val>
          <c:smooth val="0"/>
          <c:extLst>
            <c:ext xmlns:c16="http://schemas.microsoft.com/office/drawing/2014/chart" uri="{C3380CC4-5D6E-409C-BE32-E72D297353CC}">
              <c16:uniqueId val="{00000005-1219-42BD-97D5-B610ADB9527E}"/>
            </c:ext>
          </c:extLst>
        </c:ser>
        <c:ser>
          <c:idx val="6"/>
          <c:order val="6"/>
          <c:tx>
            <c:strRef>
              <c:f>Tablas!$J$2</c:f>
              <c:strCache>
                <c:ptCount val="1"/>
                <c:pt idx="0">
                  <c:v>CT7</c:v>
                </c:pt>
              </c:strCache>
            </c:strRef>
          </c:tx>
          <c:spPr>
            <a:ln w="28575" cap="rnd">
              <a:solidFill>
                <a:schemeClr val="accent1">
                  <a:lumMod val="60000"/>
                </a:schemeClr>
              </a:solidFill>
              <a:round/>
            </a:ln>
            <a:effectLst/>
          </c:spPr>
          <c:marker>
            <c:symbol val="none"/>
          </c:marker>
          <c:val>
            <c:numRef>
              <c:f>Tablas!$J$4:$J$34</c:f>
              <c:numCache>
                <c:formatCode>#,##0</c:formatCode>
                <c:ptCount val="31"/>
                <c:pt idx="0">
                  <c:v>48812.550999999999</c:v>
                </c:pt>
                <c:pt idx="1">
                  <c:v>51413.380000000005</c:v>
                </c:pt>
                <c:pt idx="2">
                  <c:v>50646.284999999996</c:v>
                </c:pt>
                <c:pt idx="3">
                  <c:v>49391.822</c:v>
                </c:pt>
                <c:pt idx="4">
                  <c:v>50378.338999999993</c:v>
                </c:pt>
                <c:pt idx="5">
                  <c:v>9382.1589999999997</c:v>
                </c:pt>
                <c:pt idx="6">
                  <c:v>35456.125999999997</c:v>
                </c:pt>
                <c:pt idx="7">
                  <c:v>54014.614999999998</c:v>
                </c:pt>
                <c:pt idx="8">
                  <c:v>53993.267999999996</c:v>
                </c:pt>
                <c:pt idx="9">
                  <c:v>51821.011999999995</c:v>
                </c:pt>
                <c:pt idx="10">
                  <c:v>48841.866000000009</c:v>
                </c:pt>
                <c:pt idx="11">
                  <c:v>53854.070000000007</c:v>
                </c:pt>
                <c:pt idx="12">
                  <c:v>47898.189000000006</c:v>
                </c:pt>
                <c:pt idx="13">
                  <c:v>20350.713</c:v>
                </c:pt>
                <c:pt idx="14">
                  <c:v>52792.008999999991</c:v>
                </c:pt>
                <c:pt idx="15">
                  <c:v>52122.152000000002</c:v>
                </c:pt>
                <c:pt idx="16">
                  <c:v>48146.108999999997</c:v>
                </c:pt>
                <c:pt idx="17">
                  <c:v>24804.664999999997</c:v>
                </c:pt>
                <c:pt idx="18">
                  <c:v>45350.364000000001</c:v>
                </c:pt>
                <c:pt idx="19">
                  <c:v>48944.553</c:v>
                </c:pt>
                <c:pt idx="20">
                  <c:v>20172.625</c:v>
                </c:pt>
                <c:pt idx="21">
                  <c:v>50813.504000000001</c:v>
                </c:pt>
                <c:pt idx="22">
                  <c:v>50471.377999999997</c:v>
                </c:pt>
                <c:pt idx="23">
                  <c:v>48045.103000000003</c:v>
                </c:pt>
                <c:pt idx="24">
                  <c:v>51062.502999999997</c:v>
                </c:pt>
                <c:pt idx="25">
                  <c:v>48459.248999999996</c:v>
                </c:pt>
                <c:pt idx="26">
                  <c:v>43394.745999999999</c:v>
                </c:pt>
                <c:pt idx="27">
                  <c:v>30279.273999999998</c:v>
                </c:pt>
                <c:pt idx="28">
                  <c:v>32501.136999999995</c:v>
                </c:pt>
                <c:pt idx="29">
                  <c:v>41468.424999999996</c:v>
                </c:pt>
                <c:pt idx="30">
                  <c:v>45380.108999999997</c:v>
                </c:pt>
              </c:numCache>
            </c:numRef>
          </c:val>
          <c:smooth val="0"/>
          <c:extLst>
            <c:ext xmlns:c16="http://schemas.microsoft.com/office/drawing/2014/chart" uri="{C3380CC4-5D6E-409C-BE32-E72D297353CC}">
              <c16:uniqueId val="{00000006-1219-42BD-97D5-B610ADB9527E}"/>
            </c:ext>
          </c:extLst>
        </c:ser>
        <c:ser>
          <c:idx val="7"/>
          <c:order val="7"/>
          <c:tx>
            <c:strRef>
              <c:f>Tablas!$K$2</c:f>
              <c:strCache>
                <c:ptCount val="1"/>
                <c:pt idx="0">
                  <c:v>CT8</c:v>
                </c:pt>
              </c:strCache>
            </c:strRef>
          </c:tx>
          <c:spPr>
            <a:ln w="28575" cap="rnd">
              <a:solidFill>
                <a:schemeClr val="accent2">
                  <a:lumMod val="60000"/>
                </a:schemeClr>
              </a:solidFill>
              <a:round/>
            </a:ln>
            <a:effectLst/>
          </c:spPr>
          <c:marker>
            <c:symbol val="none"/>
          </c:marker>
          <c:val>
            <c:numRef>
              <c:f>Tablas!$K$4:$K$34</c:f>
              <c:numCache>
                <c:formatCode>#,##0</c:formatCode>
                <c:ptCount val="31"/>
                <c:pt idx="0">
                  <c:v>48434.447999999997</c:v>
                </c:pt>
                <c:pt idx="1">
                  <c:v>51548.563999999998</c:v>
                </c:pt>
                <c:pt idx="2">
                  <c:v>51461.188999999998</c:v>
                </c:pt>
                <c:pt idx="3">
                  <c:v>49037.983000000007</c:v>
                </c:pt>
                <c:pt idx="4">
                  <c:v>50449.875</c:v>
                </c:pt>
                <c:pt idx="5">
                  <c:v>9360.4509999999991</c:v>
                </c:pt>
                <c:pt idx="6">
                  <c:v>35512.261000000006</c:v>
                </c:pt>
                <c:pt idx="7">
                  <c:v>54156.456000000006</c:v>
                </c:pt>
                <c:pt idx="8">
                  <c:v>54127.106</c:v>
                </c:pt>
                <c:pt idx="9">
                  <c:v>51954.857000000004</c:v>
                </c:pt>
                <c:pt idx="10">
                  <c:v>48994.754000000001</c:v>
                </c:pt>
                <c:pt idx="11">
                  <c:v>53615.991000000002</c:v>
                </c:pt>
                <c:pt idx="12">
                  <c:v>48332.675000000003</c:v>
                </c:pt>
                <c:pt idx="13">
                  <c:v>20362.034</c:v>
                </c:pt>
                <c:pt idx="14">
                  <c:v>52907.012999999992</c:v>
                </c:pt>
                <c:pt idx="15">
                  <c:v>52180.925000000003</c:v>
                </c:pt>
                <c:pt idx="16">
                  <c:v>48252.074999999997</c:v>
                </c:pt>
                <c:pt idx="17">
                  <c:v>24974.379999999997</c:v>
                </c:pt>
                <c:pt idx="18">
                  <c:v>45515.371000000006</c:v>
                </c:pt>
                <c:pt idx="19">
                  <c:v>49020.442999999999</c:v>
                </c:pt>
                <c:pt idx="20">
                  <c:v>20162.939000000002</c:v>
                </c:pt>
                <c:pt idx="21">
                  <c:v>50821.424000000006</c:v>
                </c:pt>
                <c:pt idx="22">
                  <c:v>50468.053</c:v>
                </c:pt>
                <c:pt idx="23">
                  <c:v>48180.293999999994</c:v>
                </c:pt>
                <c:pt idx="24">
                  <c:v>51317.855000000003</c:v>
                </c:pt>
                <c:pt idx="25">
                  <c:v>48876.601999999999</c:v>
                </c:pt>
                <c:pt idx="26">
                  <c:v>43449.074999999997</c:v>
                </c:pt>
                <c:pt idx="27">
                  <c:v>30307.349000000002</c:v>
                </c:pt>
                <c:pt idx="28">
                  <c:v>31105.555</c:v>
                </c:pt>
                <c:pt idx="29">
                  <c:v>41950.657999999996</c:v>
                </c:pt>
                <c:pt idx="30">
                  <c:v>45517.801999999996</c:v>
                </c:pt>
              </c:numCache>
            </c:numRef>
          </c:val>
          <c:smooth val="0"/>
          <c:extLst>
            <c:ext xmlns:c16="http://schemas.microsoft.com/office/drawing/2014/chart" uri="{C3380CC4-5D6E-409C-BE32-E72D297353CC}">
              <c16:uniqueId val="{00000007-1219-42BD-97D5-B610ADB9527E}"/>
            </c:ext>
          </c:extLst>
        </c:ser>
        <c:ser>
          <c:idx val="8"/>
          <c:order val="8"/>
          <c:tx>
            <c:strRef>
              <c:f>Tablas!$L$2</c:f>
              <c:strCache>
                <c:ptCount val="1"/>
                <c:pt idx="0">
                  <c:v>CT9</c:v>
                </c:pt>
              </c:strCache>
            </c:strRef>
          </c:tx>
          <c:spPr>
            <a:ln w="28575" cap="rnd">
              <a:solidFill>
                <a:schemeClr val="accent3">
                  <a:lumMod val="60000"/>
                </a:schemeClr>
              </a:solidFill>
              <a:round/>
            </a:ln>
            <a:effectLst/>
          </c:spPr>
          <c:marker>
            <c:symbol val="none"/>
          </c:marker>
          <c:val>
            <c:numRef>
              <c:f>Tablas!$L$4:$L$34</c:f>
              <c:numCache>
                <c:formatCode>#,##0</c:formatCode>
                <c:ptCount val="31"/>
                <c:pt idx="0">
                  <c:v>48840.526999999995</c:v>
                </c:pt>
                <c:pt idx="1">
                  <c:v>51126.504000000001</c:v>
                </c:pt>
                <c:pt idx="2">
                  <c:v>51210.088000000003</c:v>
                </c:pt>
                <c:pt idx="3">
                  <c:v>49631.614999999998</c:v>
                </c:pt>
                <c:pt idx="4">
                  <c:v>50389.282000000007</c:v>
                </c:pt>
                <c:pt idx="5">
                  <c:v>9299.1970000000001</c:v>
                </c:pt>
                <c:pt idx="6">
                  <c:v>35453.555000000008</c:v>
                </c:pt>
                <c:pt idx="7">
                  <c:v>53517.634999999995</c:v>
                </c:pt>
                <c:pt idx="8">
                  <c:v>54059.099999999991</c:v>
                </c:pt>
                <c:pt idx="9">
                  <c:v>51944.129000000001</c:v>
                </c:pt>
                <c:pt idx="10">
                  <c:v>48846.877999999997</c:v>
                </c:pt>
                <c:pt idx="11">
                  <c:v>53975.769</c:v>
                </c:pt>
                <c:pt idx="12">
                  <c:v>47933.928</c:v>
                </c:pt>
                <c:pt idx="13">
                  <c:v>20413.226999999999</c:v>
                </c:pt>
                <c:pt idx="14">
                  <c:v>52876.064999999995</c:v>
                </c:pt>
                <c:pt idx="15">
                  <c:v>52207.722000000002</c:v>
                </c:pt>
                <c:pt idx="16">
                  <c:v>48140.620999999999</c:v>
                </c:pt>
                <c:pt idx="17">
                  <c:v>24725.007999999998</c:v>
                </c:pt>
                <c:pt idx="18">
                  <c:v>45340.569000000003</c:v>
                </c:pt>
                <c:pt idx="19">
                  <c:v>49044.197999999997</c:v>
                </c:pt>
                <c:pt idx="20">
                  <c:v>20246.671000000002</c:v>
                </c:pt>
                <c:pt idx="21">
                  <c:v>50798.374000000003</c:v>
                </c:pt>
                <c:pt idx="22">
                  <c:v>50436.074000000001</c:v>
                </c:pt>
                <c:pt idx="23">
                  <c:v>48107.241000000002</c:v>
                </c:pt>
                <c:pt idx="24">
                  <c:v>51027.507999999994</c:v>
                </c:pt>
                <c:pt idx="25">
                  <c:v>48456.17</c:v>
                </c:pt>
                <c:pt idx="26">
                  <c:v>43180.913</c:v>
                </c:pt>
                <c:pt idx="27">
                  <c:v>30355.844000000001</c:v>
                </c:pt>
                <c:pt idx="28">
                  <c:v>32393.450000000004</c:v>
                </c:pt>
                <c:pt idx="29">
                  <c:v>41594.868000000002</c:v>
                </c:pt>
                <c:pt idx="30">
                  <c:v>45413.156000000003</c:v>
                </c:pt>
              </c:numCache>
            </c:numRef>
          </c:val>
          <c:smooth val="0"/>
          <c:extLst>
            <c:ext xmlns:c16="http://schemas.microsoft.com/office/drawing/2014/chart" uri="{C3380CC4-5D6E-409C-BE32-E72D297353CC}">
              <c16:uniqueId val="{00000008-1219-42BD-97D5-B610ADB9527E}"/>
            </c:ext>
          </c:extLst>
        </c:ser>
        <c:dLbls>
          <c:showLegendKey val="0"/>
          <c:showVal val="0"/>
          <c:showCatName val="0"/>
          <c:showSerName val="0"/>
          <c:showPercent val="0"/>
          <c:showBubbleSize val="0"/>
        </c:dLbls>
        <c:smooth val="0"/>
        <c:axId val="774735600"/>
        <c:axId val="774736016"/>
      </c:lineChart>
      <c:catAx>
        <c:axId val="7747356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774736016"/>
        <c:crosses val="autoZero"/>
        <c:auto val="1"/>
        <c:lblAlgn val="ctr"/>
        <c:lblOffset val="100"/>
        <c:noMultiLvlLbl val="0"/>
      </c:catAx>
      <c:valAx>
        <c:axId val="7747360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774735600"/>
        <c:crosses val="autoZero"/>
        <c:crossBetween val="between"/>
      </c:valAx>
      <c:spPr>
        <a:noFill/>
        <a:ln>
          <a:noFill/>
        </a:ln>
        <a:effectLst/>
      </c:spPr>
    </c:plotArea>
    <c:legend>
      <c:legendPos val="r"/>
      <c:layout>
        <c:manualLayout>
          <c:xMode val="edge"/>
          <c:yMode val="edge"/>
          <c:x val="0.85060515823924865"/>
          <c:y val="0.58832683347772208"/>
          <c:w val="0.13030660949985826"/>
          <c:h val="0.2873872960166263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orientation="portrait"/>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baseline="0"/>
              <a:t>RADIACIÓN COPLANAR Y HORIZONTAL (W/m2)</a:t>
            </a:r>
          </a:p>
        </c:rich>
      </c:tx>
      <c:layout>
        <c:manualLayout>
          <c:xMode val="edge"/>
          <c:yMode val="edge"/>
          <c:x val="0.29546086852779768"/>
          <c:y val="1.822319986608414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manualLayout>
          <c:layoutTarget val="inner"/>
          <c:xMode val="edge"/>
          <c:yMode val="edge"/>
          <c:x val="5.2014024504659778E-2"/>
          <c:y val="0.12842160535799094"/>
          <c:w val="0.94798597549534025"/>
          <c:h val="0.79771354072665268"/>
        </c:manualLayout>
      </c:layout>
      <c:lineChart>
        <c:grouping val="standard"/>
        <c:varyColors val="0"/>
        <c:ser>
          <c:idx val="1"/>
          <c:order val="0"/>
          <c:tx>
            <c:v>COPLANAR</c:v>
          </c:tx>
          <c:spPr>
            <a:ln w="28575" cap="rnd">
              <a:solidFill>
                <a:schemeClr val="accent2"/>
              </a:solidFill>
              <a:round/>
            </a:ln>
            <a:effectLst/>
          </c:spPr>
          <c:marker>
            <c:symbol val="none"/>
          </c:marker>
          <c:val>
            <c:numRef>
              <c:f>Tablas!$F$41:$F$71</c:f>
              <c:numCache>
                <c:formatCode>#,##0</c:formatCode>
                <c:ptCount val="31"/>
                <c:pt idx="0">
                  <c:v>10302.620500000001</c:v>
                </c:pt>
                <c:pt idx="1">
                  <c:v>11013.041999999999</c:v>
                </c:pt>
                <c:pt idx="2">
                  <c:v>11039.375749999999</c:v>
                </c:pt>
                <c:pt idx="3">
                  <c:v>10693.315500000001</c:v>
                </c:pt>
                <c:pt idx="4">
                  <c:v>10310.098</c:v>
                </c:pt>
                <c:pt idx="5">
                  <c:v>6447.1357500000004</c:v>
                </c:pt>
                <c:pt idx="6">
                  <c:v>11367.294500000002</c:v>
                </c:pt>
                <c:pt idx="7">
                  <c:v>11320.224249999999</c:v>
                </c:pt>
                <c:pt idx="8">
                  <c:v>11309.630499999997</c:v>
                </c:pt>
                <c:pt idx="9">
                  <c:v>11054.84325</c:v>
                </c:pt>
                <c:pt idx="10">
                  <c:v>10332.0705</c:v>
                </c:pt>
                <c:pt idx="11">
                  <c:v>11433.067999999999</c:v>
                </c:pt>
                <c:pt idx="12">
                  <c:v>10094.51125</c:v>
                </c:pt>
                <c:pt idx="13">
                  <c:v>11211.786250000001</c:v>
                </c:pt>
                <c:pt idx="14">
                  <c:v>11032.171749999998</c:v>
                </c:pt>
                <c:pt idx="15">
                  <c:v>11074.01525</c:v>
                </c:pt>
                <c:pt idx="16">
                  <c:v>10138.534499999998</c:v>
                </c:pt>
                <c:pt idx="17">
                  <c:v>4960.6512500000008</c:v>
                </c:pt>
                <c:pt idx="18">
                  <c:v>9653.3217499999992</c:v>
                </c:pt>
                <c:pt idx="19">
                  <c:v>10526.0355</c:v>
                </c:pt>
                <c:pt idx="20">
                  <c:v>10892.764500000001</c:v>
                </c:pt>
                <c:pt idx="21">
                  <c:v>10743.346250000001</c:v>
                </c:pt>
                <c:pt idx="22">
                  <c:v>10730.045250000001</c:v>
                </c:pt>
                <c:pt idx="23">
                  <c:v>10385.404</c:v>
                </c:pt>
                <c:pt idx="24">
                  <c:v>10768.0635</c:v>
                </c:pt>
                <c:pt idx="25">
                  <c:v>10286.77475</c:v>
                </c:pt>
                <c:pt idx="26">
                  <c:v>8941.4037499999995</c:v>
                </c:pt>
                <c:pt idx="27">
                  <c:v>8940.9032499999994</c:v>
                </c:pt>
                <c:pt idx="28">
                  <c:v>6649.5884999999998</c:v>
                </c:pt>
                <c:pt idx="29">
                  <c:v>8773.6959999999999</c:v>
                </c:pt>
                <c:pt idx="30">
                  <c:v>9640.8690000000006</c:v>
                </c:pt>
              </c:numCache>
            </c:numRef>
          </c:val>
          <c:smooth val="0"/>
          <c:extLst>
            <c:ext xmlns:c16="http://schemas.microsoft.com/office/drawing/2014/chart" uri="{C3380CC4-5D6E-409C-BE32-E72D297353CC}">
              <c16:uniqueId val="{00000001-3F81-4990-88AD-EEE011942BD4}"/>
            </c:ext>
          </c:extLst>
        </c:ser>
        <c:ser>
          <c:idx val="2"/>
          <c:order val="1"/>
          <c:tx>
            <c:v>HORIZONTAL</c:v>
          </c:tx>
          <c:spPr>
            <a:ln w="28575" cap="rnd">
              <a:solidFill>
                <a:schemeClr val="accent3"/>
              </a:solidFill>
              <a:round/>
            </a:ln>
            <a:effectLst/>
          </c:spPr>
          <c:marker>
            <c:symbol val="none"/>
          </c:marker>
          <c:val>
            <c:numRef>
              <c:f>Tablas!$G$41:$G$71</c:f>
              <c:numCache>
                <c:formatCode>#,##0</c:formatCode>
                <c:ptCount val="31"/>
                <c:pt idx="0">
                  <c:v>7747.2290000000003</c:v>
                </c:pt>
                <c:pt idx="1">
                  <c:v>8221.4879999999994</c:v>
                </c:pt>
                <c:pt idx="2">
                  <c:v>8241.6679999999997</c:v>
                </c:pt>
                <c:pt idx="3">
                  <c:v>8081.1129999999994</c:v>
                </c:pt>
                <c:pt idx="4">
                  <c:v>7926.2990000000009</c:v>
                </c:pt>
                <c:pt idx="5">
                  <c:v>4759.155999999999</c:v>
                </c:pt>
                <c:pt idx="6">
                  <c:v>8507.1999999999989</c:v>
                </c:pt>
                <c:pt idx="7">
                  <c:v>8449.987000000001</c:v>
                </c:pt>
                <c:pt idx="8">
                  <c:v>8405.7039999999997</c:v>
                </c:pt>
                <c:pt idx="9">
                  <c:v>8202.6040000000012</c:v>
                </c:pt>
                <c:pt idx="10">
                  <c:v>7889.6150000000007</c:v>
                </c:pt>
                <c:pt idx="11">
                  <c:v>8478.34</c:v>
                </c:pt>
                <c:pt idx="12">
                  <c:v>7938.6630000000014</c:v>
                </c:pt>
                <c:pt idx="13">
                  <c:v>8345.112000000001</c:v>
                </c:pt>
                <c:pt idx="14">
                  <c:v>8162.4570000000003</c:v>
                </c:pt>
                <c:pt idx="15">
                  <c:v>8191.0889999999999</c:v>
                </c:pt>
                <c:pt idx="16">
                  <c:v>7771.1010000000006</c:v>
                </c:pt>
                <c:pt idx="17">
                  <c:v>4001.4500000000007</c:v>
                </c:pt>
                <c:pt idx="18">
                  <c:v>7606.6289999999999</c:v>
                </c:pt>
                <c:pt idx="19">
                  <c:v>7929.99</c:v>
                </c:pt>
                <c:pt idx="20">
                  <c:v>8067.5829999999996</c:v>
                </c:pt>
                <c:pt idx="21">
                  <c:v>8004.777000000001</c:v>
                </c:pt>
                <c:pt idx="22">
                  <c:v>8006.9900000000007</c:v>
                </c:pt>
                <c:pt idx="23">
                  <c:v>7793.0259999999989</c:v>
                </c:pt>
                <c:pt idx="24">
                  <c:v>8042.7719999999999</c:v>
                </c:pt>
                <c:pt idx="25">
                  <c:v>7970.7040000000015</c:v>
                </c:pt>
                <c:pt idx="26">
                  <c:v>7250.5039999999999</c:v>
                </c:pt>
                <c:pt idx="27">
                  <c:v>7168.3610000000008</c:v>
                </c:pt>
                <c:pt idx="28">
                  <c:v>5170.4349999999995</c:v>
                </c:pt>
                <c:pt idx="29">
                  <c:v>7039.6969999999992</c:v>
                </c:pt>
                <c:pt idx="30">
                  <c:v>7331.2299999999987</c:v>
                </c:pt>
              </c:numCache>
            </c:numRef>
          </c:val>
          <c:smooth val="0"/>
          <c:extLst>
            <c:ext xmlns:c16="http://schemas.microsoft.com/office/drawing/2014/chart" uri="{C3380CC4-5D6E-409C-BE32-E72D297353CC}">
              <c16:uniqueId val="{00000000-EC81-43F5-B8C2-B56D100B6B4F}"/>
            </c:ext>
          </c:extLst>
        </c:ser>
        <c:dLbls>
          <c:showLegendKey val="0"/>
          <c:showVal val="0"/>
          <c:showCatName val="0"/>
          <c:showSerName val="0"/>
          <c:showPercent val="0"/>
          <c:showBubbleSize val="0"/>
        </c:dLbls>
        <c:smooth val="0"/>
        <c:axId val="96103360"/>
        <c:axId val="96105856"/>
        <c:extLst/>
      </c:lineChart>
      <c:catAx>
        <c:axId val="961033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6105856"/>
        <c:crosses val="autoZero"/>
        <c:auto val="1"/>
        <c:lblAlgn val="ctr"/>
        <c:lblOffset val="100"/>
        <c:noMultiLvlLbl val="0"/>
      </c:catAx>
      <c:valAx>
        <c:axId val="9610585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6103360"/>
        <c:crosses val="autoZero"/>
        <c:crossBetween val="between"/>
      </c:valAx>
      <c:spPr>
        <a:noFill/>
        <a:ln>
          <a:noFill/>
        </a:ln>
        <a:effectLst/>
      </c:spPr>
    </c:plotArea>
    <c:legend>
      <c:legendPos val="r"/>
      <c:layout>
        <c:manualLayout>
          <c:xMode val="edge"/>
          <c:yMode val="edge"/>
          <c:x val="0.87158812411250719"/>
          <c:y val="0.27373791992964036"/>
          <c:w val="0.11831090431877835"/>
          <c:h val="0.10250641221100211"/>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baseline="0"/>
              <a:t>Temperaturas MAXvsPROMEDIOvsMIN (ºC)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manualLayout>
          <c:layoutTarget val="inner"/>
          <c:xMode val="edge"/>
          <c:yMode val="edge"/>
          <c:x val="5.1895515554580531E-2"/>
          <c:y val="0.12957526026157509"/>
          <c:w val="0.94663577835120283"/>
          <c:h val="0.71598127794657085"/>
        </c:manualLayout>
      </c:layout>
      <c:lineChart>
        <c:grouping val="standard"/>
        <c:varyColors val="0"/>
        <c:ser>
          <c:idx val="0"/>
          <c:order val="0"/>
          <c:tx>
            <c:strRef>
              <c:f>Tablas!$I$37:$I$39</c:f>
              <c:strCache>
                <c:ptCount val="3"/>
                <c:pt idx="0">
                  <c:v>Temp. </c:v>
                </c:pt>
                <c:pt idx="1">
                  <c:v>Amb </c:v>
                </c:pt>
                <c:pt idx="2">
                  <c:v>MAX </c:v>
                </c:pt>
              </c:strCache>
            </c:strRef>
          </c:tx>
          <c:spPr>
            <a:ln w="28575" cap="rnd">
              <a:solidFill>
                <a:schemeClr val="accent1"/>
              </a:solidFill>
              <a:round/>
            </a:ln>
            <a:effectLst/>
          </c:spPr>
          <c:marker>
            <c:symbol val="none"/>
          </c:marker>
          <c:val>
            <c:numRef>
              <c:f>Tablas!$I$41:$I$71</c:f>
              <c:numCache>
                <c:formatCode>0.00</c:formatCode>
                <c:ptCount val="31"/>
                <c:pt idx="0">
                  <c:v>35.790999999999997</c:v>
                </c:pt>
                <c:pt idx="1">
                  <c:v>44.055999999999997</c:v>
                </c:pt>
                <c:pt idx="2">
                  <c:v>48.470999999999997</c:v>
                </c:pt>
                <c:pt idx="3">
                  <c:v>48.05</c:v>
                </c:pt>
                <c:pt idx="4">
                  <c:v>37.195</c:v>
                </c:pt>
                <c:pt idx="5">
                  <c:v>38.384999999999998</c:v>
                </c:pt>
                <c:pt idx="6">
                  <c:v>36.116</c:v>
                </c:pt>
                <c:pt idx="7">
                  <c:v>37.231999999999999</c:v>
                </c:pt>
                <c:pt idx="8">
                  <c:v>36.887</c:v>
                </c:pt>
                <c:pt idx="9">
                  <c:v>42.183</c:v>
                </c:pt>
                <c:pt idx="10">
                  <c:v>44.42</c:v>
                </c:pt>
                <c:pt idx="11">
                  <c:v>39.213000000000001</c:v>
                </c:pt>
                <c:pt idx="12">
                  <c:v>38.795000000000002</c:v>
                </c:pt>
                <c:pt idx="13">
                  <c:v>41.213000000000001</c:v>
                </c:pt>
                <c:pt idx="14">
                  <c:v>36.061999999999998</c:v>
                </c:pt>
                <c:pt idx="15">
                  <c:v>40.048000000000002</c:v>
                </c:pt>
                <c:pt idx="16">
                  <c:v>43.863999999999997</c:v>
                </c:pt>
                <c:pt idx="17">
                  <c:v>44.235999999999997</c:v>
                </c:pt>
                <c:pt idx="18">
                  <c:v>49.119</c:v>
                </c:pt>
                <c:pt idx="19">
                  <c:v>40.640999999999998</c:v>
                </c:pt>
                <c:pt idx="20">
                  <c:v>37.354999999999997</c:v>
                </c:pt>
                <c:pt idx="21">
                  <c:v>43.786000000000001</c:v>
                </c:pt>
                <c:pt idx="22">
                  <c:v>43.881</c:v>
                </c:pt>
                <c:pt idx="23">
                  <c:v>49.689</c:v>
                </c:pt>
                <c:pt idx="24">
                  <c:v>40.659999999999997</c:v>
                </c:pt>
                <c:pt idx="25">
                  <c:v>41.289000000000001</c:v>
                </c:pt>
                <c:pt idx="26">
                  <c:v>37.898000000000003</c:v>
                </c:pt>
                <c:pt idx="27">
                  <c:v>41.554000000000002</c:v>
                </c:pt>
                <c:pt idx="28">
                  <c:v>41.359000000000002</c:v>
                </c:pt>
                <c:pt idx="29">
                  <c:v>38.575000000000003</c:v>
                </c:pt>
                <c:pt idx="30">
                  <c:v>41.048000000000002</c:v>
                </c:pt>
              </c:numCache>
            </c:numRef>
          </c:val>
          <c:smooth val="0"/>
          <c:extLst>
            <c:ext xmlns:c16="http://schemas.microsoft.com/office/drawing/2014/chart" uri="{C3380CC4-5D6E-409C-BE32-E72D297353CC}">
              <c16:uniqueId val="{00000002-71E8-44E7-AA28-BFA5DDA7B069}"/>
            </c:ext>
          </c:extLst>
        </c:ser>
        <c:ser>
          <c:idx val="1"/>
          <c:order val="1"/>
          <c:tx>
            <c:strRef>
              <c:f>Tablas!$J$37:$J$39</c:f>
              <c:strCache>
                <c:ptCount val="3"/>
                <c:pt idx="0">
                  <c:v>Temp. </c:v>
                </c:pt>
                <c:pt idx="1">
                  <c:v>Amb </c:v>
                </c:pt>
                <c:pt idx="2">
                  <c:v>MED </c:v>
                </c:pt>
              </c:strCache>
            </c:strRef>
          </c:tx>
          <c:spPr>
            <a:ln w="28575" cap="rnd">
              <a:solidFill>
                <a:schemeClr val="accent2"/>
              </a:solidFill>
              <a:round/>
            </a:ln>
            <a:effectLst/>
          </c:spPr>
          <c:marker>
            <c:symbol val="none"/>
          </c:marker>
          <c:val>
            <c:numRef>
              <c:f>Tablas!$J$41:$J$71</c:f>
              <c:numCache>
                <c:formatCode>0.00</c:formatCode>
                <c:ptCount val="31"/>
                <c:pt idx="0">
                  <c:v>26.323541666666671</c:v>
                </c:pt>
                <c:pt idx="1">
                  <c:v>30.439875000000004</c:v>
                </c:pt>
                <c:pt idx="2">
                  <c:v>32.177375000000005</c:v>
                </c:pt>
                <c:pt idx="3">
                  <c:v>35.052749999999996</c:v>
                </c:pt>
                <c:pt idx="4">
                  <c:v>30.349208333333326</c:v>
                </c:pt>
                <c:pt idx="5">
                  <c:v>26.187749999999998</c:v>
                </c:pt>
                <c:pt idx="6">
                  <c:v>25.530625000000001</c:v>
                </c:pt>
                <c:pt idx="7">
                  <c:v>26.436666666666657</c:v>
                </c:pt>
                <c:pt idx="8">
                  <c:v>26.781749999999999</c:v>
                </c:pt>
                <c:pt idx="9">
                  <c:v>29.813124999999996</c:v>
                </c:pt>
                <c:pt idx="10">
                  <c:v>31.226541666666673</c:v>
                </c:pt>
                <c:pt idx="11">
                  <c:v>30.183499999999999</c:v>
                </c:pt>
                <c:pt idx="12">
                  <c:v>28.206583333333342</c:v>
                </c:pt>
                <c:pt idx="13">
                  <c:v>28.132833333333334</c:v>
                </c:pt>
                <c:pt idx="14">
                  <c:v>26.735125</c:v>
                </c:pt>
                <c:pt idx="15">
                  <c:v>29.429083333333335</c:v>
                </c:pt>
                <c:pt idx="16">
                  <c:v>30.153624999999995</c:v>
                </c:pt>
                <c:pt idx="17">
                  <c:v>30.320208333333337</c:v>
                </c:pt>
                <c:pt idx="18">
                  <c:v>33.434583333333329</c:v>
                </c:pt>
                <c:pt idx="19">
                  <c:v>30.348000000000003</c:v>
                </c:pt>
                <c:pt idx="20">
                  <c:v>28.584374999999994</c:v>
                </c:pt>
                <c:pt idx="21">
                  <c:v>30.824833333333331</c:v>
                </c:pt>
                <c:pt idx="22">
                  <c:v>33.624833333333335</c:v>
                </c:pt>
                <c:pt idx="23">
                  <c:v>34.369041666666668</c:v>
                </c:pt>
                <c:pt idx="24">
                  <c:v>30.297583333333325</c:v>
                </c:pt>
                <c:pt idx="25">
                  <c:v>29.774083333333323</c:v>
                </c:pt>
                <c:pt idx="26">
                  <c:v>27.647458333333329</c:v>
                </c:pt>
                <c:pt idx="27">
                  <c:v>31.305666666666667</c:v>
                </c:pt>
                <c:pt idx="28">
                  <c:v>32.829583333333339</c:v>
                </c:pt>
                <c:pt idx="29">
                  <c:v>29.225749999999994</c:v>
                </c:pt>
                <c:pt idx="30">
                  <c:v>29.781375000000001</c:v>
                </c:pt>
              </c:numCache>
            </c:numRef>
          </c:val>
          <c:smooth val="0"/>
          <c:extLst>
            <c:ext xmlns:c16="http://schemas.microsoft.com/office/drawing/2014/chart" uri="{C3380CC4-5D6E-409C-BE32-E72D297353CC}">
              <c16:uniqueId val="{00000003-71E8-44E7-AA28-BFA5DDA7B069}"/>
            </c:ext>
          </c:extLst>
        </c:ser>
        <c:ser>
          <c:idx val="2"/>
          <c:order val="2"/>
          <c:tx>
            <c:strRef>
              <c:f>Tablas!$K$37:$K$39</c:f>
              <c:strCache>
                <c:ptCount val="3"/>
                <c:pt idx="0">
                  <c:v>Temp. </c:v>
                </c:pt>
                <c:pt idx="1">
                  <c:v>Amb </c:v>
                </c:pt>
                <c:pt idx="2">
                  <c:v>MIN </c:v>
                </c:pt>
              </c:strCache>
            </c:strRef>
          </c:tx>
          <c:spPr>
            <a:ln w="28575" cap="rnd">
              <a:solidFill>
                <a:schemeClr val="accent3"/>
              </a:solidFill>
              <a:round/>
            </a:ln>
            <a:effectLst/>
          </c:spPr>
          <c:marker>
            <c:symbol val="none"/>
          </c:marker>
          <c:val>
            <c:numRef>
              <c:f>Tablas!$K$41:$K$71</c:f>
              <c:numCache>
                <c:formatCode>0.00</c:formatCode>
                <c:ptCount val="31"/>
                <c:pt idx="0">
                  <c:v>17.395</c:v>
                </c:pt>
                <c:pt idx="1">
                  <c:v>17.709</c:v>
                </c:pt>
                <c:pt idx="2">
                  <c:v>20.888000000000002</c:v>
                </c:pt>
                <c:pt idx="3">
                  <c:v>22.709</c:v>
                </c:pt>
                <c:pt idx="4">
                  <c:v>22.071000000000002</c:v>
                </c:pt>
                <c:pt idx="5">
                  <c:v>20.245999999999999</c:v>
                </c:pt>
                <c:pt idx="6">
                  <c:v>16.992000000000001</c:v>
                </c:pt>
                <c:pt idx="7">
                  <c:v>14.925000000000001</c:v>
                </c:pt>
                <c:pt idx="8">
                  <c:v>15.087</c:v>
                </c:pt>
                <c:pt idx="9">
                  <c:v>18.251000000000001</c:v>
                </c:pt>
                <c:pt idx="10">
                  <c:v>20.239999999999998</c:v>
                </c:pt>
                <c:pt idx="11">
                  <c:v>20.891999999999999</c:v>
                </c:pt>
                <c:pt idx="12">
                  <c:v>19.542000000000002</c:v>
                </c:pt>
                <c:pt idx="13">
                  <c:v>17.815999999999999</c:v>
                </c:pt>
                <c:pt idx="14">
                  <c:v>17.376999999999999</c:v>
                </c:pt>
                <c:pt idx="15">
                  <c:v>18.407</c:v>
                </c:pt>
                <c:pt idx="16">
                  <c:v>17.13</c:v>
                </c:pt>
                <c:pt idx="17">
                  <c:v>21.59</c:v>
                </c:pt>
                <c:pt idx="18">
                  <c:v>21.51</c:v>
                </c:pt>
                <c:pt idx="19">
                  <c:v>20.038</c:v>
                </c:pt>
                <c:pt idx="20">
                  <c:v>20.073</c:v>
                </c:pt>
                <c:pt idx="21">
                  <c:v>18.161999999999999</c:v>
                </c:pt>
                <c:pt idx="22">
                  <c:v>22.07</c:v>
                </c:pt>
                <c:pt idx="23">
                  <c:v>21.744</c:v>
                </c:pt>
                <c:pt idx="24">
                  <c:v>20.689</c:v>
                </c:pt>
                <c:pt idx="25">
                  <c:v>20.672000000000001</c:v>
                </c:pt>
                <c:pt idx="26">
                  <c:v>19.367999999999999</c:v>
                </c:pt>
                <c:pt idx="27">
                  <c:v>21.452999999999999</c:v>
                </c:pt>
                <c:pt idx="28">
                  <c:v>27.091000000000001</c:v>
                </c:pt>
                <c:pt idx="29">
                  <c:v>22.934999999999999</c:v>
                </c:pt>
                <c:pt idx="30">
                  <c:v>20.561</c:v>
                </c:pt>
              </c:numCache>
            </c:numRef>
          </c:val>
          <c:smooth val="0"/>
          <c:extLst>
            <c:ext xmlns:c16="http://schemas.microsoft.com/office/drawing/2014/chart" uri="{C3380CC4-5D6E-409C-BE32-E72D297353CC}">
              <c16:uniqueId val="{00000004-71E8-44E7-AA28-BFA5DDA7B069}"/>
            </c:ext>
          </c:extLst>
        </c:ser>
        <c:ser>
          <c:idx val="3"/>
          <c:order val="3"/>
          <c:tx>
            <c:strRef>
              <c:f>Tablas!$L$37:$L$39</c:f>
              <c:strCache>
                <c:ptCount val="3"/>
                <c:pt idx="0">
                  <c:v>Temp. </c:v>
                </c:pt>
                <c:pt idx="1">
                  <c:v>Panel </c:v>
                </c:pt>
                <c:pt idx="2">
                  <c:v>MAX </c:v>
                </c:pt>
              </c:strCache>
            </c:strRef>
          </c:tx>
          <c:spPr>
            <a:ln w="28575" cap="rnd">
              <a:solidFill>
                <a:schemeClr val="accent4"/>
              </a:solidFill>
              <a:round/>
            </a:ln>
            <a:effectLst/>
          </c:spPr>
          <c:marker>
            <c:symbol val="none"/>
          </c:marker>
          <c:val>
            <c:numRef>
              <c:f>Tablas!$L$41:$L$71</c:f>
              <c:numCache>
                <c:formatCode>0.00</c:formatCode>
                <c:ptCount val="31"/>
                <c:pt idx="0">
                  <c:v>47.104999999999997</c:v>
                </c:pt>
                <c:pt idx="1">
                  <c:v>57.636000000000003</c:v>
                </c:pt>
                <c:pt idx="2">
                  <c:v>61.668999999999997</c:v>
                </c:pt>
                <c:pt idx="3">
                  <c:v>59.94</c:v>
                </c:pt>
                <c:pt idx="4">
                  <c:v>47.125</c:v>
                </c:pt>
                <c:pt idx="5">
                  <c:v>48.527000000000001</c:v>
                </c:pt>
                <c:pt idx="6">
                  <c:v>47.445999999999998</c:v>
                </c:pt>
                <c:pt idx="7">
                  <c:v>49.744999999999997</c:v>
                </c:pt>
                <c:pt idx="8">
                  <c:v>50.222000000000001</c:v>
                </c:pt>
                <c:pt idx="9">
                  <c:v>54.47</c:v>
                </c:pt>
                <c:pt idx="10">
                  <c:v>57.784999999999997</c:v>
                </c:pt>
                <c:pt idx="11">
                  <c:v>51.767000000000003</c:v>
                </c:pt>
                <c:pt idx="12">
                  <c:v>50.511000000000003</c:v>
                </c:pt>
                <c:pt idx="13">
                  <c:v>52.220999999999997</c:v>
                </c:pt>
                <c:pt idx="14">
                  <c:v>49.466000000000001</c:v>
                </c:pt>
                <c:pt idx="15">
                  <c:v>53.456000000000003</c:v>
                </c:pt>
                <c:pt idx="16">
                  <c:v>54.206000000000003</c:v>
                </c:pt>
                <c:pt idx="17">
                  <c:v>53.966000000000001</c:v>
                </c:pt>
                <c:pt idx="18">
                  <c:v>61.927</c:v>
                </c:pt>
                <c:pt idx="19">
                  <c:v>53.664999999999999</c:v>
                </c:pt>
                <c:pt idx="20">
                  <c:v>50.283999999999999</c:v>
                </c:pt>
                <c:pt idx="21">
                  <c:v>54.854999999999997</c:v>
                </c:pt>
                <c:pt idx="22">
                  <c:v>54.997999999999998</c:v>
                </c:pt>
                <c:pt idx="23">
                  <c:v>61.046999999999997</c:v>
                </c:pt>
                <c:pt idx="24">
                  <c:v>52.412999999999997</c:v>
                </c:pt>
                <c:pt idx="25">
                  <c:v>52.558999999999997</c:v>
                </c:pt>
                <c:pt idx="26">
                  <c:v>49.537999999999997</c:v>
                </c:pt>
                <c:pt idx="27">
                  <c:v>51.109000000000002</c:v>
                </c:pt>
                <c:pt idx="28">
                  <c:v>50.683</c:v>
                </c:pt>
                <c:pt idx="29">
                  <c:v>49.768000000000001</c:v>
                </c:pt>
                <c:pt idx="30">
                  <c:v>51.533999999999999</c:v>
                </c:pt>
              </c:numCache>
            </c:numRef>
          </c:val>
          <c:smooth val="0"/>
          <c:extLst>
            <c:ext xmlns:c16="http://schemas.microsoft.com/office/drawing/2014/chart" uri="{C3380CC4-5D6E-409C-BE32-E72D297353CC}">
              <c16:uniqueId val="{00000005-71E8-44E7-AA28-BFA5DDA7B069}"/>
            </c:ext>
          </c:extLst>
        </c:ser>
        <c:ser>
          <c:idx val="4"/>
          <c:order val="4"/>
          <c:tx>
            <c:strRef>
              <c:f>Tablas!$M$37:$M$39</c:f>
              <c:strCache>
                <c:ptCount val="3"/>
                <c:pt idx="0">
                  <c:v>Temp. </c:v>
                </c:pt>
                <c:pt idx="1">
                  <c:v>Panel </c:v>
                </c:pt>
                <c:pt idx="2">
                  <c:v>MED </c:v>
                </c:pt>
              </c:strCache>
            </c:strRef>
          </c:tx>
          <c:spPr>
            <a:ln w="28575" cap="rnd">
              <a:solidFill>
                <a:schemeClr val="accent5"/>
              </a:solidFill>
              <a:round/>
            </a:ln>
            <a:effectLst/>
          </c:spPr>
          <c:marker>
            <c:symbol val="none"/>
          </c:marker>
          <c:val>
            <c:numRef>
              <c:f>Tablas!$M$41:$M$71</c:f>
              <c:numCache>
                <c:formatCode>0.00</c:formatCode>
                <c:ptCount val="31"/>
                <c:pt idx="0">
                  <c:v>31.533583333333336</c:v>
                </c:pt>
                <c:pt idx="1">
                  <c:v>36.033791666666666</c:v>
                </c:pt>
                <c:pt idx="2">
                  <c:v>37.643125000000005</c:v>
                </c:pt>
                <c:pt idx="3">
                  <c:v>40.226958333333336</c:v>
                </c:pt>
                <c:pt idx="4">
                  <c:v>34.649250000000002</c:v>
                </c:pt>
                <c:pt idx="5">
                  <c:v>29.284000000000002</c:v>
                </c:pt>
                <c:pt idx="6">
                  <c:v>31.235958333333333</c:v>
                </c:pt>
                <c:pt idx="7">
                  <c:v>32.001208333333331</c:v>
                </c:pt>
                <c:pt idx="8">
                  <c:v>32.310916666666671</c:v>
                </c:pt>
                <c:pt idx="9">
                  <c:v>35.426541666666658</c:v>
                </c:pt>
                <c:pt idx="10">
                  <c:v>36.418416666666666</c:v>
                </c:pt>
                <c:pt idx="11">
                  <c:v>35.844041666666662</c:v>
                </c:pt>
                <c:pt idx="12">
                  <c:v>33.209125</c:v>
                </c:pt>
                <c:pt idx="13">
                  <c:v>33.50620833333334</c:v>
                </c:pt>
                <c:pt idx="14">
                  <c:v>32.132125000000002</c:v>
                </c:pt>
                <c:pt idx="15">
                  <c:v>34.894208333333331</c:v>
                </c:pt>
                <c:pt idx="16">
                  <c:v>34.939708333333336</c:v>
                </c:pt>
                <c:pt idx="17">
                  <c:v>32.747416666666673</c:v>
                </c:pt>
                <c:pt idx="18">
                  <c:v>38.365166666666667</c:v>
                </c:pt>
                <c:pt idx="19">
                  <c:v>35.523458333333338</c:v>
                </c:pt>
                <c:pt idx="20">
                  <c:v>34.065791666666669</c:v>
                </c:pt>
                <c:pt idx="21">
                  <c:v>35.727291666666659</c:v>
                </c:pt>
                <c:pt idx="22">
                  <c:v>38.337916666666672</c:v>
                </c:pt>
                <c:pt idx="23">
                  <c:v>39.401208333333329</c:v>
                </c:pt>
                <c:pt idx="24">
                  <c:v>35.33433333333334</c:v>
                </c:pt>
                <c:pt idx="25">
                  <c:v>34.614624999999997</c:v>
                </c:pt>
                <c:pt idx="26">
                  <c:v>32.503583333333324</c:v>
                </c:pt>
                <c:pt idx="27">
                  <c:v>35.303041666666665</c:v>
                </c:pt>
                <c:pt idx="28">
                  <c:v>35.873624999999997</c:v>
                </c:pt>
                <c:pt idx="29">
                  <c:v>33.90229166666667</c:v>
                </c:pt>
                <c:pt idx="30">
                  <c:v>34.666625000000003</c:v>
                </c:pt>
              </c:numCache>
            </c:numRef>
          </c:val>
          <c:smooth val="0"/>
          <c:extLst>
            <c:ext xmlns:c16="http://schemas.microsoft.com/office/drawing/2014/chart" uri="{C3380CC4-5D6E-409C-BE32-E72D297353CC}">
              <c16:uniqueId val="{00000006-71E8-44E7-AA28-BFA5DDA7B069}"/>
            </c:ext>
          </c:extLst>
        </c:ser>
        <c:ser>
          <c:idx val="5"/>
          <c:order val="5"/>
          <c:tx>
            <c:strRef>
              <c:f>Tablas!$N$37:$N$39</c:f>
              <c:strCache>
                <c:ptCount val="3"/>
                <c:pt idx="0">
                  <c:v>Temp. </c:v>
                </c:pt>
                <c:pt idx="1">
                  <c:v>Panel </c:v>
                </c:pt>
                <c:pt idx="2">
                  <c:v>MIN </c:v>
                </c:pt>
              </c:strCache>
            </c:strRef>
          </c:tx>
          <c:spPr>
            <a:ln w="28575" cap="rnd">
              <a:solidFill>
                <a:schemeClr val="accent6"/>
              </a:solidFill>
              <a:round/>
            </a:ln>
            <a:effectLst/>
          </c:spPr>
          <c:marker>
            <c:symbol val="none"/>
          </c:marker>
          <c:val>
            <c:numRef>
              <c:f>Tablas!$N$41:$N$71</c:f>
              <c:numCache>
                <c:formatCode>0.00</c:formatCode>
                <c:ptCount val="31"/>
                <c:pt idx="0">
                  <c:v>17.135000000000002</c:v>
                </c:pt>
                <c:pt idx="1">
                  <c:v>17.146000000000001</c:v>
                </c:pt>
                <c:pt idx="2">
                  <c:v>20.475000000000001</c:v>
                </c:pt>
                <c:pt idx="3">
                  <c:v>22.312000000000001</c:v>
                </c:pt>
                <c:pt idx="4">
                  <c:v>22.393000000000001</c:v>
                </c:pt>
                <c:pt idx="5">
                  <c:v>19.902000000000001</c:v>
                </c:pt>
                <c:pt idx="6">
                  <c:v>16.172000000000001</c:v>
                </c:pt>
                <c:pt idx="7">
                  <c:v>14.393000000000001</c:v>
                </c:pt>
                <c:pt idx="8">
                  <c:v>14.452</c:v>
                </c:pt>
                <c:pt idx="9">
                  <c:v>18.001000000000001</c:v>
                </c:pt>
                <c:pt idx="10">
                  <c:v>19.789000000000001</c:v>
                </c:pt>
                <c:pt idx="11">
                  <c:v>20.199000000000002</c:v>
                </c:pt>
                <c:pt idx="12">
                  <c:v>18.786000000000001</c:v>
                </c:pt>
                <c:pt idx="13">
                  <c:v>17.494</c:v>
                </c:pt>
                <c:pt idx="14">
                  <c:v>16.832999999999998</c:v>
                </c:pt>
                <c:pt idx="15">
                  <c:v>17.942</c:v>
                </c:pt>
                <c:pt idx="16">
                  <c:v>16.324999999999999</c:v>
                </c:pt>
                <c:pt idx="17">
                  <c:v>21.178000000000001</c:v>
                </c:pt>
                <c:pt idx="18">
                  <c:v>21.015999999999998</c:v>
                </c:pt>
                <c:pt idx="19">
                  <c:v>19.600999999999999</c:v>
                </c:pt>
                <c:pt idx="20">
                  <c:v>19.748999999999999</c:v>
                </c:pt>
                <c:pt idx="21">
                  <c:v>17.802</c:v>
                </c:pt>
                <c:pt idx="22">
                  <c:v>21.303000000000001</c:v>
                </c:pt>
                <c:pt idx="23">
                  <c:v>21.103000000000002</c:v>
                </c:pt>
                <c:pt idx="24">
                  <c:v>19.942</c:v>
                </c:pt>
                <c:pt idx="25">
                  <c:v>20.056000000000001</c:v>
                </c:pt>
                <c:pt idx="26">
                  <c:v>18.86</c:v>
                </c:pt>
                <c:pt idx="27">
                  <c:v>21.111999999999998</c:v>
                </c:pt>
                <c:pt idx="28">
                  <c:v>26.922999999999998</c:v>
                </c:pt>
                <c:pt idx="29">
                  <c:v>22.370999999999999</c:v>
                </c:pt>
                <c:pt idx="30">
                  <c:v>20.285</c:v>
                </c:pt>
              </c:numCache>
            </c:numRef>
          </c:val>
          <c:smooth val="0"/>
          <c:extLst>
            <c:ext xmlns:c16="http://schemas.microsoft.com/office/drawing/2014/chart" uri="{C3380CC4-5D6E-409C-BE32-E72D297353CC}">
              <c16:uniqueId val="{00000007-71E8-44E7-AA28-BFA5DDA7B069}"/>
            </c:ext>
          </c:extLst>
        </c:ser>
        <c:dLbls>
          <c:showLegendKey val="0"/>
          <c:showVal val="0"/>
          <c:showCatName val="0"/>
          <c:showSerName val="0"/>
          <c:showPercent val="0"/>
          <c:showBubbleSize val="0"/>
        </c:dLbls>
        <c:smooth val="0"/>
        <c:axId val="96103360"/>
        <c:axId val="96105856"/>
        <c:extLst/>
      </c:lineChart>
      <c:catAx>
        <c:axId val="961033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6105856"/>
        <c:crosses val="autoZero"/>
        <c:auto val="1"/>
        <c:lblAlgn val="ctr"/>
        <c:lblOffset val="100"/>
        <c:noMultiLvlLbl val="0"/>
      </c:catAx>
      <c:valAx>
        <c:axId val="961058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61033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418">
  <cs:axisTitle>
    <cs:lnRef idx="0"/>
    <cs:fillRef idx="0"/>
    <cs:effectRef idx="0"/>
    <cs:fontRef idx="minor">
      <a:schemeClr val="tx1">
        <a:lumMod val="50000"/>
        <a:lumOff val="50000"/>
      </a:schemeClr>
    </cs:fontRef>
    <cs:spPr>
      <a:solidFill>
        <a:schemeClr val="bg1">
          <a:lumMod val="85000"/>
        </a:schemeClr>
      </a:solidFill>
      <a:ln w="19050">
        <a:solidFill>
          <a:schemeClr val="bg1"/>
        </a:solidFill>
      </a:ln>
    </cs:spPr>
    <cs:defRPr sz="900"/>
  </cs:axisTitle>
  <cs:categoryAxis>
    <cs:lnRef idx="0"/>
    <cs:fillRef idx="0"/>
    <cs:effectRef idx="0"/>
    <cs:fontRef idx="minor">
      <a:schemeClr val="tx1">
        <a:lumMod val="50000"/>
        <a:lumOff val="50000"/>
      </a:schemeClr>
    </cs:fontRef>
    <cs:spPr>
      <a:ln w="19050" cap="flat" cmpd="sng" algn="ctr">
        <a:solidFill>
          <a:schemeClr val="tx1">
            <a:lumMod val="25000"/>
            <a:lumOff val="75000"/>
          </a:schemeClr>
        </a:solidFill>
        <a:round/>
      </a:ln>
    </cs:spPr>
    <cs:defRPr sz="9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cs:chartArea>
  <cs:dataLabel>
    <cs:lnRef idx="0"/>
    <cs:fillRef idx="0"/>
    <cs:effectRef idx="0"/>
    <cs:fontRef idx="minor">
      <a:schemeClr val="tx1">
        <a:lumMod val="75000"/>
        <a:lumOff val="25000"/>
      </a:schemeClr>
    </cs:fontRef>
    <cs:defRPr sz="900"/>
    <cs:bodyPr lIns="38100" tIns="19050" rIns="38100" bIns="19050">
      <a:spAutoFit/>
    </cs:bodyPr>
  </cs:dataLabel>
  <cs:dataLabelCallout>
    <cs:lnRef idx="0"/>
    <cs:fillRef idx="0"/>
    <cs:effectRef idx="0"/>
    <cs:fontRef idx="minor">
      <a:schemeClr val="dk1">
        <a:lumMod val="50000"/>
        <a:lumOff val="50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ltUpDiag">
        <a:fgClr>
          <a:schemeClr val="phClr"/>
        </a:fgClr>
        <a:bgClr>
          <a:schemeClr val="phClr">
            <a:lumMod val="20000"/>
            <a:lumOff val="80000"/>
          </a:schemeClr>
        </a:bgClr>
      </a:pattFill>
      <a:ln w="9525">
        <a:solidFill>
          <a:schemeClr val="lt1"/>
        </a:solidFill>
      </a:ln>
      <a:effectLst>
        <a:innerShdw blurRad="114300">
          <a:schemeClr val="phClr"/>
        </a:innerShdw>
      </a:effectLst>
    </cs:spPr>
  </cs:dataPoint>
  <cs:dataPoint3D>
    <cs:lnRef idx="0"/>
    <cs:fillRef idx="0">
      <cs:styleClr val="auto"/>
    </cs:fillRef>
    <cs:effectRef idx="0"/>
    <cs:fontRef idx="minor">
      <a:schemeClr val="dk1"/>
    </cs:fontRef>
    <cs:spPr>
      <a:solidFill>
        <a:schemeClr val="phClr"/>
      </a:solidFill>
      <a:ln w="9525">
        <a:solidFill>
          <a:schemeClr val="lt1"/>
        </a:solidFill>
      </a:ln>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lumOff val="10000"/>
          </a:schemeClr>
        </a:solidFill>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19050" cap="flat" cmpd="sng" algn="ctr">
        <a:solidFill>
          <a:schemeClr val="tx1">
            <a:lumMod val="25000"/>
            <a:lumOff val="75000"/>
          </a:schemeClr>
        </a:solidFill>
        <a:round/>
      </a:ln>
    </cs:spPr>
    <cs:defRPr sz="900"/>
  </cs:seriesAxis>
  <cs:seriesLine>
    <cs:lnRef idx="0"/>
    <cs:fillRef idx="0"/>
    <cs:effectRef idx="0"/>
    <cs:fontRef idx="minor">
      <a:schemeClr val="dk1"/>
    </cs:fontRef>
    <cs:spPr>
      <a:ln w="9525" cap="flat">
        <a:solidFill>
          <a:srgbClr val="D9D9D9"/>
        </a:solidFill>
        <a:round/>
      </a:ln>
    </cs:spPr>
  </cs:seriesLine>
  <cs:title>
    <cs:lnRef idx="0"/>
    <cs:fillRef idx="0"/>
    <cs:effectRef idx="0"/>
    <cs:fontRef idx="minor">
      <a:schemeClr val="tx1">
        <a:lumMod val="50000"/>
        <a:lumOff val="50000"/>
      </a:schemeClr>
    </cs:fontRef>
    <cs:defRPr sz="1800" b="1" cap="all" spc="15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50000"/>
        <a:lumOff val="50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50000"/>
        <a:lumOff val="50000"/>
      </a:schemeClr>
    </cs:fontRef>
    <cs:defRPr sz="9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5.emf"/><Relationship Id="rId13" Type="http://schemas.openxmlformats.org/officeDocument/2006/relationships/image" Target="../media/image10.emf"/><Relationship Id="rId18" Type="http://schemas.openxmlformats.org/officeDocument/2006/relationships/image" Target="../media/image15.emf"/><Relationship Id="rId26" Type="http://schemas.openxmlformats.org/officeDocument/2006/relationships/image" Target="../media/image23.emf"/><Relationship Id="rId3" Type="http://schemas.openxmlformats.org/officeDocument/2006/relationships/image" Target="../media/image1.jpeg"/><Relationship Id="rId21" Type="http://schemas.openxmlformats.org/officeDocument/2006/relationships/image" Target="../media/image18.emf"/><Relationship Id="rId7" Type="http://schemas.openxmlformats.org/officeDocument/2006/relationships/image" Target="../media/image4.emf"/><Relationship Id="rId12" Type="http://schemas.openxmlformats.org/officeDocument/2006/relationships/image" Target="../media/image9.emf"/><Relationship Id="rId17" Type="http://schemas.openxmlformats.org/officeDocument/2006/relationships/image" Target="../media/image14.emf"/><Relationship Id="rId25" Type="http://schemas.openxmlformats.org/officeDocument/2006/relationships/image" Target="../media/image22.emf"/><Relationship Id="rId2" Type="http://schemas.openxmlformats.org/officeDocument/2006/relationships/chart" Target="../charts/chart2.xml"/><Relationship Id="rId16" Type="http://schemas.openxmlformats.org/officeDocument/2006/relationships/image" Target="../media/image13.emf"/><Relationship Id="rId20" Type="http://schemas.openxmlformats.org/officeDocument/2006/relationships/image" Target="../media/image17.emf"/><Relationship Id="rId29" Type="http://schemas.openxmlformats.org/officeDocument/2006/relationships/image" Target="../media/image26.emf"/><Relationship Id="rId1" Type="http://schemas.openxmlformats.org/officeDocument/2006/relationships/chart" Target="../charts/chart1.xml"/><Relationship Id="rId6" Type="http://schemas.openxmlformats.org/officeDocument/2006/relationships/chart" Target="../charts/chart3.xml"/><Relationship Id="rId11" Type="http://schemas.openxmlformats.org/officeDocument/2006/relationships/image" Target="../media/image8.emf"/><Relationship Id="rId24" Type="http://schemas.openxmlformats.org/officeDocument/2006/relationships/image" Target="../media/image21.emf"/><Relationship Id="rId5" Type="http://schemas.openxmlformats.org/officeDocument/2006/relationships/image" Target="../media/image3.emf"/><Relationship Id="rId15" Type="http://schemas.openxmlformats.org/officeDocument/2006/relationships/image" Target="../media/image12.emf"/><Relationship Id="rId23" Type="http://schemas.openxmlformats.org/officeDocument/2006/relationships/image" Target="../media/image20.emf"/><Relationship Id="rId28" Type="http://schemas.openxmlformats.org/officeDocument/2006/relationships/image" Target="../media/image25.emf"/><Relationship Id="rId10" Type="http://schemas.openxmlformats.org/officeDocument/2006/relationships/image" Target="../media/image7.emf"/><Relationship Id="rId19" Type="http://schemas.openxmlformats.org/officeDocument/2006/relationships/image" Target="../media/image16.emf"/><Relationship Id="rId31" Type="http://schemas.openxmlformats.org/officeDocument/2006/relationships/image" Target="../media/image28.emf"/><Relationship Id="rId4" Type="http://schemas.openxmlformats.org/officeDocument/2006/relationships/image" Target="../media/image2.emf"/><Relationship Id="rId9" Type="http://schemas.openxmlformats.org/officeDocument/2006/relationships/image" Target="../media/image6.emf"/><Relationship Id="rId14" Type="http://schemas.openxmlformats.org/officeDocument/2006/relationships/image" Target="../media/image11.emf"/><Relationship Id="rId22" Type="http://schemas.openxmlformats.org/officeDocument/2006/relationships/image" Target="../media/image19.emf"/><Relationship Id="rId27" Type="http://schemas.openxmlformats.org/officeDocument/2006/relationships/image" Target="../media/image24.emf"/><Relationship Id="rId30" Type="http://schemas.openxmlformats.org/officeDocument/2006/relationships/image" Target="../media/image27.emf"/></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4" Type="http://schemas.openxmlformats.org/officeDocument/2006/relationships/chart" Target="../charts/chart7.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36.emf"/><Relationship Id="rId13" Type="http://schemas.openxmlformats.org/officeDocument/2006/relationships/image" Target="../media/image41.emf"/><Relationship Id="rId18" Type="http://schemas.openxmlformats.org/officeDocument/2006/relationships/image" Target="../media/image46.emf"/><Relationship Id="rId26" Type="http://schemas.openxmlformats.org/officeDocument/2006/relationships/image" Target="../media/image54.emf"/><Relationship Id="rId3" Type="http://schemas.openxmlformats.org/officeDocument/2006/relationships/image" Target="../media/image31.emf"/><Relationship Id="rId21" Type="http://schemas.openxmlformats.org/officeDocument/2006/relationships/image" Target="../media/image49.emf"/><Relationship Id="rId7" Type="http://schemas.openxmlformats.org/officeDocument/2006/relationships/image" Target="../media/image35.emf"/><Relationship Id="rId12" Type="http://schemas.openxmlformats.org/officeDocument/2006/relationships/image" Target="../media/image40.emf"/><Relationship Id="rId17" Type="http://schemas.openxmlformats.org/officeDocument/2006/relationships/image" Target="../media/image45.emf"/><Relationship Id="rId25" Type="http://schemas.openxmlformats.org/officeDocument/2006/relationships/image" Target="../media/image53.emf"/><Relationship Id="rId2" Type="http://schemas.openxmlformats.org/officeDocument/2006/relationships/image" Target="../media/image30.emf"/><Relationship Id="rId16" Type="http://schemas.openxmlformats.org/officeDocument/2006/relationships/image" Target="../media/image44.emf"/><Relationship Id="rId20" Type="http://schemas.openxmlformats.org/officeDocument/2006/relationships/image" Target="../media/image48.emf"/><Relationship Id="rId1" Type="http://schemas.openxmlformats.org/officeDocument/2006/relationships/image" Target="../media/image29.emf"/><Relationship Id="rId6" Type="http://schemas.openxmlformats.org/officeDocument/2006/relationships/image" Target="../media/image34.emf"/><Relationship Id="rId11" Type="http://schemas.openxmlformats.org/officeDocument/2006/relationships/image" Target="../media/image39.emf"/><Relationship Id="rId24" Type="http://schemas.openxmlformats.org/officeDocument/2006/relationships/image" Target="../media/image52.emf"/><Relationship Id="rId5" Type="http://schemas.openxmlformats.org/officeDocument/2006/relationships/image" Target="../media/image33.emf"/><Relationship Id="rId15" Type="http://schemas.openxmlformats.org/officeDocument/2006/relationships/image" Target="../media/image43.emf"/><Relationship Id="rId23" Type="http://schemas.openxmlformats.org/officeDocument/2006/relationships/image" Target="../media/image51.emf"/><Relationship Id="rId10" Type="http://schemas.openxmlformats.org/officeDocument/2006/relationships/image" Target="../media/image38.emf"/><Relationship Id="rId19" Type="http://schemas.openxmlformats.org/officeDocument/2006/relationships/image" Target="../media/image47.emf"/><Relationship Id="rId4" Type="http://schemas.openxmlformats.org/officeDocument/2006/relationships/image" Target="../media/image32.emf"/><Relationship Id="rId9" Type="http://schemas.openxmlformats.org/officeDocument/2006/relationships/image" Target="../media/image37.emf"/><Relationship Id="rId14" Type="http://schemas.openxmlformats.org/officeDocument/2006/relationships/image" Target="../media/image42.emf"/><Relationship Id="rId22" Type="http://schemas.openxmlformats.org/officeDocument/2006/relationships/image" Target="../media/image50.emf"/><Relationship Id="rId27" Type="http://schemas.openxmlformats.org/officeDocument/2006/relationships/image" Target="../media/image5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6.png"/></Relationships>
</file>

<file path=xl/drawings/drawing1.xml><?xml version="1.0" encoding="utf-8"?>
<xdr:wsDr xmlns:xdr="http://schemas.openxmlformats.org/drawingml/2006/spreadsheetDrawing" xmlns:a="http://schemas.openxmlformats.org/drawingml/2006/main">
  <xdr:twoCellAnchor>
    <xdr:from>
      <xdr:col>1</xdr:col>
      <xdr:colOff>30480</xdr:colOff>
      <xdr:row>95</xdr:row>
      <xdr:rowOff>1</xdr:rowOff>
    </xdr:from>
    <xdr:to>
      <xdr:col>5</xdr:col>
      <xdr:colOff>779437</xdr:colOff>
      <xdr:row>104</xdr:row>
      <xdr:rowOff>160021</xdr:rowOff>
    </xdr:to>
    <xdr:graphicFrame macro="">
      <xdr:nvGraphicFramePr>
        <xdr:cNvPr id="2" name="Gráfico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30480</xdr:colOff>
      <xdr:row>113</xdr:row>
      <xdr:rowOff>0</xdr:rowOff>
    </xdr:from>
    <xdr:to>
      <xdr:col>5</xdr:col>
      <xdr:colOff>762000</xdr:colOff>
      <xdr:row>128</xdr:row>
      <xdr:rowOff>141515</xdr:rowOff>
    </xdr:to>
    <xdr:graphicFrame macro="">
      <xdr:nvGraphicFramePr>
        <xdr:cNvPr id="3" name="Gráfico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30481</xdr:colOff>
      <xdr:row>0</xdr:row>
      <xdr:rowOff>0</xdr:rowOff>
    </xdr:from>
    <xdr:to>
      <xdr:col>5</xdr:col>
      <xdr:colOff>754380</xdr:colOff>
      <xdr:row>38</xdr:row>
      <xdr:rowOff>152400</xdr:rowOff>
    </xdr:to>
    <xdr:grpSp>
      <xdr:nvGrpSpPr>
        <xdr:cNvPr id="4" name="Group 100086">
          <a:extLst>
            <a:ext uri="{FF2B5EF4-FFF2-40B4-BE49-F238E27FC236}">
              <a16:creationId xmlns:a16="http://schemas.microsoft.com/office/drawing/2014/main" id="{00000000-0008-0000-0000-000004000000}"/>
            </a:ext>
          </a:extLst>
        </xdr:cNvPr>
        <xdr:cNvGrpSpPr/>
      </xdr:nvGrpSpPr>
      <xdr:grpSpPr>
        <a:xfrm>
          <a:off x="792481" y="0"/>
          <a:ext cx="5534024" cy="8696325"/>
          <a:chOff x="0" y="0"/>
          <a:chExt cx="6950964" cy="10082784"/>
        </a:xfrm>
      </xdr:grpSpPr>
      <xdr:sp macro="" textlink="">
        <xdr:nvSpPr>
          <xdr:cNvPr id="5" name="Rectangle 6">
            <a:extLst>
              <a:ext uri="{FF2B5EF4-FFF2-40B4-BE49-F238E27FC236}">
                <a16:creationId xmlns:a16="http://schemas.microsoft.com/office/drawing/2014/main" id="{00000000-0008-0000-0000-000005000000}"/>
              </a:ext>
            </a:extLst>
          </xdr:cNvPr>
          <xdr:cNvSpPr/>
        </xdr:nvSpPr>
        <xdr:spPr>
          <a:xfrm>
            <a:off x="774192" y="674751"/>
            <a:ext cx="38021" cy="171355"/>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Calibri" panose="020F0502020204030204" pitchFamily="34" charset="0"/>
                <a:ea typeface="Calibri" panose="020F050202020403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6" name="Rectangle 7">
            <a:extLst>
              <a:ext uri="{FF2B5EF4-FFF2-40B4-BE49-F238E27FC236}">
                <a16:creationId xmlns:a16="http://schemas.microsoft.com/office/drawing/2014/main" id="{00000000-0008-0000-0000-000006000000}"/>
              </a:ext>
            </a:extLst>
          </xdr:cNvPr>
          <xdr:cNvSpPr/>
        </xdr:nvSpPr>
        <xdr:spPr>
          <a:xfrm>
            <a:off x="774192" y="866639"/>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7" name="Rectangle 8">
            <a:extLst>
              <a:ext uri="{FF2B5EF4-FFF2-40B4-BE49-F238E27FC236}">
                <a16:creationId xmlns:a16="http://schemas.microsoft.com/office/drawing/2014/main" id="{00000000-0008-0000-0000-000007000000}"/>
              </a:ext>
            </a:extLst>
          </xdr:cNvPr>
          <xdr:cNvSpPr/>
        </xdr:nvSpPr>
        <xdr:spPr>
          <a:xfrm>
            <a:off x="774192" y="1089139"/>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8" name="Rectangle 9">
            <a:extLst>
              <a:ext uri="{FF2B5EF4-FFF2-40B4-BE49-F238E27FC236}">
                <a16:creationId xmlns:a16="http://schemas.microsoft.com/office/drawing/2014/main" id="{00000000-0008-0000-0000-000008000000}"/>
              </a:ext>
            </a:extLst>
          </xdr:cNvPr>
          <xdr:cNvSpPr/>
        </xdr:nvSpPr>
        <xdr:spPr>
          <a:xfrm>
            <a:off x="774192" y="1311639"/>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9" name="Rectangle 10">
            <a:extLst>
              <a:ext uri="{FF2B5EF4-FFF2-40B4-BE49-F238E27FC236}">
                <a16:creationId xmlns:a16="http://schemas.microsoft.com/office/drawing/2014/main" id="{00000000-0008-0000-0000-000009000000}"/>
              </a:ext>
            </a:extLst>
          </xdr:cNvPr>
          <xdr:cNvSpPr/>
        </xdr:nvSpPr>
        <xdr:spPr>
          <a:xfrm>
            <a:off x="774192" y="1534138"/>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10" name="Rectangle 11">
            <a:extLst>
              <a:ext uri="{FF2B5EF4-FFF2-40B4-BE49-F238E27FC236}">
                <a16:creationId xmlns:a16="http://schemas.microsoft.com/office/drawing/2014/main" id="{00000000-0008-0000-0000-00000A000000}"/>
              </a:ext>
            </a:extLst>
          </xdr:cNvPr>
          <xdr:cNvSpPr/>
        </xdr:nvSpPr>
        <xdr:spPr>
          <a:xfrm>
            <a:off x="774192" y="1755120"/>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11" name="Rectangle 12">
            <a:extLst>
              <a:ext uri="{FF2B5EF4-FFF2-40B4-BE49-F238E27FC236}">
                <a16:creationId xmlns:a16="http://schemas.microsoft.com/office/drawing/2014/main" id="{00000000-0008-0000-0000-00000B000000}"/>
              </a:ext>
            </a:extLst>
          </xdr:cNvPr>
          <xdr:cNvSpPr/>
        </xdr:nvSpPr>
        <xdr:spPr>
          <a:xfrm>
            <a:off x="774192" y="1977620"/>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12" name="Rectangle 13">
            <a:extLst>
              <a:ext uri="{FF2B5EF4-FFF2-40B4-BE49-F238E27FC236}">
                <a16:creationId xmlns:a16="http://schemas.microsoft.com/office/drawing/2014/main" id="{00000000-0008-0000-0000-00000C000000}"/>
              </a:ext>
            </a:extLst>
          </xdr:cNvPr>
          <xdr:cNvSpPr/>
        </xdr:nvSpPr>
        <xdr:spPr>
          <a:xfrm>
            <a:off x="774192" y="2200119"/>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13" name="Rectangle 14">
            <a:extLst>
              <a:ext uri="{FF2B5EF4-FFF2-40B4-BE49-F238E27FC236}">
                <a16:creationId xmlns:a16="http://schemas.microsoft.com/office/drawing/2014/main" id="{00000000-0008-0000-0000-00000D000000}"/>
              </a:ext>
            </a:extLst>
          </xdr:cNvPr>
          <xdr:cNvSpPr/>
        </xdr:nvSpPr>
        <xdr:spPr>
          <a:xfrm>
            <a:off x="774192" y="2422619"/>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14" name="Rectangle 15">
            <a:extLst>
              <a:ext uri="{FF2B5EF4-FFF2-40B4-BE49-F238E27FC236}">
                <a16:creationId xmlns:a16="http://schemas.microsoft.com/office/drawing/2014/main" id="{00000000-0008-0000-0000-00000E000000}"/>
              </a:ext>
            </a:extLst>
          </xdr:cNvPr>
          <xdr:cNvSpPr/>
        </xdr:nvSpPr>
        <xdr:spPr>
          <a:xfrm>
            <a:off x="774192" y="2645119"/>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15" name="Rectangle 16">
            <a:extLst>
              <a:ext uri="{FF2B5EF4-FFF2-40B4-BE49-F238E27FC236}">
                <a16:creationId xmlns:a16="http://schemas.microsoft.com/office/drawing/2014/main" id="{00000000-0008-0000-0000-00000F000000}"/>
              </a:ext>
            </a:extLst>
          </xdr:cNvPr>
          <xdr:cNvSpPr/>
        </xdr:nvSpPr>
        <xdr:spPr>
          <a:xfrm>
            <a:off x="774192" y="2867618"/>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17" name="Rectangle 18">
            <a:extLst>
              <a:ext uri="{FF2B5EF4-FFF2-40B4-BE49-F238E27FC236}">
                <a16:creationId xmlns:a16="http://schemas.microsoft.com/office/drawing/2014/main" id="{00000000-0008-0000-0000-000011000000}"/>
              </a:ext>
            </a:extLst>
          </xdr:cNvPr>
          <xdr:cNvSpPr/>
        </xdr:nvSpPr>
        <xdr:spPr>
          <a:xfrm>
            <a:off x="3654552" y="3632834"/>
            <a:ext cx="76500" cy="344777"/>
          </a:xfrm>
          <a:prstGeom prst="rect">
            <a:avLst/>
          </a:prstGeom>
          <a:ln>
            <a:noFill/>
          </a:ln>
        </xdr:spPr>
        <xdr:txBody>
          <a:bodyPr vert="horz" wrap="square" lIns="0" tIns="0" rIns="0" bIns="0" rtlCol="0">
            <a:noAutofit/>
          </a:bodyPr>
          <a:lstStyle/>
          <a:p>
            <a:pPr>
              <a:lnSpc>
                <a:spcPct val="107000"/>
              </a:lnSpc>
              <a:spcAft>
                <a:spcPts val="800"/>
              </a:spcAft>
            </a:pPr>
            <a:r>
              <a:rPr lang="es-ES" sz="2000" b="1">
                <a:solidFill>
                  <a:srgbClr val="000000"/>
                </a:solidFill>
                <a:effectLst/>
                <a:latin typeface="Calibri" panose="020F0502020204030204" pitchFamily="34" charset="0"/>
                <a:ea typeface="Calibri" panose="020F050202020403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19" name="Rectangle 20">
            <a:extLst>
              <a:ext uri="{FF2B5EF4-FFF2-40B4-BE49-F238E27FC236}">
                <a16:creationId xmlns:a16="http://schemas.microsoft.com/office/drawing/2014/main" id="{00000000-0008-0000-0000-000013000000}"/>
              </a:ext>
            </a:extLst>
          </xdr:cNvPr>
          <xdr:cNvSpPr/>
        </xdr:nvSpPr>
        <xdr:spPr>
          <a:xfrm>
            <a:off x="5711952" y="4077736"/>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20" name="Rectangle 21">
            <a:extLst>
              <a:ext uri="{FF2B5EF4-FFF2-40B4-BE49-F238E27FC236}">
                <a16:creationId xmlns:a16="http://schemas.microsoft.com/office/drawing/2014/main" id="{00000000-0008-0000-0000-000014000000}"/>
              </a:ext>
            </a:extLst>
          </xdr:cNvPr>
          <xdr:cNvSpPr/>
        </xdr:nvSpPr>
        <xdr:spPr>
          <a:xfrm>
            <a:off x="774211" y="4341346"/>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21" name="Rectangle 22">
            <a:extLst>
              <a:ext uri="{FF2B5EF4-FFF2-40B4-BE49-F238E27FC236}">
                <a16:creationId xmlns:a16="http://schemas.microsoft.com/office/drawing/2014/main" id="{00000000-0008-0000-0000-000015000000}"/>
              </a:ext>
            </a:extLst>
          </xdr:cNvPr>
          <xdr:cNvSpPr/>
        </xdr:nvSpPr>
        <xdr:spPr>
          <a:xfrm>
            <a:off x="774211" y="4563845"/>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22" name="Rectangle 23">
            <a:extLst>
              <a:ext uri="{FF2B5EF4-FFF2-40B4-BE49-F238E27FC236}">
                <a16:creationId xmlns:a16="http://schemas.microsoft.com/office/drawing/2014/main" id="{00000000-0008-0000-0000-000016000000}"/>
              </a:ext>
            </a:extLst>
          </xdr:cNvPr>
          <xdr:cNvSpPr/>
        </xdr:nvSpPr>
        <xdr:spPr>
          <a:xfrm>
            <a:off x="774211" y="4784827"/>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23" name="Rectangle 24">
            <a:extLst>
              <a:ext uri="{FF2B5EF4-FFF2-40B4-BE49-F238E27FC236}">
                <a16:creationId xmlns:a16="http://schemas.microsoft.com/office/drawing/2014/main" id="{00000000-0008-0000-0000-000017000000}"/>
              </a:ext>
            </a:extLst>
          </xdr:cNvPr>
          <xdr:cNvSpPr/>
        </xdr:nvSpPr>
        <xdr:spPr>
          <a:xfrm>
            <a:off x="774211" y="5007326"/>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24" name="Rectangle 25">
            <a:extLst>
              <a:ext uri="{FF2B5EF4-FFF2-40B4-BE49-F238E27FC236}">
                <a16:creationId xmlns:a16="http://schemas.microsoft.com/office/drawing/2014/main" id="{00000000-0008-0000-0000-000018000000}"/>
              </a:ext>
            </a:extLst>
          </xdr:cNvPr>
          <xdr:cNvSpPr/>
        </xdr:nvSpPr>
        <xdr:spPr>
          <a:xfrm>
            <a:off x="774211" y="5229826"/>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25" name="Rectangle 26">
            <a:extLst>
              <a:ext uri="{FF2B5EF4-FFF2-40B4-BE49-F238E27FC236}">
                <a16:creationId xmlns:a16="http://schemas.microsoft.com/office/drawing/2014/main" id="{00000000-0008-0000-0000-000019000000}"/>
              </a:ext>
            </a:extLst>
          </xdr:cNvPr>
          <xdr:cNvSpPr/>
        </xdr:nvSpPr>
        <xdr:spPr>
          <a:xfrm>
            <a:off x="774211" y="5452326"/>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26" name="Rectangle 27">
            <a:extLst>
              <a:ext uri="{FF2B5EF4-FFF2-40B4-BE49-F238E27FC236}">
                <a16:creationId xmlns:a16="http://schemas.microsoft.com/office/drawing/2014/main" id="{00000000-0008-0000-0000-00001A000000}"/>
              </a:ext>
            </a:extLst>
          </xdr:cNvPr>
          <xdr:cNvSpPr/>
        </xdr:nvSpPr>
        <xdr:spPr>
          <a:xfrm>
            <a:off x="774211" y="5674825"/>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27" name="Rectangle 28">
            <a:extLst>
              <a:ext uri="{FF2B5EF4-FFF2-40B4-BE49-F238E27FC236}">
                <a16:creationId xmlns:a16="http://schemas.microsoft.com/office/drawing/2014/main" id="{00000000-0008-0000-0000-00001B000000}"/>
              </a:ext>
            </a:extLst>
          </xdr:cNvPr>
          <xdr:cNvSpPr/>
        </xdr:nvSpPr>
        <xdr:spPr>
          <a:xfrm>
            <a:off x="774211" y="5897325"/>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28" name="Rectangle 29">
            <a:extLst>
              <a:ext uri="{FF2B5EF4-FFF2-40B4-BE49-F238E27FC236}">
                <a16:creationId xmlns:a16="http://schemas.microsoft.com/office/drawing/2014/main" id="{00000000-0008-0000-0000-00001C000000}"/>
              </a:ext>
            </a:extLst>
          </xdr:cNvPr>
          <xdr:cNvSpPr/>
        </xdr:nvSpPr>
        <xdr:spPr>
          <a:xfrm>
            <a:off x="774211" y="6118306"/>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29" name="Rectangle 30">
            <a:extLst>
              <a:ext uri="{FF2B5EF4-FFF2-40B4-BE49-F238E27FC236}">
                <a16:creationId xmlns:a16="http://schemas.microsoft.com/office/drawing/2014/main" id="{00000000-0008-0000-0000-00001D000000}"/>
              </a:ext>
            </a:extLst>
          </xdr:cNvPr>
          <xdr:cNvSpPr/>
        </xdr:nvSpPr>
        <xdr:spPr>
          <a:xfrm>
            <a:off x="774211" y="6340805"/>
            <a:ext cx="46741" cy="229641"/>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30" name="Rectangle 31">
            <a:extLst>
              <a:ext uri="{FF2B5EF4-FFF2-40B4-BE49-F238E27FC236}">
                <a16:creationId xmlns:a16="http://schemas.microsoft.com/office/drawing/2014/main" id="{00000000-0008-0000-0000-00001E000000}"/>
              </a:ext>
            </a:extLst>
          </xdr:cNvPr>
          <xdr:cNvSpPr/>
        </xdr:nvSpPr>
        <xdr:spPr>
          <a:xfrm>
            <a:off x="5263918" y="6340805"/>
            <a:ext cx="46741" cy="229641"/>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31" name="Rectangle 32">
            <a:extLst>
              <a:ext uri="{FF2B5EF4-FFF2-40B4-BE49-F238E27FC236}">
                <a16:creationId xmlns:a16="http://schemas.microsoft.com/office/drawing/2014/main" id="{00000000-0008-0000-0000-00001F000000}"/>
              </a:ext>
            </a:extLst>
          </xdr:cNvPr>
          <xdr:cNvSpPr/>
        </xdr:nvSpPr>
        <xdr:spPr>
          <a:xfrm>
            <a:off x="774211" y="6563305"/>
            <a:ext cx="46741" cy="229641"/>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32" name="Rectangle 33">
            <a:extLst>
              <a:ext uri="{FF2B5EF4-FFF2-40B4-BE49-F238E27FC236}">
                <a16:creationId xmlns:a16="http://schemas.microsoft.com/office/drawing/2014/main" id="{00000000-0008-0000-0000-000020000000}"/>
              </a:ext>
            </a:extLst>
          </xdr:cNvPr>
          <xdr:cNvSpPr/>
        </xdr:nvSpPr>
        <xdr:spPr>
          <a:xfrm>
            <a:off x="774211" y="6785805"/>
            <a:ext cx="46741" cy="229641"/>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33" name="Rectangle 34">
            <a:extLst>
              <a:ext uri="{FF2B5EF4-FFF2-40B4-BE49-F238E27FC236}">
                <a16:creationId xmlns:a16="http://schemas.microsoft.com/office/drawing/2014/main" id="{00000000-0008-0000-0000-000021000000}"/>
              </a:ext>
            </a:extLst>
          </xdr:cNvPr>
          <xdr:cNvSpPr/>
        </xdr:nvSpPr>
        <xdr:spPr>
          <a:xfrm>
            <a:off x="774211" y="7008304"/>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34" name="Rectangle 35">
            <a:extLst>
              <a:ext uri="{FF2B5EF4-FFF2-40B4-BE49-F238E27FC236}">
                <a16:creationId xmlns:a16="http://schemas.microsoft.com/office/drawing/2014/main" id="{00000000-0008-0000-0000-000022000000}"/>
              </a:ext>
            </a:extLst>
          </xdr:cNvPr>
          <xdr:cNvSpPr/>
        </xdr:nvSpPr>
        <xdr:spPr>
          <a:xfrm>
            <a:off x="774211" y="7230804"/>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35" name="Rectangle 36">
            <a:extLst>
              <a:ext uri="{FF2B5EF4-FFF2-40B4-BE49-F238E27FC236}">
                <a16:creationId xmlns:a16="http://schemas.microsoft.com/office/drawing/2014/main" id="{00000000-0008-0000-0000-000023000000}"/>
              </a:ext>
            </a:extLst>
          </xdr:cNvPr>
          <xdr:cNvSpPr/>
        </xdr:nvSpPr>
        <xdr:spPr>
          <a:xfrm>
            <a:off x="774211" y="7451786"/>
            <a:ext cx="46741" cy="229639"/>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36" name="Rectangle 37">
            <a:extLst>
              <a:ext uri="{FF2B5EF4-FFF2-40B4-BE49-F238E27FC236}">
                <a16:creationId xmlns:a16="http://schemas.microsoft.com/office/drawing/2014/main" id="{00000000-0008-0000-0000-000024000000}"/>
              </a:ext>
            </a:extLst>
          </xdr:cNvPr>
          <xdr:cNvSpPr/>
        </xdr:nvSpPr>
        <xdr:spPr>
          <a:xfrm>
            <a:off x="774211" y="7653034"/>
            <a:ext cx="38021" cy="171356"/>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Calibri" panose="020F0502020204030204" pitchFamily="34" charset="0"/>
                <a:ea typeface="Calibri" panose="020F050202020403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37" name="Rectangle 38">
            <a:extLst>
              <a:ext uri="{FF2B5EF4-FFF2-40B4-BE49-F238E27FC236}">
                <a16:creationId xmlns:a16="http://schemas.microsoft.com/office/drawing/2014/main" id="{00000000-0008-0000-0000-000025000000}"/>
              </a:ext>
            </a:extLst>
          </xdr:cNvPr>
          <xdr:cNvSpPr/>
        </xdr:nvSpPr>
        <xdr:spPr>
          <a:xfrm>
            <a:off x="1964436" y="7700010"/>
            <a:ext cx="19239" cy="86710"/>
          </a:xfrm>
          <a:prstGeom prst="rect">
            <a:avLst/>
          </a:prstGeom>
          <a:ln>
            <a:noFill/>
          </a:ln>
        </xdr:spPr>
        <xdr:txBody>
          <a:bodyPr vert="horz" wrap="square" lIns="0" tIns="0" rIns="0" bIns="0" rtlCol="0">
            <a:noAutofit/>
          </a:bodyPr>
          <a:lstStyle/>
          <a:p>
            <a:pPr>
              <a:lnSpc>
                <a:spcPct val="107000"/>
              </a:lnSpc>
              <a:spcAft>
                <a:spcPts val="800"/>
              </a:spcAft>
            </a:pPr>
            <a:r>
              <a:rPr lang="es-ES" sz="500">
                <a:solidFill>
                  <a:srgbClr val="000000"/>
                </a:solidFill>
                <a:effectLst/>
                <a:latin typeface="Calibri" panose="020F0502020204030204" pitchFamily="34" charset="0"/>
                <a:ea typeface="Calibri" panose="020F050202020403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38" name="Rectangle 39">
            <a:extLst>
              <a:ext uri="{FF2B5EF4-FFF2-40B4-BE49-F238E27FC236}">
                <a16:creationId xmlns:a16="http://schemas.microsoft.com/office/drawing/2014/main" id="{00000000-0008-0000-0000-000026000000}"/>
              </a:ext>
            </a:extLst>
          </xdr:cNvPr>
          <xdr:cNvSpPr/>
        </xdr:nvSpPr>
        <xdr:spPr>
          <a:xfrm>
            <a:off x="6534927" y="7853950"/>
            <a:ext cx="19239" cy="86710"/>
          </a:xfrm>
          <a:prstGeom prst="rect">
            <a:avLst/>
          </a:prstGeom>
          <a:ln>
            <a:noFill/>
          </a:ln>
        </xdr:spPr>
        <xdr:txBody>
          <a:bodyPr vert="horz" wrap="square" lIns="0" tIns="0" rIns="0" bIns="0" rtlCol="0">
            <a:noAutofit/>
          </a:bodyPr>
          <a:lstStyle/>
          <a:p>
            <a:pPr>
              <a:lnSpc>
                <a:spcPct val="107000"/>
              </a:lnSpc>
              <a:spcAft>
                <a:spcPts val="800"/>
              </a:spcAft>
            </a:pPr>
            <a:r>
              <a:rPr lang="es-ES" sz="500">
                <a:solidFill>
                  <a:srgbClr val="000000"/>
                </a:solidFill>
                <a:effectLst/>
                <a:latin typeface="Calibri" panose="020F0502020204030204" pitchFamily="34" charset="0"/>
                <a:ea typeface="Calibri" panose="020F050202020403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39" name="Rectangle 40">
            <a:extLst>
              <a:ext uri="{FF2B5EF4-FFF2-40B4-BE49-F238E27FC236}">
                <a16:creationId xmlns:a16="http://schemas.microsoft.com/office/drawing/2014/main" id="{00000000-0008-0000-0000-000027000000}"/>
              </a:ext>
            </a:extLst>
          </xdr:cNvPr>
          <xdr:cNvSpPr/>
        </xdr:nvSpPr>
        <xdr:spPr>
          <a:xfrm>
            <a:off x="6534927" y="8007888"/>
            <a:ext cx="19239" cy="86711"/>
          </a:xfrm>
          <a:prstGeom prst="rect">
            <a:avLst/>
          </a:prstGeom>
          <a:ln>
            <a:noFill/>
          </a:ln>
        </xdr:spPr>
        <xdr:txBody>
          <a:bodyPr vert="horz" wrap="square" lIns="0" tIns="0" rIns="0" bIns="0" rtlCol="0">
            <a:noAutofit/>
          </a:bodyPr>
          <a:lstStyle/>
          <a:p>
            <a:pPr>
              <a:lnSpc>
                <a:spcPct val="107000"/>
              </a:lnSpc>
              <a:spcAft>
                <a:spcPts val="800"/>
              </a:spcAft>
            </a:pPr>
            <a:r>
              <a:rPr lang="es-ES" sz="500">
                <a:solidFill>
                  <a:srgbClr val="000000"/>
                </a:solidFill>
                <a:effectLst/>
                <a:latin typeface="Calibri" panose="020F0502020204030204" pitchFamily="34" charset="0"/>
                <a:ea typeface="Calibri" panose="020F050202020403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40" name="Rectangle 41">
            <a:extLst>
              <a:ext uri="{FF2B5EF4-FFF2-40B4-BE49-F238E27FC236}">
                <a16:creationId xmlns:a16="http://schemas.microsoft.com/office/drawing/2014/main" id="{00000000-0008-0000-0000-000028000000}"/>
              </a:ext>
            </a:extLst>
          </xdr:cNvPr>
          <xdr:cNvSpPr/>
        </xdr:nvSpPr>
        <xdr:spPr>
          <a:xfrm>
            <a:off x="6534912" y="8175879"/>
            <a:ext cx="38021" cy="171355"/>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Calibri" panose="020F0502020204030204" pitchFamily="34" charset="0"/>
                <a:ea typeface="Calibri" panose="020F050202020403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41" name="Rectangle 42">
            <a:extLst>
              <a:ext uri="{FF2B5EF4-FFF2-40B4-BE49-F238E27FC236}">
                <a16:creationId xmlns:a16="http://schemas.microsoft.com/office/drawing/2014/main" id="{00000000-0008-0000-0000-000029000000}"/>
              </a:ext>
            </a:extLst>
          </xdr:cNvPr>
          <xdr:cNvSpPr/>
        </xdr:nvSpPr>
        <xdr:spPr>
          <a:xfrm>
            <a:off x="4936180" y="8405968"/>
            <a:ext cx="38021" cy="171356"/>
          </a:xfrm>
          <a:prstGeom prst="rect">
            <a:avLst/>
          </a:prstGeom>
          <a:ln>
            <a:noFill/>
          </a:ln>
        </xdr:spPr>
        <xdr:txBody>
          <a:bodyPr vert="horz" wrap="square" lIns="0" tIns="0" rIns="0" bIns="0" rtlCol="0">
            <a:noAutofit/>
          </a:bodyPr>
          <a:lstStyle/>
          <a:p>
            <a:pPr>
              <a:lnSpc>
                <a:spcPct val="107000"/>
              </a:lnSpc>
              <a:spcAft>
                <a:spcPts val="800"/>
              </a:spcAft>
            </a:pPr>
            <a:r>
              <a:rPr lang="es-ES" sz="1000" b="1">
                <a:solidFill>
                  <a:srgbClr val="000000"/>
                </a:solidFill>
                <a:effectLst/>
                <a:latin typeface="Calibri" panose="020F0502020204030204" pitchFamily="34" charset="0"/>
                <a:ea typeface="Calibri" panose="020F050202020403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42" name="Rectangle 43">
            <a:extLst>
              <a:ext uri="{FF2B5EF4-FFF2-40B4-BE49-F238E27FC236}">
                <a16:creationId xmlns:a16="http://schemas.microsoft.com/office/drawing/2014/main" id="{00000000-0008-0000-0000-00002A000000}"/>
              </a:ext>
            </a:extLst>
          </xdr:cNvPr>
          <xdr:cNvSpPr/>
        </xdr:nvSpPr>
        <xdr:spPr>
          <a:xfrm>
            <a:off x="4936236" y="8637651"/>
            <a:ext cx="38021" cy="171355"/>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Calibri" panose="020F0502020204030204" pitchFamily="34" charset="0"/>
                <a:ea typeface="Calibri" panose="020F050202020403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43" name="Shape 138147">
            <a:extLst>
              <a:ext uri="{FF2B5EF4-FFF2-40B4-BE49-F238E27FC236}">
                <a16:creationId xmlns:a16="http://schemas.microsoft.com/office/drawing/2014/main" id="{00000000-0008-0000-0000-00002B000000}"/>
              </a:ext>
            </a:extLst>
          </xdr:cNvPr>
          <xdr:cNvSpPr/>
        </xdr:nvSpPr>
        <xdr:spPr>
          <a:xfrm>
            <a:off x="0" y="0"/>
            <a:ext cx="38100" cy="56388"/>
          </a:xfrm>
          <a:custGeom>
            <a:avLst/>
            <a:gdLst/>
            <a:ahLst/>
            <a:cxnLst/>
            <a:rect l="0" t="0" r="0" b="0"/>
            <a:pathLst>
              <a:path w="38100" h="56388">
                <a:moveTo>
                  <a:pt x="0" y="0"/>
                </a:moveTo>
                <a:lnTo>
                  <a:pt x="38100" y="0"/>
                </a:lnTo>
                <a:lnTo>
                  <a:pt x="38100" y="56388"/>
                </a:lnTo>
                <a:lnTo>
                  <a:pt x="0" y="56388"/>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44" name="Shape 138148">
            <a:extLst>
              <a:ext uri="{FF2B5EF4-FFF2-40B4-BE49-F238E27FC236}">
                <a16:creationId xmlns:a16="http://schemas.microsoft.com/office/drawing/2014/main" id="{00000000-0008-0000-0000-00002C000000}"/>
              </a:ext>
            </a:extLst>
          </xdr:cNvPr>
          <xdr:cNvSpPr/>
        </xdr:nvSpPr>
        <xdr:spPr>
          <a:xfrm>
            <a:off x="0" y="0"/>
            <a:ext cx="56388" cy="38100"/>
          </a:xfrm>
          <a:custGeom>
            <a:avLst/>
            <a:gdLst/>
            <a:ahLst/>
            <a:cxnLst/>
            <a:rect l="0" t="0" r="0" b="0"/>
            <a:pathLst>
              <a:path w="56388" h="38100">
                <a:moveTo>
                  <a:pt x="0" y="0"/>
                </a:moveTo>
                <a:lnTo>
                  <a:pt x="56388" y="0"/>
                </a:lnTo>
                <a:lnTo>
                  <a:pt x="56388" y="38100"/>
                </a:lnTo>
                <a:lnTo>
                  <a:pt x="0" y="38100"/>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45" name="Shape 138149">
            <a:extLst>
              <a:ext uri="{FF2B5EF4-FFF2-40B4-BE49-F238E27FC236}">
                <a16:creationId xmlns:a16="http://schemas.microsoft.com/office/drawing/2014/main" id="{00000000-0008-0000-0000-00002D000000}"/>
              </a:ext>
            </a:extLst>
          </xdr:cNvPr>
          <xdr:cNvSpPr/>
        </xdr:nvSpPr>
        <xdr:spPr>
          <a:xfrm>
            <a:off x="38100" y="38100"/>
            <a:ext cx="9144" cy="18288"/>
          </a:xfrm>
          <a:custGeom>
            <a:avLst/>
            <a:gdLst/>
            <a:ahLst/>
            <a:cxnLst/>
            <a:rect l="0" t="0" r="0" b="0"/>
            <a:pathLst>
              <a:path w="9144" h="18288">
                <a:moveTo>
                  <a:pt x="0" y="0"/>
                </a:moveTo>
                <a:lnTo>
                  <a:pt x="9144" y="0"/>
                </a:lnTo>
                <a:lnTo>
                  <a:pt x="9144" y="18288"/>
                </a:lnTo>
                <a:lnTo>
                  <a:pt x="0" y="18288"/>
                </a:lnTo>
                <a:lnTo>
                  <a:pt x="0" y="0"/>
                </a:lnTo>
              </a:path>
            </a:pathLst>
          </a:custGeom>
          <a:ln w="0" cap="flat">
            <a:miter lim="127000"/>
          </a:ln>
        </xdr:spPr>
        <xdr:style>
          <a:lnRef idx="0">
            <a:srgbClr val="000000">
              <a:alpha val="0"/>
            </a:srgbClr>
          </a:lnRef>
          <a:fillRef idx="1">
            <a:srgbClr val="FFFFFF"/>
          </a:fillRef>
          <a:effectRef idx="0">
            <a:scrgbClr r="0" g="0" b="0"/>
          </a:effectRef>
          <a:fontRef idx="none"/>
        </xdr:style>
        <xdr:txBody>
          <a:bodyPr wrap="square"/>
          <a:lstStyle/>
          <a:p>
            <a:endParaRPr lang="es-ES"/>
          </a:p>
        </xdr:txBody>
      </xdr:sp>
      <xdr:sp macro="" textlink="">
        <xdr:nvSpPr>
          <xdr:cNvPr id="46" name="Shape 138150">
            <a:extLst>
              <a:ext uri="{FF2B5EF4-FFF2-40B4-BE49-F238E27FC236}">
                <a16:creationId xmlns:a16="http://schemas.microsoft.com/office/drawing/2014/main" id="{00000000-0008-0000-0000-00002E000000}"/>
              </a:ext>
            </a:extLst>
          </xdr:cNvPr>
          <xdr:cNvSpPr/>
        </xdr:nvSpPr>
        <xdr:spPr>
          <a:xfrm>
            <a:off x="38100" y="38100"/>
            <a:ext cx="18288" cy="9144"/>
          </a:xfrm>
          <a:custGeom>
            <a:avLst/>
            <a:gdLst/>
            <a:ahLst/>
            <a:cxnLst/>
            <a:rect l="0" t="0" r="0" b="0"/>
            <a:pathLst>
              <a:path w="18288" h="9144">
                <a:moveTo>
                  <a:pt x="0" y="0"/>
                </a:moveTo>
                <a:lnTo>
                  <a:pt x="18288" y="0"/>
                </a:lnTo>
                <a:lnTo>
                  <a:pt x="18288" y="9144"/>
                </a:lnTo>
                <a:lnTo>
                  <a:pt x="0" y="9144"/>
                </a:lnTo>
                <a:lnTo>
                  <a:pt x="0" y="0"/>
                </a:lnTo>
              </a:path>
            </a:pathLst>
          </a:custGeom>
          <a:ln w="0" cap="flat">
            <a:miter lim="127000"/>
          </a:ln>
        </xdr:spPr>
        <xdr:style>
          <a:lnRef idx="0">
            <a:srgbClr val="000000">
              <a:alpha val="0"/>
            </a:srgbClr>
          </a:lnRef>
          <a:fillRef idx="1">
            <a:srgbClr val="FFFFFF"/>
          </a:fillRef>
          <a:effectRef idx="0">
            <a:scrgbClr r="0" g="0" b="0"/>
          </a:effectRef>
          <a:fontRef idx="none"/>
        </xdr:style>
        <xdr:txBody>
          <a:bodyPr wrap="square"/>
          <a:lstStyle/>
          <a:p>
            <a:endParaRPr lang="es-ES"/>
          </a:p>
        </xdr:txBody>
      </xdr:sp>
      <xdr:sp macro="" textlink="">
        <xdr:nvSpPr>
          <xdr:cNvPr id="47" name="Shape 138151">
            <a:extLst>
              <a:ext uri="{FF2B5EF4-FFF2-40B4-BE49-F238E27FC236}">
                <a16:creationId xmlns:a16="http://schemas.microsoft.com/office/drawing/2014/main" id="{00000000-0008-0000-0000-00002F000000}"/>
              </a:ext>
            </a:extLst>
          </xdr:cNvPr>
          <xdr:cNvSpPr/>
        </xdr:nvSpPr>
        <xdr:spPr>
          <a:xfrm>
            <a:off x="47244" y="47244"/>
            <a:ext cx="9144" cy="9144"/>
          </a:xfrm>
          <a:custGeom>
            <a:avLst/>
            <a:gdLst/>
            <a:ahLst/>
            <a:cxnLst/>
            <a:rect l="0" t="0" r="0" b="0"/>
            <a:pathLst>
              <a:path w="9144" h="9144">
                <a:moveTo>
                  <a:pt x="0" y="0"/>
                </a:moveTo>
                <a:lnTo>
                  <a:pt x="9144" y="0"/>
                </a:lnTo>
                <a:lnTo>
                  <a:pt x="9144" y="9144"/>
                </a:lnTo>
                <a:lnTo>
                  <a:pt x="0" y="9144"/>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48" name="Shape 138152">
            <a:extLst>
              <a:ext uri="{FF2B5EF4-FFF2-40B4-BE49-F238E27FC236}">
                <a16:creationId xmlns:a16="http://schemas.microsoft.com/office/drawing/2014/main" id="{00000000-0008-0000-0000-000030000000}"/>
              </a:ext>
            </a:extLst>
          </xdr:cNvPr>
          <xdr:cNvSpPr/>
        </xdr:nvSpPr>
        <xdr:spPr>
          <a:xfrm>
            <a:off x="56388" y="0"/>
            <a:ext cx="6838188" cy="38100"/>
          </a:xfrm>
          <a:custGeom>
            <a:avLst/>
            <a:gdLst/>
            <a:ahLst/>
            <a:cxnLst/>
            <a:rect l="0" t="0" r="0" b="0"/>
            <a:pathLst>
              <a:path w="6838188" h="38100">
                <a:moveTo>
                  <a:pt x="0" y="0"/>
                </a:moveTo>
                <a:lnTo>
                  <a:pt x="6838188" y="0"/>
                </a:lnTo>
                <a:lnTo>
                  <a:pt x="6838188" y="38100"/>
                </a:lnTo>
                <a:lnTo>
                  <a:pt x="0" y="38100"/>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49" name="Shape 138153">
            <a:extLst>
              <a:ext uri="{FF2B5EF4-FFF2-40B4-BE49-F238E27FC236}">
                <a16:creationId xmlns:a16="http://schemas.microsoft.com/office/drawing/2014/main" id="{00000000-0008-0000-0000-000031000000}"/>
              </a:ext>
            </a:extLst>
          </xdr:cNvPr>
          <xdr:cNvSpPr/>
        </xdr:nvSpPr>
        <xdr:spPr>
          <a:xfrm>
            <a:off x="56388" y="38100"/>
            <a:ext cx="6838188" cy="9144"/>
          </a:xfrm>
          <a:custGeom>
            <a:avLst/>
            <a:gdLst/>
            <a:ahLst/>
            <a:cxnLst/>
            <a:rect l="0" t="0" r="0" b="0"/>
            <a:pathLst>
              <a:path w="6838188" h="9144">
                <a:moveTo>
                  <a:pt x="0" y="0"/>
                </a:moveTo>
                <a:lnTo>
                  <a:pt x="6838188" y="0"/>
                </a:lnTo>
                <a:lnTo>
                  <a:pt x="6838188" y="9144"/>
                </a:lnTo>
                <a:lnTo>
                  <a:pt x="0" y="9144"/>
                </a:lnTo>
                <a:lnTo>
                  <a:pt x="0" y="0"/>
                </a:lnTo>
              </a:path>
            </a:pathLst>
          </a:custGeom>
          <a:ln w="0" cap="flat">
            <a:miter lim="127000"/>
          </a:ln>
        </xdr:spPr>
        <xdr:style>
          <a:lnRef idx="0">
            <a:srgbClr val="000000">
              <a:alpha val="0"/>
            </a:srgbClr>
          </a:lnRef>
          <a:fillRef idx="1">
            <a:srgbClr val="FFFFFF"/>
          </a:fillRef>
          <a:effectRef idx="0">
            <a:scrgbClr r="0" g="0" b="0"/>
          </a:effectRef>
          <a:fontRef idx="none"/>
        </xdr:style>
        <xdr:txBody>
          <a:bodyPr wrap="square"/>
          <a:lstStyle/>
          <a:p>
            <a:endParaRPr lang="es-ES"/>
          </a:p>
        </xdr:txBody>
      </xdr:sp>
      <xdr:sp macro="" textlink="">
        <xdr:nvSpPr>
          <xdr:cNvPr id="50" name="Shape 138154">
            <a:extLst>
              <a:ext uri="{FF2B5EF4-FFF2-40B4-BE49-F238E27FC236}">
                <a16:creationId xmlns:a16="http://schemas.microsoft.com/office/drawing/2014/main" id="{00000000-0008-0000-0000-000032000000}"/>
              </a:ext>
            </a:extLst>
          </xdr:cNvPr>
          <xdr:cNvSpPr/>
        </xdr:nvSpPr>
        <xdr:spPr>
          <a:xfrm>
            <a:off x="56388" y="47244"/>
            <a:ext cx="6838188" cy="9144"/>
          </a:xfrm>
          <a:custGeom>
            <a:avLst/>
            <a:gdLst/>
            <a:ahLst/>
            <a:cxnLst/>
            <a:rect l="0" t="0" r="0" b="0"/>
            <a:pathLst>
              <a:path w="6838188" h="9144">
                <a:moveTo>
                  <a:pt x="0" y="0"/>
                </a:moveTo>
                <a:lnTo>
                  <a:pt x="6838188" y="0"/>
                </a:lnTo>
                <a:lnTo>
                  <a:pt x="6838188" y="9144"/>
                </a:lnTo>
                <a:lnTo>
                  <a:pt x="0" y="9144"/>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51" name="Shape 138155">
            <a:extLst>
              <a:ext uri="{FF2B5EF4-FFF2-40B4-BE49-F238E27FC236}">
                <a16:creationId xmlns:a16="http://schemas.microsoft.com/office/drawing/2014/main" id="{00000000-0008-0000-0000-000033000000}"/>
              </a:ext>
            </a:extLst>
          </xdr:cNvPr>
          <xdr:cNvSpPr/>
        </xdr:nvSpPr>
        <xdr:spPr>
          <a:xfrm>
            <a:off x="6941820" y="0"/>
            <a:ext cx="9144" cy="56388"/>
          </a:xfrm>
          <a:custGeom>
            <a:avLst/>
            <a:gdLst/>
            <a:ahLst/>
            <a:cxnLst/>
            <a:rect l="0" t="0" r="0" b="0"/>
            <a:pathLst>
              <a:path w="9144" h="56388">
                <a:moveTo>
                  <a:pt x="0" y="0"/>
                </a:moveTo>
                <a:lnTo>
                  <a:pt x="9144" y="0"/>
                </a:lnTo>
                <a:lnTo>
                  <a:pt x="9144" y="56388"/>
                </a:lnTo>
                <a:lnTo>
                  <a:pt x="0" y="56388"/>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52" name="Shape 138156">
            <a:extLst>
              <a:ext uri="{FF2B5EF4-FFF2-40B4-BE49-F238E27FC236}">
                <a16:creationId xmlns:a16="http://schemas.microsoft.com/office/drawing/2014/main" id="{00000000-0008-0000-0000-000034000000}"/>
              </a:ext>
            </a:extLst>
          </xdr:cNvPr>
          <xdr:cNvSpPr/>
        </xdr:nvSpPr>
        <xdr:spPr>
          <a:xfrm>
            <a:off x="6894576" y="0"/>
            <a:ext cx="56388" cy="38100"/>
          </a:xfrm>
          <a:custGeom>
            <a:avLst/>
            <a:gdLst/>
            <a:ahLst/>
            <a:cxnLst/>
            <a:rect l="0" t="0" r="0" b="0"/>
            <a:pathLst>
              <a:path w="56388" h="38100">
                <a:moveTo>
                  <a:pt x="0" y="0"/>
                </a:moveTo>
                <a:lnTo>
                  <a:pt x="56388" y="0"/>
                </a:lnTo>
                <a:lnTo>
                  <a:pt x="56388" y="38100"/>
                </a:lnTo>
                <a:lnTo>
                  <a:pt x="0" y="38100"/>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53" name="Shape 138157">
            <a:extLst>
              <a:ext uri="{FF2B5EF4-FFF2-40B4-BE49-F238E27FC236}">
                <a16:creationId xmlns:a16="http://schemas.microsoft.com/office/drawing/2014/main" id="{00000000-0008-0000-0000-000035000000}"/>
              </a:ext>
            </a:extLst>
          </xdr:cNvPr>
          <xdr:cNvSpPr/>
        </xdr:nvSpPr>
        <xdr:spPr>
          <a:xfrm>
            <a:off x="6932676" y="38100"/>
            <a:ext cx="9144" cy="18288"/>
          </a:xfrm>
          <a:custGeom>
            <a:avLst/>
            <a:gdLst/>
            <a:ahLst/>
            <a:cxnLst/>
            <a:rect l="0" t="0" r="0" b="0"/>
            <a:pathLst>
              <a:path w="9144" h="18288">
                <a:moveTo>
                  <a:pt x="0" y="0"/>
                </a:moveTo>
                <a:lnTo>
                  <a:pt x="9144" y="0"/>
                </a:lnTo>
                <a:lnTo>
                  <a:pt x="9144" y="18288"/>
                </a:lnTo>
                <a:lnTo>
                  <a:pt x="0" y="18288"/>
                </a:lnTo>
                <a:lnTo>
                  <a:pt x="0" y="0"/>
                </a:lnTo>
              </a:path>
            </a:pathLst>
          </a:custGeom>
          <a:ln w="0" cap="flat">
            <a:miter lim="127000"/>
          </a:ln>
        </xdr:spPr>
        <xdr:style>
          <a:lnRef idx="0">
            <a:srgbClr val="000000">
              <a:alpha val="0"/>
            </a:srgbClr>
          </a:lnRef>
          <a:fillRef idx="1">
            <a:srgbClr val="FFFFFF"/>
          </a:fillRef>
          <a:effectRef idx="0">
            <a:scrgbClr r="0" g="0" b="0"/>
          </a:effectRef>
          <a:fontRef idx="none"/>
        </xdr:style>
        <xdr:txBody>
          <a:bodyPr wrap="square"/>
          <a:lstStyle/>
          <a:p>
            <a:endParaRPr lang="es-ES"/>
          </a:p>
        </xdr:txBody>
      </xdr:sp>
      <xdr:sp macro="" textlink="">
        <xdr:nvSpPr>
          <xdr:cNvPr id="54" name="Shape 138158">
            <a:extLst>
              <a:ext uri="{FF2B5EF4-FFF2-40B4-BE49-F238E27FC236}">
                <a16:creationId xmlns:a16="http://schemas.microsoft.com/office/drawing/2014/main" id="{00000000-0008-0000-0000-000036000000}"/>
              </a:ext>
            </a:extLst>
          </xdr:cNvPr>
          <xdr:cNvSpPr/>
        </xdr:nvSpPr>
        <xdr:spPr>
          <a:xfrm>
            <a:off x="6894576" y="38100"/>
            <a:ext cx="47244" cy="9144"/>
          </a:xfrm>
          <a:custGeom>
            <a:avLst/>
            <a:gdLst/>
            <a:ahLst/>
            <a:cxnLst/>
            <a:rect l="0" t="0" r="0" b="0"/>
            <a:pathLst>
              <a:path w="47244" h="9144">
                <a:moveTo>
                  <a:pt x="0" y="0"/>
                </a:moveTo>
                <a:lnTo>
                  <a:pt x="47244" y="0"/>
                </a:lnTo>
                <a:lnTo>
                  <a:pt x="47244" y="9144"/>
                </a:lnTo>
                <a:lnTo>
                  <a:pt x="0" y="9144"/>
                </a:lnTo>
                <a:lnTo>
                  <a:pt x="0" y="0"/>
                </a:lnTo>
              </a:path>
            </a:pathLst>
          </a:custGeom>
          <a:ln w="0" cap="flat">
            <a:miter lim="127000"/>
          </a:ln>
        </xdr:spPr>
        <xdr:style>
          <a:lnRef idx="0">
            <a:srgbClr val="000000">
              <a:alpha val="0"/>
            </a:srgbClr>
          </a:lnRef>
          <a:fillRef idx="1">
            <a:srgbClr val="FFFFFF"/>
          </a:fillRef>
          <a:effectRef idx="0">
            <a:scrgbClr r="0" g="0" b="0"/>
          </a:effectRef>
          <a:fontRef idx="none"/>
        </xdr:style>
        <xdr:txBody>
          <a:bodyPr wrap="square"/>
          <a:lstStyle/>
          <a:p>
            <a:endParaRPr lang="es-ES"/>
          </a:p>
        </xdr:txBody>
      </xdr:sp>
      <xdr:sp macro="" textlink="">
        <xdr:nvSpPr>
          <xdr:cNvPr id="55" name="Shape 138159">
            <a:extLst>
              <a:ext uri="{FF2B5EF4-FFF2-40B4-BE49-F238E27FC236}">
                <a16:creationId xmlns:a16="http://schemas.microsoft.com/office/drawing/2014/main" id="{00000000-0008-0000-0000-000037000000}"/>
              </a:ext>
            </a:extLst>
          </xdr:cNvPr>
          <xdr:cNvSpPr/>
        </xdr:nvSpPr>
        <xdr:spPr>
          <a:xfrm>
            <a:off x="6894576" y="47244"/>
            <a:ext cx="38100" cy="9144"/>
          </a:xfrm>
          <a:custGeom>
            <a:avLst/>
            <a:gdLst/>
            <a:ahLst/>
            <a:cxnLst/>
            <a:rect l="0" t="0" r="0" b="0"/>
            <a:pathLst>
              <a:path w="38100" h="9144">
                <a:moveTo>
                  <a:pt x="0" y="0"/>
                </a:moveTo>
                <a:lnTo>
                  <a:pt x="38100" y="0"/>
                </a:lnTo>
                <a:lnTo>
                  <a:pt x="38100" y="9144"/>
                </a:lnTo>
                <a:lnTo>
                  <a:pt x="0" y="9144"/>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56" name="Shape 138160">
            <a:extLst>
              <a:ext uri="{FF2B5EF4-FFF2-40B4-BE49-F238E27FC236}">
                <a16:creationId xmlns:a16="http://schemas.microsoft.com/office/drawing/2014/main" id="{00000000-0008-0000-0000-000038000000}"/>
              </a:ext>
            </a:extLst>
          </xdr:cNvPr>
          <xdr:cNvSpPr/>
        </xdr:nvSpPr>
        <xdr:spPr>
          <a:xfrm>
            <a:off x="0" y="56388"/>
            <a:ext cx="38100" cy="9970008"/>
          </a:xfrm>
          <a:custGeom>
            <a:avLst/>
            <a:gdLst/>
            <a:ahLst/>
            <a:cxnLst/>
            <a:rect l="0" t="0" r="0" b="0"/>
            <a:pathLst>
              <a:path w="38100" h="9970008">
                <a:moveTo>
                  <a:pt x="0" y="0"/>
                </a:moveTo>
                <a:lnTo>
                  <a:pt x="38100" y="0"/>
                </a:lnTo>
                <a:lnTo>
                  <a:pt x="38100" y="9970008"/>
                </a:lnTo>
                <a:lnTo>
                  <a:pt x="0" y="9970008"/>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57" name="Shape 138161">
            <a:extLst>
              <a:ext uri="{FF2B5EF4-FFF2-40B4-BE49-F238E27FC236}">
                <a16:creationId xmlns:a16="http://schemas.microsoft.com/office/drawing/2014/main" id="{00000000-0008-0000-0000-000039000000}"/>
              </a:ext>
            </a:extLst>
          </xdr:cNvPr>
          <xdr:cNvSpPr/>
        </xdr:nvSpPr>
        <xdr:spPr>
          <a:xfrm>
            <a:off x="38100" y="56388"/>
            <a:ext cx="9144" cy="9970008"/>
          </a:xfrm>
          <a:custGeom>
            <a:avLst/>
            <a:gdLst/>
            <a:ahLst/>
            <a:cxnLst/>
            <a:rect l="0" t="0" r="0" b="0"/>
            <a:pathLst>
              <a:path w="9144" h="9970008">
                <a:moveTo>
                  <a:pt x="0" y="0"/>
                </a:moveTo>
                <a:lnTo>
                  <a:pt x="9144" y="0"/>
                </a:lnTo>
                <a:lnTo>
                  <a:pt x="9144" y="9970008"/>
                </a:lnTo>
                <a:lnTo>
                  <a:pt x="0" y="9970008"/>
                </a:lnTo>
                <a:lnTo>
                  <a:pt x="0" y="0"/>
                </a:lnTo>
              </a:path>
            </a:pathLst>
          </a:custGeom>
          <a:ln w="0" cap="flat">
            <a:miter lim="127000"/>
          </a:ln>
        </xdr:spPr>
        <xdr:style>
          <a:lnRef idx="0">
            <a:srgbClr val="000000">
              <a:alpha val="0"/>
            </a:srgbClr>
          </a:lnRef>
          <a:fillRef idx="1">
            <a:srgbClr val="FFFFFF"/>
          </a:fillRef>
          <a:effectRef idx="0">
            <a:scrgbClr r="0" g="0" b="0"/>
          </a:effectRef>
          <a:fontRef idx="none"/>
        </xdr:style>
        <xdr:txBody>
          <a:bodyPr wrap="square"/>
          <a:lstStyle/>
          <a:p>
            <a:endParaRPr lang="es-ES"/>
          </a:p>
        </xdr:txBody>
      </xdr:sp>
      <xdr:sp macro="" textlink="">
        <xdr:nvSpPr>
          <xdr:cNvPr id="58" name="Shape 138162">
            <a:extLst>
              <a:ext uri="{FF2B5EF4-FFF2-40B4-BE49-F238E27FC236}">
                <a16:creationId xmlns:a16="http://schemas.microsoft.com/office/drawing/2014/main" id="{00000000-0008-0000-0000-00003A000000}"/>
              </a:ext>
            </a:extLst>
          </xdr:cNvPr>
          <xdr:cNvSpPr/>
        </xdr:nvSpPr>
        <xdr:spPr>
          <a:xfrm>
            <a:off x="47244" y="56388"/>
            <a:ext cx="9144" cy="9970008"/>
          </a:xfrm>
          <a:custGeom>
            <a:avLst/>
            <a:gdLst/>
            <a:ahLst/>
            <a:cxnLst/>
            <a:rect l="0" t="0" r="0" b="0"/>
            <a:pathLst>
              <a:path w="9144" h="9970008">
                <a:moveTo>
                  <a:pt x="0" y="0"/>
                </a:moveTo>
                <a:lnTo>
                  <a:pt x="9144" y="0"/>
                </a:lnTo>
                <a:lnTo>
                  <a:pt x="9144" y="9970008"/>
                </a:lnTo>
                <a:lnTo>
                  <a:pt x="0" y="9970008"/>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59" name="Shape 138163">
            <a:extLst>
              <a:ext uri="{FF2B5EF4-FFF2-40B4-BE49-F238E27FC236}">
                <a16:creationId xmlns:a16="http://schemas.microsoft.com/office/drawing/2014/main" id="{00000000-0008-0000-0000-00003B000000}"/>
              </a:ext>
            </a:extLst>
          </xdr:cNvPr>
          <xdr:cNvSpPr/>
        </xdr:nvSpPr>
        <xdr:spPr>
          <a:xfrm>
            <a:off x="6941820" y="56388"/>
            <a:ext cx="9144" cy="9970008"/>
          </a:xfrm>
          <a:custGeom>
            <a:avLst/>
            <a:gdLst/>
            <a:ahLst/>
            <a:cxnLst/>
            <a:rect l="0" t="0" r="0" b="0"/>
            <a:pathLst>
              <a:path w="9144" h="9970008">
                <a:moveTo>
                  <a:pt x="0" y="0"/>
                </a:moveTo>
                <a:lnTo>
                  <a:pt x="9144" y="0"/>
                </a:lnTo>
                <a:lnTo>
                  <a:pt x="9144" y="9970008"/>
                </a:lnTo>
                <a:lnTo>
                  <a:pt x="0" y="9970008"/>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60" name="Shape 138164">
            <a:extLst>
              <a:ext uri="{FF2B5EF4-FFF2-40B4-BE49-F238E27FC236}">
                <a16:creationId xmlns:a16="http://schemas.microsoft.com/office/drawing/2014/main" id="{00000000-0008-0000-0000-00003C000000}"/>
              </a:ext>
            </a:extLst>
          </xdr:cNvPr>
          <xdr:cNvSpPr/>
        </xdr:nvSpPr>
        <xdr:spPr>
          <a:xfrm>
            <a:off x="6932676" y="56388"/>
            <a:ext cx="9144" cy="9970008"/>
          </a:xfrm>
          <a:custGeom>
            <a:avLst/>
            <a:gdLst/>
            <a:ahLst/>
            <a:cxnLst/>
            <a:rect l="0" t="0" r="0" b="0"/>
            <a:pathLst>
              <a:path w="9144" h="9970008">
                <a:moveTo>
                  <a:pt x="0" y="0"/>
                </a:moveTo>
                <a:lnTo>
                  <a:pt x="9144" y="0"/>
                </a:lnTo>
                <a:lnTo>
                  <a:pt x="9144" y="9970008"/>
                </a:lnTo>
                <a:lnTo>
                  <a:pt x="0" y="9970008"/>
                </a:lnTo>
                <a:lnTo>
                  <a:pt x="0" y="0"/>
                </a:lnTo>
              </a:path>
            </a:pathLst>
          </a:custGeom>
          <a:ln w="0" cap="flat">
            <a:miter lim="127000"/>
          </a:ln>
        </xdr:spPr>
        <xdr:style>
          <a:lnRef idx="0">
            <a:srgbClr val="000000">
              <a:alpha val="0"/>
            </a:srgbClr>
          </a:lnRef>
          <a:fillRef idx="1">
            <a:srgbClr val="FFFFFF"/>
          </a:fillRef>
          <a:effectRef idx="0">
            <a:scrgbClr r="0" g="0" b="0"/>
          </a:effectRef>
          <a:fontRef idx="none"/>
        </xdr:style>
        <xdr:txBody>
          <a:bodyPr wrap="square"/>
          <a:lstStyle/>
          <a:p>
            <a:endParaRPr lang="es-ES"/>
          </a:p>
        </xdr:txBody>
      </xdr:sp>
      <xdr:sp macro="" textlink="">
        <xdr:nvSpPr>
          <xdr:cNvPr id="61" name="Shape 138165">
            <a:extLst>
              <a:ext uri="{FF2B5EF4-FFF2-40B4-BE49-F238E27FC236}">
                <a16:creationId xmlns:a16="http://schemas.microsoft.com/office/drawing/2014/main" id="{00000000-0008-0000-0000-00003D000000}"/>
              </a:ext>
            </a:extLst>
          </xdr:cNvPr>
          <xdr:cNvSpPr/>
        </xdr:nvSpPr>
        <xdr:spPr>
          <a:xfrm>
            <a:off x="6894576" y="56388"/>
            <a:ext cx="38100" cy="9970008"/>
          </a:xfrm>
          <a:custGeom>
            <a:avLst/>
            <a:gdLst/>
            <a:ahLst/>
            <a:cxnLst/>
            <a:rect l="0" t="0" r="0" b="0"/>
            <a:pathLst>
              <a:path w="38100" h="9970008">
                <a:moveTo>
                  <a:pt x="0" y="0"/>
                </a:moveTo>
                <a:lnTo>
                  <a:pt x="38100" y="0"/>
                </a:lnTo>
                <a:lnTo>
                  <a:pt x="38100" y="9970008"/>
                </a:lnTo>
                <a:lnTo>
                  <a:pt x="0" y="9970008"/>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62" name="Shape 138166">
            <a:extLst>
              <a:ext uri="{FF2B5EF4-FFF2-40B4-BE49-F238E27FC236}">
                <a16:creationId xmlns:a16="http://schemas.microsoft.com/office/drawing/2014/main" id="{00000000-0008-0000-0000-00003E000000}"/>
              </a:ext>
            </a:extLst>
          </xdr:cNvPr>
          <xdr:cNvSpPr/>
        </xdr:nvSpPr>
        <xdr:spPr>
          <a:xfrm>
            <a:off x="0" y="10026396"/>
            <a:ext cx="38100" cy="56388"/>
          </a:xfrm>
          <a:custGeom>
            <a:avLst/>
            <a:gdLst/>
            <a:ahLst/>
            <a:cxnLst/>
            <a:rect l="0" t="0" r="0" b="0"/>
            <a:pathLst>
              <a:path w="38100" h="56388">
                <a:moveTo>
                  <a:pt x="0" y="0"/>
                </a:moveTo>
                <a:lnTo>
                  <a:pt x="38100" y="0"/>
                </a:lnTo>
                <a:lnTo>
                  <a:pt x="38100" y="56388"/>
                </a:lnTo>
                <a:lnTo>
                  <a:pt x="0" y="56388"/>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63" name="Shape 138167">
            <a:extLst>
              <a:ext uri="{FF2B5EF4-FFF2-40B4-BE49-F238E27FC236}">
                <a16:creationId xmlns:a16="http://schemas.microsoft.com/office/drawing/2014/main" id="{00000000-0008-0000-0000-00003F000000}"/>
              </a:ext>
            </a:extLst>
          </xdr:cNvPr>
          <xdr:cNvSpPr/>
        </xdr:nvSpPr>
        <xdr:spPr>
          <a:xfrm>
            <a:off x="0" y="10073640"/>
            <a:ext cx="56388" cy="9144"/>
          </a:xfrm>
          <a:custGeom>
            <a:avLst/>
            <a:gdLst/>
            <a:ahLst/>
            <a:cxnLst/>
            <a:rect l="0" t="0" r="0" b="0"/>
            <a:pathLst>
              <a:path w="56388" h="9144">
                <a:moveTo>
                  <a:pt x="0" y="0"/>
                </a:moveTo>
                <a:lnTo>
                  <a:pt x="56388" y="0"/>
                </a:lnTo>
                <a:lnTo>
                  <a:pt x="56388" y="9144"/>
                </a:lnTo>
                <a:lnTo>
                  <a:pt x="0" y="9144"/>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64" name="Shape 138168">
            <a:extLst>
              <a:ext uri="{FF2B5EF4-FFF2-40B4-BE49-F238E27FC236}">
                <a16:creationId xmlns:a16="http://schemas.microsoft.com/office/drawing/2014/main" id="{00000000-0008-0000-0000-000040000000}"/>
              </a:ext>
            </a:extLst>
          </xdr:cNvPr>
          <xdr:cNvSpPr/>
        </xdr:nvSpPr>
        <xdr:spPr>
          <a:xfrm>
            <a:off x="38100" y="10026396"/>
            <a:ext cx="9144" cy="47244"/>
          </a:xfrm>
          <a:custGeom>
            <a:avLst/>
            <a:gdLst/>
            <a:ahLst/>
            <a:cxnLst/>
            <a:rect l="0" t="0" r="0" b="0"/>
            <a:pathLst>
              <a:path w="9144" h="47244">
                <a:moveTo>
                  <a:pt x="0" y="0"/>
                </a:moveTo>
                <a:lnTo>
                  <a:pt x="9144" y="0"/>
                </a:lnTo>
                <a:lnTo>
                  <a:pt x="9144" y="47244"/>
                </a:lnTo>
                <a:lnTo>
                  <a:pt x="0" y="47244"/>
                </a:lnTo>
                <a:lnTo>
                  <a:pt x="0" y="0"/>
                </a:lnTo>
              </a:path>
            </a:pathLst>
          </a:custGeom>
          <a:ln w="0" cap="flat">
            <a:miter lim="127000"/>
          </a:ln>
        </xdr:spPr>
        <xdr:style>
          <a:lnRef idx="0">
            <a:srgbClr val="000000">
              <a:alpha val="0"/>
            </a:srgbClr>
          </a:lnRef>
          <a:fillRef idx="1">
            <a:srgbClr val="FFFFFF"/>
          </a:fillRef>
          <a:effectRef idx="0">
            <a:scrgbClr r="0" g="0" b="0"/>
          </a:effectRef>
          <a:fontRef idx="none"/>
        </xdr:style>
        <xdr:txBody>
          <a:bodyPr wrap="square"/>
          <a:lstStyle/>
          <a:p>
            <a:endParaRPr lang="es-ES"/>
          </a:p>
        </xdr:txBody>
      </xdr:sp>
      <xdr:sp macro="" textlink="">
        <xdr:nvSpPr>
          <xdr:cNvPr id="65" name="Shape 138169">
            <a:extLst>
              <a:ext uri="{FF2B5EF4-FFF2-40B4-BE49-F238E27FC236}">
                <a16:creationId xmlns:a16="http://schemas.microsoft.com/office/drawing/2014/main" id="{00000000-0008-0000-0000-000041000000}"/>
              </a:ext>
            </a:extLst>
          </xdr:cNvPr>
          <xdr:cNvSpPr/>
        </xdr:nvSpPr>
        <xdr:spPr>
          <a:xfrm>
            <a:off x="38100" y="10064496"/>
            <a:ext cx="18288" cy="9144"/>
          </a:xfrm>
          <a:custGeom>
            <a:avLst/>
            <a:gdLst/>
            <a:ahLst/>
            <a:cxnLst/>
            <a:rect l="0" t="0" r="0" b="0"/>
            <a:pathLst>
              <a:path w="18288" h="9144">
                <a:moveTo>
                  <a:pt x="0" y="0"/>
                </a:moveTo>
                <a:lnTo>
                  <a:pt x="18288" y="0"/>
                </a:lnTo>
                <a:lnTo>
                  <a:pt x="18288" y="9144"/>
                </a:lnTo>
                <a:lnTo>
                  <a:pt x="0" y="9144"/>
                </a:lnTo>
                <a:lnTo>
                  <a:pt x="0" y="0"/>
                </a:lnTo>
              </a:path>
            </a:pathLst>
          </a:custGeom>
          <a:ln w="0" cap="flat">
            <a:miter lim="127000"/>
          </a:ln>
        </xdr:spPr>
        <xdr:style>
          <a:lnRef idx="0">
            <a:srgbClr val="000000">
              <a:alpha val="0"/>
            </a:srgbClr>
          </a:lnRef>
          <a:fillRef idx="1">
            <a:srgbClr val="FFFFFF"/>
          </a:fillRef>
          <a:effectRef idx="0">
            <a:scrgbClr r="0" g="0" b="0"/>
          </a:effectRef>
          <a:fontRef idx="none"/>
        </xdr:style>
        <xdr:txBody>
          <a:bodyPr wrap="square"/>
          <a:lstStyle/>
          <a:p>
            <a:endParaRPr lang="es-ES"/>
          </a:p>
        </xdr:txBody>
      </xdr:sp>
      <xdr:sp macro="" textlink="">
        <xdr:nvSpPr>
          <xdr:cNvPr id="66" name="Shape 138170">
            <a:extLst>
              <a:ext uri="{FF2B5EF4-FFF2-40B4-BE49-F238E27FC236}">
                <a16:creationId xmlns:a16="http://schemas.microsoft.com/office/drawing/2014/main" id="{00000000-0008-0000-0000-000042000000}"/>
              </a:ext>
            </a:extLst>
          </xdr:cNvPr>
          <xdr:cNvSpPr/>
        </xdr:nvSpPr>
        <xdr:spPr>
          <a:xfrm>
            <a:off x="47244" y="10026396"/>
            <a:ext cx="9144" cy="38100"/>
          </a:xfrm>
          <a:custGeom>
            <a:avLst/>
            <a:gdLst/>
            <a:ahLst/>
            <a:cxnLst/>
            <a:rect l="0" t="0" r="0" b="0"/>
            <a:pathLst>
              <a:path w="9144" h="38100">
                <a:moveTo>
                  <a:pt x="0" y="0"/>
                </a:moveTo>
                <a:lnTo>
                  <a:pt x="9144" y="0"/>
                </a:lnTo>
                <a:lnTo>
                  <a:pt x="9144" y="38100"/>
                </a:lnTo>
                <a:lnTo>
                  <a:pt x="0" y="38100"/>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67" name="Shape 138171">
            <a:extLst>
              <a:ext uri="{FF2B5EF4-FFF2-40B4-BE49-F238E27FC236}">
                <a16:creationId xmlns:a16="http://schemas.microsoft.com/office/drawing/2014/main" id="{00000000-0008-0000-0000-000043000000}"/>
              </a:ext>
            </a:extLst>
          </xdr:cNvPr>
          <xdr:cNvSpPr/>
        </xdr:nvSpPr>
        <xdr:spPr>
          <a:xfrm>
            <a:off x="56388" y="10073640"/>
            <a:ext cx="6838188" cy="9144"/>
          </a:xfrm>
          <a:custGeom>
            <a:avLst/>
            <a:gdLst/>
            <a:ahLst/>
            <a:cxnLst/>
            <a:rect l="0" t="0" r="0" b="0"/>
            <a:pathLst>
              <a:path w="6838188" h="9144">
                <a:moveTo>
                  <a:pt x="0" y="0"/>
                </a:moveTo>
                <a:lnTo>
                  <a:pt x="6838188" y="0"/>
                </a:lnTo>
                <a:lnTo>
                  <a:pt x="6838188" y="9144"/>
                </a:lnTo>
                <a:lnTo>
                  <a:pt x="0" y="9144"/>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68" name="Shape 138172">
            <a:extLst>
              <a:ext uri="{FF2B5EF4-FFF2-40B4-BE49-F238E27FC236}">
                <a16:creationId xmlns:a16="http://schemas.microsoft.com/office/drawing/2014/main" id="{00000000-0008-0000-0000-000044000000}"/>
              </a:ext>
            </a:extLst>
          </xdr:cNvPr>
          <xdr:cNvSpPr/>
        </xdr:nvSpPr>
        <xdr:spPr>
          <a:xfrm>
            <a:off x="56388" y="10064496"/>
            <a:ext cx="6838188" cy="9144"/>
          </a:xfrm>
          <a:custGeom>
            <a:avLst/>
            <a:gdLst/>
            <a:ahLst/>
            <a:cxnLst/>
            <a:rect l="0" t="0" r="0" b="0"/>
            <a:pathLst>
              <a:path w="6838188" h="9144">
                <a:moveTo>
                  <a:pt x="0" y="0"/>
                </a:moveTo>
                <a:lnTo>
                  <a:pt x="6838188" y="0"/>
                </a:lnTo>
                <a:lnTo>
                  <a:pt x="6838188" y="9144"/>
                </a:lnTo>
                <a:lnTo>
                  <a:pt x="0" y="9144"/>
                </a:lnTo>
                <a:lnTo>
                  <a:pt x="0" y="0"/>
                </a:lnTo>
              </a:path>
            </a:pathLst>
          </a:custGeom>
          <a:ln w="0" cap="flat">
            <a:miter lim="127000"/>
          </a:ln>
        </xdr:spPr>
        <xdr:style>
          <a:lnRef idx="0">
            <a:srgbClr val="000000">
              <a:alpha val="0"/>
            </a:srgbClr>
          </a:lnRef>
          <a:fillRef idx="1">
            <a:srgbClr val="FFFFFF"/>
          </a:fillRef>
          <a:effectRef idx="0">
            <a:scrgbClr r="0" g="0" b="0"/>
          </a:effectRef>
          <a:fontRef idx="none"/>
        </xdr:style>
        <xdr:txBody>
          <a:bodyPr wrap="square"/>
          <a:lstStyle/>
          <a:p>
            <a:endParaRPr lang="es-ES"/>
          </a:p>
        </xdr:txBody>
      </xdr:sp>
      <xdr:sp macro="" textlink="">
        <xdr:nvSpPr>
          <xdr:cNvPr id="69" name="Shape 138173">
            <a:extLst>
              <a:ext uri="{FF2B5EF4-FFF2-40B4-BE49-F238E27FC236}">
                <a16:creationId xmlns:a16="http://schemas.microsoft.com/office/drawing/2014/main" id="{00000000-0008-0000-0000-000045000000}"/>
              </a:ext>
            </a:extLst>
          </xdr:cNvPr>
          <xdr:cNvSpPr/>
        </xdr:nvSpPr>
        <xdr:spPr>
          <a:xfrm>
            <a:off x="56388" y="10026396"/>
            <a:ext cx="6838188" cy="38100"/>
          </a:xfrm>
          <a:custGeom>
            <a:avLst/>
            <a:gdLst/>
            <a:ahLst/>
            <a:cxnLst/>
            <a:rect l="0" t="0" r="0" b="0"/>
            <a:pathLst>
              <a:path w="6838188" h="38100">
                <a:moveTo>
                  <a:pt x="0" y="0"/>
                </a:moveTo>
                <a:lnTo>
                  <a:pt x="6838188" y="0"/>
                </a:lnTo>
                <a:lnTo>
                  <a:pt x="6838188" y="38100"/>
                </a:lnTo>
                <a:lnTo>
                  <a:pt x="0" y="38100"/>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70" name="Shape 138174">
            <a:extLst>
              <a:ext uri="{FF2B5EF4-FFF2-40B4-BE49-F238E27FC236}">
                <a16:creationId xmlns:a16="http://schemas.microsoft.com/office/drawing/2014/main" id="{00000000-0008-0000-0000-000046000000}"/>
              </a:ext>
            </a:extLst>
          </xdr:cNvPr>
          <xdr:cNvSpPr/>
        </xdr:nvSpPr>
        <xdr:spPr>
          <a:xfrm>
            <a:off x="6941820" y="10026396"/>
            <a:ext cx="9144" cy="56388"/>
          </a:xfrm>
          <a:custGeom>
            <a:avLst/>
            <a:gdLst/>
            <a:ahLst/>
            <a:cxnLst/>
            <a:rect l="0" t="0" r="0" b="0"/>
            <a:pathLst>
              <a:path w="9144" h="56388">
                <a:moveTo>
                  <a:pt x="0" y="0"/>
                </a:moveTo>
                <a:lnTo>
                  <a:pt x="9144" y="0"/>
                </a:lnTo>
                <a:lnTo>
                  <a:pt x="9144" y="56388"/>
                </a:lnTo>
                <a:lnTo>
                  <a:pt x="0" y="56388"/>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71" name="Shape 138175">
            <a:extLst>
              <a:ext uri="{FF2B5EF4-FFF2-40B4-BE49-F238E27FC236}">
                <a16:creationId xmlns:a16="http://schemas.microsoft.com/office/drawing/2014/main" id="{00000000-0008-0000-0000-000047000000}"/>
              </a:ext>
            </a:extLst>
          </xdr:cNvPr>
          <xdr:cNvSpPr/>
        </xdr:nvSpPr>
        <xdr:spPr>
          <a:xfrm>
            <a:off x="6894576" y="10073640"/>
            <a:ext cx="56388" cy="9144"/>
          </a:xfrm>
          <a:custGeom>
            <a:avLst/>
            <a:gdLst/>
            <a:ahLst/>
            <a:cxnLst/>
            <a:rect l="0" t="0" r="0" b="0"/>
            <a:pathLst>
              <a:path w="56388" h="9144">
                <a:moveTo>
                  <a:pt x="0" y="0"/>
                </a:moveTo>
                <a:lnTo>
                  <a:pt x="56388" y="0"/>
                </a:lnTo>
                <a:lnTo>
                  <a:pt x="56388" y="9144"/>
                </a:lnTo>
                <a:lnTo>
                  <a:pt x="0" y="9144"/>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72" name="Shape 138176">
            <a:extLst>
              <a:ext uri="{FF2B5EF4-FFF2-40B4-BE49-F238E27FC236}">
                <a16:creationId xmlns:a16="http://schemas.microsoft.com/office/drawing/2014/main" id="{00000000-0008-0000-0000-000048000000}"/>
              </a:ext>
            </a:extLst>
          </xdr:cNvPr>
          <xdr:cNvSpPr/>
        </xdr:nvSpPr>
        <xdr:spPr>
          <a:xfrm>
            <a:off x="6932676" y="10026396"/>
            <a:ext cx="9144" cy="47244"/>
          </a:xfrm>
          <a:custGeom>
            <a:avLst/>
            <a:gdLst/>
            <a:ahLst/>
            <a:cxnLst/>
            <a:rect l="0" t="0" r="0" b="0"/>
            <a:pathLst>
              <a:path w="9144" h="47244">
                <a:moveTo>
                  <a:pt x="0" y="0"/>
                </a:moveTo>
                <a:lnTo>
                  <a:pt x="9144" y="0"/>
                </a:lnTo>
                <a:lnTo>
                  <a:pt x="9144" y="47244"/>
                </a:lnTo>
                <a:lnTo>
                  <a:pt x="0" y="47244"/>
                </a:lnTo>
                <a:lnTo>
                  <a:pt x="0" y="0"/>
                </a:lnTo>
              </a:path>
            </a:pathLst>
          </a:custGeom>
          <a:ln w="0" cap="flat">
            <a:miter lim="127000"/>
          </a:ln>
        </xdr:spPr>
        <xdr:style>
          <a:lnRef idx="0">
            <a:srgbClr val="000000">
              <a:alpha val="0"/>
            </a:srgbClr>
          </a:lnRef>
          <a:fillRef idx="1">
            <a:srgbClr val="FFFFFF"/>
          </a:fillRef>
          <a:effectRef idx="0">
            <a:scrgbClr r="0" g="0" b="0"/>
          </a:effectRef>
          <a:fontRef idx="none"/>
        </xdr:style>
        <xdr:txBody>
          <a:bodyPr wrap="square"/>
          <a:lstStyle/>
          <a:p>
            <a:endParaRPr lang="es-ES"/>
          </a:p>
        </xdr:txBody>
      </xdr:sp>
      <xdr:sp macro="" textlink="">
        <xdr:nvSpPr>
          <xdr:cNvPr id="73" name="Shape 138177">
            <a:extLst>
              <a:ext uri="{FF2B5EF4-FFF2-40B4-BE49-F238E27FC236}">
                <a16:creationId xmlns:a16="http://schemas.microsoft.com/office/drawing/2014/main" id="{00000000-0008-0000-0000-000049000000}"/>
              </a:ext>
            </a:extLst>
          </xdr:cNvPr>
          <xdr:cNvSpPr/>
        </xdr:nvSpPr>
        <xdr:spPr>
          <a:xfrm>
            <a:off x="6894576" y="10064496"/>
            <a:ext cx="47244" cy="9144"/>
          </a:xfrm>
          <a:custGeom>
            <a:avLst/>
            <a:gdLst/>
            <a:ahLst/>
            <a:cxnLst/>
            <a:rect l="0" t="0" r="0" b="0"/>
            <a:pathLst>
              <a:path w="47244" h="9144">
                <a:moveTo>
                  <a:pt x="0" y="0"/>
                </a:moveTo>
                <a:lnTo>
                  <a:pt x="47244" y="0"/>
                </a:lnTo>
                <a:lnTo>
                  <a:pt x="47244" y="9144"/>
                </a:lnTo>
                <a:lnTo>
                  <a:pt x="0" y="9144"/>
                </a:lnTo>
                <a:lnTo>
                  <a:pt x="0" y="0"/>
                </a:lnTo>
              </a:path>
            </a:pathLst>
          </a:custGeom>
          <a:ln w="0" cap="flat">
            <a:miter lim="127000"/>
          </a:ln>
        </xdr:spPr>
        <xdr:style>
          <a:lnRef idx="0">
            <a:srgbClr val="000000">
              <a:alpha val="0"/>
            </a:srgbClr>
          </a:lnRef>
          <a:fillRef idx="1">
            <a:srgbClr val="FFFFFF"/>
          </a:fillRef>
          <a:effectRef idx="0">
            <a:scrgbClr r="0" g="0" b="0"/>
          </a:effectRef>
          <a:fontRef idx="none"/>
        </xdr:style>
        <xdr:txBody>
          <a:bodyPr wrap="square"/>
          <a:lstStyle/>
          <a:p>
            <a:endParaRPr lang="es-ES"/>
          </a:p>
        </xdr:txBody>
      </xdr:sp>
      <xdr:sp macro="" textlink="">
        <xdr:nvSpPr>
          <xdr:cNvPr id="74" name="Shape 138178">
            <a:extLst>
              <a:ext uri="{FF2B5EF4-FFF2-40B4-BE49-F238E27FC236}">
                <a16:creationId xmlns:a16="http://schemas.microsoft.com/office/drawing/2014/main" id="{00000000-0008-0000-0000-00004A000000}"/>
              </a:ext>
            </a:extLst>
          </xdr:cNvPr>
          <xdr:cNvSpPr/>
        </xdr:nvSpPr>
        <xdr:spPr>
          <a:xfrm>
            <a:off x="6894576" y="10026396"/>
            <a:ext cx="38100" cy="38100"/>
          </a:xfrm>
          <a:custGeom>
            <a:avLst/>
            <a:gdLst/>
            <a:ahLst/>
            <a:cxnLst/>
            <a:rect l="0" t="0" r="0" b="0"/>
            <a:pathLst>
              <a:path w="38100" h="38100">
                <a:moveTo>
                  <a:pt x="0" y="0"/>
                </a:moveTo>
                <a:lnTo>
                  <a:pt x="38100" y="0"/>
                </a:lnTo>
                <a:lnTo>
                  <a:pt x="38100" y="38100"/>
                </a:lnTo>
                <a:lnTo>
                  <a:pt x="0" y="38100"/>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grpSp>
    <xdr:clientData/>
  </xdr:twoCellAnchor>
  <xdr:twoCellAnchor editAs="oneCell">
    <xdr:from>
      <xdr:col>1</xdr:col>
      <xdr:colOff>152400</xdr:colOff>
      <xdr:row>17</xdr:row>
      <xdr:rowOff>38100</xdr:rowOff>
    </xdr:from>
    <xdr:to>
      <xdr:col>5</xdr:col>
      <xdr:colOff>588010</xdr:colOff>
      <xdr:row>33</xdr:row>
      <xdr:rowOff>172720</xdr:rowOff>
    </xdr:to>
    <xdr:pic>
      <xdr:nvPicPr>
        <xdr:cNvPr id="75" name="Picture 123" descr="Vista de una ciudad desde lo alto de una montaña&#10;&#10;Descripción generada automáticamente">
          <a:extLst>
            <a:ext uri="{FF2B5EF4-FFF2-40B4-BE49-F238E27FC236}">
              <a16:creationId xmlns:a16="http://schemas.microsoft.com/office/drawing/2014/main" id="{00000000-0008-0000-0000-00004B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44880" y="3398520"/>
          <a:ext cx="5400040" cy="3047365"/>
        </a:xfrm>
        <a:prstGeom prst="rect">
          <a:avLst/>
        </a:prstGeom>
        <a:noFill/>
      </xdr:spPr>
    </xdr:pic>
    <xdr:clientData/>
  </xdr:twoCellAnchor>
  <mc:AlternateContent xmlns:mc="http://schemas.openxmlformats.org/markup-compatibility/2006">
    <mc:Choice xmlns:a14="http://schemas.microsoft.com/office/drawing/2010/main" Requires="a14">
      <xdr:twoCellAnchor editAs="oneCell">
        <xdr:from>
          <xdr:col>7</xdr:col>
          <xdr:colOff>0</xdr:colOff>
          <xdr:row>87</xdr:row>
          <xdr:rowOff>0</xdr:rowOff>
        </xdr:from>
        <xdr:to>
          <xdr:col>12</xdr:col>
          <xdr:colOff>664572</xdr:colOff>
          <xdr:row>105</xdr:row>
          <xdr:rowOff>0</xdr:rowOff>
        </xdr:to>
        <xdr:pic>
          <xdr:nvPicPr>
            <xdr:cNvPr id="78" name="Imagen 77">
              <a:extLst>
                <a:ext uri="{FF2B5EF4-FFF2-40B4-BE49-F238E27FC236}">
                  <a16:creationId xmlns:a16="http://schemas.microsoft.com/office/drawing/2014/main" id="{00000000-0008-0000-0000-00004E000000}"/>
                </a:ext>
              </a:extLst>
            </xdr:cNvPr>
            <xdr:cNvPicPr>
              <a:picLocks noChangeAspect="1" noChangeArrowheads="1"/>
              <a:extLst>
                <a:ext uri="{84589F7E-364E-4C9E-8A38-B11213B215E9}">
                  <a14:cameraTool cellRange="$B$88:$F$105" spid="_x0000_s86667"/>
                </a:ext>
              </a:extLst>
            </xdr:cNvPicPr>
          </xdr:nvPicPr>
          <xdr:blipFill>
            <a:blip xmlns:r="http://schemas.openxmlformats.org/officeDocument/2006/relationships" r:embed="rId4"/>
            <a:srcRect/>
            <a:stretch>
              <a:fillRect/>
            </a:stretch>
          </xdr:blipFill>
          <xdr:spPr bwMode="auto">
            <a:xfrm>
              <a:off x="7334250" y="16981714"/>
              <a:ext cx="5755821" cy="333375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107</xdr:row>
          <xdr:rowOff>0</xdr:rowOff>
        </xdr:from>
        <xdr:to>
          <xdr:col>25</xdr:col>
          <xdr:colOff>231321</xdr:colOff>
          <xdr:row>125</xdr:row>
          <xdr:rowOff>148590</xdr:rowOff>
        </xdr:to>
        <xdr:pic>
          <xdr:nvPicPr>
            <xdr:cNvPr id="80" name="Imagen 79">
              <a:extLst>
                <a:ext uri="{FF2B5EF4-FFF2-40B4-BE49-F238E27FC236}">
                  <a16:creationId xmlns:a16="http://schemas.microsoft.com/office/drawing/2014/main" id="{00000000-0008-0000-0000-000050000000}"/>
                </a:ext>
              </a:extLst>
            </xdr:cNvPr>
            <xdr:cNvPicPr>
              <a:picLocks noChangeAspect="1" noChangeArrowheads="1"/>
              <a:extLst>
                <a:ext uri="{84589F7E-364E-4C9E-8A38-B11213B215E9}">
                  <a14:cameraTool cellRange="$B$108:$F$126" spid="_x0000_s86668"/>
                </a:ext>
              </a:extLst>
            </xdr:cNvPicPr>
          </xdr:nvPicPr>
          <xdr:blipFill>
            <a:blip xmlns:r="http://schemas.openxmlformats.org/officeDocument/2006/relationships" r:embed="rId5"/>
            <a:srcRect/>
            <a:stretch>
              <a:fillRect/>
            </a:stretch>
          </xdr:blipFill>
          <xdr:spPr bwMode="auto">
            <a:xfrm>
              <a:off x="16900071" y="20669250"/>
              <a:ext cx="5755821" cy="3537857"/>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xdr:col>
      <xdr:colOff>22860</xdr:colOff>
      <xdr:row>129</xdr:row>
      <xdr:rowOff>0</xdr:rowOff>
    </xdr:from>
    <xdr:to>
      <xdr:col>5</xdr:col>
      <xdr:colOff>754380</xdr:colOff>
      <xdr:row>144</xdr:row>
      <xdr:rowOff>174171</xdr:rowOff>
    </xdr:to>
    <xdr:graphicFrame macro="">
      <xdr:nvGraphicFramePr>
        <xdr:cNvPr id="76" name="Gráfico 75">
          <a:extLst>
            <a:ext uri="{FF2B5EF4-FFF2-40B4-BE49-F238E27FC236}">
              <a16:creationId xmlns:a16="http://schemas.microsoft.com/office/drawing/2014/main" id="{3F9EEBFC-5F9A-45A8-88A8-DD1FBE74636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7</xdr:col>
          <xdr:colOff>0</xdr:colOff>
          <xdr:row>87</xdr:row>
          <xdr:rowOff>0</xdr:rowOff>
        </xdr:from>
        <xdr:to>
          <xdr:col>12</xdr:col>
          <xdr:colOff>662940</xdr:colOff>
          <xdr:row>105</xdr:row>
          <xdr:rowOff>0</xdr:rowOff>
        </xdr:to>
        <xdr:pic>
          <xdr:nvPicPr>
            <xdr:cNvPr id="29114" name="Imagen 77">
              <a:extLst>
                <a:ext uri="{FF2B5EF4-FFF2-40B4-BE49-F238E27FC236}">
                  <a16:creationId xmlns:a16="http://schemas.microsoft.com/office/drawing/2014/main" id="{A5D8A0FF-810D-591F-A9F8-B32E278C9DD0}"/>
                </a:ext>
              </a:extLst>
            </xdr:cNvPr>
            <xdr:cNvPicPr>
              <a:picLocks noChangeAspect="1" noChangeArrowheads="1"/>
              <a:extLst>
                <a:ext uri="{84589F7E-364E-4C9E-8A38-B11213B215E9}">
                  <a14:cameraTool cellRange="$B$88:$F$105" spid="_x0000_s86669"/>
                </a:ext>
              </a:extLst>
            </xdr:cNvPicPr>
          </xdr:nvPicPr>
          <xdr:blipFill>
            <a:blip xmlns:r="http://schemas.openxmlformats.org/officeDocument/2006/relationships" r:embed="rId7"/>
            <a:srcRect/>
            <a:stretch>
              <a:fillRect/>
            </a:stretch>
          </xdr:blipFill>
          <xdr:spPr bwMode="auto">
            <a:xfrm>
              <a:off x="7307580" y="17442180"/>
              <a:ext cx="5753100" cy="340614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107</xdr:row>
          <xdr:rowOff>0</xdr:rowOff>
        </xdr:from>
        <xdr:to>
          <xdr:col>25</xdr:col>
          <xdr:colOff>228600</xdr:colOff>
          <xdr:row>125</xdr:row>
          <xdr:rowOff>148590</xdr:rowOff>
        </xdr:to>
        <xdr:pic>
          <xdr:nvPicPr>
            <xdr:cNvPr id="29115" name="Imagen 79">
              <a:extLst>
                <a:ext uri="{FF2B5EF4-FFF2-40B4-BE49-F238E27FC236}">
                  <a16:creationId xmlns:a16="http://schemas.microsoft.com/office/drawing/2014/main" id="{AD62D94C-31D9-F755-7EA8-2C45183FCA5F}"/>
                </a:ext>
              </a:extLst>
            </xdr:cNvPr>
            <xdr:cNvPicPr>
              <a:picLocks noChangeAspect="1" noChangeArrowheads="1"/>
              <a:extLst>
                <a:ext uri="{84589F7E-364E-4C9E-8A38-B11213B215E9}">
                  <a14:cameraTool cellRange="$B$108:$F$126" spid="_x0000_s86670"/>
                </a:ext>
              </a:extLst>
            </xdr:cNvPicPr>
          </xdr:nvPicPr>
          <xdr:blipFill>
            <a:blip xmlns:r="http://schemas.openxmlformats.org/officeDocument/2006/relationships" r:embed="rId5"/>
            <a:srcRect/>
            <a:stretch>
              <a:fillRect/>
            </a:stretch>
          </xdr:blipFill>
          <xdr:spPr bwMode="auto">
            <a:xfrm>
              <a:off x="17922240" y="21214080"/>
              <a:ext cx="5722620" cy="37338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87</xdr:row>
          <xdr:rowOff>0</xdr:rowOff>
        </xdr:from>
        <xdr:to>
          <xdr:col>12</xdr:col>
          <xdr:colOff>666750</xdr:colOff>
          <xdr:row>105</xdr:row>
          <xdr:rowOff>0</xdr:rowOff>
        </xdr:to>
        <xdr:pic>
          <xdr:nvPicPr>
            <xdr:cNvPr id="48390" name="Imagen 77">
              <a:extLst>
                <a:ext uri="{FF2B5EF4-FFF2-40B4-BE49-F238E27FC236}">
                  <a16:creationId xmlns:a16="http://schemas.microsoft.com/office/drawing/2014/main" id="{62781E85-7A56-D4B6-E7DC-4139195BB1E5}"/>
                </a:ext>
              </a:extLst>
            </xdr:cNvPr>
            <xdr:cNvPicPr>
              <a:picLocks noChangeAspect="1" noChangeArrowheads="1"/>
              <a:extLst>
                <a:ext uri="{84589F7E-364E-4C9E-8A38-B11213B215E9}">
                  <a14:cameraTool cellRange="$B$88:$F$105" spid="_x0000_s86671"/>
                </a:ext>
              </a:extLst>
            </xdr:cNvPicPr>
          </xdr:nvPicPr>
          <xdr:blipFill>
            <a:blip xmlns:r="http://schemas.openxmlformats.org/officeDocument/2006/relationships" r:embed="rId8"/>
            <a:srcRect/>
            <a:stretch>
              <a:fillRect/>
            </a:stretch>
          </xdr:blipFill>
          <xdr:spPr bwMode="auto">
            <a:xfrm>
              <a:off x="7307580" y="17442180"/>
              <a:ext cx="5760720" cy="340614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107</xdr:row>
          <xdr:rowOff>0</xdr:rowOff>
        </xdr:from>
        <xdr:to>
          <xdr:col>25</xdr:col>
          <xdr:colOff>228600</xdr:colOff>
          <xdr:row>125</xdr:row>
          <xdr:rowOff>150495</xdr:rowOff>
        </xdr:to>
        <xdr:pic>
          <xdr:nvPicPr>
            <xdr:cNvPr id="48391" name="Imagen 79">
              <a:extLst>
                <a:ext uri="{FF2B5EF4-FFF2-40B4-BE49-F238E27FC236}">
                  <a16:creationId xmlns:a16="http://schemas.microsoft.com/office/drawing/2014/main" id="{1F14DC13-5A44-1AE2-D616-BEBA30373724}"/>
                </a:ext>
              </a:extLst>
            </xdr:cNvPr>
            <xdr:cNvPicPr>
              <a:picLocks noChangeAspect="1" noChangeArrowheads="1"/>
              <a:extLst>
                <a:ext uri="{84589F7E-364E-4C9E-8A38-B11213B215E9}">
                  <a14:cameraTool cellRange="$B$108:$F$126" spid="_x0000_s86672"/>
                </a:ext>
              </a:extLst>
            </xdr:cNvPicPr>
          </xdr:nvPicPr>
          <xdr:blipFill>
            <a:blip xmlns:r="http://schemas.openxmlformats.org/officeDocument/2006/relationships" r:embed="rId5"/>
            <a:srcRect/>
            <a:stretch>
              <a:fillRect/>
            </a:stretch>
          </xdr:blipFill>
          <xdr:spPr bwMode="auto">
            <a:xfrm>
              <a:off x="17922240" y="21214080"/>
              <a:ext cx="5722620" cy="375666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87</xdr:row>
          <xdr:rowOff>0</xdr:rowOff>
        </xdr:from>
        <xdr:to>
          <xdr:col>12</xdr:col>
          <xdr:colOff>666750</xdr:colOff>
          <xdr:row>105</xdr:row>
          <xdr:rowOff>0</xdr:rowOff>
        </xdr:to>
        <xdr:pic>
          <xdr:nvPicPr>
            <xdr:cNvPr id="48392" name="Picture 10504">
              <a:extLst>
                <a:ext uri="{FF2B5EF4-FFF2-40B4-BE49-F238E27FC236}">
                  <a16:creationId xmlns:a16="http://schemas.microsoft.com/office/drawing/2014/main" id="{A47C0A99-6EA5-ADAB-BAF4-9A2B056ACBEB}"/>
                </a:ext>
              </a:extLst>
            </xdr:cNvPr>
            <xdr:cNvPicPr>
              <a:picLocks noChangeAspect="1" noChangeArrowheads="1"/>
              <a:extLst>
                <a:ext uri="{84589F7E-364E-4C9E-8A38-B11213B215E9}">
                  <a14:cameraTool cellRange="$B$88:$F$105" spid="_x0000_s86673"/>
                </a:ext>
              </a:extLst>
            </xdr:cNvPicPr>
          </xdr:nvPicPr>
          <xdr:blipFill>
            <a:blip xmlns:r="http://schemas.openxmlformats.org/officeDocument/2006/relationships" r:embed="rId9"/>
            <a:srcRect/>
            <a:stretch>
              <a:fillRect/>
            </a:stretch>
          </xdr:blipFill>
          <xdr:spPr bwMode="auto">
            <a:xfrm>
              <a:off x="7307580" y="17442180"/>
              <a:ext cx="5760720" cy="340614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107</xdr:row>
          <xdr:rowOff>0</xdr:rowOff>
        </xdr:from>
        <xdr:to>
          <xdr:col>25</xdr:col>
          <xdr:colOff>228600</xdr:colOff>
          <xdr:row>125</xdr:row>
          <xdr:rowOff>150495</xdr:rowOff>
        </xdr:to>
        <xdr:pic>
          <xdr:nvPicPr>
            <xdr:cNvPr id="48393" name="Picture 10505">
              <a:extLst>
                <a:ext uri="{FF2B5EF4-FFF2-40B4-BE49-F238E27FC236}">
                  <a16:creationId xmlns:a16="http://schemas.microsoft.com/office/drawing/2014/main" id="{C685CB20-D8CC-5A2A-F474-88FB832E1D9E}"/>
                </a:ext>
              </a:extLst>
            </xdr:cNvPr>
            <xdr:cNvPicPr>
              <a:picLocks noChangeAspect="1" noChangeArrowheads="1"/>
              <a:extLst>
                <a:ext uri="{84589F7E-364E-4C9E-8A38-B11213B215E9}">
                  <a14:cameraTool cellRange="$B$108:$F$126" spid="_x0000_s86674"/>
                </a:ext>
              </a:extLst>
            </xdr:cNvPicPr>
          </xdr:nvPicPr>
          <xdr:blipFill>
            <a:blip xmlns:r="http://schemas.openxmlformats.org/officeDocument/2006/relationships" r:embed="rId5"/>
            <a:srcRect/>
            <a:stretch>
              <a:fillRect/>
            </a:stretch>
          </xdr:blipFill>
          <xdr:spPr bwMode="auto">
            <a:xfrm>
              <a:off x="17922240" y="21214080"/>
              <a:ext cx="5722620" cy="375666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87</xdr:row>
          <xdr:rowOff>0</xdr:rowOff>
        </xdr:from>
        <xdr:to>
          <xdr:col>12</xdr:col>
          <xdr:colOff>662940</xdr:colOff>
          <xdr:row>105</xdr:row>
          <xdr:rowOff>0</xdr:rowOff>
        </xdr:to>
        <xdr:pic>
          <xdr:nvPicPr>
            <xdr:cNvPr id="48394" name="Picture 10506">
              <a:extLst>
                <a:ext uri="{FF2B5EF4-FFF2-40B4-BE49-F238E27FC236}">
                  <a16:creationId xmlns:a16="http://schemas.microsoft.com/office/drawing/2014/main" id="{F2838D10-A2C5-C96B-108A-96BED46ED126}"/>
                </a:ext>
              </a:extLst>
            </xdr:cNvPr>
            <xdr:cNvPicPr>
              <a:picLocks noChangeAspect="1" noChangeArrowheads="1"/>
              <a:extLst>
                <a:ext uri="{84589F7E-364E-4C9E-8A38-B11213B215E9}">
                  <a14:cameraTool cellRange="$B$88:$F$105" spid="_x0000_s86675"/>
                </a:ext>
              </a:extLst>
            </xdr:cNvPicPr>
          </xdr:nvPicPr>
          <xdr:blipFill>
            <a:blip xmlns:r="http://schemas.openxmlformats.org/officeDocument/2006/relationships" r:embed="rId10"/>
            <a:srcRect/>
            <a:stretch>
              <a:fillRect/>
            </a:stretch>
          </xdr:blipFill>
          <xdr:spPr bwMode="auto">
            <a:xfrm>
              <a:off x="7306235" y="17156206"/>
              <a:ext cx="5772823" cy="3361765"/>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107</xdr:row>
          <xdr:rowOff>0</xdr:rowOff>
        </xdr:from>
        <xdr:to>
          <xdr:col>25</xdr:col>
          <xdr:colOff>228600</xdr:colOff>
          <xdr:row>125</xdr:row>
          <xdr:rowOff>150495</xdr:rowOff>
        </xdr:to>
        <xdr:pic>
          <xdr:nvPicPr>
            <xdr:cNvPr id="48395" name="Picture 10507">
              <a:extLst>
                <a:ext uri="{FF2B5EF4-FFF2-40B4-BE49-F238E27FC236}">
                  <a16:creationId xmlns:a16="http://schemas.microsoft.com/office/drawing/2014/main" id="{E96A3F8F-90A5-4F75-EB6A-863A4889D7D7}"/>
                </a:ext>
              </a:extLst>
            </xdr:cNvPr>
            <xdr:cNvPicPr>
              <a:picLocks noChangeAspect="1" noChangeArrowheads="1"/>
              <a:extLst>
                <a:ext uri="{84589F7E-364E-4C9E-8A38-B11213B215E9}">
                  <a14:cameraTool cellRange="$B$108:$F$126" spid="_x0000_s86676"/>
                </a:ext>
              </a:extLst>
            </xdr:cNvPicPr>
          </xdr:nvPicPr>
          <xdr:blipFill>
            <a:blip xmlns:r="http://schemas.openxmlformats.org/officeDocument/2006/relationships" r:embed="rId5"/>
            <a:srcRect/>
            <a:stretch>
              <a:fillRect/>
            </a:stretch>
          </xdr:blipFill>
          <xdr:spPr bwMode="auto">
            <a:xfrm>
              <a:off x="17922240" y="21214080"/>
              <a:ext cx="5722620" cy="375666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87</xdr:row>
          <xdr:rowOff>0</xdr:rowOff>
        </xdr:from>
        <xdr:to>
          <xdr:col>12</xdr:col>
          <xdr:colOff>662940</xdr:colOff>
          <xdr:row>105</xdr:row>
          <xdr:rowOff>0</xdr:rowOff>
        </xdr:to>
        <xdr:pic>
          <xdr:nvPicPr>
            <xdr:cNvPr id="48396" name="Picture 10508">
              <a:extLst>
                <a:ext uri="{FF2B5EF4-FFF2-40B4-BE49-F238E27FC236}">
                  <a16:creationId xmlns:a16="http://schemas.microsoft.com/office/drawing/2014/main" id="{F0790FD1-1FE4-DC0C-2E5D-114F53990786}"/>
                </a:ext>
              </a:extLst>
            </xdr:cNvPr>
            <xdr:cNvPicPr>
              <a:picLocks noChangeAspect="1" noChangeArrowheads="1"/>
              <a:extLst>
                <a:ext uri="{84589F7E-364E-4C9E-8A38-B11213B215E9}">
                  <a14:cameraTool cellRange="$B$88:$F$105" spid="_x0000_s86677"/>
                </a:ext>
              </a:extLst>
            </xdr:cNvPicPr>
          </xdr:nvPicPr>
          <xdr:blipFill>
            <a:blip xmlns:r="http://schemas.openxmlformats.org/officeDocument/2006/relationships" r:embed="rId11"/>
            <a:srcRect/>
            <a:stretch>
              <a:fillRect/>
            </a:stretch>
          </xdr:blipFill>
          <xdr:spPr bwMode="auto">
            <a:xfrm>
              <a:off x="7306235" y="17156206"/>
              <a:ext cx="5772823" cy="3361765"/>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107</xdr:row>
          <xdr:rowOff>0</xdr:rowOff>
        </xdr:from>
        <xdr:to>
          <xdr:col>25</xdr:col>
          <xdr:colOff>228600</xdr:colOff>
          <xdr:row>125</xdr:row>
          <xdr:rowOff>150495</xdr:rowOff>
        </xdr:to>
        <xdr:pic>
          <xdr:nvPicPr>
            <xdr:cNvPr id="48397" name="Picture 10509">
              <a:extLst>
                <a:ext uri="{FF2B5EF4-FFF2-40B4-BE49-F238E27FC236}">
                  <a16:creationId xmlns:a16="http://schemas.microsoft.com/office/drawing/2014/main" id="{C748DBA9-1A03-4840-4F6C-2D2D5BD1B521}"/>
                </a:ext>
              </a:extLst>
            </xdr:cNvPr>
            <xdr:cNvPicPr>
              <a:picLocks noChangeAspect="1" noChangeArrowheads="1"/>
              <a:extLst>
                <a:ext uri="{84589F7E-364E-4C9E-8A38-B11213B215E9}">
                  <a14:cameraTool cellRange="$B$108:$F$126" spid="_x0000_s86678"/>
                </a:ext>
              </a:extLst>
            </xdr:cNvPicPr>
          </xdr:nvPicPr>
          <xdr:blipFill>
            <a:blip xmlns:r="http://schemas.openxmlformats.org/officeDocument/2006/relationships" r:embed="rId5"/>
            <a:srcRect/>
            <a:stretch>
              <a:fillRect/>
            </a:stretch>
          </xdr:blipFill>
          <xdr:spPr bwMode="auto">
            <a:xfrm>
              <a:off x="17922240" y="21214080"/>
              <a:ext cx="5722620" cy="375666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87</xdr:row>
          <xdr:rowOff>0</xdr:rowOff>
        </xdr:from>
        <xdr:to>
          <xdr:col>12</xdr:col>
          <xdr:colOff>662940</xdr:colOff>
          <xdr:row>105</xdr:row>
          <xdr:rowOff>0</xdr:rowOff>
        </xdr:to>
        <xdr:pic>
          <xdr:nvPicPr>
            <xdr:cNvPr id="49050" name="Imagen 77">
              <a:extLst>
                <a:ext uri="{FF2B5EF4-FFF2-40B4-BE49-F238E27FC236}">
                  <a16:creationId xmlns:a16="http://schemas.microsoft.com/office/drawing/2014/main" id="{4CB89193-E6B1-AF76-F8ED-518E2E0F88EB}"/>
                </a:ext>
              </a:extLst>
            </xdr:cNvPr>
            <xdr:cNvPicPr>
              <a:picLocks noChangeAspect="1" noChangeArrowheads="1"/>
              <a:extLst>
                <a:ext uri="{84589F7E-364E-4C9E-8A38-B11213B215E9}">
                  <a14:cameraTool cellRange="$B$88:$F$105" spid="_x0000_s86679"/>
                </a:ext>
              </a:extLst>
            </xdr:cNvPicPr>
          </xdr:nvPicPr>
          <xdr:blipFill>
            <a:blip xmlns:r="http://schemas.openxmlformats.org/officeDocument/2006/relationships" r:embed="rId12"/>
            <a:srcRect/>
            <a:stretch>
              <a:fillRect/>
            </a:stretch>
          </xdr:blipFill>
          <xdr:spPr bwMode="auto">
            <a:xfrm>
              <a:off x="7307580" y="17442180"/>
              <a:ext cx="5753100" cy="340614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107</xdr:row>
          <xdr:rowOff>0</xdr:rowOff>
        </xdr:from>
        <xdr:to>
          <xdr:col>25</xdr:col>
          <xdr:colOff>228600</xdr:colOff>
          <xdr:row>125</xdr:row>
          <xdr:rowOff>144780</xdr:rowOff>
        </xdr:to>
        <xdr:pic>
          <xdr:nvPicPr>
            <xdr:cNvPr id="49051" name="Imagen 79">
              <a:extLst>
                <a:ext uri="{FF2B5EF4-FFF2-40B4-BE49-F238E27FC236}">
                  <a16:creationId xmlns:a16="http://schemas.microsoft.com/office/drawing/2014/main" id="{9CD0A82E-10EA-8140-4A1D-9A250780AA98}"/>
                </a:ext>
              </a:extLst>
            </xdr:cNvPr>
            <xdr:cNvPicPr>
              <a:picLocks noChangeAspect="1" noChangeArrowheads="1"/>
              <a:extLst>
                <a:ext uri="{84589F7E-364E-4C9E-8A38-B11213B215E9}">
                  <a14:cameraTool cellRange="$B$108:$F$126" spid="_x0000_s86680"/>
                </a:ext>
              </a:extLst>
            </xdr:cNvPicPr>
          </xdr:nvPicPr>
          <xdr:blipFill>
            <a:blip xmlns:r="http://schemas.openxmlformats.org/officeDocument/2006/relationships" r:embed="rId5"/>
            <a:srcRect/>
            <a:stretch>
              <a:fillRect/>
            </a:stretch>
          </xdr:blipFill>
          <xdr:spPr bwMode="auto">
            <a:xfrm>
              <a:off x="17922240" y="21214080"/>
              <a:ext cx="5722620" cy="374904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87</xdr:row>
          <xdr:rowOff>0</xdr:rowOff>
        </xdr:from>
        <xdr:to>
          <xdr:col>12</xdr:col>
          <xdr:colOff>662940</xdr:colOff>
          <xdr:row>105</xdr:row>
          <xdr:rowOff>0</xdr:rowOff>
        </xdr:to>
        <xdr:pic>
          <xdr:nvPicPr>
            <xdr:cNvPr id="49052" name="Picture 11164">
              <a:extLst>
                <a:ext uri="{FF2B5EF4-FFF2-40B4-BE49-F238E27FC236}">
                  <a16:creationId xmlns:a16="http://schemas.microsoft.com/office/drawing/2014/main" id="{9191DA6B-3157-5E5E-FF2C-BC59CA157515}"/>
                </a:ext>
              </a:extLst>
            </xdr:cNvPr>
            <xdr:cNvPicPr>
              <a:picLocks noChangeAspect="1" noChangeArrowheads="1"/>
              <a:extLst>
                <a:ext uri="{84589F7E-364E-4C9E-8A38-B11213B215E9}">
                  <a14:cameraTool cellRange="$B$88:$F$105" spid="_x0000_s86681"/>
                </a:ext>
              </a:extLst>
            </xdr:cNvPicPr>
          </xdr:nvPicPr>
          <xdr:blipFill>
            <a:blip xmlns:r="http://schemas.openxmlformats.org/officeDocument/2006/relationships" r:embed="rId13"/>
            <a:srcRect/>
            <a:stretch>
              <a:fillRect/>
            </a:stretch>
          </xdr:blipFill>
          <xdr:spPr bwMode="auto">
            <a:xfrm>
              <a:off x="7307580" y="17442180"/>
              <a:ext cx="5753100" cy="340614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107</xdr:row>
          <xdr:rowOff>0</xdr:rowOff>
        </xdr:from>
        <xdr:to>
          <xdr:col>25</xdr:col>
          <xdr:colOff>228600</xdr:colOff>
          <xdr:row>125</xdr:row>
          <xdr:rowOff>144780</xdr:rowOff>
        </xdr:to>
        <xdr:pic>
          <xdr:nvPicPr>
            <xdr:cNvPr id="49053" name="Picture 11165">
              <a:extLst>
                <a:ext uri="{FF2B5EF4-FFF2-40B4-BE49-F238E27FC236}">
                  <a16:creationId xmlns:a16="http://schemas.microsoft.com/office/drawing/2014/main" id="{A53DF609-8A0B-75A5-EE4A-492DC326F962}"/>
                </a:ext>
              </a:extLst>
            </xdr:cNvPr>
            <xdr:cNvPicPr>
              <a:picLocks noChangeAspect="1" noChangeArrowheads="1"/>
              <a:extLst>
                <a:ext uri="{84589F7E-364E-4C9E-8A38-B11213B215E9}">
                  <a14:cameraTool cellRange="$B$108:$F$126" spid="_x0000_s86682"/>
                </a:ext>
              </a:extLst>
            </xdr:cNvPicPr>
          </xdr:nvPicPr>
          <xdr:blipFill>
            <a:blip xmlns:r="http://schemas.openxmlformats.org/officeDocument/2006/relationships" r:embed="rId5"/>
            <a:srcRect/>
            <a:stretch>
              <a:fillRect/>
            </a:stretch>
          </xdr:blipFill>
          <xdr:spPr bwMode="auto">
            <a:xfrm>
              <a:off x="17922240" y="21214080"/>
              <a:ext cx="5722620" cy="374904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87</xdr:row>
          <xdr:rowOff>0</xdr:rowOff>
        </xdr:from>
        <xdr:to>
          <xdr:col>12</xdr:col>
          <xdr:colOff>662940</xdr:colOff>
          <xdr:row>105</xdr:row>
          <xdr:rowOff>0</xdr:rowOff>
        </xdr:to>
        <xdr:pic>
          <xdr:nvPicPr>
            <xdr:cNvPr id="49054" name="Picture 11166">
              <a:extLst>
                <a:ext uri="{FF2B5EF4-FFF2-40B4-BE49-F238E27FC236}">
                  <a16:creationId xmlns:a16="http://schemas.microsoft.com/office/drawing/2014/main" id="{D2B8EA52-142A-7A6E-8255-885D1342CCC9}"/>
                </a:ext>
              </a:extLst>
            </xdr:cNvPr>
            <xdr:cNvPicPr>
              <a:picLocks noChangeAspect="1" noChangeArrowheads="1"/>
              <a:extLst>
                <a:ext uri="{84589F7E-364E-4C9E-8A38-B11213B215E9}">
                  <a14:cameraTool cellRange="$B$88:$F$105" spid="_x0000_s86683"/>
                </a:ext>
              </a:extLst>
            </xdr:cNvPicPr>
          </xdr:nvPicPr>
          <xdr:blipFill>
            <a:blip xmlns:r="http://schemas.openxmlformats.org/officeDocument/2006/relationships" r:embed="rId14"/>
            <a:srcRect/>
            <a:stretch>
              <a:fillRect/>
            </a:stretch>
          </xdr:blipFill>
          <xdr:spPr bwMode="auto">
            <a:xfrm>
              <a:off x="7307580" y="17442180"/>
              <a:ext cx="5760720" cy="340614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107</xdr:row>
          <xdr:rowOff>0</xdr:rowOff>
        </xdr:from>
        <xdr:to>
          <xdr:col>25</xdr:col>
          <xdr:colOff>228600</xdr:colOff>
          <xdr:row>125</xdr:row>
          <xdr:rowOff>144780</xdr:rowOff>
        </xdr:to>
        <xdr:pic>
          <xdr:nvPicPr>
            <xdr:cNvPr id="49055" name="Picture 11167">
              <a:extLst>
                <a:ext uri="{FF2B5EF4-FFF2-40B4-BE49-F238E27FC236}">
                  <a16:creationId xmlns:a16="http://schemas.microsoft.com/office/drawing/2014/main" id="{641F5DBA-2ADF-D9A8-C247-AD2E8C2CE41F}"/>
                </a:ext>
              </a:extLst>
            </xdr:cNvPr>
            <xdr:cNvPicPr>
              <a:picLocks noChangeAspect="1" noChangeArrowheads="1"/>
              <a:extLst>
                <a:ext uri="{84589F7E-364E-4C9E-8A38-B11213B215E9}">
                  <a14:cameraTool cellRange="$B$108:$F$126" spid="_x0000_s86684"/>
                </a:ext>
              </a:extLst>
            </xdr:cNvPicPr>
          </xdr:nvPicPr>
          <xdr:blipFill>
            <a:blip xmlns:r="http://schemas.openxmlformats.org/officeDocument/2006/relationships" r:embed="rId5"/>
            <a:srcRect/>
            <a:stretch>
              <a:fillRect/>
            </a:stretch>
          </xdr:blipFill>
          <xdr:spPr bwMode="auto">
            <a:xfrm>
              <a:off x="17922240" y="21214080"/>
              <a:ext cx="5722620" cy="375666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87</xdr:row>
          <xdr:rowOff>0</xdr:rowOff>
        </xdr:from>
        <xdr:to>
          <xdr:col>12</xdr:col>
          <xdr:colOff>662940</xdr:colOff>
          <xdr:row>105</xdr:row>
          <xdr:rowOff>0</xdr:rowOff>
        </xdr:to>
        <xdr:pic>
          <xdr:nvPicPr>
            <xdr:cNvPr id="49056" name="Picture 10504">
              <a:extLst>
                <a:ext uri="{FF2B5EF4-FFF2-40B4-BE49-F238E27FC236}">
                  <a16:creationId xmlns:a16="http://schemas.microsoft.com/office/drawing/2014/main" id="{3BD1B3CD-F04B-C567-5FD8-0921DCD08123}"/>
                </a:ext>
              </a:extLst>
            </xdr:cNvPr>
            <xdr:cNvPicPr>
              <a:picLocks noChangeAspect="1" noChangeArrowheads="1"/>
              <a:extLst>
                <a:ext uri="{84589F7E-364E-4C9E-8A38-B11213B215E9}">
                  <a14:cameraTool cellRange="$B$88:$F$105" spid="_x0000_s86685"/>
                </a:ext>
              </a:extLst>
            </xdr:cNvPicPr>
          </xdr:nvPicPr>
          <xdr:blipFill>
            <a:blip xmlns:r="http://schemas.openxmlformats.org/officeDocument/2006/relationships" r:embed="rId15"/>
            <a:srcRect/>
            <a:stretch>
              <a:fillRect/>
            </a:stretch>
          </xdr:blipFill>
          <xdr:spPr bwMode="auto">
            <a:xfrm>
              <a:off x="7307580" y="17442180"/>
              <a:ext cx="5760720" cy="340614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107</xdr:row>
          <xdr:rowOff>0</xdr:rowOff>
        </xdr:from>
        <xdr:to>
          <xdr:col>25</xdr:col>
          <xdr:colOff>228600</xdr:colOff>
          <xdr:row>125</xdr:row>
          <xdr:rowOff>144780</xdr:rowOff>
        </xdr:to>
        <xdr:pic>
          <xdr:nvPicPr>
            <xdr:cNvPr id="49057" name="Picture 10505">
              <a:extLst>
                <a:ext uri="{FF2B5EF4-FFF2-40B4-BE49-F238E27FC236}">
                  <a16:creationId xmlns:a16="http://schemas.microsoft.com/office/drawing/2014/main" id="{CC090594-7F8F-52B4-43CC-8DB59BB2C3B3}"/>
                </a:ext>
              </a:extLst>
            </xdr:cNvPr>
            <xdr:cNvPicPr>
              <a:picLocks noChangeAspect="1" noChangeArrowheads="1"/>
              <a:extLst>
                <a:ext uri="{84589F7E-364E-4C9E-8A38-B11213B215E9}">
                  <a14:cameraTool cellRange="$B$108:$F$126" spid="_x0000_s86686"/>
                </a:ext>
              </a:extLst>
            </xdr:cNvPicPr>
          </xdr:nvPicPr>
          <xdr:blipFill>
            <a:blip xmlns:r="http://schemas.openxmlformats.org/officeDocument/2006/relationships" r:embed="rId5"/>
            <a:srcRect/>
            <a:stretch>
              <a:fillRect/>
            </a:stretch>
          </xdr:blipFill>
          <xdr:spPr bwMode="auto">
            <a:xfrm>
              <a:off x="17922240" y="21214080"/>
              <a:ext cx="5722620" cy="375666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87</xdr:row>
          <xdr:rowOff>0</xdr:rowOff>
        </xdr:from>
        <xdr:to>
          <xdr:col>12</xdr:col>
          <xdr:colOff>662940</xdr:colOff>
          <xdr:row>105</xdr:row>
          <xdr:rowOff>0</xdr:rowOff>
        </xdr:to>
        <xdr:pic>
          <xdr:nvPicPr>
            <xdr:cNvPr id="49058" name="Picture 10506">
              <a:extLst>
                <a:ext uri="{FF2B5EF4-FFF2-40B4-BE49-F238E27FC236}">
                  <a16:creationId xmlns:a16="http://schemas.microsoft.com/office/drawing/2014/main" id="{71DBA7D3-1DE6-8D55-21E5-D24934ECEDDB}"/>
                </a:ext>
              </a:extLst>
            </xdr:cNvPr>
            <xdr:cNvPicPr>
              <a:picLocks noChangeAspect="1" noChangeArrowheads="1"/>
              <a:extLst>
                <a:ext uri="{84589F7E-364E-4C9E-8A38-B11213B215E9}">
                  <a14:cameraTool cellRange="$B$88:$F$105" spid="_x0000_s86687"/>
                </a:ext>
              </a:extLst>
            </xdr:cNvPicPr>
          </xdr:nvPicPr>
          <xdr:blipFill>
            <a:blip xmlns:r="http://schemas.openxmlformats.org/officeDocument/2006/relationships" r:embed="rId16"/>
            <a:srcRect/>
            <a:stretch>
              <a:fillRect/>
            </a:stretch>
          </xdr:blipFill>
          <xdr:spPr bwMode="auto">
            <a:xfrm>
              <a:off x="7307580" y="17442180"/>
              <a:ext cx="5753100" cy="340614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107</xdr:row>
          <xdr:rowOff>0</xdr:rowOff>
        </xdr:from>
        <xdr:to>
          <xdr:col>25</xdr:col>
          <xdr:colOff>228600</xdr:colOff>
          <xdr:row>125</xdr:row>
          <xdr:rowOff>144780</xdr:rowOff>
        </xdr:to>
        <xdr:pic>
          <xdr:nvPicPr>
            <xdr:cNvPr id="49059" name="Picture 10507">
              <a:extLst>
                <a:ext uri="{FF2B5EF4-FFF2-40B4-BE49-F238E27FC236}">
                  <a16:creationId xmlns:a16="http://schemas.microsoft.com/office/drawing/2014/main" id="{3222778C-1707-4EAB-CC9C-65E1F062CAFE}"/>
                </a:ext>
              </a:extLst>
            </xdr:cNvPr>
            <xdr:cNvPicPr>
              <a:picLocks noChangeAspect="1" noChangeArrowheads="1"/>
              <a:extLst>
                <a:ext uri="{84589F7E-364E-4C9E-8A38-B11213B215E9}">
                  <a14:cameraTool cellRange="$B$108:$F$126" spid="_x0000_s86688"/>
                </a:ext>
              </a:extLst>
            </xdr:cNvPicPr>
          </xdr:nvPicPr>
          <xdr:blipFill>
            <a:blip xmlns:r="http://schemas.openxmlformats.org/officeDocument/2006/relationships" r:embed="rId5"/>
            <a:srcRect/>
            <a:stretch>
              <a:fillRect/>
            </a:stretch>
          </xdr:blipFill>
          <xdr:spPr bwMode="auto">
            <a:xfrm>
              <a:off x="17922240" y="21214080"/>
              <a:ext cx="5722620" cy="375666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87</xdr:row>
          <xdr:rowOff>0</xdr:rowOff>
        </xdr:from>
        <xdr:to>
          <xdr:col>12</xdr:col>
          <xdr:colOff>662940</xdr:colOff>
          <xdr:row>105</xdr:row>
          <xdr:rowOff>0</xdr:rowOff>
        </xdr:to>
        <xdr:pic>
          <xdr:nvPicPr>
            <xdr:cNvPr id="49060" name="Picture 10508">
              <a:extLst>
                <a:ext uri="{FF2B5EF4-FFF2-40B4-BE49-F238E27FC236}">
                  <a16:creationId xmlns:a16="http://schemas.microsoft.com/office/drawing/2014/main" id="{97D0A5B8-8454-B83B-672A-7BAA371CB778}"/>
                </a:ext>
              </a:extLst>
            </xdr:cNvPr>
            <xdr:cNvPicPr>
              <a:picLocks noChangeAspect="1" noChangeArrowheads="1"/>
              <a:extLst>
                <a:ext uri="{84589F7E-364E-4C9E-8A38-B11213B215E9}">
                  <a14:cameraTool cellRange="$B$88:$F$105" spid="_x0000_s86689"/>
                </a:ext>
              </a:extLst>
            </xdr:cNvPicPr>
          </xdr:nvPicPr>
          <xdr:blipFill>
            <a:blip xmlns:r="http://schemas.openxmlformats.org/officeDocument/2006/relationships" r:embed="rId17"/>
            <a:srcRect/>
            <a:stretch>
              <a:fillRect/>
            </a:stretch>
          </xdr:blipFill>
          <xdr:spPr bwMode="auto">
            <a:xfrm>
              <a:off x="7307580" y="17442180"/>
              <a:ext cx="5753100" cy="340614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107</xdr:row>
          <xdr:rowOff>0</xdr:rowOff>
        </xdr:from>
        <xdr:to>
          <xdr:col>25</xdr:col>
          <xdr:colOff>228600</xdr:colOff>
          <xdr:row>125</xdr:row>
          <xdr:rowOff>144780</xdr:rowOff>
        </xdr:to>
        <xdr:pic>
          <xdr:nvPicPr>
            <xdr:cNvPr id="49061" name="Picture 10509">
              <a:extLst>
                <a:ext uri="{FF2B5EF4-FFF2-40B4-BE49-F238E27FC236}">
                  <a16:creationId xmlns:a16="http://schemas.microsoft.com/office/drawing/2014/main" id="{D24A91ED-6F8C-FFE6-4E92-4776D8EDA47F}"/>
                </a:ext>
              </a:extLst>
            </xdr:cNvPr>
            <xdr:cNvPicPr>
              <a:picLocks noChangeAspect="1" noChangeArrowheads="1"/>
              <a:extLst>
                <a:ext uri="{84589F7E-364E-4C9E-8A38-B11213B215E9}">
                  <a14:cameraTool cellRange="$B$108:$F$126" spid="_x0000_s86690"/>
                </a:ext>
              </a:extLst>
            </xdr:cNvPicPr>
          </xdr:nvPicPr>
          <xdr:blipFill>
            <a:blip xmlns:r="http://schemas.openxmlformats.org/officeDocument/2006/relationships" r:embed="rId5"/>
            <a:srcRect/>
            <a:stretch>
              <a:fillRect/>
            </a:stretch>
          </xdr:blipFill>
          <xdr:spPr bwMode="auto">
            <a:xfrm>
              <a:off x="17922240" y="21214080"/>
              <a:ext cx="5722620" cy="375666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87</xdr:row>
          <xdr:rowOff>0</xdr:rowOff>
        </xdr:from>
        <xdr:to>
          <xdr:col>12</xdr:col>
          <xdr:colOff>828675</xdr:colOff>
          <xdr:row>105</xdr:row>
          <xdr:rowOff>0</xdr:rowOff>
        </xdr:to>
        <xdr:pic>
          <xdr:nvPicPr>
            <xdr:cNvPr id="86427" name="Imagen 77">
              <a:extLst>
                <a:ext uri="{FF2B5EF4-FFF2-40B4-BE49-F238E27FC236}">
                  <a16:creationId xmlns:a16="http://schemas.microsoft.com/office/drawing/2014/main" id="{4901591A-11D4-71ED-E238-1CB33BB9493A}"/>
                </a:ext>
              </a:extLst>
            </xdr:cNvPr>
            <xdr:cNvPicPr>
              <a:picLocks noChangeAspect="1" noChangeArrowheads="1"/>
              <a:extLst>
                <a:ext uri="{84589F7E-364E-4C9E-8A38-B11213B215E9}">
                  <a14:cameraTool cellRange="$B$88:$F$105" spid="_x0000_s86691"/>
                </a:ext>
              </a:extLst>
            </xdr:cNvPicPr>
          </xdr:nvPicPr>
          <xdr:blipFill>
            <a:blip xmlns:r="http://schemas.openxmlformats.org/officeDocument/2006/relationships" r:embed="rId18"/>
            <a:srcRect/>
            <a:stretch>
              <a:fillRect/>
            </a:stretch>
          </xdr:blipFill>
          <xdr:spPr bwMode="auto">
            <a:xfrm>
              <a:off x="7096125" y="18059400"/>
              <a:ext cx="5705475" cy="367665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107</xdr:row>
          <xdr:rowOff>0</xdr:rowOff>
        </xdr:from>
        <xdr:to>
          <xdr:col>25</xdr:col>
          <xdr:colOff>285750</xdr:colOff>
          <xdr:row>126</xdr:row>
          <xdr:rowOff>28575</xdr:rowOff>
        </xdr:to>
        <xdr:pic>
          <xdr:nvPicPr>
            <xdr:cNvPr id="86428" name="Imagen 79">
              <a:extLst>
                <a:ext uri="{FF2B5EF4-FFF2-40B4-BE49-F238E27FC236}">
                  <a16:creationId xmlns:a16="http://schemas.microsoft.com/office/drawing/2014/main" id="{6FFF83E4-0462-E340-8858-BBBB8D2C51B5}"/>
                </a:ext>
              </a:extLst>
            </xdr:cNvPr>
            <xdr:cNvPicPr>
              <a:picLocks noChangeAspect="1" noChangeArrowheads="1"/>
              <a:extLst>
                <a:ext uri="{84589F7E-364E-4C9E-8A38-B11213B215E9}">
                  <a14:cameraTool cellRange="$B$108:$F$126" spid="_x0000_s86692"/>
                </a:ext>
              </a:extLst>
            </xdr:cNvPicPr>
          </xdr:nvPicPr>
          <xdr:blipFill>
            <a:blip xmlns:r="http://schemas.openxmlformats.org/officeDocument/2006/relationships" r:embed="rId19"/>
            <a:srcRect/>
            <a:stretch>
              <a:fillRect/>
            </a:stretch>
          </xdr:blipFill>
          <xdr:spPr bwMode="auto">
            <a:xfrm>
              <a:off x="17411700" y="22107525"/>
              <a:ext cx="5619750" cy="39243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87</xdr:row>
          <xdr:rowOff>0</xdr:rowOff>
        </xdr:from>
        <xdr:to>
          <xdr:col>12</xdr:col>
          <xdr:colOff>828675</xdr:colOff>
          <xdr:row>105</xdr:row>
          <xdr:rowOff>0</xdr:rowOff>
        </xdr:to>
        <xdr:pic>
          <xdr:nvPicPr>
            <xdr:cNvPr id="86429" name="Picture 16797">
              <a:extLst>
                <a:ext uri="{FF2B5EF4-FFF2-40B4-BE49-F238E27FC236}">
                  <a16:creationId xmlns:a16="http://schemas.microsoft.com/office/drawing/2014/main" id="{0E37E7B2-C062-1FD5-0BF0-9AB17D628926}"/>
                </a:ext>
              </a:extLst>
            </xdr:cNvPr>
            <xdr:cNvPicPr>
              <a:picLocks noChangeAspect="1" noChangeArrowheads="1"/>
              <a:extLst>
                <a:ext uri="{84589F7E-364E-4C9E-8A38-B11213B215E9}">
                  <a14:cameraTool cellRange="$B$88:$F$105" spid="_x0000_s86693"/>
                </a:ext>
              </a:extLst>
            </xdr:cNvPicPr>
          </xdr:nvPicPr>
          <xdr:blipFill>
            <a:blip xmlns:r="http://schemas.openxmlformats.org/officeDocument/2006/relationships" r:embed="rId20"/>
            <a:srcRect/>
            <a:stretch>
              <a:fillRect/>
            </a:stretch>
          </xdr:blipFill>
          <xdr:spPr bwMode="auto">
            <a:xfrm>
              <a:off x="7096125" y="18059400"/>
              <a:ext cx="5705475" cy="367665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107</xdr:row>
          <xdr:rowOff>0</xdr:rowOff>
        </xdr:from>
        <xdr:to>
          <xdr:col>25</xdr:col>
          <xdr:colOff>285750</xdr:colOff>
          <xdr:row>126</xdr:row>
          <xdr:rowOff>28575</xdr:rowOff>
        </xdr:to>
        <xdr:pic>
          <xdr:nvPicPr>
            <xdr:cNvPr id="86430" name="Picture 16798">
              <a:extLst>
                <a:ext uri="{FF2B5EF4-FFF2-40B4-BE49-F238E27FC236}">
                  <a16:creationId xmlns:a16="http://schemas.microsoft.com/office/drawing/2014/main" id="{00ED0D82-59FC-2E10-A692-6DF984960A10}"/>
                </a:ext>
              </a:extLst>
            </xdr:cNvPr>
            <xdr:cNvPicPr>
              <a:picLocks noChangeAspect="1" noChangeArrowheads="1"/>
              <a:extLst>
                <a:ext uri="{84589F7E-364E-4C9E-8A38-B11213B215E9}">
                  <a14:cameraTool cellRange="$B$108:$F$126" spid="_x0000_s86694"/>
                </a:ext>
              </a:extLst>
            </xdr:cNvPicPr>
          </xdr:nvPicPr>
          <xdr:blipFill>
            <a:blip xmlns:r="http://schemas.openxmlformats.org/officeDocument/2006/relationships" r:embed="rId5"/>
            <a:srcRect/>
            <a:stretch>
              <a:fillRect/>
            </a:stretch>
          </xdr:blipFill>
          <xdr:spPr bwMode="auto">
            <a:xfrm>
              <a:off x="17411700" y="22107525"/>
              <a:ext cx="5619750" cy="39243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87</xdr:row>
          <xdr:rowOff>0</xdr:rowOff>
        </xdr:from>
        <xdr:to>
          <xdr:col>12</xdr:col>
          <xdr:colOff>838200</xdr:colOff>
          <xdr:row>105</xdr:row>
          <xdr:rowOff>0</xdr:rowOff>
        </xdr:to>
        <xdr:pic>
          <xdr:nvPicPr>
            <xdr:cNvPr id="86431" name="Picture 16799">
              <a:extLst>
                <a:ext uri="{FF2B5EF4-FFF2-40B4-BE49-F238E27FC236}">
                  <a16:creationId xmlns:a16="http://schemas.microsoft.com/office/drawing/2014/main" id="{F2B21A23-A062-D9A2-4971-81C488C89F33}"/>
                </a:ext>
              </a:extLst>
            </xdr:cNvPr>
            <xdr:cNvPicPr>
              <a:picLocks noChangeAspect="1" noChangeArrowheads="1"/>
              <a:extLst>
                <a:ext uri="{84589F7E-364E-4C9E-8A38-B11213B215E9}">
                  <a14:cameraTool cellRange="$B$88:$F$105" spid="_x0000_s86695"/>
                </a:ext>
              </a:extLst>
            </xdr:cNvPicPr>
          </xdr:nvPicPr>
          <xdr:blipFill>
            <a:blip xmlns:r="http://schemas.openxmlformats.org/officeDocument/2006/relationships" r:embed="rId21"/>
            <a:srcRect/>
            <a:stretch>
              <a:fillRect/>
            </a:stretch>
          </xdr:blipFill>
          <xdr:spPr bwMode="auto">
            <a:xfrm>
              <a:off x="7096125" y="18059400"/>
              <a:ext cx="5705475" cy="367665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107</xdr:row>
          <xdr:rowOff>0</xdr:rowOff>
        </xdr:from>
        <xdr:to>
          <xdr:col>25</xdr:col>
          <xdr:colOff>285750</xdr:colOff>
          <xdr:row>126</xdr:row>
          <xdr:rowOff>38100</xdr:rowOff>
        </xdr:to>
        <xdr:pic>
          <xdr:nvPicPr>
            <xdr:cNvPr id="86432" name="Picture 16800">
              <a:extLst>
                <a:ext uri="{FF2B5EF4-FFF2-40B4-BE49-F238E27FC236}">
                  <a16:creationId xmlns:a16="http://schemas.microsoft.com/office/drawing/2014/main" id="{0BA23B27-9F43-F612-4DD2-717C9138BD54}"/>
                </a:ext>
              </a:extLst>
            </xdr:cNvPr>
            <xdr:cNvPicPr>
              <a:picLocks noChangeAspect="1" noChangeArrowheads="1"/>
              <a:extLst>
                <a:ext uri="{84589F7E-364E-4C9E-8A38-B11213B215E9}">
                  <a14:cameraTool cellRange="$B$108:$F$126" spid="_x0000_s86696"/>
                </a:ext>
              </a:extLst>
            </xdr:cNvPicPr>
          </xdr:nvPicPr>
          <xdr:blipFill>
            <a:blip xmlns:r="http://schemas.openxmlformats.org/officeDocument/2006/relationships" r:embed="rId19"/>
            <a:srcRect/>
            <a:stretch>
              <a:fillRect/>
            </a:stretch>
          </xdr:blipFill>
          <xdr:spPr bwMode="auto">
            <a:xfrm>
              <a:off x="17411700" y="22107525"/>
              <a:ext cx="5619750" cy="3933825"/>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87</xdr:row>
          <xdr:rowOff>0</xdr:rowOff>
        </xdr:from>
        <xdr:to>
          <xdr:col>12</xdr:col>
          <xdr:colOff>838200</xdr:colOff>
          <xdr:row>105</xdr:row>
          <xdr:rowOff>0</xdr:rowOff>
        </xdr:to>
        <xdr:pic>
          <xdr:nvPicPr>
            <xdr:cNvPr id="86433" name="Picture 10504">
              <a:extLst>
                <a:ext uri="{FF2B5EF4-FFF2-40B4-BE49-F238E27FC236}">
                  <a16:creationId xmlns:a16="http://schemas.microsoft.com/office/drawing/2014/main" id="{8D251D5F-BB94-DB83-C122-5201D4051052}"/>
                </a:ext>
              </a:extLst>
            </xdr:cNvPr>
            <xdr:cNvPicPr>
              <a:picLocks noChangeAspect="1" noChangeArrowheads="1"/>
              <a:extLst>
                <a:ext uri="{84589F7E-364E-4C9E-8A38-B11213B215E9}">
                  <a14:cameraTool cellRange="$B$88:$F$105" spid="_x0000_s86697"/>
                </a:ext>
              </a:extLst>
            </xdr:cNvPicPr>
          </xdr:nvPicPr>
          <xdr:blipFill>
            <a:blip xmlns:r="http://schemas.openxmlformats.org/officeDocument/2006/relationships" r:embed="rId22"/>
            <a:srcRect/>
            <a:stretch>
              <a:fillRect/>
            </a:stretch>
          </xdr:blipFill>
          <xdr:spPr bwMode="auto">
            <a:xfrm>
              <a:off x="7096125" y="18059400"/>
              <a:ext cx="5705475" cy="367665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107</xdr:row>
          <xdr:rowOff>0</xdr:rowOff>
        </xdr:from>
        <xdr:to>
          <xdr:col>25</xdr:col>
          <xdr:colOff>285750</xdr:colOff>
          <xdr:row>126</xdr:row>
          <xdr:rowOff>38100</xdr:rowOff>
        </xdr:to>
        <xdr:pic>
          <xdr:nvPicPr>
            <xdr:cNvPr id="86434" name="Picture 10505">
              <a:extLst>
                <a:ext uri="{FF2B5EF4-FFF2-40B4-BE49-F238E27FC236}">
                  <a16:creationId xmlns:a16="http://schemas.microsoft.com/office/drawing/2014/main" id="{C8D04AE3-2C10-07CC-1968-040D81149681}"/>
                </a:ext>
              </a:extLst>
            </xdr:cNvPr>
            <xdr:cNvPicPr>
              <a:picLocks noChangeAspect="1" noChangeArrowheads="1"/>
              <a:extLst>
                <a:ext uri="{84589F7E-364E-4C9E-8A38-B11213B215E9}">
                  <a14:cameraTool cellRange="$B$108:$F$126" spid="_x0000_s86698"/>
                </a:ext>
              </a:extLst>
            </xdr:cNvPicPr>
          </xdr:nvPicPr>
          <xdr:blipFill>
            <a:blip xmlns:r="http://schemas.openxmlformats.org/officeDocument/2006/relationships" r:embed="rId5"/>
            <a:srcRect/>
            <a:stretch>
              <a:fillRect/>
            </a:stretch>
          </xdr:blipFill>
          <xdr:spPr bwMode="auto">
            <a:xfrm>
              <a:off x="17411700" y="22107525"/>
              <a:ext cx="5619750" cy="3933825"/>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87</xdr:row>
          <xdr:rowOff>0</xdr:rowOff>
        </xdr:from>
        <xdr:to>
          <xdr:col>12</xdr:col>
          <xdr:colOff>828675</xdr:colOff>
          <xdr:row>105</xdr:row>
          <xdr:rowOff>0</xdr:rowOff>
        </xdr:to>
        <xdr:pic>
          <xdr:nvPicPr>
            <xdr:cNvPr id="86435" name="Picture 10506">
              <a:extLst>
                <a:ext uri="{FF2B5EF4-FFF2-40B4-BE49-F238E27FC236}">
                  <a16:creationId xmlns:a16="http://schemas.microsoft.com/office/drawing/2014/main" id="{9CC7DD09-1677-6EC0-2EDE-C0C0AA4A19AE}"/>
                </a:ext>
              </a:extLst>
            </xdr:cNvPr>
            <xdr:cNvPicPr>
              <a:picLocks noChangeAspect="1" noChangeArrowheads="1"/>
              <a:extLst>
                <a:ext uri="{84589F7E-364E-4C9E-8A38-B11213B215E9}">
                  <a14:cameraTool cellRange="$B$88:$F$105" spid="_x0000_s86699"/>
                </a:ext>
              </a:extLst>
            </xdr:cNvPicPr>
          </xdr:nvPicPr>
          <xdr:blipFill>
            <a:blip xmlns:r="http://schemas.openxmlformats.org/officeDocument/2006/relationships" r:embed="rId23"/>
            <a:srcRect/>
            <a:stretch>
              <a:fillRect/>
            </a:stretch>
          </xdr:blipFill>
          <xdr:spPr bwMode="auto">
            <a:xfrm>
              <a:off x="7096125" y="18059400"/>
              <a:ext cx="5705475" cy="367665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107</xdr:row>
          <xdr:rowOff>0</xdr:rowOff>
        </xdr:from>
        <xdr:to>
          <xdr:col>25</xdr:col>
          <xdr:colOff>285750</xdr:colOff>
          <xdr:row>126</xdr:row>
          <xdr:rowOff>38100</xdr:rowOff>
        </xdr:to>
        <xdr:pic>
          <xdr:nvPicPr>
            <xdr:cNvPr id="86436" name="Picture 10507">
              <a:extLst>
                <a:ext uri="{FF2B5EF4-FFF2-40B4-BE49-F238E27FC236}">
                  <a16:creationId xmlns:a16="http://schemas.microsoft.com/office/drawing/2014/main" id="{86CC0D2E-6B43-D0F0-4480-E167E88BA9BE}"/>
                </a:ext>
              </a:extLst>
            </xdr:cNvPr>
            <xdr:cNvPicPr>
              <a:picLocks noChangeAspect="1" noChangeArrowheads="1"/>
              <a:extLst>
                <a:ext uri="{84589F7E-364E-4C9E-8A38-B11213B215E9}">
                  <a14:cameraTool cellRange="$B$108:$F$126" spid="_x0000_s86700"/>
                </a:ext>
              </a:extLst>
            </xdr:cNvPicPr>
          </xdr:nvPicPr>
          <xdr:blipFill>
            <a:blip xmlns:r="http://schemas.openxmlformats.org/officeDocument/2006/relationships" r:embed="rId5"/>
            <a:srcRect/>
            <a:stretch>
              <a:fillRect/>
            </a:stretch>
          </xdr:blipFill>
          <xdr:spPr bwMode="auto">
            <a:xfrm>
              <a:off x="17411700" y="22107525"/>
              <a:ext cx="5619750" cy="3933825"/>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87</xdr:row>
          <xdr:rowOff>0</xdr:rowOff>
        </xdr:from>
        <xdr:to>
          <xdr:col>12</xdr:col>
          <xdr:colOff>828675</xdr:colOff>
          <xdr:row>105</xdr:row>
          <xdr:rowOff>0</xdr:rowOff>
        </xdr:to>
        <xdr:pic>
          <xdr:nvPicPr>
            <xdr:cNvPr id="86437" name="Picture 10508">
              <a:extLst>
                <a:ext uri="{FF2B5EF4-FFF2-40B4-BE49-F238E27FC236}">
                  <a16:creationId xmlns:a16="http://schemas.microsoft.com/office/drawing/2014/main" id="{CA07A19F-8163-0C56-1BAA-9CBB7F7C8FA0}"/>
                </a:ext>
              </a:extLst>
            </xdr:cNvPr>
            <xdr:cNvPicPr>
              <a:picLocks noChangeAspect="1" noChangeArrowheads="1"/>
              <a:extLst>
                <a:ext uri="{84589F7E-364E-4C9E-8A38-B11213B215E9}">
                  <a14:cameraTool cellRange="$B$88:$F$105" spid="_x0000_s86701"/>
                </a:ext>
              </a:extLst>
            </xdr:cNvPicPr>
          </xdr:nvPicPr>
          <xdr:blipFill>
            <a:blip xmlns:r="http://schemas.openxmlformats.org/officeDocument/2006/relationships" r:embed="rId24"/>
            <a:srcRect/>
            <a:stretch>
              <a:fillRect/>
            </a:stretch>
          </xdr:blipFill>
          <xdr:spPr bwMode="auto">
            <a:xfrm>
              <a:off x="7096125" y="18059400"/>
              <a:ext cx="5705475" cy="367665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107</xdr:row>
          <xdr:rowOff>0</xdr:rowOff>
        </xdr:from>
        <xdr:to>
          <xdr:col>25</xdr:col>
          <xdr:colOff>285750</xdr:colOff>
          <xdr:row>126</xdr:row>
          <xdr:rowOff>38100</xdr:rowOff>
        </xdr:to>
        <xdr:pic>
          <xdr:nvPicPr>
            <xdr:cNvPr id="86438" name="Picture 10509">
              <a:extLst>
                <a:ext uri="{FF2B5EF4-FFF2-40B4-BE49-F238E27FC236}">
                  <a16:creationId xmlns:a16="http://schemas.microsoft.com/office/drawing/2014/main" id="{523B8983-227E-669E-3CB8-6B5F7A34051F}"/>
                </a:ext>
              </a:extLst>
            </xdr:cNvPr>
            <xdr:cNvPicPr>
              <a:picLocks noChangeAspect="1" noChangeArrowheads="1"/>
              <a:extLst>
                <a:ext uri="{84589F7E-364E-4C9E-8A38-B11213B215E9}">
                  <a14:cameraTool cellRange="$B$108:$F$126" spid="_x0000_s86702"/>
                </a:ext>
              </a:extLst>
            </xdr:cNvPicPr>
          </xdr:nvPicPr>
          <xdr:blipFill>
            <a:blip xmlns:r="http://schemas.openxmlformats.org/officeDocument/2006/relationships" r:embed="rId5"/>
            <a:srcRect/>
            <a:stretch>
              <a:fillRect/>
            </a:stretch>
          </xdr:blipFill>
          <xdr:spPr bwMode="auto">
            <a:xfrm>
              <a:off x="17411700" y="22107525"/>
              <a:ext cx="5619750" cy="3933825"/>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87</xdr:row>
          <xdr:rowOff>0</xdr:rowOff>
        </xdr:from>
        <xdr:to>
          <xdr:col>12</xdr:col>
          <xdr:colOff>828675</xdr:colOff>
          <xdr:row>105</xdr:row>
          <xdr:rowOff>0</xdr:rowOff>
        </xdr:to>
        <xdr:pic>
          <xdr:nvPicPr>
            <xdr:cNvPr id="86439" name="Picture 16807">
              <a:extLst>
                <a:ext uri="{FF2B5EF4-FFF2-40B4-BE49-F238E27FC236}">
                  <a16:creationId xmlns:a16="http://schemas.microsoft.com/office/drawing/2014/main" id="{D04B5499-E943-09B3-A757-CB91A0E5E907}"/>
                </a:ext>
              </a:extLst>
            </xdr:cNvPr>
            <xdr:cNvPicPr>
              <a:picLocks noChangeAspect="1" noChangeArrowheads="1"/>
              <a:extLst>
                <a:ext uri="{84589F7E-364E-4C9E-8A38-B11213B215E9}">
                  <a14:cameraTool cellRange="$B$88:$F$105" spid="_x0000_s86703"/>
                </a:ext>
              </a:extLst>
            </xdr:cNvPicPr>
          </xdr:nvPicPr>
          <xdr:blipFill>
            <a:blip xmlns:r="http://schemas.openxmlformats.org/officeDocument/2006/relationships" r:embed="rId25"/>
            <a:srcRect/>
            <a:stretch>
              <a:fillRect/>
            </a:stretch>
          </xdr:blipFill>
          <xdr:spPr bwMode="auto">
            <a:xfrm>
              <a:off x="7096125" y="18059400"/>
              <a:ext cx="5705475" cy="367665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107</xdr:row>
          <xdr:rowOff>0</xdr:rowOff>
        </xdr:from>
        <xdr:to>
          <xdr:col>25</xdr:col>
          <xdr:colOff>285750</xdr:colOff>
          <xdr:row>126</xdr:row>
          <xdr:rowOff>28575</xdr:rowOff>
        </xdr:to>
        <xdr:pic>
          <xdr:nvPicPr>
            <xdr:cNvPr id="86440" name="Picture 16808">
              <a:extLst>
                <a:ext uri="{FF2B5EF4-FFF2-40B4-BE49-F238E27FC236}">
                  <a16:creationId xmlns:a16="http://schemas.microsoft.com/office/drawing/2014/main" id="{E49AD3B4-00C3-6BC6-F3D3-598714063E23}"/>
                </a:ext>
              </a:extLst>
            </xdr:cNvPr>
            <xdr:cNvPicPr>
              <a:picLocks noChangeAspect="1" noChangeArrowheads="1"/>
              <a:extLst>
                <a:ext uri="{84589F7E-364E-4C9E-8A38-B11213B215E9}">
                  <a14:cameraTool cellRange="$B$108:$F$126" spid="_x0000_s86704"/>
                </a:ext>
              </a:extLst>
            </xdr:cNvPicPr>
          </xdr:nvPicPr>
          <xdr:blipFill>
            <a:blip xmlns:r="http://schemas.openxmlformats.org/officeDocument/2006/relationships" r:embed="rId5"/>
            <a:srcRect/>
            <a:stretch>
              <a:fillRect/>
            </a:stretch>
          </xdr:blipFill>
          <xdr:spPr bwMode="auto">
            <a:xfrm>
              <a:off x="17411700" y="22107525"/>
              <a:ext cx="5619750" cy="39243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87</xdr:row>
          <xdr:rowOff>0</xdr:rowOff>
        </xdr:from>
        <xdr:to>
          <xdr:col>12</xdr:col>
          <xdr:colOff>828675</xdr:colOff>
          <xdr:row>105</xdr:row>
          <xdr:rowOff>0</xdr:rowOff>
        </xdr:to>
        <xdr:pic>
          <xdr:nvPicPr>
            <xdr:cNvPr id="86441" name="Picture 11164">
              <a:extLst>
                <a:ext uri="{FF2B5EF4-FFF2-40B4-BE49-F238E27FC236}">
                  <a16:creationId xmlns:a16="http://schemas.microsoft.com/office/drawing/2014/main" id="{84EA2279-6AF9-E7E3-89A3-F3C760C317E6}"/>
                </a:ext>
              </a:extLst>
            </xdr:cNvPr>
            <xdr:cNvPicPr>
              <a:picLocks noChangeAspect="1" noChangeArrowheads="1"/>
              <a:extLst>
                <a:ext uri="{84589F7E-364E-4C9E-8A38-B11213B215E9}">
                  <a14:cameraTool cellRange="$B$88:$F$105" spid="_x0000_s86705"/>
                </a:ext>
              </a:extLst>
            </xdr:cNvPicPr>
          </xdr:nvPicPr>
          <xdr:blipFill>
            <a:blip xmlns:r="http://schemas.openxmlformats.org/officeDocument/2006/relationships" r:embed="rId26"/>
            <a:srcRect/>
            <a:stretch>
              <a:fillRect/>
            </a:stretch>
          </xdr:blipFill>
          <xdr:spPr bwMode="auto">
            <a:xfrm>
              <a:off x="7096125" y="18059400"/>
              <a:ext cx="5705475" cy="367665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107</xdr:row>
          <xdr:rowOff>0</xdr:rowOff>
        </xdr:from>
        <xdr:to>
          <xdr:col>25</xdr:col>
          <xdr:colOff>285750</xdr:colOff>
          <xdr:row>126</xdr:row>
          <xdr:rowOff>28575</xdr:rowOff>
        </xdr:to>
        <xdr:pic>
          <xdr:nvPicPr>
            <xdr:cNvPr id="86442" name="Picture 11165">
              <a:extLst>
                <a:ext uri="{FF2B5EF4-FFF2-40B4-BE49-F238E27FC236}">
                  <a16:creationId xmlns:a16="http://schemas.microsoft.com/office/drawing/2014/main" id="{9CAE4E8D-D4AD-59D9-BD2B-B822A2EEE3B1}"/>
                </a:ext>
              </a:extLst>
            </xdr:cNvPr>
            <xdr:cNvPicPr>
              <a:picLocks noChangeAspect="1" noChangeArrowheads="1"/>
              <a:extLst>
                <a:ext uri="{84589F7E-364E-4C9E-8A38-B11213B215E9}">
                  <a14:cameraTool cellRange="$B$108:$F$126" spid="_x0000_s86706"/>
                </a:ext>
              </a:extLst>
            </xdr:cNvPicPr>
          </xdr:nvPicPr>
          <xdr:blipFill>
            <a:blip xmlns:r="http://schemas.openxmlformats.org/officeDocument/2006/relationships" r:embed="rId5"/>
            <a:srcRect/>
            <a:stretch>
              <a:fillRect/>
            </a:stretch>
          </xdr:blipFill>
          <xdr:spPr bwMode="auto">
            <a:xfrm>
              <a:off x="17411700" y="22107525"/>
              <a:ext cx="5619750" cy="39243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87</xdr:row>
          <xdr:rowOff>0</xdr:rowOff>
        </xdr:from>
        <xdr:to>
          <xdr:col>12</xdr:col>
          <xdr:colOff>828675</xdr:colOff>
          <xdr:row>105</xdr:row>
          <xdr:rowOff>0</xdr:rowOff>
        </xdr:to>
        <xdr:pic>
          <xdr:nvPicPr>
            <xdr:cNvPr id="86443" name="Picture 11166">
              <a:extLst>
                <a:ext uri="{FF2B5EF4-FFF2-40B4-BE49-F238E27FC236}">
                  <a16:creationId xmlns:a16="http://schemas.microsoft.com/office/drawing/2014/main" id="{ED70A2B7-5F61-0792-6F1D-09C12A1406A0}"/>
                </a:ext>
              </a:extLst>
            </xdr:cNvPr>
            <xdr:cNvPicPr>
              <a:picLocks noChangeAspect="1" noChangeArrowheads="1"/>
              <a:extLst>
                <a:ext uri="{84589F7E-364E-4C9E-8A38-B11213B215E9}">
                  <a14:cameraTool cellRange="$B$88:$F$105" spid="_x0000_s86707"/>
                </a:ext>
              </a:extLst>
            </xdr:cNvPicPr>
          </xdr:nvPicPr>
          <xdr:blipFill>
            <a:blip xmlns:r="http://schemas.openxmlformats.org/officeDocument/2006/relationships" r:embed="rId27"/>
            <a:srcRect/>
            <a:stretch>
              <a:fillRect/>
            </a:stretch>
          </xdr:blipFill>
          <xdr:spPr bwMode="auto">
            <a:xfrm>
              <a:off x="7096125" y="18059400"/>
              <a:ext cx="5705475" cy="367665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107</xdr:row>
          <xdr:rowOff>0</xdr:rowOff>
        </xdr:from>
        <xdr:to>
          <xdr:col>25</xdr:col>
          <xdr:colOff>285750</xdr:colOff>
          <xdr:row>126</xdr:row>
          <xdr:rowOff>28575</xdr:rowOff>
        </xdr:to>
        <xdr:pic>
          <xdr:nvPicPr>
            <xdr:cNvPr id="86444" name="Picture 11167">
              <a:extLst>
                <a:ext uri="{FF2B5EF4-FFF2-40B4-BE49-F238E27FC236}">
                  <a16:creationId xmlns:a16="http://schemas.microsoft.com/office/drawing/2014/main" id="{ADA8FEF9-4A0C-A0BB-2D53-DAE3C3105058}"/>
                </a:ext>
              </a:extLst>
            </xdr:cNvPr>
            <xdr:cNvPicPr>
              <a:picLocks noChangeAspect="1" noChangeArrowheads="1"/>
              <a:extLst>
                <a:ext uri="{84589F7E-364E-4C9E-8A38-B11213B215E9}">
                  <a14:cameraTool cellRange="$B$108:$F$126" spid="_x0000_s86708"/>
                </a:ext>
              </a:extLst>
            </xdr:cNvPicPr>
          </xdr:nvPicPr>
          <xdr:blipFill>
            <a:blip xmlns:r="http://schemas.openxmlformats.org/officeDocument/2006/relationships" r:embed="rId5"/>
            <a:srcRect/>
            <a:stretch>
              <a:fillRect/>
            </a:stretch>
          </xdr:blipFill>
          <xdr:spPr bwMode="auto">
            <a:xfrm>
              <a:off x="17411700" y="22107525"/>
              <a:ext cx="5619750" cy="39243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87</xdr:row>
          <xdr:rowOff>0</xdr:rowOff>
        </xdr:from>
        <xdr:to>
          <xdr:col>12</xdr:col>
          <xdr:colOff>828675</xdr:colOff>
          <xdr:row>105</xdr:row>
          <xdr:rowOff>0</xdr:rowOff>
        </xdr:to>
        <xdr:pic>
          <xdr:nvPicPr>
            <xdr:cNvPr id="86445" name="Picture 16813">
              <a:extLst>
                <a:ext uri="{FF2B5EF4-FFF2-40B4-BE49-F238E27FC236}">
                  <a16:creationId xmlns:a16="http://schemas.microsoft.com/office/drawing/2014/main" id="{B4E62E5B-BB42-A125-28F5-EDBCBBC389A2}"/>
                </a:ext>
              </a:extLst>
            </xdr:cNvPr>
            <xdr:cNvPicPr>
              <a:picLocks noChangeAspect="1" noChangeArrowheads="1"/>
              <a:extLst>
                <a:ext uri="{84589F7E-364E-4C9E-8A38-B11213B215E9}">
                  <a14:cameraTool cellRange="$B$88:$F$105" spid="_x0000_s86709"/>
                </a:ext>
              </a:extLst>
            </xdr:cNvPicPr>
          </xdr:nvPicPr>
          <xdr:blipFill>
            <a:blip xmlns:r="http://schemas.openxmlformats.org/officeDocument/2006/relationships" r:embed="rId28"/>
            <a:srcRect/>
            <a:stretch>
              <a:fillRect/>
            </a:stretch>
          </xdr:blipFill>
          <xdr:spPr bwMode="auto">
            <a:xfrm>
              <a:off x="7096125" y="18059400"/>
              <a:ext cx="5705475" cy="367665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107</xdr:row>
          <xdr:rowOff>0</xdr:rowOff>
        </xdr:from>
        <xdr:to>
          <xdr:col>25</xdr:col>
          <xdr:colOff>285750</xdr:colOff>
          <xdr:row>126</xdr:row>
          <xdr:rowOff>28575</xdr:rowOff>
        </xdr:to>
        <xdr:pic>
          <xdr:nvPicPr>
            <xdr:cNvPr id="86446" name="Picture 16814">
              <a:extLst>
                <a:ext uri="{FF2B5EF4-FFF2-40B4-BE49-F238E27FC236}">
                  <a16:creationId xmlns:a16="http://schemas.microsoft.com/office/drawing/2014/main" id="{5BD5C0E5-1D6A-24B8-67B6-67119C4046DE}"/>
                </a:ext>
              </a:extLst>
            </xdr:cNvPr>
            <xdr:cNvPicPr>
              <a:picLocks noChangeAspect="1" noChangeArrowheads="1"/>
              <a:extLst>
                <a:ext uri="{84589F7E-364E-4C9E-8A38-B11213B215E9}">
                  <a14:cameraTool cellRange="$B$108:$F$126" spid="_x0000_s86710"/>
                </a:ext>
              </a:extLst>
            </xdr:cNvPicPr>
          </xdr:nvPicPr>
          <xdr:blipFill>
            <a:blip xmlns:r="http://schemas.openxmlformats.org/officeDocument/2006/relationships" r:embed="rId5"/>
            <a:srcRect/>
            <a:stretch>
              <a:fillRect/>
            </a:stretch>
          </xdr:blipFill>
          <xdr:spPr bwMode="auto">
            <a:xfrm>
              <a:off x="17411700" y="22107525"/>
              <a:ext cx="5619750" cy="39243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87</xdr:row>
          <xdr:rowOff>0</xdr:rowOff>
        </xdr:from>
        <xdr:to>
          <xdr:col>12</xdr:col>
          <xdr:colOff>828675</xdr:colOff>
          <xdr:row>105</xdr:row>
          <xdr:rowOff>0</xdr:rowOff>
        </xdr:to>
        <xdr:pic>
          <xdr:nvPicPr>
            <xdr:cNvPr id="86447" name="Picture 16815">
              <a:extLst>
                <a:ext uri="{FF2B5EF4-FFF2-40B4-BE49-F238E27FC236}">
                  <a16:creationId xmlns:a16="http://schemas.microsoft.com/office/drawing/2014/main" id="{BFB077A6-F237-2E5A-A3F8-A45B414C387F}"/>
                </a:ext>
              </a:extLst>
            </xdr:cNvPr>
            <xdr:cNvPicPr>
              <a:picLocks noChangeAspect="1" noChangeArrowheads="1"/>
              <a:extLst>
                <a:ext uri="{84589F7E-364E-4C9E-8A38-B11213B215E9}">
                  <a14:cameraTool cellRange="$B$88:$F$105" spid="_x0000_s86711"/>
                </a:ext>
              </a:extLst>
            </xdr:cNvPicPr>
          </xdr:nvPicPr>
          <xdr:blipFill>
            <a:blip xmlns:r="http://schemas.openxmlformats.org/officeDocument/2006/relationships" r:embed="rId29"/>
            <a:srcRect/>
            <a:stretch>
              <a:fillRect/>
            </a:stretch>
          </xdr:blipFill>
          <xdr:spPr bwMode="auto">
            <a:xfrm>
              <a:off x="7096125" y="18059400"/>
              <a:ext cx="5705475" cy="367665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107</xdr:row>
          <xdr:rowOff>0</xdr:rowOff>
        </xdr:from>
        <xdr:to>
          <xdr:col>25</xdr:col>
          <xdr:colOff>285750</xdr:colOff>
          <xdr:row>126</xdr:row>
          <xdr:rowOff>28575</xdr:rowOff>
        </xdr:to>
        <xdr:pic>
          <xdr:nvPicPr>
            <xdr:cNvPr id="86448" name="Picture 16816">
              <a:extLst>
                <a:ext uri="{FF2B5EF4-FFF2-40B4-BE49-F238E27FC236}">
                  <a16:creationId xmlns:a16="http://schemas.microsoft.com/office/drawing/2014/main" id="{FD735E91-493E-E3CE-A6B8-404BE51121C0}"/>
                </a:ext>
              </a:extLst>
            </xdr:cNvPr>
            <xdr:cNvPicPr>
              <a:picLocks noChangeAspect="1" noChangeArrowheads="1"/>
              <a:extLst>
                <a:ext uri="{84589F7E-364E-4C9E-8A38-B11213B215E9}">
                  <a14:cameraTool cellRange="$B$108:$F$126" spid="_x0000_s86712"/>
                </a:ext>
              </a:extLst>
            </xdr:cNvPicPr>
          </xdr:nvPicPr>
          <xdr:blipFill>
            <a:blip xmlns:r="http://schemas.openxmlformats.org/officeDocument/2006/relationships" r:embed="rId5"/>
            <a:srcRect/>
            <a:stretch>
              <a:fillRect/>
            </a:stretch>
          </xdr:blipFill>
          <xdr:spPr bwMode="auto">
            <a:xfrm>
              <a:off x="17411700" y="22107525"/>
              <a:ext cx="5619750" cy="39243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87</xdr:row>
          <xdr:rowOff>0</xdr:rowOff>
        </xdr:from>
        <xdr:to>
          <xdr:col>12</xdr:col>
          <xdr:colOff>828675</xdr:colOff>
          <xdr:row>105</xdr:row>
          <xdr:rowOff>0</xdr:rowOff>
        </xdr:to>
        <xdr:pic>
          <xdr:nvPicPr>
            <xdr:cNvPr id="86449" name="Picture 16817">
              <a:extLst>
                <a:ext uri="{FF2B5EF4-FFF2-40B4-BE49-F238E27FC236}">
                  <a16:creationId xmlns:a16="http://schemas.microsoft.com/office/drawing/2014/main" id="{9FCE90B9-1083-9E3D-D543-A03C270FAC4C}"/>
                </a:ext>
              </a:extLst>
            </xdr:cNvPr>
            <xdr:cNvPicPr>
              <a:picLocks noChangeAspect="1" noChangeArrowheads="1"/>
              <a:extLst>
                <a:ext uri="{84589F7E-364E-4C9E-8A38-B11213B215E9}">
                  <a14:cameraTool cellRange="$B$88:$F$105" spid="_x0000_s86713"/>
                </a:ext>
              </a:extLst>
            </xdr:cNvPicPr>
          </xdr:nvPicPr>
          <xdr:blipFill>
            <a:blip xmlns:r="http://schemas.openxmlformats.org/officeDocument/2006/relationships" r:embed="rId30"/>
            <a:srcRect/>
            <a:stretch>
              <a:fillRect/>
            </a:stretch>
          </xdr:blipFill>
          <xdr:spPr bwMode="auto">
            <a:xfrm>
              <a:off x="7096125" y="18059400"/>
              <a:ext cx="5705475" cy="367665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107</xdr:row>
          <xdr:rowOff>0</xdr:rowOff>
        </xdr:from>
        <xdr:to>
          <xdr:col>25</xdr:col>
          <xdr:colOff>285750</xdr:colOff>
          <xdr:row>126</xdr:row>
          <xdr:rowOff>28575</xdr:rowOff>
        </xdr:to>
        <xdr:pic>
          <xdr:nvPicPr>
            <xdr:cNvPr id="86450" name="Picture 16818">
              <a:extLst>
                <a:ext uri="{FF2B5EF4-FFF2-40B4-BE49-F238E27FC236}">
                  <a16:creationId xmlns:a16="http://schemas.microsoft.com/office/drawing/2014/main" id="{EF1A36AC-E52E-2A1A-E33D-4AB24165F861}"/>
                </a:ext>
              </a:extLst>
            </xdr:cNvPr>
            <xdr:cNvPicPr>
              <a:picLocks noChangeAspect="1" noChangeArrowheads="1"/>
              <a:extLst>
                <a:ext uri="{84589F7E-364E-4C9E-8A38-B11213B215E9}">
                  <a14:cameraTool cellRange="$B$108:$F$126" spid="_x0000_s86714"/>
                </a:ext>
              </a:extLst>
            </xdr:cNvPicPr>
          </xdr:nvPicPr>
          <xdr:blipFill>
            <a:blip xmlns:r="http://schemas.openxmlformats.org/officeDocument/2006/relationships" r:embed="rId31"/>
            <a:srcRect/>
            <a:stretch>
              <a:fillRect/>
            </a:stretch>
          </xdr:blipFill>
          <xdr:spPr bwMode="auto">
            <a:xfrm>
              <a:off x="17411700" y="22107525"/>
              <a:ext cx="5619750" cy="392430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30480</xdr:colOff>
      <xdr:row>0</xdr:row>
      <xdr:rowOff>0</xdr:rowOff>
    </xdr:from>
    <xdr:to>
      <xdr:col>8</xdr:col>
      <xdr:colOff>734525</xdr:colOff>
      <xdr:row>60</xdr:row>
      <xdr:rowOff>170496</xdr:rowOff>
    </xdr:to>
    <xdr:grpSp>
      <xdr:nvGrpSpPr>
        <xdr:cNvPr id="2" name="Group 100086">
          <a:extLst>
            <a:ext uri="{FF2B5EF4-FFF2-40B4-BE49-F238E27FC236}">
              <a16:creationId xmlns:a16="http://schemas.microsoft.com/office/drawing/2014/main" id="{00000000-0008-0000-0100-000002000000}"/>
            </a:ext>
          </a:extLst>
        </xdr:cNvPr>
        <xdr:cNvGrpSpPr/>
      </xdr:nvGrpSpPr>
      <xdr:grpSpPr>
        <a:xfrm>
          <a:off x="30480" y="0"/>
          <a:ext cx="7214663" cy="11622908"/>
          <a:chOff x="0" y="0"/>
          <a:chExt cx="6950964" cy="10082784"/>
        </a:xfrm>
      </xdr:grpSpPr>
      <xdr:sp macro="" textlink="">
        <xdr:nvSpPr>
          <xdr:cNvPr id="3" name="Rectangle 6">
            <a:extLst>
              <a:ext uri="{FF2B5EF4-FFF2-40B4-BE49-F238E27FC236}">
                <a16:creationId xmlns:a16="http://schemas.microsoft.com/office/drawing/2014/main" id="{00000000-0008-0000-0100-000003000000}"/>
              </a:ext>
            </a:extLst>
          </xdr:cNvPr>
          <xdr:cNvSpPr/>
        </xdr:nvSpPr>
        <xdr:spPr>
          <a:xfrm>
            <a:off x="774192" y="674751"/>
            <a:ext cx="38021" cy="171355"/>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Calibri" panose="020F0502020204030204" pitchFamily="34" charset="0"/>
                <a:ea typeface="Calibri" panose="020F050202020403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4" name="Rectangle 7">
            <a:extLst>
              <a:ext uri="{FF2B5EF4-FFF2-40B4-BE49-F238E27FC236}">
                <a16:creationId xmlns:a16="http://schemas.microsoft.com/office/drawing/2014/main" id="{00000000-0008-0000-0100-000004000000}"/>
              </a:ext>
            </a:extLst>
          </xdr:cNvPr>
          <xdr:cNvSpPr/>
        </xdr:nvSpPr>
        <xdr:spPr>
          <a:xfrm>
            <a:off x="774192" y="866639"/>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5" name="Rectangle 8">
            <a:extLst>
              <a:ext uri="{FF2B5EF4-FFF2-40B4-BE49-F238E27FC236}">
                <a16:creationId xmlns:a16="http://schemas.microsoft.com/office/drawing/2014/main" id="{00000000-0008-0000-0100-000005000000}"/>
              </a:ext>
            </a:extLst>
          </xdr:cNvPr>
          <xdr:cNvSpPr/>
        </xdr:nvSpPr>
        <xdr:spPr>
          <a:xfrm>
            <a:off x="774192" y="1089139"/>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6" name="Rectangle 9">
            <a:extLst>
              <a:ext uri="{FF2B5EF4-FFF2-40B4-BE49-F238E27FC236}">
                <a16:creationId xmlns:a16="http://schemas.microsoft.com/office/drawing/2014/main" id="{00000000-0008-0000-0100-000006000000}"/>
              </a:ext>
            </a:extLst>
          </xdr:cNvPr>
          <xdr:cNvSpPr/>
        </xdr:nvSpPr>
        <xdr:spPr>
          <a:xfrm>
            <a:off x="774192" y="1311639"/>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7" name="Rectangle 10">
            <a:extLst>
              <a:ext uri="{FF2B5EF4-FFF2-40B4-BE49-F238E27FC236}">
                <a16:creationId xmlns:a16="http://schemas.microsoft.com/office/drawing/2014/main" id="{00000000-0008-0000-0100-000007000000}"/>
              </a:ext>
            </a:extLst>
          </xdr:cNvPr>
          <xdr:cNvSpPr/>
        </xdr:nvSpPr>
        <xdr:spPr>
          <a:xfrm>
            <a:off x="774192" y="1534138"/>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8" name="Rectangle 11">
            <a:extLst>
              <a:ext uri="{FF2B5EF4-FFF2-40B4-BE49-F238E27FC236}">
                <a16:creationId xmlns:a16="http://schemas.microsoft.com/office/drawing/2014/main" id="{00000000-0008-0000-0100-000008000000}"/>
              </a:ext>
            </a:extLst>
          </xdr:cNvPr>
          <xdr:cNvSpPr/>
        </xdr:nvSpPr>
        <xdr:spPr>
          <a:xfrm>
            <a:off x="774192" y="1755120"/>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9" name="Rectangle 12">
            <a:extLst>
              <a:ext uri="{FF2B5EF4-FFF2-40B4-BE49-F238E27FC236}">
                <a16:creationId xmlns:a16="http://schemas.microsoft.com/office/drawing/2014/main" id="{00000000-0008-0000-0100-000009000000}"/>
              </a:ext>
            </a:extLst>
          </xdr:cNvPr>
          <xdr:cNvSpPr/>
        </xdr:nvSpPr>
        <xdr:spPr>
          <a:xfrm>
            <a:off x="774192" y="1977620"/>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10" name="Rectangle 13">
            <a:extLst>
              <a:ext uri="{FF2B5EF4-FFF2-40B4-BE49-F238E27FC236}">
                <a16:creationId xmlns:a16="http://schemas.microsoft.com/office/drawing/2014/main" id="{00000000-0008-0000-0100-00000A000000}"/>
              </a:ext>
            </a:extLst>
          </xdr:cNvPr>
          <xdr:cNvSpPr/>
        </xdr:nvSpPr>
        <xdr:spPr>
          <a:xfrm>
            <a:off x="774192" y="2200119"/>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11" name="Rectangle 14">
            <a:extLst>
              <a:ext uri="{FF2B5EF4-FFF2-40B4-BE49-F238E27FC236}">
                <a16:creationId xmlns:a16="http://schemas.microsoft.com/office/drawing/2014/main" id="{00000000-0008-0000-0100-00000B000000}"/>
              </a:ext>
            </a:extLst>
          </xdr:cNvPr>
          <xdr:cNvSpPr/>
        </xdr:nvSpPr>
        <xdr:spPr>
          <a:xfrm>
            <a:off x="774192" y="2422619"/>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12" name="Rectangle 15">
            <a:extLst>
              <a:ext uri="{FF2B5EF4-FFF2-40B4-BE49-F238E27FC236}">
                <a16:creationId xmlns:a16="http://schemas.microsoft.com/office/drawing/2014/main" id="{00000000-0008-0000-0100-00000C000000}"/>
              </a:ext>
            </a:extLst>
          </xdr:cNvPr>
          <xdr:cNvSpPr/>
        </xdr:nvSpPr>
        <xdr:spPr>
          <a:xfrm>
            <a:off x="774192" y="2645119"/>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13" name="Rectangle 16">
            <a:extLst>
              <a:ext uri="{FF2B5EF4-FFF2-40B4-BE49-F238E27FC236}">
                <a16:creationId xmlns:a16="http://schemas.microsoft.com/office/drawing/2014/main" id="{00000000-0008-0000-0100-00000D000000}"/>
              </a:ext>
            </a:extLst>
          </xdr:cNvPr>
          <xdr:cNvSpPr/>
        </xdr:nvSpPr>
        <xdr:spPr>
          <a:xfrm>
            <a:off x="774192" y="2867618"/>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14" name="Rectangle 17">
            <a:extLst>
              <a:ext uri="{FF2B5EF4-FFF2-40B4-BE49-F238E27FC236}">
                <a16:creationId xmlns:a16="http://schemas.microsoft.com/office/drawing/2014/main" id="{00000000-0008-0000-0100-00000E000000}"/>
              </a:ext>
            </a:extLst>
          </xdr:cNvPr>
          <xdr:cNvSpPr/>
        </xdr:nvSpPr>
        <xdr:spPr>
          <a:xfrm>
            <a:off x="3041904" y="3167253"/>
            <a:ext cx="1729018" cy="448003"/>
          </a:xfrm>
          <a:prstGeom prst="rect">
            <a:avLst/>
          </a:prstGeom>
          <a:ln>
            <a:noFill/>
          </a:ln>
        </xdr:spPr>
        <xdr:txBody>
          <a:bodyPr vert="horz" wrap="square" lIns="0" tIns="0" rIns="0" bIns="0" rtlCol="0">
            <a:noAutofit/>
          </a:bodyPr>
          <a:lstStyle/>
          <a:p>
            <a:pPr>
              <a:lnSpc>
                <a:spcPct val="107000"/>
              </a:lnSpc>
              <a:spcAft>
                <a:spcPts val="800"/>
              </a:spcAft>
            </a:pPr>
            <a:r>
              <a:rPr lang="es-ES" sz="2600" b="1">
                <a:solidFill>
                  <a:srgbClr val="000000"/>
                </a:solidFill>
                <a:effectLst/>
                <a:latin typeface="Calibri" panose="020F0502020204030204" pitchFamily="34" charset="0"/>
                <a:ea typeface="Calibri" panose="020F0502020204030204" pitchFamily="34" charset="0"/>
              </a:rPr>
              <a:t>ANEXO 5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15" name="Rectangle 18">
            <a:extLst>
              <a:ext uri="{FF2B5EF4-FFF2-40B4-BE49-F238E27FC236}">
                <a16:creationId xmlns:a16="http://schemas.microsoft.com/office/drawing/2014/main" id="{00000000-0008-0000-0100-00000F000000}"/>
              </a:ext>
            </a:extLst>
          </xdr:cNvPr>
          <xdr:cNvSpPr/>
        </xdr:nvSpPr>
        <xdr:spPr>
          <a:xfrm>
            <a:off x="3654552" y="3632834"/>
            <a:ext cx="76500" cy="344777"/>
          </a:xfrm>
          <a:prstGeom prst="rect">
            <a:avLst/>
          </a:prstGeom>
          <a:ln>
            <a:noFill/>
          </a:ln>
        </xdr:spPr>
        <xdr:txBody>
          <a:bodyPr vert="horz" wrap="square" lIns="0" tIns="0" rIns="0" bIns="0" rtlCol="0">
            <a:noAutofit/>
          </a:bodyPr>
          <a:lstStyle/>
          <a:p>
            <a:pPr>
              <a:lnSpc>
                <a:spcPct val="107000"/>
              </a:lnSpc>
              <a:spcAft>
                <a:spcPts val="800"/>
              </a:spcAft>
            </a:pPr>
            <a:r>
              <a:rPr lang="es-ES" sz="2000" b="1">
                <a:solidFill>
                  <a:srgbClr val="000000"/>
                </a:solidFill>
                <a:effectLst/>
                <a:latin typeface="Calibri" panose="020F0502020204030204" pitchFamily="34" charset="0"/>
                <a:ea typeface="Calibri" panose="020F050202020403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16" name="Rectangle 19">
            <a:extLst>
              <a:ext uri="{FF2B5EF4-FFF2-40B4-BE49-F238E27FC236}">
                <a16:creationId xmlns:a16="http://schemas.microsoft.com/office/drawing/2014/main" id="{00000000-0008-0000-0100-000010000000}"/>
              </a:ext>
            </a:extLst>
          </xdr:cNvPr>
          <xdr:cNvSpPr/>
        </xdr:nvSpPr>
        <xdr:spPr>
          <a:xfrm>
            <a:off x="1595582" y="4018414"/>
            <a:ext cx="5073023" cy="354268"/>
          </a:xfrm>
          <a:prstGeom prst="rect">
            <a:avLst/>
          </a:prstGeom>
          <a:ln>
            <a:noFill/>
          </a:ln>
        </xdr:spPr>
        <xdr:txBody>
          <a:bodyPr vert="horz" wrap="square" lIns="0" tIns="0" rIns="0" bIns="0" rtlCol="0">
            <a:noAutofit/>
          </a:bodyPr>
          <a:lstStyle/>
          <a:p>
            <a:pPr>
              <a:lnSpc>
                <a:spcPct val="107000"/>
              </a:lnSpc>
              <a:spcAft>
                <a:spcPts val="800"/>
              </a:spcAft>
            </a:pPr>
            <a:r>
              <a:rPr lang="es-ES" sz="2000" b="1">
                <a:solidFill>
                  <a:srgbClr val="000000"/>
                </a:solidFill>
                <a:effectLst/>
                <a:latin typeface="Calibri" panose="020F0502020204030204" pitchFamily="34" charset="0"/>
                <a:ea typeface="Calibri" panose="020F0502020204030204" pitchFamily="34" charset="0"/>
              </a:rPr>
              <a:t>MODELO DE INFORME MENSUAL O&amp;M</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17" name="Rectangle 20">
            <a:extLst>
              <a:ext uri="{FF2B5EF4-FFF2-40B4-BE49-F238E27FC236}">
                <a16:creationId xmlns:a16="http://schemas.microsoft.com/office/drawing/2014/main" id="{00000000-0008-0000-0100-000011000000}"/>
              </a:ext>
            </a:extLst>
          </xdr:cNvPr>
          <xdr:cNvSpPr/>
        </xdr:nvSpPr>
        <xdr:spPr>
          <a:xfrm>
            <a:off x="5711952" y="4077736"/>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18" name="Rectangle 21">
            <a:extLst>
              <a:ext uri="{FF2B5EF4-FFF2-40B4-BE49-F238E27FC236}">
                <a16:creationId xmlns:a16="http://schemas.microsoft.com/office/drawing/2014/main" id="{00000000-0008-0000-0100-000012000000}"/>
              </a:ext>
            </a:extLst>
          </xdr:cNvPr>
          <xdr:cNvSpPr/>
        </xdr:nvSpPr>
        <xdr:spPr>
          <a:xfrm>
            <a:off x="774211" y="4341346"/>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19" name="Rectangle 22">
            <a:extLst>
              <a:ext uri="{FF2B5EF4-FFF2-40B4-BE49-F238E27FC236}">
                <a16:creationId xmlns:a16="http://schemas.microsoft.com/office/drawing/2014/main" id="{00000000-0008-0000-0100-000013000000}"/>
              </a:ext>
            </a:extLst>
          </xdr:cNvPr>
          <xdr:cNvSpPr/>
        </xdr:nvSpPr>
        <xdr:spPr>
          <a:xfrm>
            <a:off x="774211" y="4563845"/>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20" name="Rectangle 23">
            <a:extLst>
              <a:ext uri="{FF2B5EF4-FFF2-40B4-BE49-F238E27FC236}">
                <a16:creationId xmlns:a16="http://schemas.microsoft.com/office/drawing/2014/main" id="{00000000-0008-0000-0100-000014000000}"/>
              </a:ext>
            </a:extLst>
          </xdr:cNvPr>
          <xdr:cNvSpPr/>
        </xdr:nvSpPr>
        <xdr:spPr>
          <a:xfrm>
            <a:off x="774211" y="4784827"/>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21" name="Rectangle 24">
            <a:extLst>
              <a:ext uri="{FF2B5EF4-FFF2-40B4-BE49-F238E27FC236}">
                <a16:creationId xmlns:a16="http://schemas.microsoft.com/office/drawing/2014/main" id="{00000000-0008-0000-0100-000015000000}"/>
              </a:ext>
            </a:extLst>
          </xdr:cNvPr>
          <xdr:cNvSpPr/>
        </xdr:nvSpPr>
        <xdr:spPr>
          <a:xfrm>
            <a:off x="774211" y="5007326"/>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22" name="Rectangle 25">
            <a:extLst>
              <a:ext uri="{FF2B5EF4-FFF2-40B4-BE49-F238E27FC236}">
                <a16:creationId xmlns:a16="http://schemas.microsoft.com/office/drawing/2014/main" id="{00000000-0008-0000-0100-000016000000}"/>
              </a:ext>
            </a:extLst>
          </xdr:cNvPr>
          <xdr:cNvSpPr/>
        </xdr:nvSpPr>
        <xdr:spPr>
          <a:xfrm>
            <a:off x="774211" y="5229826"/>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23" name="Rectangle 26">
            <a:extLst>
              <a:ext uri="{FF2B5EF4-FFF2-40B4-BE49-F238E27FC236}">
                <a16:creationId xmlns:a16="http://schemas.microsoft.com/office/drawing/2014/main" id="{00000000-0008-0000-0100-000017000000}"/>
              </a:ext>
            </a:extLst>
          </xdr:cNvPr>
          <xdr:cNvSpPr/>
        </xdr:nvSpPr>
        <xdr:spPr>
          <a:xfrm>
            <a:off x="774211" y="5452326"/>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24" name="Rectangle 27">
            <a:extLst>
              <a:ext uri="{FF2B5EF4-FFF2-40B4-BE49-F238E27FC236}">
                <a16:creationId xmlns:a16="http://schemas.microsoft.com/office/drawing/2014/main" id="{00000000-0008-0000-0100-000018000000}"/>
              </a:ext>
            </a:extLst>
          </xdr:cNvPr>
          <xdr:cNvSpPr/>
        </xdr:nvSpPr>
        <xdr:spPr>
          <a:xfrm>
            <a:off x="774211" y="5674825"/>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25" name="Rectangle 28">
            <a:extLst>
              <a:ext uri="{FF2B5EF4-FFF2-40B4-BE49-F238E27FC236}">
                <a16:creationId xmlns:a16="http://schemas.microsoft.com/office/drawing/2014/main" id="{00000000-0008-0000-0100-000019000000}"/>
              </a:ext>
            </a:extLst>
          </xdr:cNvPr>
          <xdr:cNvSpPr/>
        </xdr:nvSpPr>
        <xdr:spPr>
          <a:xfrm>
            <a:off x="774211" y="5897325"/>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26" name="Rectangle 29">
            <a:extLst>
              <a:ext uri="{FF2B5EF4-FFF2-40B4-BE49-F238E27FC236}">
                <a16:creationId xmlns:a16="http://schemas.microsoft.com/office/drawing/2014/main" id="{00000000-0008-0000-0100-00001A000000}"/>
              </a:ext>
            </a:extLst>
          </xdr:cNvPr>
          <xdr:cNvSpPr/>
        </xdr:nvSpPr>
        <xdr:spPr>
          <a:xfrm>
            <a:off x="774211" y="6118306"/>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27" name="Rectangle 30">
            <a:extLst>
              <a:ext uri="{FF2B5EF4-FFF2-40B4-BE49-F238E27FC236}">
                <a16:creationId xmlns:a16="http://schemas.microsoft.com/office/drawing/2014/main" id="{00000000-0008-0000-0100-00001B000000}"/>
              </a:ext>
            </a:extLst>
          </xdr:cNvPr>
          <xdr:cNvSpPr/>
        </xdr:nvSpPr>
        <xdr:spPr>
          <a:xfrm>
            <a:off x="774211" y="6340805"/>
            <a:ext cx="46741" cy="229641"/>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28" name="Rectangle 31">
            <a:extLst>
              <a:ext uri="{FF2B5EF4-FFF2-40B4-BE49-F238E27FC236}">
                <a16:creationId xmlns:a16="http://schemas.microsoft.com/office/drawing/2014/main" id="{00000000-0008-0000-0100-00001C000000}"/>
              </a:ext>
            </a:extLst>
          </xdr:cNvPr>
          <xdr:cNvSpPr/>
        </xdr:nvSpPr>
        <xdr:spPr>
          <a:xfrm>
            <a:off x="5263918" y="6340805"/>
            <a:ext cx="46741" cy="229641"/>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29" name="Rectangle 32">
            <a:extLst>
              <a:ext uri="{FF2B5EF4-FFF2-40B4-BE49-F238E27FC236}">
                <a16:creationId xmlns:a16="http://schemas.microsoft.com/office/drawing/2014/main" id="{00000000-0008-0000-0100-00001D000000}"/>
              </a:ext>
            </a:extLst>
          </xdr:cNvPr>
          <xdr:cNvSpPr/>
        </xdr:nvSpPr>
        <xdr:spPr>
          <a:xfrm>
            <a:off x="774211" y="6563305"/>
            <a:ext cx="46741" cy="229641"/>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30" name="Rectangle 33">
            <a:extLst>
              <a:ext uri="{FF2B5EF4-FFF2-40B4-BE49-F238E27FC236}">
                <a16:creationId xmlns:a16="http://schemas.microsoft.com/office/drawing/2014/main" id="{00000000-0008-0000-0100-00001E000000}"/>
              </a:ext>
            </a:extLst>
          </xdr:cNvPr>
          <xdr:cNvSpPr/>
        </xdr:nvSpPr>
        <xdr:spPr>
          <a:xfrm>
            <a:off x="774211" y="6785805"/>
            <a:ext cx="46741" cy="229641"/>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31" name="Rectangle 34">
            <a:extLst>
              <a:ext uri="{FF2B5EF4-FFF2-40B4-BE49-F238E27FC236}">
                <a16:creationId xmlns:a16="http://schemas.microsoft.com/office/drawing/2014/main" id="{00000000-0008-0000-0100-00001F000000}"/>
              </a:ext>
            </a:extLst>
          </xdr:cNvPr>
          <xdr:cNvSpPr/>
        </xdr:nvSpPr>
        <xdr:spPr>
          <a:xfrm>
            <a:off x="774211" y="7008304"/>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32" name="Rectangle 35">
            <a:extLst>
              <a:ext uri="{FF2B5EF4-FFF2-40B4-BE49-F238E27FC236}">
                <a16:creationId xmlns:a16="http://schemas.microsoft.com/office/drawing/2014/main" id="{00000000-0008-0000-0100-000020000000}"/>
              </a:ext>
            </a:extLst>
          </xdr:cNvPr>
          <xdr:cNvSpPr/>
        </xdr:nvSpPr>
        <xdr:spPr>
          <a:xfrm>
            <a:off x="774211" y="7230804"/>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33" name="Rectangle 36">
            <a:extLst>
              <a:ext uri="{FF2B5EF4-FFF2-40B4-BE49-F238E27FC236}">
                <a16:creationId xmlns:a16="http://schemas.microsoft.com/office/drawing/2014/main" id="{00000000-0008-0000-0100-000021000000}"/>
              </a:ext>
            </a:extLst>
          </xdr:cNvPr>
          <xdr:cNvSpPr/>
        </xdr:nvSpPr>
        <xdr:spPr>
          <a:xfrm>
            <a:off x="774211" y="7451786"/>
            <a:ext cx="46741" cy="229639"/>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34" name="Rectangle 37">
            <a:extLst>
              <a:ext uri="{FF2B5EF4-FFF2-40B4-BE49-F238E27FC236}">
                <a16:creationId xmlns:a16="http://schemas.microsoft.com/office/drawing/2014/main" id="{00000000-0008-0000-0100-000022000000}"/>
              </a:ext>
            </a:extLst>
          </xdr:cNvPr>
          <xdr:cNvSpPr/>
        </xdr:nvSpPr>
        <xdr:spPr>
          <a:xfrm>
            <a:off x="774211" y="7653034"/>
            <a:ext cx="38021" cy="171356"/>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Calibri" panose="020F0502020204030204" pitchFamily="34" charset="0"/>
                <a:ea typeface="Calibri" panose="020F050202020403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35" name="Rectangle 38">
            <a:extLst>
              <a:ext uri="{FF2B5EF4-FFF2-40B4-BE49-F238E27FC236}">
                <a16:creationId xmlns:a16="http://schemas.microsoft.com/office/drawing/2014/main" id="{00000000-0008-0000-0100-000023000000}"/>
              </a:ext>
            </a:extLst>
          </xdr:cNvPr>
          <xdr:cNvSpPr/>
        </xdr:nvSpPr>
        <xdr:spPr>
          <a:xfrm>
            <a:off x="1964436" y="7700010"/>
            <a:ext cx="19239" cy="86710"/>
          </a:xfrm>
          <a:prstGeom prst="rect">
            <a:avLst/>
          </a:prstGeom>
          <a:ln>
            <a:noFill/>
          </a:ln>
        </xdr:spPr>
        <xdr:txBody>
          <a:bodyPr vert="horz" wrap="square" lIns="0" tIns="0" rIns="0" bIns="0" rtlCol="0">
            <a:noAutofit/>
          </a:bodyPr>
          <a:lstStyle/>
          <a:p>
            <a:pPr>
              <a:lnSpc>
                <a:spcPct val="107000"/>
              </a:lnSpc>
              <a:spcAft>
                <a:spcPts val="800"/>
              </a:spcAft>
            </a:pPr>
            <a:r>
              <a:rPr lang="es-ES" sz="500">
                <a:solidFill>
                  <a:srgbClr val="000000"/>
                </a:solidFill>
                <a:effectLst/>
                <a:latin typeface="Calibri" panose="020F0502020204030204" pitchFamily="34" charset="0"/>
                <a:ea typeface="Calibri" panose="020F050202020403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36" name="Rectangle 39">
            <a:extLst>
              <a:ext uri="{FF2B5EF4-FFF2-40B4-BE49-F238E27FC236}">
                <a16:creationId xmlns:a16="http://schemas.microsoft.com/office/drawing/2014/main" id="{00000000-0008-0000-0100-000024000000}"/>
              </a:ext>
            </a:extLst>
          </xdr:cNvPr>
          <xdr:cNvSpPr/>
        </xdr:nvSpPr>
        <xdr:spPr>
          <a:xfrm>
            <a:off x="6534927" y="7853950"/>
            <a:ext cx="19239" cy="86710"/>
          </a:xfrm>
          <a:prstGeom prst="rect">
            <a:avLst/>
          </a:prstGeom>
          <a:ln>
            <a:noFill/>
          </a:ln>
        </xdr:spPr>
        <xdr:txBody>
          <a:bodyPr vert="horz" wrap="square" lIns="0" tIns="0" rIns="0" bIns="0" rtlCol="0">
            <a:noAutofit/>
          </a:bodyPr>
          <a:lstStyle/>
          <a:p>
            <a:pPr>
              <a:lnSpc>
                <a:spcPct val="107000"/>
              </a:lnSpc>
              <a:spcAft>
                <a:spcPts val="800"/>
              </a:spcAft>
            </a:pPr>
            <a:r>
              <a:rPr lang="es-ES" sz="500">
                <a:solidFill>
                  <a:srgbClr val="000000"/>
                </a:solidFill>
                <a:effectLst/>
                <a:latin typeface="Calibri" panose="020F0502020204030204" pitchFamily="34" charset="0"/>
                <a:ea typeface="Calibri" panose="020F050202020403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37" name="Rectangle 40">
            <a:extLst>
              <a:ext uri="{FF2B5EF4-FFF2-40B4-BE49-F238E27FC236}">
                <a16:creationId xmlns:a16="http://schemas.microsoft.com/office/drawing/2014/main" id="{00000000-0008-0000-0100-000025000000}"/>
              </a:ext>
            </a:extLst>
          </xdr:cNvPr>
          <xdr:cNvSpPr/>
        </xdr:nvSpPr>
        <xdr:spPr>
          <a:xfrm>
            <a:off x="6534927" y="8007888"/>
            <a:ext cx="19239" cy="86711"/>
          </a:xfrm>
          <a:prstGeom prst="rect">
            <a:avLst/>
          </a:prstGeom>
          <a:ln>
            <a:noFill/>
          </a:ln>
        </xdr:spPr>
        <xdr:txBody>
          <a:bodyPr vert="horz" wrap="square" lIns="0" tIns="0" rIns="0" bIns="0" rtlCol="0">
            <a:noAutofit/>
          </a:bodyPr>
          <a:lstStyle/>
          <a:p>
            <a:pPr>
              <a:lnSpc>
                <a:spcPct val="107000"/>
              </a:lnSpc>
              <a:spcAft>
                <a:spcPts val="800"/>
              </a:spcAft>
            </a:pPr>
            <a:r>
              <a:rPr lang="es-ES" sz="500">
                <a:solidFill>
                  <a:srgbClr val="000000"/>
                </a:solidFill>
                <a:effectLst/>
                <a:latin typeface="Calibri" panose="020F0502020204030204" pitchFamily="34" charset="0"/>
                <a:ea typeface="Calibri" panose="020F050202020403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38" name="Rectangle 41">
            <a:extLst>
              <a:ext uri="{FF2B5EF4-FFF2-40B4-BE49-F238E27FC236}">
                <a16:creationId xmlns:a16="http://schemas.microsoft.com/office/drawing/2014/main" id="{00000000-0008-0000-0100-000026000000}"/>
              </a:ext>
            </a:extLst>
          </xdr:cNvPr>
          <xdr:cNvSpPr/>
        </xdr:nvSpPr>
        <xdr:spPr>
          <a:xfrm>
            <a:off x="6534912" y="8175879"/>
            <a:ext cx="38021" cy="171355"/>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Calibri" panose="020F0502020204030204" pitchFamily="34" charset="0"/>
                <a:ea typeface="Calibri" panose="020F050202020403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39" name="Rectangle 42">
            <a:extLst>
              <a:ext uri="{FF2B5EF4-FFF2-40B4-BE49-F238E27FC236}">
                <a16:creationId xmlns:a16="http://schemas.microsoft.com/office/drawing/2014/main" id="{00000000-0008-0000-0100-000027000000}"/>
              </a:ext>
            </a:extLst>
          </xdr:cNvPr>
          <xdr:cNvSpPr/>
        </xdr:nvSpPr>
        <xdr:spPr>
          <a:xfrm>
            <a:off x="4936180" y="8405968"/>
            <a:ext cx="38021" cy="171356"/>
          </a:xfrm>
          <a:prstGeom prst="rect">
            <a:avLst/>
          </a:prstGeom>
          <a:ln>
            <a:noFill/>
          </a:ln>
        </xdr:spPr>
        <xdr:txBody>
          <a:bodyPr vert="horz" wrap="square" lIns="0" tIns="0" rIns="0" bIns="0" rtlCol="0">
            <a:noAutofit/>
          </a:bodyPr>
          <a:lstStyle/>
          <a:p>
            <a:pPr>
              <a:lnSpc>
                <a:spcPct val="107000"/>
              </a:lnSpc>
              <a:spcAft>
                <a:spcPts val="800"/>
              </a:spcAft>
            </a:pPr>
            <a:r>
              <a:rPr lang="es-ES" sz="1000" b="1">
                <a:solidFill>
                  <a:srgbClr val="000000"/>
                </a:solidFill>
                <a:effectLst/>
                <a:latin typeface="Calibri" panose="020F0502020204030204" pitchFamily="34" charset="0"/>
                <a:ea typeface="Calibri" panose="020F050202020403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40" name="Rectangle 43">
            <a:extLst>
              <a:ext uri="{FF2B5EF4-FFF2-40B4-BE49-F238E27FC236}">
                <a16:creationId xmlns:a16="http://schemas.microsoft.com/office/drawing/2014/main" id="{00000000-0008-0000-0100-000028000000}"/>
              </a:ext>
            </a:extLst>
          </xdr:cNvPr>
          <xdr:cNvSpPr/>
        </xdr:nvSpPr>
        <xdr:spPr>
          <a:xfrm>
            <a:off x="4936236" y="8637651"/>
            <a:ext cx="38021" cy="171355"/>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Calibri" panose="020F0502020204030204" pitchFamily="34" charset="0"/>
                <a:ea typeface="Calibri" panose="020F050202020403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41" name="Shape 138147">
            <a:extLst>
              <a:ext uri="{FF2B5EF4-FFF2-40B4-BE49-F238E27FC236}">
                <a16:creationId xmlns:a16="http://schemas.microsoft.com/office/drawing/2014/main" id="{00000000-0008-0000-0100-000029000000}"/>
              </a:ext>
            </a:extLst>
          </xdr:cNvPr>
          <xdr:cNvSpPr/>
        </xdr:nvSpPr>
        <xdr:spPr>
          <a:xfrm>
            <a:off x="0" y="0"/>
            <a:ext cx="38100" cy="56388"/>
          </a:xfrm>
          <a:custGeom>
            <a:avLst/>
            <a:gdLst/>
            <a:ahLst/>
            <a:cxnLst/>
            <a:rect l="0" t="0" r="0" b="0"/>
            <a:pathLst>
              <a:path w="38100" h="56388">
                <a:moveTo>
                  <a:pt x="0" y="0"/>
                </a:moveTo>
                <a:lnTo>
                  <a:pt x="38100" y="0"/>
                </a:lnTo>
                <a:lnTo>
                  <a:pt x="38100" y="56388"/>
                </a:lnTo>
                <a:lnTo>
                  <a:pt x="0" y="56388"/>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42" name="Shape 138148">
            <a:extLst>
              <a:ext uri="{FF2B5EF4-FFF2-40B4-BE49-F238E27FC236}">
                <a16:creationId xmlns:a16="http://schemas.microsoft.com/office/drawing/2014/main" id="{00000000-0008-0000-0100-00002A000000}"/>
              </a:ext>
            </a:extLst>
          </xdr:cNvPr>
          <xdr:cNvSpPr/>
        </xdr:nvSpPr>
        <xdr:spPr>
          <a:xfrm>
            <a:off x="0" y="0"/>
            <a:ext cx="56388" cy="38100"/>
          </a:xfrm>
          <a:custGeom>
            <a:avLst/>
            <a:gdLst/>
            <a:ahLst/>
            <a:cxnLst/>
            <a:rect l="0" t="0" r="0" b="0"/>
            <a:pathLst>
              <a:path w="56388" h="38100">
                <a:moveTo>
                  <a:pt x="0" y="0"/>
                </a:moveTo>
                <a:lnTo>
                  <a:pt x="56388" y="0"/>
                </a:lnTo>
                <a:lnTo>
                  <a:pt x="56388" y="38100"/>
                </a:lnTo>
                <a:lnTo>
                  <a:pt x="0" y="38100"/>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43" name="Shape 138149">
            <a:extLst>
              <a:ext uri="{FF2B5EF4-FFF2-40B4-BE49-F238E27FC236}">
                <a16:creationId xmlns:a16="http://schemas.microsoft.com/office/drawing/2014/main" id="{00000000-0008-0000-0100-00002B000000}"/>
              </a:ext>
            </a:extLst>
          </xdr:cNvPr>
          <xdr:cNvSpPr/>
        </xdr:nvSpPr>
        <xdr:spPr>
          <a:xfrm>
            <a:off x="38100" y="38100"/>
            <a:ext cx="9144" cy="18288"/>
          </a:xfrm>
          <a:custGeom>
            <a:avLst/>
            <a:gdLst/>
            <a:ahLst/>
            <a:cxnLst/>
            <a:rect l="0" t="0" r="0" b="0"/>
            <a:pathLst>
              <a:path w="9144" h="18288">
                <a:moveTo>
                  <a:pt x="0" y="0"/>
                </a:moveTo>
                <a:lnTo>
                  <a:pt x="9144" y="0"/>
                </a:lnTo>
                <a:lnTo>
                  <a:pt x="9144" y="18288"/>
                </a:lnTo>
                <a:lnTo>
                  <a:pt x="0" y="18288"/>
                </a:lnTo>
                <a:lnTo>
                  <a:pt x="0" y="0"/>
                </a:lnTo>
              </a:path>
            </a:pathLst>
          </a:custGeom>
          <a:ln w="0" cap="flat">
            <a:miter lim="127000"/>
          </a:ln>
        </xdr:spPr>
        <xdr:style>
          <a:lnRef idx="0">
            <a:srgbClr val="000000">
              <a:alpha val="0"/>
            </a:srgbClr>
          </a:lnRef>
          <a:fillRef idx="1">
            <a:srgbClr val="FFFFFF"/>
          </a:fillRef>
          <a:effectRef idx="0">
            <a:scrgbClr r="0" g="0" b="0"/>
          </a:effectRef>
          <a:fontRef idx="none"/>
        </xdr:style>
        <xdr:txBody>
          <a:bodyPr wrap="square"/>
          <a:lstStyle/>
          <a:p>
            <a:endParaRPr lang="es-ES"/>
          </a:p>
        </xdr:txBody>
      </xdr:sp>
      <xdr:sp macro="" textlink="">
        <xdr:nvSpPr>
          <xdr:cNvPr id="44" name="Shape 138150">
            <a:extLst>
              <a:ext uri="{FF2B5EF4-FFF2-40B4-BE49-F238E27FC236}">
                <a16:creationId xmlns:a16="http://schemas.microsoft.com/office/drawing/2014/main" id="{00000000-0008-0000-0100-00002C000000}"/>
              </a:ext>
            </a:extLst>
          </xdr:cNvPr>
          <xdr:cNvSpPr/>
        </xdr:nvSpPr>
        <xdr:spPr>
          <a:xfrm>
            <a:off x="38100" y="38100"/>
            <a:ext cx="18288" cy="9144"/>
          </a:xfrm>
          <a:custGeom>
            <a:avLst/>
            <a:gdLst/>
            <a:ahLst/>
            <a:cxnLst/>
            <a:rect l="0" t="0" r="0" b="0"/>
            <a:pathLst>
              <a:path w="18288" h="9144">
                <a:moveTo>
                  <a:pt x="0" y="0"/>
                </a:moveTo>
                <a:lnTo>
                  <a:pt x="18288" y="0"/>
                </a:lnTo>
                <a:lnTo>
                  <a:pt x="18288" y="9144"/>
                </a:lnTo>
                <a:lnTo>
                  <a:pt x="0" y="9144"/>
                </a:lnTo>
                <a:lnTo>
                  <a:pt x="0" y="0"/>
                </a:lnTo>
              </a:path>
            </a:pathLst>
          </a:custGeom>
          <a:ln w="0" cap="flat">
            <a:miter lim="127000"/>
          </a:ln>
        </xdr:spPr>
        <xdr:style>
          <a:lnRef idx="0">
            <a:srgbClr val="000000">
              <a:alpha val="0"/>
            </a:srgbClr>
          </a:lnRef>
          <a:fillRef idx="1">
            <a:srgbClr val="FFFFFF"/>
          </a:fillRef>
          <a:effectRef idx="0">
            <a:scrgbClr r="0" g="0" b="0"/>
          </a:effectRef>
          <a:fontRef idx="none"/>
        </xdr:style>
        <xdr:txBody>
          <a:bodyPr wrap="square"/>
          <a:lstStyle/>
          <a:p>
            <a:endParaRPr lang="es-ES"/>
          </a:p>
        </xdr:txBody>
      </xdr:sp>
      <xdr:sp macro="" textlink="">
        <xdr:nvSpPr>
          <xdr:cNvPr id="45" name="Shape 138151">
            <a:extLst>
              <a:ext uri="{FF2B5EF4-FFF2-40B4-BE49-F238E27FC236}">
                <a16:creationId xmlns:a16="http://schemas.microsoft.com/office/drawing/2014/main" id="{00000000-0008-0000-0100-00002D000000}"/>
              </a:ext>
            </a:extLst>
          </xdr:cNvPr>
          <xdr:cNvSpPr/>
        </xdr:nvSpPr>
        <xdr:spPr>
          <a:xfrm>
            <a:off x="47244" y="47244"/>
            <a:ext cx="9144" cy="9144"/>
          </a:xfrm>
          <a:custGeom>
            <a:avLst/>
            <a:gdLst/>
            <a:ahLst/>
            <a:cxnLst/>
            <a:rect l="0" t="0" r="0" b="0"/>
            <a:pathLst>
              <a:path w="9144" h="9144">
                <a:moveTo>
                  <a:pt x="0" y="0"/>
                </a:moveTo>
                <a:lnTo>
                  <a:pt x="9144" y="0"/>
                </a:lnTo>
                <a:lnTo>
                  <a:pt x="9144" y="9144"/>
                </a:lnTo>
                <a:lnTo>
                  <a:pt x="0" y="9144"/>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46" name="Shape 138152">
            <a:extLst>
              <a:ext uri="{FF2B5EF4-FFF2-40B4-BE49-F238E27FC236}">
                <a16:creationId xmlns:a16="http://schemas.microsoft.com/office/drawing/2014/main" id="{00000000-0008-0000-0100-00002E000000}"/>
              </a:ext>
            </a:extLst>
          </xdr:cNvPr>
          <xdr:cNvSpPr/>
        </xdr:nvSpPr>
        <xdr:spPr>
          <a:xfrm>
            <a:off x="56388" y="0"/>
            <a:ext cx="6838188" cy="38100"/>
          </a:xfrm>
          <a:custGeom>
            <a:avLst/>
            <a:gdLst/>
            <a:ahLst/>
            <a:cxnLst/>
            <a:rect l="0" t="0" r="0" b="0"/>
            <a:pathLst>
              <a:path w="6838188" h="38100">
                <a:moveTo>
                  <a:pt x="0" y="0"/>
                </a:moveTo>
                <a:lnTo>
                  <a:pt x="6838188" y="0"/>
                </a:lnTo>
                <a:lnTo>
                  <a:pt x="6838188" y="38100"/>
                </a:lnTo>
                <a:lnTo>
                  <a:pt x="0" y="38100"/>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47" name="Shape 138153">
            <a:extLst>
              <a:ext uri="{FF2B5EF4-FFF2-40B4-BE49-F238E27FC236}">
                <a16:creationId xmlns:a16="http://schemas.microsoft.com/office/drawing/2014/main" id="{00000000-0008-0000-0100-00002F000000}"/>
              </a:ext>
            </a:extLst>
          </xdr:cNvPr>
          <xdr:cNvSpPr/>
        </xdr:nvSpPr>
        <xdr:spPr>
          <a:xfrm>
            <a:off x="56388" y="38100"/>
            <a:ext cx="6838188" cy="9144"/>
          </a:xfrm>
          <a:custGeom>
            <a:avLst/>
            <a:gdLst/>
            <a:ahLst/>
            <a:cxnLst/>
            <a:rect l="0" t="0" r="0" b="0"/>
            <a:pathLst>
              <a:path w="6838188" h="9144">
                <a:moveTo>
                  <a:pt x="0" y="0"/>
                </a:moveTo>
                <a:lnTo>
                  <a:pt x="6838188" y="0"/>
                </a:lnTo>
                <a:lnTo>
                  <a:pt x="6838188" y="9144"/>
                </a:lnTo>
                <a:lnTo>
                  <a:pt x="0" y="9144"/>
                </a:lnTo>
                <a:lnTo>
                  <a:pt x="0" y="0"/>
                </a:lnTo>
              </a:path>
            </a:pathLst>
          </a:custGeom>
          <a:ln w="0" cap="flat">
            <a:miter lim="127000"/>
          </a:ln>
        </xdr:spPr>
        <xdr:style>
          <a:lnRef idx="0">
            <a:srgbClr val="000000">
              <a:alpha val="0"/>
            </a:srgbClr>
          </a:lnRef>
          <a:fillRef idx="1">
            <a:srgbClr val="FFFFFF"/>
          </a:fillRef>
          <a:effectRef idx="0">
            <a:scrgbClr r="0" g="0" b="0"/>
          </a:effectRef>
          <a:fontRef idx="none"/>
        </xdr:style>
        <xdr:txBody>
          <a:bodyPr wrap="square"/>
          <a:lstStyle/>
          <a:p>
            <a:endParaRPr lang="es-ES"/>
          </a:p>
        </xdr:txBody>
      </xdr:sp>
      <xdr:sp macro="" textlink="">
        <xdr:nvSpPr>
          <xdr:cNvPr id="48" name="Shape 138154">
            <a:extLst>
              <a:ext uri="{FF2B5EF4-FFF2-40B4-BE49-F238E27FC236}">
                <a16:creationId xmlns:a16="http://schemas.microsoft.com/office/drawing/2014/main" id="{00000000-0008-0000-0100-000030000000}"/>
              </a:ext>
            </a:extLst>
          </xdr:cNvPr>
          <xdr:cNvSpPr/>
        </xdr:nvSpPr>
        <xdr:spPr>
          <a:xfrm>
            <a:off x="56388" y="47244"/>
            <a:ext cx="6838188" cy="9144"/>
          </a:xfrm>
          <a:custGeom>
            <a:avLst/>
            <a:gdLst/>
            <a:ahLst/>
            <a:cxnLst/>
            <a:rect l="0" t="0" r="0" b="0"/>
            <a:pathLst>
              <a:path w="6838188" h="9144">
                <a:moveTo>
                  <a:pt x="0" y="0"/>
                </a:moveTo>
                <a:lnTo>
                  <a:pt x="6838188" y="0"/>
                </a:lnTo>
                <a:lnTo>
                  <a:pt x="6838188" y="9144"/>
                </a:lnTo>
                <a:lnTo>
                  <a:pt x="0" y="9144"/>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49" name="Shape 138155">
            <a:extLst>
              <a:ext uri="{FF2B5EF4-FFF2-40B4-BE49-F238E27FC236}">
                <a16:creationId xmlns:a16="http://schemas.microsoft.com/office/drawing/2014/main" id="{00000000-0008-0000-0100-000031000000}"/>
              </a:ext>
            </a:extLst>
          </xdr:cNvPr>
          <xdr:cNvSpPr/>
        </xdr:nvSpPr>
        <xdr:spPr>
          <a:xfrm>
            <a:off x="6941820" y="0"/>
            <a:ext cx="9144" cy="56388"/>
          </a:xfrm>
          <a:custGeom>
            <a:avLst/>
            <a:gdLst/>
            <a:ahLst/>
            <a:cxnLst/>
            <a:rect l="0" t="0" r="0" b="0"/>
            <a:pathLst>
              <a:path w="9144" h="56388">
                <a:moveTo>
                  <a:pt x="0" y="0"/>
                </a:moveTo>
                <a:lnTo>
                  <a:pt x="9144" y="0"/>
                </a:lnTo>
                <a:lnTo>
                  <a:pt x="9144" y="56388"/>
                </a:lnTo>
                <a:lnTo>
                  <a:pt x="0" y="56388"/>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50" name="Shape 138156">
            <a:extLst>
              <a:ext uri="{FF2B5EF4-FFF2-40B4-BE49-F238E27FC236}">
                <a16:creationId xmlns:a16="http://schemas.microsoft.com/office/drawing/2014/main" id="{00000000-0008-0000-0100-000032000000}"/>
              </a:ext>
            </a:extLst>
          </xdr:cNvPr>
          <xdr:cNvSpPr/>
        </xdr:nvSpPr>
        <xdr:spPr>
          <a:xfrm>
            <a:off x="6894576" y="0"/>
            <a:ext cx="56388" cy="38100"/>
          </a:xfrm>
          <a:custGeom>
            <a:avLst/>
            <a:gdLst/>
            <a:ahLst/>
            <a:cxnLst/>
            <a:rect l="0" t="0" r="0" b="0"/>
            <a:pathLst>
              <a:path w="56388" h="38100">
                <a:moveTo>
                  <a:pt x="0" y="0"/>
                </a:moveTo>
                <a:lnTo>
                  <a:pt x="56388" y="0"/>
                </a:lnTo>
                <a:lnTo>
                  <a:pt x="56388" y="38100"/>
                </a:lnTo>
                <a:lnTo>
                  <a:pt x="0" y="38100"/>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51" name="Shape 138157">
            <a:extLst>
              <a:ext uri="{FF2B5EF4-FFF2-40B4-BE49-F238E27FC236}">
                <a16:creationId xmlns:a16="http://schemas.microsoft.com/office/drawing/2014/main" id="{00000000-0008-0000-0100-000033000000}"/>
              </a:ext>
            </a:extLst>
          </xdr:cNvPr>
          <xdr:cNvSpPr/>
        </xdr:nvSpPr>
        <xdr:spPr>
          <a:xfrm>
            <a:off x="6932676" y="38100"/>
            <a:ext cx="9144" cy="18288"/>
          </a:xfrm>
          <a:custGeom>
            <a:avLst/>
            <a:gdLst/>
            <a:ahLst/>
            <a:cxnLst/>
            <a:rect l="0" t="0" r="0" b="0"/>
            <a:pathLst>
              <a:path w="9144" h="18288">
                <a:moveTo>
                  <a:pt x="0" y="0"/>
                </a:moveTo>
                <a:lnTo>
                  <a:pt x="9144" y="0"/>
                </a:lnTo>
                <a:lnTo>
                  <a:pt x="9144" y="18288"/>
                </a:lnTo>
                <a:lnTo>
                  <a:pt x="0" y="18288"/>
                </a:lnTo>
                <a:lnTo>
                  <a:pt x="0" y="0"/>
                </a:lnTo>
              </a:path>
            </a:pathLst>
          </a:custGeom>
          <a:ln w="0" cap="flat">
            <a:miter lim="127000"/>
          </a:ln>
        </xdr:spPr>
        <xdr:style>
          <a:lnRef idx="0">
            <a:srgbClr val="000000">
              <a:alpha val="0"/>
            </a:srgbClr>
          </a:lnRef>
          <a:fillRef idx="1">
            <a:srgbClr val="FFFFFF"/>
          </a:fillRef>
          <a:effectRef idx="0">
            <a:scrgbClr r="0" g="0" b="0"/>
          </a:effectRef>
          <a:fontRef idx="none"/>
        </xdr:style>
        <xdr:txBody>
          <a:bodyPr wrap="square"/>
          <a:lstStyle/>
          <a:p>
            <a:endParaRPr lang="es-ES"/>
          </a:p>
        </xdr:txBody>
      </xdr:sp>
      <xdr:sp macro="" textlink="">
        <xdr:nvSpPr>
          <xdr:cNvPr id="52" name="Shape 138158">
            <a:extLst>
              <a:ext uri="{FF2B5EF4-FFF2-40B4-BE49-F238E27FC236}">
                <a16:creationId xmlns:a16="http://schemas.microsoft.com/office/drawing/2014/main" id="{00000000-0008-0000-0100-000034000000}"/>
              </a:ext>
            </a:extLst>
          </xdr:cNvPr>
          <xdr:cNvSpPr/>
        </xdr:nvSpPr>
        <xdr:spPr>
          <a:xfrm>
            <a:off x="6894576" y="38100"/>
            <a:ext cx="47244" cy="9144"/>
          </a:xfrm>
          <a:custGeom>
            <a:avLst/>
            <a:gdLst/>
            <a:ahLst/>
            <a:cxnLst/>
            <a:rect l="0" t="0" r="0" b="0"/>
            <a:pathLst>
              <a:path w="47244" h="9144">
                <a:moveTo>
                  <a:pt x="0" y="0"/>
                </a:moveTo>
                <a:lnTo>
                  <a:pt x="47244" y="0"/>
                </a:lnTo>
                <a:lnTo>
                  <a:pt x="47244" y="9144"/>
                </a:lnTo>
                <a:lnTo>
                  <a:pt x="0" y="9144"/>
                </a:lnTo>
                <a:lnTo>
                  <a:pt x="0" y="0"/>
                </a:lnTo>
              </a:path>
            </a:pathLst>
          </a:custGeom>
          <a:ln w="0" cap="flat">
            <a:miter lim="127000"/>
          </a:ln>
        </xdr:spPr>
        <xdr:style>
          <a:lnRef idx="0">
            <a:srgbClr val="000000">
              <a:alpha val="0"/>
            </a:srgbClr>
          </a:lnRef>
          <a:fillRef idx="1">
            <a:srgbClr val="FFFFFF"/>
          </a:fillRef>
          <a:effectRef idx="0">
            <a:scrgbClr r="0" g="0" b="0"/>
          </a:effectRef>
          <a:fontRef idx="none"/>
        </xdr:style>
        <xdr:txBody>
          <a:bodyPr wrap="square"/>
          <a:lstStyle/>
          <a:p>
            <a:endParaRPr lang="es-ES"/>
          </a:p>
        </xdr:txBody>
      </xdr:sp>
      <xdr:sp macro="" textlink="">
        <xdr:nvSpPr>
          <xdr:cNvPr id="53" name="Shape 138159">
            <a:extLst>
              <a:ext uri="{FF2B5EF4-FFF2-40B4-BE49-F238E27FC236}">
                <a16:creationId xmlns:a16="http://schemas.microsoft.com/office/drawing/2014/main" id="{00000000-0008-0000-0100-000035000000}"/>
              </a:ext>
            </a:extLst>
          </xdr:cNvPr>
          <xdr:cNvSpPr/>
        </xdr:nvSpPr>
        <xdr:spPr>
          <a:xfrm>
            <a:off x="6894576" y="47244"/>
            <a:ext cx="38100" cy="9144"/>
          </a:xfrm>
          <a:custGeom>
            <a:avLst/>
            <a:gdLst/>
            <a:ahLst/>
            <a:cxnLst/>
            <a:rect l="0" t="0" r="0" b="0"/>
            <a:pathLst>
              <a:path w="38100" h="9144">
                <a:moveTo>
                  <a:pt x="0" y="0"/>
                </a:moveTo>
                <a:lnTo>
                  <a:pt x="38100" y="0"/>
                </a:lnTo>
                <a:lnTo>
                  <a:pt x="38100" y="9144"/>
                </a:lnTo>
                <a:lnTo>
                  <a:pt x="0" y="9144"/>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54" name="Shape 138160">
            <a:extLst>
              <a:ext uri="{FF2B5EF4-FFF2-40B4-BE49-F238E27FC236}">
                <a16:creationId xmlns:a16="http://schemas.microsoft.com/office/drawing/2014/main" id="{00000000-0008-0000-0100-000036000000}"/>
              </a:ext>
            </a:extLst>
          </xdr:cNvPr>
          <xdr:cNvSpPr/>
        </xdr:nvSpPr>
        <xdr:spPr>
          <a:xfrm>
            <a:off x="0" y="56388"/>
            <a:ext cx="38100" cy="9970008"/>
          </a:xfrm>
          <a:custGeom>
            <a:avLst/>
            <a:gdLst/>
            <a:ahLst/>
            <a:cxnLst/>
            <a:rect l="0" t="0" r="0" b="0"/>
            <a:pathLst>
              <a:path w="38100" h="9970008">
                <a:moveTo>
                  <a:pt x="0" y="0"/>
                </a:moveTo>
                <a:lnTo>
                  <a:pt x="38100" y="0"/>
                </a:lnTo>
                <a:lnTo>
                  <a:pt x="38100" y="9970008"/>
                </a:lnTo>
                <a:lnTo>
                  <a:pt x="0" y="9970008"/>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55" name="Shape 138161">
            <a:extLst>
              <a:ext uri="{FF2B5EF4-FFF2-40B4-BE49-F238E27FC236}">
                <a16:creationId xmlns:a16="http://schemas.microsoft.com/office/drawing/2014/main" id="{00000000-0008-0000-0100-000037000000}"/>
              </a:ext>
            </a:extLst>
          </xdr:cNvPr>
          <xdr:cNvSpPr/>
        </xdr:nvSpPr>
        <xdr:spPr>
          <a:xfrm>
            <a:off x="38100" y="56388"/>
            <a:ext cx="9144" cy="9970008"/>
          </a:xfrm>
          <a:custGeom>
            <a:avLst/>
            <a:gdLst/>
            <a:ahLst/>
            <a:cxnLst/>
            <a:rect l="0" t="0" r="0" b="0"/>
            <a:pathLst>
              <a:path w="9144" h="9970008">
                <a:moveTo>
                  <a:pt x="0" y="0"/>
                </a:moveTo>
                <a:lnTo>
                  <a:pt x="9144" y="0"/>
                </a:lnTo>
                <a:lnTo>
                  <a:pt x="9144" y="9970008"/>
                </a:lnTo>
                <a:lnTo>
                  <a:pt x="0" y="9970008"/>
                </a:lnTo>
                <a:lnTo>
                  <a:pt x="0" y="0"/>
                </a:lnTo>
              </a:path>
            </a:pathLst>
          </a:custGeom>
          <a:ln w="0" cap="flat">
            <a:miter lim="127000"/>
          </a:ln>
        </xdr:spPr>
        <xdr:style>
          <a:lnRef idx="0">
            <a:srgbClr val="000000">
              <a:alpha val="0"/>
            </a:srgbClr>
          </a:lnRef>
          <a:fillRef idx="1">
            <a:srgbClr val="FFFFFF"/>
          </a:fillRef>
          <a:effectRef idx="0">
            <a:scrgbClr r="0" g="0" b="0"/>
          </a:effectRef>
          <a:fontRef idx="none"/>
        </xdr:style>
        <xdr:txBody>
          <a:bodyPr wrap="square"/>
          <a:lstStyle/>
          <a:p>
            <a:endParaRPr lang="es-ES"/>
          </a:p>
        </xdr:txBody>
      </xdr:sp>
      <xdr:sp macro="" textlink="">
        <xdr:nvSpPr>
          <xdr:cNvPr id="56" name="Shape 138162">
            <a:extLst>
              <a:ext uri="{FF2B5EF4-FFF2-40B4-BE49-F238E27FC236}">
                <a16:creationId xmlns:a16="http://schemas.microsoft.com/office/drawing/2014/main" id="{00000000-0008-0000-0100-000038000000}"/>
              </a:ext>
            </a:extLst>
          </xdr:cNvPr>
          <xdr:cNvSpPr/>
        </xdr:nvSpPr>
        <xdr:spPr>
          <a:xfrm>
            <a:off x="47244" y="56388"/>
            <a:ext cx="9144" cy="9970008"/>
          </a:xfrm>
          <a:custGeom>
            <a:avLst/>
            <a:gdLst/>
            <a:ahLst/>
            <a:cxnLst/>
            <a:rect l="0" t="0" r="0" b="0"/>
            <a:pathLst>
              <a:path w="9144" h="9970008">
                <a:moveTo>
                  <a:pt x="0" y="0"/>
                </a:moveTo>
                <a:lnTo>
                  <a:pt x="9144" y="0"/>
                </a:lnTo>
                <a:lnTo>
                  <a:pt x="9144" y="9970008"/>
                </a:lnTo>
                <a:lnTo>
                  <a:pt x="0" y="9970008"/>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57" name="Shape 138163">
            <a:extLst>
              <a:ext uri="{FF2B5EF4-FFF2-40B4-BE49-F238E27FC236}">
                <a16:creationId xmlns:a16="http://schemas.microsoft.com/office/drawing/2014/main" id="{00000000-0008-0000-0100-000039000000}"/>
              </a:ext>
            </a:extLst>
          </xdr:cNvPr>
          <xdr:cNvSpPr/>
        </xdr:nvSpPr>
        <xdr:spPr>
          <a:xfrm>
            <a:off x="6941820" y="56388"/>
            <a:ext cx="9144" cy="9970008"/>
          </a:xfrm>
          <a:custGeom>
            <a:avLst/>
            <a:gdLst/>
            <a:ahLst/>
            <a:cxnLst/>
            <a:rect l="0" t="0" r="0" b="0"/>
            <a:pathLst>
              <a:path w="9144" h="9970008">
                <a:moveTo>
                  <a:pt x="0" y="0"/>
                </a:moveTo>
                <a:lnTo>
                  <a:pt x="9144" y="0"/>
                </a:lnTo>
                <a:lnTo>
                  <a:pt x="9144" y="9970008"/>
                </a:lnTo>
                <a:lnTo>
                  <a:pt x="0" y="9970008"/>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58" name="Shape 138164">
            <a:extLst>
              <a:ext uri="{FF2B5EF4-FFF2-40B4-BE49-F238E27FC236}">
                <a16:creationId xmlns:a16="http://schemas.microsoft.com/office/drawing/2014/main" id="{00000000-0008-0000-0100-00003A000000}"/>
              </a:ext>
            </a:extLst>
          </xdr:cNvPr>
          <xdr:cNvSpPr/>
        </xdr:nvSpPr>
        <xdr:spPr>
          <a:xfrm>
            <a:off x="6932676" y="56388"/>
            <a:ext cx="9144" cy="9970008"/>
          </a:xfrm>
          <a:custGeom>
            <a:avLst/>
            <a:gdLst/>
            <a:ahLst/>
            <a:cxnLst/>
            <a:rect l="0" t="0" r="0" b="0"/>
            <a:pathLst>
              <a:path w="9144" h="9970008">
                <a:moveTo>
                  <a:pt x="0" y="0"/>
                </a:moveTo>
                <a:lnTo>
                  <a:pt x="9144" y="0"/>
                </a:lnTo>
                <a:lnTo>
                  <a:pt x="9144" y="9970008"/>
                </a:lnTo>
                <a:lnTo>
                  <a:pt x="0" y="9970008"/>
                </a:lnTo>
                <a:lnTo>
                  <a:pt x="0" y="0"/>
                </a:lnTo>
              </a:path>
            </a:pathLst>
          </a:custGeom>
          <a:ln w="0" cap="flat">
            <a:miter lim="127000"/>
          </a:ln>
        </xdr:spPr>
        <xdr:style>
          <a:lnRef idx="0">
            <a:srgbClr val="000000">
              <a:alpha val="0"/>
            </a:srgbClr>
          </a:lnRef>
          <a:fillRef idx="1">
            <a:srgbClr val="FFFFFF"/>
          </a:fillRef>
          <a:effectRef idx="0">
            <a:scrgbClr r="0" g="0" b="0"/>
          </a:effectRef>
          <a:fontRef idx="none"/>
        </xdr:style>
        <xdr:txBody>
          <a:bodyPr wrap="square"/>
          <a:lstStyle/>
          <a:p>
            <a:endParaRPr lang="es-ES"/>
          </a:p>
        </xdr:txBody>
      </xdr:sp>
      <xdr:sp macro="" textlink="">
        <xdr:nvSpPr>
          <xdr:cNvPr id="59" name="Shape 138165">
            <a:extLst>
              <a:ext uri="{FF2B5EF4-FFF2-40B4-BE49-F238E27FC236}">
                <a16:creationId xmlns:a16="http://schemas.microsoft.com/office/drawing/2014/main" id="{00000000-0008-0000-0100-00003B000000}"/>
              </a:ext>
            </a:extLst>
          </xdr:cNvPr>
          <xdr:cNvSpPr/>
        </xdr:nvSpPr>
        <xdr:spPr>
          <a:xfrm>
            <a:off x="6894576" y="56388"/>
            <a:ext cx="38100" cy="9970008"/>
          </a:xfrm>
          <a:custGeom>
            <a:avLst/>
            <a:gdLst/>
            <a:ahLst/>
            <a:cxnLst/>
            <a:rect l="0" t="0" r="0" b="0"/>
            <a:pathLst>
              <a:path w="38100" h="9970008">
                <a:moveTo>
                  <a:pt x="0" y="0"/>
                </a:moveTo>
                <a:lnTo>
                  <a:pt x="38100" y="0"/>
                </a:lnTo>
                <a:lnTo>
                  <a:pt x="38100" y="9970008"/>
                </a:lnTo>
                <a:lnTo>
                  <a:pt x="0" y="9970008"/>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60" name="Shape 138166">
            <a:extLst>
              <a:ext uri="{FF2B5EF4-FFF2-40B4-BE49-F238E27FC236}">
                <a16:creationId xmlns:a16="http://schemas.microsoft.com/office/drawing/2014/main" id="{00000000-0008-0000-0100-00003C000000}"/>
              </a:ext>
            </a:extLst>
          </xdr:cNvPr>
          <xdr:cNvSpPr/>
        </xdr:nvSpPr>
        <xdr:spPr>
          <a:xfrm>
            <a:off x="0" y="10026396"/>
            <a:ext cx="38100" cy="56388"/>
          </a:xfrm>
          <a:custGeom>
            <a:avLst/>
            <a:gdLst/>
            <a:ahLst/>
            <a:cxnLst/>
            <a:rect l="0" t="0" r="0" b="0"/>
            <a:pathLst>
              <a:path w="38100" h="56388">
                <a:moveTo>
                  <a:pt x="0" y="0"/>
                </a:moveTo>
                <a:lnTo>
                  <a:pt x="38100" y="0"/>
                </a:lnTo>
                <a:lnTo>
                  <a:pt x="38100" y="56388"/>
                </a:lnTo>
                <a:lnTo>
                  <a:pt x="0" y="56388"/>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61" name="Shape 138167">
            <a:extLst>
              <a:ext uri="{FF2B5EF4-FFF2-40B4-BE49-F238E27FC236}">
                <a16:creationId xmlns:a16="http://schemas.microsoft.com/office/drawing/2014/main" id="{00000000-0008-0000-0100-00003D000000}"/>
              </a:ext>
            </a:extLst>
          </xdr:cNvPr>
          <xdr:cNvSpPr/>
        </xdr:nvSpPr>
        <xdr:spPr>
          <a:xfrm>
            <a:off x="0" y="10073640"/>
            <a:ext cx="56388" cy="9144"/>
          </a:xfrm>
          <a:custGeom>
            <a:avLst/>
            <a:gdLst/>
            <a:ahLst/>
            <a:cxnLst/>
            <a:rect l="0" t="0" r="0" b="0"/>
            <a:pathLst>
              <a:path w="56388" h="9144">
                <a:moveTo>
                  <a:pt x="0" y="0"/>
                </a:moveTo>
                <a:lnTo>
                  <a:pt x="56388" y="0"/>
                </a:lnTo>
                <a:lnTo>
                  <a:pt x="56388" y="9144"/>
                </a:lnTo>
                <a:lnTo>
                  <a:pt x="0" y="9144"/>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62" name="Shape 138168">
            <a:extLst>
              <a:ext uri="{FF2B5EF4-FFF2-40B4-BE49-F238E27FC236}">
                <a16:creationId xmlns:a16="http://schemas.microsoft.com/office/drawing/2014/main" id="{00000000-0008-0000-0100-00003E000000}"/>
              </a:ext>
            </a:extLst>
          </xdr:cNvPr>
          <xdr:cNvSpPr/>
        </xdr:nvSpPr>
        <xdr:spPr>
          <a:xfrm>
            <a:off x="38100" y="10026396"/>
            <a:ext cx="9144" cy="47244"/>
          </a:xfrm>
          <a:custGeom>
            <a:avLst/>
            <a:gdLst/>
            <a:ahLst/>
            <a:cxnLst/>
            <a:rect l="0" t="0" r="0" b="0"/>
            <a:pathLst>
              <a:path w="9144" h="47244">
                <a:moveTo>
                  <a:pt x="0" y="0"/>
                </a:moveTo>
                <a:lnTo>
                  <a:pt x="9144" y="0"/>
                </a:lnTo>
                <a:lnTo>
                  <a:pt x="9144" y="47244"/>
                </a:lnTo>
                <a:lnTo>
                  <a:pt x="0" y="47244"/>
                </a:lnTo>
                <a:lnTo>
                  <a:pt x="0" y="0"/>
                </a:lnTo>
              </a:path>
            </a:pathLst>
          </a:custGeom>
          <a:ln w="0" cap="flat">
            <a:miter lim="127000"/>
          </a:ln>
        </xdr:spPr>
        <xdr:style>
          <a:lnRef idx="0">
            <a:srgbClr val="000000">
              <a:alpha val="0"/>
            </a:srgbClr>
          </a:lnRef>
          <a:fillRef idx="1">
            <a:srgbClr val="FFFFFF"/>
          </a:fillRef>
          <a:effectRef idx="0">
            <a:scrgbClr r="0" g="0" b="0"/>
          </a:effectRef>
          <a:fontRef idx="none"/>
        </xdr:style>
        <xdr:txBody>
          <a:bodyPr wrap="square"/>
          <a:lstStyle/>
          <a:p>
            <a:endParaRPr lang="es-ES"/>
          </a:p>
        </xdr:txBody>
      </xdr:sp>
      <xdr:sp macro="" textlink="">
        <xdr:nvSpPr>
          <xdr:cNvPr id="63" name="Shape 138169">
            <a:extLst>
              <a:ext uri="{FF2B5EF4-FFF2-40B4-BE49-F238E27FC236}">
                <a16:creationId xmlns:a16="http://schemas.microsoft.com/office/drawing/2014/main" id="{00000000-0008-0000-0100-00003F000000}"/>
              </a:ext>
            </a:extLst>
          </xdr:cNvPr>
          <xdr:cNvSpPr/>
        </xdr:nvSpPr>
        <xdr:spPr>
          <a:xfrm>
            <a:off x="38100" y="10064496"/>
            <a:ext cx="18288" cy="9144"/>
          </a:xfrm>
          <a:custGeom>
            <a:avLst/>
            <a:gdLst/>
            <a:ahLst/>
            <a:cxnLst/>
            <a:rect l="0" t="0" r="0" b="0"/>
            <a:pathLst>
              <a:path w="18288" h="9144">
                <a:moveTo>
                  <a:pt x="0" y="0"/>
                </a:moveTo>
                <a:lnTo>
                  <a:pt x="18288" y="0"/>
                </a:lnTo>
                <a:lnTo>
                  <a:pt x="18288" y="9144"/>
                </a:lnTo>
                <a:lnTo>
                  <a:pt x="0" y="9144"/>
                </a:lnTo>
                <a:lnTo>
                  <a:pt x="0" y="0"/>
                </a:lnTo>
              </a:path>
            </a:pathLst>
          </a:custGeom>
          <a:ln w="0" cap="flat">
            <a:miter lim="127000"/>
          </a:ln>
        </xdr:spPr>
        <xdr:style>
          <a:lnRef idx="0">
            <a:srgbClr val="000000">
              <a:alpha val="0"/>
            </a:srgbClr>
          </a:lnRef>
          <a:fillRef idx="1">
            <a:srgbClr val="FFFFFF"/>
          </a:fillRef>
          <a:effectRef idx="0">
            <a:scrgbClr r="0" g="0" b="0"/>
          </a:effectRef>
          <a:fontRef idx="none"/>
        </xdr:style>
        <xdr:txBody>
          <a:bodyPr wrap="square"/>
          <a:lstStyle/>
          <a:p>
            <a:endParaRPr lang="es-ES"/>
          </a:p>
        </xdr:txBody>
      </xdr:sp>
      <xdr:sp macro="" textlink="">
        <xdr:nvSpPr>
          <xdr:cNvPr id="64" name="Shape 138170">
            <a:extLst>
              <a:ext uri="{FF2B5EF4-FFF2-40B4-BE49-F238E27FC236}">
                <a16:creationId xmlns:a16="http://schemas.microsoft.com/office/drawing/2014/main" id="{00000000-0008-0000-0100-000040000000}"/>
              </a:ext>
            </a:extLst>
          </xdr:cNvPr>
          <xdr:cNvSpPr/>
        </xdr:nvSpPr>
        <xdr:spPr>
          <a:xfrm>
            <a:off x="47244" y="10026396"/>
            <a:ext cx="9144" cy="38100"/>
          </a:xfrm>
          <a:custGeom>
            <a:avLst/>
            <a:gdLst/>
            <a:ahLst/>
            <a:cxnLst/>
            <a:rect l="0" t="0" r="0" b="0"/>
            <a:pathLst>
              <a:path w="9144" h="38100">
                <a:moveTo>
                  <a:pt x="0" y="0"/>
                </a:moveTo>
                <a:lnTo>
                  <a:pt x="9144" y="0"/>
                </a:lnTo>
                <a:lnTo>
                  <a:pt x="9144" y="38100"/>
                </a:lnTo>
                <a:lnTo>
                  <a:pt x="0" y="38100"/>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65" name="Shape 138171">
            <a:extLst>
              <a:ext uri="{FF2B5EF4-FFF2-40B4-BE49-F238E27FC236}">
                <a16:creationId xmlns:a16="http://schemas.microsoft.com/office/drawing/2014/main" id="{00000000-0008-0000-0100-000041000000}"/>
              </a:ext>
            </a:extLst>
          </xdr:cNvPr>
          <xdr:cNvSpPr/>
        </xdr:nvSpPr>
        <xdr:spPr>
          <a:xfrm>
            <a:off x="56388" y="10073640"/>
            <a:ext cx="6838188" cy="9144"/>
          </a:xfrm>
          <a:custGeom>
            <a:avLst/>
            <a:gdLst/>
            <a:ahLst/>
            <a:cxnLst/>
            <a:rect l="0" t="0" r="0" b="0"/>
            <a:pathLst>
              <a:path w="6838188" h="9144">
                <a:moveTo>
                  <a:pt x="0" y="0"/>
                </a:moveTo>
                <a:lnTo>
                  <a:pt x="6838188" y="0"/>
                </a:lnTo>
                <a:lnTo>
                  <a:pt x="6838188" y="9144"/>
                </a:lnTo>
                <a:lnTo>
                  <a:pt x="0" y="9144"/>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66" name="Shape 138172">
            <a:extLst>
              <a:ext uri="{FF2B5EF4-FFF2-40B4-BE49-F238E27FC236}">
                <a16:creationId xmlns:a16="http://schemas.microsoft.com/office/drawing/2014/main" id="{00000000-0008-0000-0100-000042000000}"/>
              </a:ext>
            </a:extLst>
          </xdr:cNvPr>
          <xdr:cNvSpPr/>
        </xdr:nvSpPr>
        <xdr:spPr>
          <a:xfrm>
            <a:off x="56388" y="10064496"/>
            <a:ext cx="6838188" cy="9144"/>
          </a:xfrm>
          <a:custGeom>
            <a:avLst/>
            <a:gdLst/>
            <a:ahLst/>
            <a:cxnLst/>
            <a:rect l="0" t="0" r="0" b="0"/>
            <a:pathLst>
              <a:path w="6838188" h="9144">
                <a:moveTo>
                  <a:pt x="0" y="0"/>
                </a:moveTo>
                <a:lnTo>
                  <a:pt x="6838188" y="0"/>
                </a:lnTo>
                <a:lnTo>
                  <a:pt x="6838188" y="9144"/>
                </a:lnTo>
                <a:lnTo>
                  <a:pt x="0" y="9144"/>
                </a:lnTo>
                <a:lnTo>
                  <a:pt x="0" y="0"/>
                </a:lnTo>
              </a:path>
            </a:pathLst>
          </a:custGeom>
          <a:ln w="0" cap="flat">
            <a:miter lim="127000"/>
          </a:ln>
        </xdr:spPr>
        <xdr:style>
          <a:lnRef idx="0">
            <a:srgbClr val="000000">
              <a:alpha val="0"/>
            </a:srgbClr>
          </a:lnRef>
          <a:fillRef idx="1">
            <a:srgbClr val="FFFFFF"/>
          </a:fillRef>
          <a:effectRef idx="0">
            <a:scrgbClr r="0" g="0" b="0"/>
          </a:effectRef>
          <a:fontRef idx="none"/>
        </xdr:style>
        <xdr:txBody>
          <a:bodyPr wrap="square"/>
          <a:lstStyle/>
          <a:p>
            <a:endParaRPr lang="es-ES"/>
          </a:p>
        </xdr:txBody>
      </xdr:sp>
      <xdr:sp macro="" textlink="">
        <xdr:nvSpPr>
          <xdr:cNvPr id="67" name="Shape 138173">
            <a:extLst>
              <a:ext uri="{FF2B5EF4-FFF2-40B4-BE49-F238E27FC236}">
                <a16:creationId xmlns:a16="http://schemas.microsoft.com/office/drawing/2014/main" id="{00000000-0008-0000-0100-000043000000}"/>
              </a:ext>
            </a:extLst>
          </xdr:cNvPr>
          <xdr:cNvSpPr/>
        </xdr:nvSpPr>
        <xdr:spPr>
          <a:xfrm>
            <a:off x="56388" y="10026396"/>
            <a:ext cx="6838188" cy="38100"/>
          </a:xfrm>
          <a:custGeom>
            <a:avLst/>
            <a:gdLst/>
            <a:ahLst/>
            <a:cxnLst/>
            <a:rect l="0" t="0" r="0" b="0"/>
            <a:pathLst>
              <a:path w="6838188" h="38100">
                <a:moveTo>
                  <a:pt x="0" y="0"/>
                </a:moveTo>
                <a:lnTo>
                  <a:pt x="6838188" y="0"/>
                </a:lnTo>
                <a:lnTo>
                  <a:pt x="6838188" y="38100"/>
                </a:lnTo>
                <a:lnTo>
                  <a:pt x="0" y="38100"/>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68" name="Shape 138174">
            <a:extLst>
              <a:ext uri="{FF2B5EF4-FFF2-40B4-BE49-F238E27FC236}">
                <a16:creationId xmlns:a16="http://schemas.microsoft.com/office/drawing/2014/main" id="{00000000-0008-0000-0100-000044000000}"/>
              </a:ext>
            </a:extLst>
          </xdr:cNvPr>
          <xdr:cNvSpPr/>
        </xdr:nvSpPr>
        <xdr:spPr>
          <a:xfrm>
            <a:off x="6941820" y="10026396"/>
            <a:ext cx="9144" cy="56388"/>
          </a:xfrm>
          <a:custGeom>
            <a:avLst/>
            <a:gdLst/>
            <a:ahLst/>
            <a:cxnLst/>
            <a:rect l="0" t="0" r="0" b="0"/>
            <a:pathLst>
              <a:path w="9144" h="56388">
                <a:moveTo>
                  <a:pt x="0" y="0"/>
                </a:moveTo>
                <a:lnTo>
                  <a:pt x="9144" y="0"/>
                </a:lnTo>
                <a:lnTo>
                  <a:pt x="9144" y="56388"/>
                </a:lnTo>
                <a:lnTo>
                  <a:pt x="0" y="56388"/>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69" name="Shape 138175">
            <a:extLst>
              <a:ext uri="{FF2B5EF4-FFF2-40B4-BE49-F238E27FC236}">
                <a16:creationId xmlns:a16="http://schemas.microsoft.com/office/drawing/2014/main" id="{00000000-0008-0000-0100-000045000000}"/>
              </a:ext>
            </a:extLst>
          </xdr:cNvPr>
          <xdr:cNvSpPr/>
        </xdr:nvSpPr>
        <xdr:spPr>
          <a:xfrm>
            <a:off x="6894576" y="10073640"/>
            <a:ext cx="56388" cy="9144"/>
          </a:xfrm>
          <a:custGeom>
            <a:avLst/>
            <a:gdLst/>
            <a:ahLst/>
            <a:cxnLst/>
            <a:rect l="0" t="0" r="0" b="0"/>
            <a:pathLst>
              <a:path w="56388" h="9144">
                <a:moveTo>
                  <a:pt x="0" y="0"/>
                </a:moveTo>
                <a:lnTo>
                  <a:pt x="56388" y="0"/>
                </a:lnTo>
                <a:lnTo>
                  <a:pt x="56388" y="9144"/>
                </a:lnTo>
                <a:lnTo>
                  <a:pt x="0" y="9144"/>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70" name="Shape 138176">
            <a:extLst>
              <a:ext uri="{FF2B5EF4-FFF2-40B4-BE49-F238E27FC236}">
                <a16:creationId xmlns:a16="http://schemas.microsoft.com/office/drawing/2014/main" id="{00000000-0008-0000-0100-000046000000}"/>
              </a:ext>
            </a:extLst>
          </xdr:cNvPr>
          <xdr:cNvSpPr/>
        </xdr:nvSpPr>
        <xdr:spPr>
          <a:xfrm>
            <a:off x="6932676" y="10026396"/>
            <a:ext cx="9144" cy="47244"/>
          </a:xfrm>
          <a:custGeom>
            <a:avLst/>
            <a:gdLst/>
            <a:ahLst/>
            <a:cxnLst/>
            <a:rect l="0" t="0" r="0" b="0"/>
            <a:pathLst>
              <a:path w="9144" h="47244">
                <a:moveTo>
                  <a:pt x="0" y="0"/>
                </a:moveTo>
                <a:lnTo>
                  <a:pt x="9144" y="0"/>
                </a:lnTo>
                <a:lnTo>
                  <a:pt x="9144" y="47244"/>
                </a:lnTo>
                <a:lnTo>
                  <a:pt x="0" y="47244"/>
                </a:lnTo>
                <a:lnTo>
                  <a:pt x="0" y="0"/>
                </a:lnTo>
              </a:path>
            </a:pathLst>
          </a:custGeom>
          <a:ln w="0" cap="flat">
            <a:miter lim="127000"/>
          </a:ln>
        </xdr:spPr>
        <xdr:style>
          <a:lnRef idx="0">
            <a:srgbClr val="000000">
              <a:alpha val="0"/>
            </a:srgbClr>
          </a:lnRef>
          <a:fillRef idx="1">
            <a:srgbClr val="FFFFFF"/>
          </a:fillRef>
          <a:effectRef idx="0">
            <a:scrgbClr r="0" g="0" b="0"/>
          </a:effectRef>
          <a:fontRef idx="none"/>
        </xdr:style>
        <xdr:txBody>
          <a:bodyPr wrap="square"/>
          <a:lstStyle/>
          <a:p>
            <a:endParaRPr lang="es-ES"/>
          </a:p>
        </xdr:txBody>
      </xdr:sp>
      <xdr:sp macro="" textlink="">
        <xdr:nvSpPr>
          <xdr:cNvPr id="71" name="Shape 138177">
            <a:extLst>
              <a:ext uri="{FF2B5EF4-FFF2-40B4-BE49-F238E27FC236}">
                <a16:creationId xmlns:a16="http://schemas.microsoft.com/office/drawing/2014/main" id="{00000000-0008-0000-0100-000047000000}"/>
              </a:ext>
            </a:extLst>
          </xdr:cNvPr>
          <xdr:cNvSpPr/>
        </xdr:nvSpPr>
        <xdr:spPr>
          <a:xfrm>
            <a:off x="6894576" y="10064496"/>
            <a:ext cx="47244" cy="9144"/>
          </a:xfrm>
          <a:custGeom>
            <a:avLst/>
            <a:gdLst/>
            <a:ahLst/>
            <a:cxnLst/>
            <a:rect l="0" t="0" r="0" b="0"/>
            <a:pathLst>
              <a:path w="47244" h="9144">
                <a:moveTo>
                  <a:pt x="0" y="0"/>
                </a:moveTo>
                <a:lnTo>
                  <a:pt x="47244" y="0"/>
                </a:lnTo>
                <a:lnTo>
                  <a:pt x="47244" y="9144"/>
                </a:lnTo>
                <a:lnTo>
                  <a:pt x="0" y="9144"/>
                </a:lnTo>
                <a:lnTo>
                  <a:pt x="0" y="0"/>
                </a:lnTo>
              </a:path>
            </a:pathLst>
          </a:custGeom>
          <a:ln w="0" cap="flat">
            <a:miter lim="127000"/>
          </a:ln>
        </xdr:spPr>
        <xdr:style>
          <a:lnRef idx="0">
            <a:srgbClr val="000000">
              <a:alpha val="0"/>
            </a:srgbClr>
          </a:lnRef>
          <a:fillRef idx="1">
            <a:srgbClr val="FFFFFF"/>
          </a:fillRef>
          <a:effectRef idx="0">
            <a:scrgbClr r="0" g="0" b="0"/>
          </a:effectRef>
          <a:fontRef idx="none"/>
        </xdr:style>
        <xdr:txBody>
          <a:bodyPr wrap="square"/>
          <a:lstStyle/>
          <a:p>
            <a:endParaRPr lang="es-ES"/>
          </a:p>
        </xdr:txBody>
      </xdr:sp>
      <xdr:sp macro="" textlink="">
        <xdr:nvSpPr>
          <xdr:cNvPr id="72" name="Shape 138178">
            <a:extLst>
              <a:ext uri="{FF2B5EF4-FFF2-40B4-BE49-F238E27FC236}">
                <a16:creationId xmlns:a16="http://schemas.microsoft.com/office/drawing/2014/main" id="{00000000-0008-0000-0100-000048000000}"/>
              </a:ext>
            </a:extLst>
          </xdr:cNvPr>
          <xdr:cNvSpPr/>
        </xdr:nvSpPr>
        <xdr:spPr>
          <a:xfrm>
            <a:off x="6894576" y="10026396"/>
            <a:ext cx="38100" cy="38100"/>
          </a:xfrm>
          <a:custGeom>
            <a:avLst/>
            <a:gdLst/>
            <a:ahLst/>
            <a:cxnLst/>
            <a:rect l="0" t="0" r="0" b="0"/>
            <a:pathLst>
              <a:path w="38100" h="38100">
                <a:moveTo>
                  <a:pt x="0" y="0"/>
                </a:moveTo>
                <a:lnTo>
                  <a:pt x="38100" y="0"/>
                </a:lnTo>
                <a:lnTo>
                  <a:pt x="38100" y="38100"/>
                </a:lnTo>
                <a:lnTo>
                  <a:pt x="0" y="38100"/>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grpSp>
    <xdr:clientData/>
  </xdr:twoCellAnchor>
  <xdr:twoCellAnchor>
    <xdr:from>
      <xdr:col>0</xdr:col>
      <xdr:colOff>22860</xdr:colOff>
      <xdr:row>77</xdr:row>
      <xdr:rowOff>152400</xdr:rowOff>
    </xdr:from>
    <xdr:to>
      <xdr:col>8</xdr:col>
      <xdr:colOff>774701</xdr:colOff>
      <xdr:row>99</xdr:row>
      <xdr:rowOff>130810</xdr:rowOff>
    </xdr:to>
    <xdr:pic>
      <xdr:nvPicPr>
        <xdr:cNvPr id="73" name="Picture 123">
          <a:extLst>
            <a:ext uri="{FF2B5EF4-FFF2-40B4-BE49-F238E27FC236}">
              <a16:creationId xmlns:a16="http://schemas.microsoft.com/office/drawing/2014/main" id="{00000000-0008-0000-01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860" y="14607540"/>
          <a:ext cx="7091681" cy="40017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1</xdr:colOff>
      <xdr:row>0</xdr:row>
      <xdr:rowOff>0</xdr:rowOff>
    </xdr:from>
    <xdr:to>
      <xdr:col>10</xdr:col>
      <xdr:colOff>740822</xdr:colOff>
      <xdr:row>19</xdr:row>
      <xdr:rowOff>131893</xdr:rowOff>
    </xdr:to>
    <xdr:graphicFrame macro="">
      <xdr:nvGraphicFramePr>
        <xdr:cNvPr id="2" name="Gráfico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22861</xdr:colOff>
      <xdr:row>19</xdr:row>
      <xdr:rowOff>124097</xdr:rowOff>
    </xdr:from>
    <xdr:to>
      <xdr:col>10</xdr:col>
      <xdr:colOff>783228</xdr:colOff>
      <xdr:row>39</xdr:row>
      <xdr:rowOff>68036</xdr:rowOff>
    </xdr:to>
    <xdr:graphicFrame macro="">
      <xdr:nvGraphicFramePr>
        <xdr:cNvPr id="3" name="Gráfico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40</xdr:row>
      <xdr:rowOff>0</xdr:rowOff>
    </xdr:from>
    <xdr:to>
      <xdr:col>11</xdr:col>
      <xdr:colOff>0</xdr:colOff>
      <xdr:row>63</xdr:row>
      <xdr:rowOff>19050</xdr:rowOff>
    </xdr:to>
    <xdr:graphicFrame macro="">
      <xdr:nvGraphicFramePr>
        <xdr:cNvPr id="4" name="Gráfico 3">
          <a:extLst>
            <a:ext uri="{FF2B5EF4-FFF2-40B4-BE49-F238E27FC236}">
              <a16:creationId xmlns:a16="http://schemas.microsoft.com/office/drawing/2014/main" id="{00000000-0008-0000-0300-000004000000}"/>
            </a:ext>
            <a:ext uri="{147F2762-F138-4A5C-976F-8EAC2B608ADB}">
              <a16:predDERef xmlns:a16="http://schemas.microsoft.com/office/drawing/2014/main" pre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47625</xdr:colOff>
      <xdr:row>63</xdr:row>
      <xdr:rowOff>66675</xdr:rowOff>
    </xdr:from>
    <xdr:to>
      <xdr:col>11</xdr:col>
      <xdr:colOff>57150</xdr:colOff>
      <xdr:row>87</xdr:row>
      <xdr:rowOff>9525</xdr:rowOff>
    </xdr:to>
    <xdr:graphicFrame macro="">
      <xdr:nvGraphicFramePr>
        <xdr:cNvPr id="7" name="Gráfico 6">
          <a:extLst>
            <a:ext uri="{FF2B5EF4-FFF2-40B4-BE49-F238E27FC236}">
              <a16:creationId xmlns:a16="http://schemas.microsoft.com/office/drawing/2014/main" id="{00000000-0008-0000-0300-000007000000}"/>
            </a:ext>
            <a:ext uri="{147F2762-F138-4A5C-976F-8EAC2B608ADB}">
              <a16:predDERef xmlns:a16="http://schemas.microsoft.com/office/drawing/2014/main" pre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Adria%20Sendra/ABEI%20Energy%20Dropbox/EPC-O&amp;M/01%20PSFV%20Cartuja%2050MWp/08%20O&amp;M/08.05%20Documentaci&#243;n/01.%20Informes%20generados/Formato%20de%20Informe%20Mensual/03.%20Anexo%202%20-%20Informe%20cliente/Editables/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ensual"/>
    </sheetNames>
    <sheetDataSet>
      <sheetData sheetId="0"/>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2.vml"/><Relationship Id="rId3" Type="http://schemas.openxmlformats.org/officeDocument/2006/relationships/hyperlink" Target="https://www.dropbox.com/sh/md2430s45e98ie1/AAByWX1_pnUrtZRUUonFTaaca?dl=0" TargetMode="External"/><Relationship Id="rId7" Type="http://schemas.openxmlformats.org/officeDocument/2006/relationships/vmlDrawing" Target="../drawings/vmlDrawing1.vml"/><Relationship Id="rId2" Type="http://schemas.openxmlformats.org/officeDocument/2006/relationships/hyperlink" Target="https://www.dropbox.com/sh/bruvbhoofh8r1r5/AAB1Nx_-MC2WQ9K2RISzFlUAa?dl=0" TargetMode="External"/><Relationship Id="rId1" Type="http://schemas.openxmlformats.org/officeDocument/2006/relationships/hyperlink" Target="../../../../../../../../../AppData/Roaming/03.%20Anexo%202%20-%20Informe%20cliente" TargetMode="External"/><Relationship Id="rId6" Type="http://schemas.openxmlformats.org/officeDocument/2006/relationships/drawing" Target="../drawings/drawing1.xml"/><Relationship Id="rId5" Type="http://schemas.openxmlformats.org/officeDocument/2006/relationships/printerSettings" Target="../printerSettings/printerSettings1.bin"/><Relationship Id="rId4" Type="http://schemas.openxmlformats.org/officeDocument/2006/relationships/hyperlink" Target="../../../../../../../../../AppData/Roaming/02.%20Anexo%201%20-%20Calendario%20preventivos/Plan%20anual%20mantenimiento%20PSF%20Cartuja_ABEI_Cliente.xlsx.lnk"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696057-DFE9-403C-9C5C-564E4FB300AB}">
  <sheetPr codeName="Hoja3">
    <pageSetUpPr fitToPage="1"/>
  </sheetPr>
  <dimension ref="A1:Q237"/>
  <sheetViews>
    <sheetView topLeftCell="A109" zoomScale="85" zoomScaleNormal="85" zoomScaleSheetLayoutView="100" workbookViewId="0">
      <selection activeCell="L136" sqref="L136"/>
    </sheetView>
  </sheetViews>
  <sheetFormatPr defaultColWidth="11.42578125" defaultRowHeight="15" x14ac:dyDescent="0.25"/>
  <cols>
    <col min="2" max="2" width="37.85546875" customWidth="1"/>
    <col min="10" max="10" width="15.28515625" bestFit="1" customWidth="1"/>
    <col min="11" max="12" width="18" bestFit="1" customWidth="1"/>
    <col min="14" max="14" width="11.5703125"/>
    <col min="16" max="16" width="18" bestFit="1" customWidth="1"/>
    <col min="17" max="17" width="16.7109375" bestFit="1" customWidth="1"/>
  </cols>
  <sheetData>
    <row r="1" spans="1:12" x14ac:dyDescent="0.25">
      <c r="B1" s="4"/>
      <c r="C1" s="4"/>
      <c r="D1" s="4"/>
      <c r="E1" s="4"/>
      <c r="F1" s="4"/>
      <c r="G1" s="4"/>
      <c r="H1" s="4"/>
      <c r="I1" s="4"/>
      <c r="J1" s="4"/>
      <c r="K1" s="4"/>
      <c r="L1" s="4"/>
    </row>
    <row r="2" spans="1:12" x14ac:dyDescent="0.25">
      <c r="B2" s="4"/>
      <c r="C2" s="4"/>
      <c r="D2" s="4"/>
      <c r="E2" s="4"/>
      <c r="F2" s="4"/>
      <c r="G2" s="4"/>
      <c r="H2" s="4"/>
      <c r="I2" s="4"/>
      <c r="J2" s="4"/>
      <c r="K2" s="4"/>
      <c r="L2" s="4"/>
    </row>
    <row r="3" spans="1:12" x14ac:dyDescent="0.25">
      <c r="B3" s="4"/>
      <c r="C3" s="4"/>
      <c r="D3" s="4"/>
      <c r="E3" s="4"/>
      <c r="F3" s="4"/>
      <c r="G3" s="4"/>
      <c r="H3" s="4"/>
      <c r="I3" s="4"/>
      <c r="J3" s="4"/>
      <c r="K3" s="4"/>
      <c r="L3" s="4"/>
    </row>
    <row r="4" spans="1:12" x14ac:dyDescent="0.25">
      <c r="B4" s="4"/>
      <c r="C4" s="4"/>
      <c r="D4" s="4"/>
      <c r="E4" s="4"/>
      <c r="F4" s="4"/>
      <c r="G4" s="4"/>
      <c r="H4" s="4"/>
      <c r="I4" s="4"/>
      <c r="J4" s="4"/>
      <c r="K4" s="4"/>
      <c r="L4" s="4"/>
    </row>
    <row r="5" spans="1:12" x14ac:dyDescent="0.25">
      <c r="B5" s="4"/>
      <c r="C5" s="4"/>
      <c r="D5" s="4"/>
      <c r="E5" s="4"/>
      <c r="F5" s="4"/>
      <c r="G5" s="4"/>
      <c r="H5" s="4"/>
      <c r="I5" s="4"/>
      <c r="J5" s="4"/>
      <c r="K5" s="4"/>
      <c r="L5" s="4"/>
    </row>
    <row r="6" spans="1:12" x14ac:dyDescent="0.25">
      <c r="B6" s="4"/>
      <c r="C6" s="4"/>
      <c r="D6" s="4"/>
      <c r="E6" s="4"/>
      <c r="F6" s="4"/>
      <c r="G6" s="4"/>
      <c r="H6" s="4"/>
      <c r="I6" s="4"/>
      <c r="J6" s="4"/>
      <c r="K6" s="4"/>
      <c r="L6" s="4"/>
    </row>
    <row r="7" spans="1:12" x14ac:dyDescent="0.25">
      <c r="B7" s="4"/>
      <c r="C7" s="4"/>
      <c r="D7" s="4"/>
      <c r="E7" s="4"/>
      <c r="F7" s="4"/>
      <c r="G7" s="4"/>
      <c r="H7" s="4"/>
      <c r="I7" s="4"/>
      <c r="J7" s="4"/>
      <c r="K7" s="4"/>
      <c r="L7" s="4"/>
    </row>
    <row r="8" spans="1:12" ht="20.25" x14ac:dyDescent="0.25">
      <c r="A8" s="244" t="s">
        <v>0</v>
      </c>
      <c r="B8" s="244"/>
      <c r="C8" s="244"/>
      <c r="D8" s="244"/>
      <c r="E8" s="244"/>
      <c r="F8" s="244"/>
      <c r="G8" s="244"/>
      <c r="H8" s="244"/>
      <c r="I8" s="244"/>
      <c r="J8" s="4"/>
      <c r="K8" s="4"/>
      <c r="L8" s="4"/>
    </row>
    <row r="9" spans="1:12" x14ac:dyDescent="0.25">
      <c r="B9" s="26"/>
      <c r="C9" s="26"/>
      <c r="D9" s="26"/>
      <c r="E9" s="26"/>
      <c r="F9" s="26"/>
    </row>
    <row r="10" spans="1:12" ht="21" x14ac:dyDescent="0.35">
      <c r="A10" s="113"/>
      <c r="B10" s="114" t="s">
        <v>1</v>
      </c>
      <c r="C10" s="113"/>
      <c r="D10" s="113"/>
      <c r="E10" s="113"/>
      <c r="F10" s="113"/>
      <c r="G10" s="113"/>
      <c r="H10" s="113"/>
      <c r="I10" s="113"/>
    </row>
    <row r="11" spans="1:12" x14ac:dyDescent="0.25">
      <c r="B11" s="26"/>
      <c r="C11" s="26"/>
      <c r="D11" s="26"/>
      <c r="E11" s="26"/>
      <c r="F11" s="26"/>
    </row>
    <row r="12" spans="1:12" x14ac:dyDescent="0.25">
      <c r="B12" s="26"/>
      <c r="C12" s="26"/>
      <c r="D12" s="26"/>
      <c r="E12" s="26"/>
      <c r="F12" s="26"/>
      <c r="J12" s="4"/>
      <c r="K12" s="4"/>
      <c r="L12" s="4"/>
    </row>
    <row r="13" spans="1:12" x14ac:dyDescent="0.25">
      <c r="B13" s="26"/>
      <c r="C13" s="26"/>
      <c r="D13" s="26"/>
      <c r="E13" s="26"/>
      <c r="F13" s="26"/>
      <c r="J13" s="4"/>
      <c r="K13" s="4"/>
      <c r="L13" s="4"/>
    </row>
    <row r="14" spans="1:12" ht="21" x14ac:dyDescent="0.35">
      <c r="A14" s="113"/>
      <c r="B14" s="120"/>
      <c r="C14" s="113"/>
      <c r="D14" s="113"/>
      <c r="E14" s="113"/>
      <c r="F14" s="113"/>
      <c r="G14" s="113"/>
      <c r="H14" s="113"/>
      <c r="I14" s="113"/>
      <c r="J14" s="4"/>
      <c r="K14" s="4"/>
      <c r="L14" s="4"/>
    </row>
    <row r="15" spans="1:12" x14ac:dyDescent="0.25">
      <c r="B15" s="243">
        <f>Portada!D28</f>
        <v>44713</v>
      </c>
      <c r="C15" s="243"/>
      <c r="D15" s="243"/>
      <c r="E15" s="4"/>
      <c r="F15" s="4"/>
      <c r="G15" s="4"/>
      <c r="H15" s="4"/>
      <c r="I15" s="4"/>
      <c r="J15" s="4"/>
      <c r="K15" s="4"/>
      <c r="L15" s="4"/>
    </row>
    <row r="16" spans="1:12" x14ac:dyDescent="0.25">
      <c r="B16" s="243"/>
      <c r="C16" s="243"/>
      <c r="D16" s="243"/>
      <c r="E16" s="4"/>
      <c r="F16" s="4"/>
      <c r="G16" s="4"/>
      <c r="H16" s="4"/>
      <c r="I16" s="4"/>
      <c r="J16" s="4"/>
      <c r="K16" s="4"/>
      <c r="L16" s="4"/>
    </row>
    <row r="17" spans="2:12" x14ac:dyDescent="0.25">
      <c r="B17" s="4"/>
      <c r="C17" s="4"/>
      <c r="D17" s="4"/>
      <c r="E17" s="4"/>
      <c r="F17" s="4"/>
      <c r="G17" s="4"/>
      <c r="H17" s="4"/>
      <c r="I17" s="4"/>
      <c r="J17" s="4"/>
      <c r="K17" s="4"/>
      <c r="L17" s="4"/>
    </row>
    <row r="18" spans="2:12" x14ac:dyDescent="0.25">
      <c r="B18" s="4"/>
      <c r="C18" s="4"/>
      <c r="D18" s="4"/>
      <c r="E18" s="4"/>
      <c r="F18" s="4"/>
      <c r="G18" s="4"/>
      <c r="H18" s="4"/>
      <c r="I18" s="4"/>
      <c r="J18" s="4"/>
      <c r="K18" s="4"/>
      <c r="L18" s="4"/>
    </row>
    <row r="19" spans="2:12" x14ac:dyDescent="0.25">
      <c r="B19" s="4"/>
      <c r="C19" s="4"/>
      <c r="D19" s="4"/>
      <c r="E19" s="4"/>
      <c r="F19" s="4"/>
      <c r="G19" s="4"/>
      <c r="H19" s="4"/>
      <c r="I19" s="4"/>
      <c r="J19" s="4"/>
      <c r="K19" s="4"/>
      <c r="L19" s="4"/>
    </row>
    <row r="20" spans="2:12" x14ac:dyDescent="0.25">
      <c r="B20" s="4"/>
      <c r="C20" s="4"/>
      <c r="D20" s="4"/>
      <c r="E20" s="4"/>
      <c r="F20" s="4"/>
      <c r="G20" s="4"/>
      <c r="H20" s="4"/>
      <c r="I20" s="4"/>
      <c r="J20" s="4"/>
      <c r="K20" s="4"/>
      <c r="L20" s="4"/>
    </row>
    <row r="21" spans="2:12" x14ac:dyDescent="0.25">
      <c r="B21" s="4"/>
      <c r="C21" s="4"/>
      <c r="D21" s="4"/>
      <c r="E21" s="4"/>
      <c r="F21" s="4"/>
      <c r="G21" s="4"/>
      <c r="H21" s="4"/>
      <c r="I21" s="4"/>
      <c r="J21" s="4"/>
      <c r="K21" s="4"/>
      <c r="L21" s="4"/>
    </row>
    <row r="22" spans="2:12" x14ac:dyDescent="0.25">
      <c r="B22" s="4"/>
      <c r="C22" s="4"/>
      <c r="D22" s="4"/>
      <c r="E22" s="4"/>
      <c r="F22" s="4"/>
      <c r="G22" s="4"/>
      <c r="H22" s="4"/>
      <c r="I22" s="4"/>
      <c r="J22" s="4"/>
      <c r="K22" s="4"/>
      <c r="L22" s="4"/>
    </row>
    <row r="23" spans="2:12" x14ac:dyDescent="0.25">
      <c r="B23" s="4"/>
      <c r="C23" s="4"/>
      <c r="D23" s="4"/>
      <c r="E23" s="4"/>
      <c r="F23" s="4"/>
      <c r="G23" s="4"/>
      <c r="H23" s="4"/>
      <c r="I23" s="4"/>
      <c r="J23" s="4"/>
      <c r="K23" s="4"/>
      <c r="L23" s="4"/>
    </row>
    <row r="24" spans="2:12" x14ac:dyDescent="0.25">
      <c r="B24" s="4"/>
      <c r="C24" s="4"/>
      <c r="D24" s="4"/>
      <c r="E24" s="4"/>
      <c r="F24" s="4"/>
      <c r="G24" s="4"/>
      <c r="H24" s="4"/>
      <c r="I24" s="4"/>
      <c r="J24" s="4"/>
      <c r="K24" s="4"/>
      <c r="L24" s="4"/>
    </row>
    <row r="25" spans="2:12" x14ac:dyDescent="0.25">
      <c r="B25" s="4"/>
      <c r="C25" s="4"/>
      <c r="D25" s="4"/>
      <c r="E25" s="4"/>
      <c r="F25" s="4"/>
      <c r="G25" s="4"/>
      <c r="H25" s="4"/>
      <c r="I25" s="4"/>
      <c r="J25" s="4"/>
      <c r="K25" s="4"/>
      <c r="L25" s="4"/>
    </row>
    <row r="26" spans="2:12" x14ac:dyDescent="0.25">
      <c r="B26" s="4"/>
      <c r="C26" s="4"/>
      <c r="D26" s="4"/>
      <c r="E26" s="4"/>
      <c r="F26" s="4"/>
      <c r="G26" s="4"/>
      <c r="H26" s="4"/>
      <c r="I26" s="4"/>
      <c r="J26" s="4"/>
      <c r="K26" s="4"/>
      <c r="L26" s="4"/>
    </row>
    <row r="27" spans="2:12" x14ac:dyDescent="0.25">
      <c r="B27" s="4"/>
      <c r="C27" s="4"/>
      <c r="D27" s="4"/>
      <c r="E27" s="4"/>
      <c r="F27" s="4"/>
      <c r="G27" s="4"/>
      <c r="H27" s="4"/>
      <c r="I27" s="4"/>
      <c r="J27" s="4"/>
      <c r="K27" s="4"/>
      <c r="L27" s="4"/>
    </row>
    <row r="28" spans="2:12" x14ac:dyDescent="0.25">
      <c r="B28" s="26"/>
      <c r="C28" s="26"/>
      <c r="D28" s="26"/>
      <c r="E28" s="26"/>
      <c r="F28" s="26"/>
      <c r="H28" s="4"/>
      <c r="I28" s="4"/>
      <c r="J28" s="4"/>
      <c r="K28" s="4"/>
      <c r="L28" s="4"/>
    </row>
    <row r="29" spans="2:12" x14ac:dyDescent="0.25">
      <c r="B29" s="26"/>
      <c r="C29" s="26"/>
      <c r="D29" s="26"/>
      <c r="E29" s="26"/>
      <c r="F29" s="26"/>
      <c r="H29" s="4"/>
      <c r="I29" s="4"/>
      <c r="J29" s="4"/>
      <c r="K29" s="4"/>
      <c r="L29" s="4"/>
    </row>
    <row r="30" spans="2:12" x14ac:dyDescent="0.25">
      <c r="B30" s="4"/>
      <c r="C30" s="4"/>
      <c r="D30" s="4"/>
      <c r="E30" s="4"/>
      <c r="F30" s="4"/>
      <c r="G30" s="4"/>
      <c r="H30" s="4"/>
      <c r="I30" s="4"/>
      <c r="J30" s="4"/>
      <c r="K30" s="4"/>
      <c r="L30" s="4"/>
    </row>
    <row r="31" spans="2:12" x14ac:dyDescent="0.25">
      <c r="B31" s="4"/>
      <c r="C31" s="4"/>
      <c r="D31" s="4"/>
      <c r="E31" s="4"/>
      <c r="F31" s="4"/>
      <c r="G31" s="4"/>
      <c r="H31" s="4"/>
      <c r="I31" s="4"/>
      <c r="J31" s="4"/>
      <c r="K31" s="4"/>
      <c r="L31" s="4"/>
    </row>
    <row r="32" spans="2:12" x14ac:dyDescent="0.25">
      <c r="B32" s="4"/>
      <c r="C32" s="4"/>
      <c r="D32" s="4"/>
      <c r="E32" s="4"/>
      <c r="F32" s="4"/>
      <c r="G32" s="4"/>
      <c r="H32" s="4"/>
      <c r="I32" s="4"/>
      <c r="J32" s="4"/>
      <c r="K32" s="4"/>
      <c r="L32" s="4"/>
    </row>
    <row r="33" spans="2:12" x14ac:dyDescent="0.25">
      <c r="B33" s="4"/>
      <c r="C33" s="4"/>
      <c r="D33" s="4"/>
      <c r="E33" s="4"/>
      <c r="F33" s="4"/>
      <c r="G33" s="4"/>
      <c r="H33" s="4"/>
      <c r="I33" s="4"/>
      <c r="J33" s="4"/>
      <c r="K33" s="4"/>
      <c r="L33" s="4"/>
    </row>
    <row r="34" spans="2:12" x14ac:dyDescent="0.25">
      <c r="B34" s="4"/>
      <c r="C34" s="4"/>
      <c r="D34" s="4"/>
      <c r="E34" s="4"/>
      <c r="F34" s="4"/>
      <c r="G34" s="4"/>
      <c r="H34" s="4"/>
      <c r="I34" s="4"/>
      <c r="J34" s="4"/>
      <c r="K34" s="4"/>
      <c r="L34" s="4"/>
    </row>
    <row r="35" spans="2:12" x14ac:dyDescent="0.25">
      <c r="B35" s="120" t="s">
        <v>2</v>
      </c>
      <c r="C35" s="4"/>
      <c r="D35" s="4"/>
      <c r="E35" s="4"/>
      <c r="F35" s="4"/>
      <c r="G35" s="4"/>
      <c r="H35" s="4"/>
      <c r="I35" s="4"/>
      <c r="J35" s="4"/>
      <c r="K35" s="4"/>
      <c r="L35" s="4"/>
    </row>
    <row r="36" spans="2:12" ht="100.9" customHeight="1" x14ac:dyDescent="0.25">
      <c r="B36" s="248" t="s">
        <v>3</v>
      </c>
      <c r="C36" s="248"/>
      <c r="D36" s="248"/>
      <c r="E36" s="248"/>
      <c r="F36" s="4"/>
      <c r="G36" s="4"/>
      <c r="H36" s="4"/>
      <c r="I36" s="4"/>
      <c r="J36" s="4"/>
      <c r="K36" s="4"/>
      <c r="L36" s="4"/>
    </row>
    <row r="37" spans="2:12" x14ac:dyDescent="0.25">
      <c r="B37" s="4"/>
      <c r="C37" s="4"/>
      <c r="D37" s="4"/>
      <c r="E37" s="4"/>
      <c r="F37" s="4"/>
      <c r="G37" s="4"/>
      <c r="H37" s="4"/>
      <c r="I37" s="4"/>
      <c r="J37" s="4"/>
      <c r="K37" s="4"/>
      <c r="L37" s="4"/>
    </row>
    <row r="38" spans="2:12" x14ac:dyDescent="0.25">
      <c r="B38" s="4"/>
      <c r="C38" s="4"/>
      <c r="D38" s="4"/>
      <c r="E38" s="4"/>
      <c r="F38" s="4"/>
      <c r="G38" s="4"/>
      <c r="H38" s="4"/>
      <c r="I38" s="4"/>
      <c r="J38" s="4"/>
      <c r="K38" s="4"/>
      <c r="L38" s="4"/>
    </row>
    <row r="39" spans="2:12" x14ac:dyDescent="0.25">
      <c r="B39" s="4"/>
      <c r="C39" s="4"/>
      <c r="D39" s="4"/>
      <c r="E39" s="4"/>
      <c r="F39" s="4"/>
      <c r="G39" s="4"/>
      <c r="H39" s="4"/>
      <c r="I39" s="4"/>
      <c r="J39" s="4"/>
      <c r="K39" s="4"/>
      <c r="L39" s="4"/>
    </row>
    <row r="40" spans="2:12" x14ac:dyDescent="0.25">
      <c r="B40" s="4"/>
      <c r="C40" s="4"/>
      <c r="D40" s="4"/>
      <c r="E40" s="4"/>
      <c r="F40" s="4"/>
      <c r="G40" s="4"/>
      <c r="H40" s="4"/>
      <c r="I40" s="4"/>
      <c r="J40" s="4"/>
      <c r="K40" s="4"/>
      <c r="L40" s="4"/>
    </row>
    <row r="41" spans="2:12" x14ac:dyDescent="0.25">
      <c r="B41" s="4"/>
      <c r="C41" s="4"/>
      <c r="D41" s="4"/>
      <c r="E41" s="4"/>
      <c r="F41" s="4"/>
      <c r="G41" s="4"/>
      <c r="H41" s="4"/>
      <c r="I41" s="4"/>
      <c r="J41" s="4"/>
      <c r="K41" s="4"/>
      <c r="L41" s="4"/>
    </row>
    <row r="42" spans="2:12" x14ac:dyDescent="0.25">
      <c r="B42" s="4"/>
      <c r="C42" s="4"/>
      <c r="D42" s="4"/>
      <c r="E42" s="4"/>
      <c r="F42" s="4"/>
      <c r="G42" s="4"/>
      <c r="H42" s="4"/>
      <c r="I42" s="4"/>
      <c r="J42" s="4"/>
      <c r="K42" s="4"/>
      <c r="L42" s="4"/>
    </row>
    <row r="43" spans="2:12" x14ac:dyDescent="0.25">
      <c r="B43" s="116" t="s">
        <v>4</v>
      </c>
      <c r="C43" s="115"/>
      <c r="D43" s="4"/>
      <c r="E43" s="4"/>
      <c r="F43" s="4"/>
      <c r="G43" s="4"/>
      <c r="H43" s="4"/>
      <c r="I43" s="4"/>
      <c r="J43" s="4"/>
      <c r="K43" s="4"/>
      <c r="L43" s="4"/>
    </row>
    <row r="44" spans="2:12" x14ac:dyDescent="0.25">
      <c r="B44" s="4"/>
      <c r="C44" s="4"/>
      <c r="D44" s="4"/>
      <c r="E44" s="4"/>
      <c r="F44" s="4"/>
      <c r="G44" s="4"/>
      <c r="H44" s="4"/>
      <c r="I44" s="4"/>
      <c r="J44" s="4"/>
      <c r="K44" s="4"/>
      <c r="L44" s="4"/>
    </row>
    <row r="45" spans="2:12" x14ac:dyDescent="0.25">
      <c r="B45" s="26"/>
      <c r="D45" s="4"/>
      <c r="E45" s="4"/>
      <c r="F45" s="4"/>
      <c r="G45" s="4"/>
      <c r="H45" s="4"/>
      <c r="I45" s="4"/>
      <c r="J45" s="4"/>
      <c r="K45" s="4"/>
      <c r="L45" s="4"/>
    </row>
    <row r="46" spans="2:12" ht="14.45" customHeight="1" x14ac:dyDescent="0.25">
      <c r="B46" s="118" t="s">
        <v>5</v>
      </c>
      <c r="C46" s="246" t="s">
        <v>6</v>
      </c>
      <c r="D46" s="246"/>
      <c r="E46" s="246"/>
      <c r="F46" s="246"/>
      <c r="G46" s="4"/>
      <c r="H46" s="4"/>
      <c r="I46" s="4"/>
      <c r="J46" s="4"/>
      <c r="K46" s="4"/>
      <c r="L46" s="4"/>
    </row>
    <row r="47" spans="2:12" ht="14.45" customHeight="1" x14ac:dyDescent="0.25">
      <c r="B47" s="118" t="s">
        <v>7</v>
      </c>
      <c r="C47" s="246" t="s">
        <v>8</v>
      </c>
      <c r="D47" s="246"/>
      <c r="E47" s="246"/>
      <c r="F47" s="246"/>
      <c r="G47" s="4"/>
      <c r="H47" s="4"/>
      <c r="I47" s="4"/>
      <c r="J47" s="4"/>
      <c r="K47" s="4"/>
      <c r="L47" s="4"/>
    </row>
    <row r="48" spans="2:12" ht="27.6" customHeight="1" x14ac:dyDescent="0.25">
      <c r="B48" s="118" t="s">
        <v>9</v>
      </c>
      <c r="C48" s="247" t="s">
        <v>10</v>
      </c>
      <c r="D48" s="247"/>
      <c r="E48" s="247"/>
      <c r="F48" s="247"/>
      <c r="G48" s="4"/>
      <c r="H48" s="4"/>
      <c r="I48" s="4"/>
      <c r="J48" s="4"/>
      <c r="K48" s="4"/>
      <c r="L48" s="4"/>
    </row>
    <row r="49" spans="2:12" x14ac:dyDescent="0.25">
      <c r="B49" s="118" t="s">
        <v>11</v>
      </c>
      <c r="C49" s="247" t="s">
        <v>12</v>
      </c>
      <c r="D49" s="247"/>
      <c r="E49" s="247"/>
      <c r="F49" s="247"/>
      <c r="G49" s="4"/>
      <c r="H49" s="4"/>
      <c r="I49" s="4"/>
      <c r="J49" s="4"/>
      <c r="K49" s="4"/>
      <c r="L49" s="4"/>
    </row>
    <row r="50" spans="2:12" ht="14.45" customHeight="1" x14ac:dyDescent="0.25">
      <c r="B50" s="118" t="s">
        <v>13</v>
      </c>
      <c r="C50" s="119" t="s">
        <v>14</v>
      </c>
      <c r="D50" s="119"/>
      <c r="E50" s="119"/>
      <c r="F50" s="119"/>
      <c r="G50" s="26"/>
      <c r="H50" s="26"/>
      <c r="I50" s="26"/>
      <c r="J50" s="26"/>
      <c r="K50" s="26"/>
      <c r="L50" s="26"/>
    </row>
    <row r="51" spans="2:12" x14ac:dyDescent="0.25">
      <c r="B51" s="117"/>
      <c r="C51" s="26"/>
      <c r="D51" s="26"/>
      <c r="E51" s="26"/>
      <c r="F51" s="26"/>
      <c r="G51" s="26"/>
      <c r="H51" s="26"/>
      <c r="I51" s="26"/>
      <c r="J51" s="26"/>
      <c r="K51" s="26"/>
      <c r="L51" s="26"/>
    </row>
    <row r="52" spans="2:12" x14ac:dyDescent="0.25">
      <c r="B52" s="117"/>
      <c r="C52" s="26"/>
      <c r="D52" s="26"/>
      <c r="E52" s="26"/>
      <c r="F52" s="26"/>
      <c r="G52" s="26"/>
      <c r="H52" s="26"/>
      <c r="I52" s="26"/>
      <c r="J52" s="26"/>
      <c r="K52" s="26"/>
      <c r="L52" s="26"/>
    </row>
    <row r="53" spans="2:12" x14ac:dyDescent="0.25">
      <c r="B53" s="117"/>
      <c r="C53" s="26"/>
      <c r="D53" s="26"/>
      <c r="E53" s="26"/>
      <c r="F53" s="26"/>
      <c r="G53" s="26"/>
      <c r="H53" s="26"/>
      <c r="I53" s="26"/>
      <c r="J53" s="26"/>
      <c r="K53" s="26"/>
      <c r="L53" s="26"/>
    </row>
    <row r="54" spans="2:12" x14ac:dyDescent="0.25">
      <c r="B54" s="26"/>
      <c r="C54" s="26"/>
      <c r="D54" s="26"/>
      <c r="E54" s="26"/>
      <c r="F54" s="26"/>
      <c r="G54" s="26"/>
      <c r="H54" s="26"/>
      <c r="I54" s="26"/>
      <c r="J54" s="26"/>
      <c r="K54" s="26"/>
      <c r="L54" s="26"/>
    </row>
    <row r="55" spans="2:12" x14ac:dyDescent="0.25">
      <c r="B55" s="26"/>
      <c r="C55" s="26"/>
      <c r="D55" s="26"/>
      <c r="E55" s="26"/>
      <c r="F55" s="26"/>
    </row>
    <row r="56" spans="2:12" x14ac:dyDescent="0.25">
      <c r="B56" s="26"/>
      <c r="C56" s="26"/>
      <c r="D56" s="26"/>
      <c r="E56" s="26"/>
      <c r="F56" s="26"/>
    </row>
    <row r="57" spans="2:12" x14ac:dyDescent="0.25">
      <c r="B57" s="26"/>
      <c r="C57" s="26"/>
      <c r="D57" s="26"/>
      <c r="E57" s="26"/>
      <c r="F57" s="26"/>
    </row>
    <row r="58" spans="2:12" x14ac:dyDescent="0.25">
      <c r="B58" s="118" t="s">
        <v>15</v>
      </c>
      <c r="C58" s="245" t="s">
        <v>16</v>
      </c>
      <c r="D58" s="245"/>
      <c r="E58" s="245"/>
      <c r="F58" s="245" t="s">
        <v>17</v>
      </c>
    </row>
    <row r="59" spans="2:12" x14ac:dyDescent="0.25">
      <c r="B59" s="118" t="s">
        <v>18</v>
      </c>
      <c r="C59" s="246" t="s">
        <v>19</v>
      </c>
      <c r="D59" s="246"/>
      <c r="E59" s="246"/>
      <c r="F59" s="246" t="s">
        <v>17</v>
      </c>
    </row>
    <row r="60" spans="2:12" ht="14.45" customHeight="1" x14ac:dyDescent="0.25">
      <c r="B60" s="118" t="s">
        <v>20</v>
      </c>
      <c r="C60" s="245" t="s">
        <v>21</v>
      </c>
      <c r="D60" s="245"/>
      <c r="E60" s="245"/>
      <c r="F60" s="245" t="s">
        <v>17</v>
      </c>
    </row>
    <row r="61" spans="2:12" ht="14.45" customHeight="1" x14ac:dyDescent="0.25">
      <c r="B61" s="118" t="s">
        <v>22</v>
      </c>
      <c r="C61" s="245" t="s">
        <v>23</v>
      </c>
      <c r="D61" s="245"/>
      <c r="E61" s="245"/>
      <c r="F61" s="245" t="s">
        <v>17</v>
      </c>
    </row>
    <row r="62" spans="2:12" x14ac:dyDescent="0.25">
      <c r="B62" s="118"/>
      <c r="C62" s="26"/>
      <c r="D62" s="26"/>
      <c r="E62" s="26"/>
      <c r="F62" s="26"/>
    </row>
    <row r="63" spans="2:12" x14ac:dyDescent="0.25">
      <c r="B63" s="26"/>
      <c r="C63" s="26"/>
      <c r="D63" s="26"/>
      <c r="E63" s="26"/>
      <c r="F63" s="26"/>
    </row>
    <row r="64" spans="2:12" x14ac:dyDescent="0.25">
      <c r="B64" s="26"/>
      <c r="C64" s="26"/>
      <c r="D64" s="26"/>
      <c r="E64" s="26"/>
      <c r="F64" s="26"/>
    </row>
    <row r="65" spans="2:6" x14ac:dyDescent="0.25">
      <c r="B65" s="26"/>
      <c r="C65" s="26"/>
      <c r="D65" s="26"/>
      <c r="E65" s="26"/>
      <c r="F65" s="26"/>
    </row>
    <row r="66" spans="2:6" x14ac:dyDescent="0.25">
      <c r="B66" s="26"/>
      <c r="C66" s="26"/>
      <c r="D66" s="26"/>
      <c r="E66" s="26"/>
      <c r="F66" s="26"/>
    </row>
    <row r="67" spans="2:6" x14ac:dyDescent="0.25">
      <c r="B67" s="26"/>
      <c r="C67" s="26"/>
      <c r="D67" s="26"/>
      <c r="E67" s="26"/>
      <c r="F67" s="26"/>
    </row>
    <row r="68" spans="2:6" x14ac:dyDescent="0.25">
      <c r="B68" s="26"/>
      <c r="C68" s="26"/>
      <c r="D68" s="26"/>
      <c r="E68" s="26"/>
      <c r="F68" s="26"/>
    </row>
    <row r="69" spans="2:6" x14ac:dyDescent="0.25">
      <c r="B69" s="26"/>
      <c r="C69" s="26"/>
      <c r="D69" s="26"/>
      <c r="E69" s="26"/>
      <c r="F69" s="26"/>
    </row>
    <row r="70" spans="2:6" x14ac:dyDescent="0.25">
      <c r="B70" s="26"/>
      <c r="C70" s="26"/>
      <c r="D70" s="26"/>
      <c r="E70" s="26"/>
      <c r="F70" s="26"/>
    </row>
    <row r="71" spans="2:6" x14ac:dyDescent="0.25">
      <c r="B71" s="26"/>
      <c r="C71" s="26"/>
      <c r="D71" s="26"/>
      <c r="E71" s="26"/>
      <c r="F71" s="26"/>
    </row>
    <row r="72" spans="2:6" x14ac:dyDescent="0.25">
      <c r="B72" s="26"/>
      <c r="C72" s="26"/>
      <c r="D72" s="26"/>
      <c r="E72" s="26"/>
      <c r="F72" s="26"/>
    </row>
    <row r="73" spans="2:6" x14ac:dyDescent="0.25">
      <c r="B73" s="26"/>
      <c r="C73" s="26"/>
      <c r="D73" s="26"/>
      <c r="E73" s="26"/>
      <c r="F73" s="26"/>
    </row>
    <row r="74" spans="2:6" x14ac:dyDescent="0.25">
      <c r="B74" s="26"/>
      <c r="C74" s="26"/>
      <c r="D74" s="26"/>
      <c r="E74" s="26"/>
      <c r="F74" s="26"/>
    </row>
    <row r="75" spans="2:6" x14ac:dyDescent="0.25">
      <c r="B75" s="26"/>
      <c r="C75" s="26"/>
      <c r="D75" s="26"/>
      <c r="E75" s="26"/>
      <c r="F75" s="26"/>
    </row>
    <row r="76" spans="2:6" x14ac:dyDescent="0.25">
      <c r="B76" s="26"/>
      <c r="C76" s="26"/>
      <c r="D76" s="26"/>
      <c r="E76" s="26"/>
      <c r="F76" s="26"/>
    </row>
    <row r="77" spans="2:6" x14ac:dyDescent="0.25">
      <c r="B77" s="26"/>
      <c r="C77" s="26"/>
      <c r="D77" s="26"/>
      <c r="E77" s="26"/>
      <c r="F77" s="26"/>
    </row>
    <row r="78" spans="2:6" x14ac:dyDescent="0.25">
      <c r="B78" s="26"/>
      <c r="C78" s="26"/>
      <c r="D78" s="26"/>
      <c r="E78" s="26"/>
      <c r="F78" s="26"/>
    </row>
    <row r="79" spans="2:6" x14ac:dyDescent="0.25">
      <c r="B79" s="26"/>
      <c r="C79" s="26"/>
      <c r="D79" s="26"/>
      <c r="E79" s="26"/>
      <c r="F79" s="26"/>
    </row>
    <row r="80" spans="2:6" x14ac:dyDescent="0.25">
      <c r="B80" s="26"/>
      <c r="C80" s="26"/>
      <c r="D80" s="26"/>
      <c r="E80" s="26"/>
      <c r="F80" s="26"/>
    </row>
    <row r="81" spans="2:14" x14ac:dyDescent="0.25">
      <c r="B81" s="26"/>
      <c r="C81" s="26"/>
      <c r="D81" s="26"/>
      <c r="E81" s="26"/>
      <c r="F81" s="26"/>
    </row>
    <row r="82" spans="2:14" ht="14.45" customHeight="1" x14ac:dyDescent="0.25">
      <c r="B82" s="142" t="s">
        <v>5</v>
      </c>
      <c r="C82" s="282" t="s">
        <v>6</v>
      </c>
      <c r="D82" s="282"/>
      <c r="E82" s="282"/>
      <c r="F82" s="282"/>
    </row>
    <row r="83" spans="2:14" ht="14.45" customHeight="1" thickBot="1" x14ac:dyDescent="0.3">
      <c r="B83" s="26"/>
      <c r="C83" s="26"/>
      <c r="D83" s="26"/>
      <c r="E83" s="26"/>
      <c r="F83" s="26"/>
    </row>
    <row r="84" spans="2:14" x14ac:dyDescent="0.25">
      <c r="B84" s="53" t="s">
        <v>24</v>
      </c>
      <c r="C84" s="329">
        <v>44560</v>
      </c>
      <c r="D84" s="329"/>
      <c r="E84" s="329"/>
      <c r="F84" s="330"/>
      <c r="G84" s="228"/>
      <c r="H84" s="123"/>
      <c r="I84" s="123"/>
      <c r="J84" s="123"/>
      <c r="K84" s="123"/>
      <c r="L84" s="123"/>
      <c r="M84" s="123"/>
      <c r="N84" s="123"/>
    </row>
    <row r="85" spans="2:14" x14ac:dyDescent="0.25">
      <c r="B85" s="54" t="s">
        <v>25</v>
      </c>
      <c r="C85" s="331">
        <v>45290</v>
      </c>
      <c r="D85" s="331"/>
      <c r="E85" s="331"/>
      <c r="F85" s="332"/>
      <c r="G85" s="52"/>
    </row>
    <row r="86" spans="2:14" ht="15.75" thickBot="1" x14ac:dyDescent="0.3">
      <c r="B86" s="55" t="s">
        <v>26</v>
      </c>
      <c r="C86" s="333">
        <f ca="1">DATE(YEAR(TODAY()),MONTH(TODAY()),1)-1</f>
        <v>45535</v>
      </c>
      <c r="D86" s="333"/>
      <c r="E86" s="333"/>
      <c r="F86" s="334"/>
    </row>
    <row r="87" spans="2:14" ht="21.75" thickBot="1" x14ac:dyDescent="0.3">
      <c r="B87" s="56" t="s">
        <v>27</v>
      </c>
      <c r="C87" s="335" t="str">
        <f ca="1">ROUND(((C86-C84)/(C85-C84))*100,2)&amp;"%/100%"</f>
        <v>133.56%/100%</v>
      </c>
      <c r="D87" s="336"/>
      <c r="E87" s="336"/>
      <c r="F87" s="337"/>
    </row>
    <row r="88" spans="2:14" x14ac:dyDescent="0.25">
      <c r="B88" s="338" t="s">
        <v>28</v>
      </c>
      <c r="C88" s="339"/>
      <c r="D88" s="339"/>
      <c r="E88" s="339"/>
      <c r="F88" s="340"/>
    </row>
    <row r="89" spans="2:14" ht="15.75" thickBot="1" x14ac:dyDescent="0.3">
      <c r="B89" s="341"/>
      <c r="C89" s="342"/>
      <c r="D89" s="342"/>
      <c r="E89" s="342"/>
      <c r="F89" s="343"/>
    </row>
    <row r="90" spans="2:14" ht="15" customHeight="1" thickBot="1" x14ac:dyDescent="0.3">
      <c r="B90" s="284" t="s">
        <v>29</v>
      </c>
      <c r="C90" s="285"/>
      <c r="D90" s="285"/>
      <c r="E90" s="263" t="s">
        <v>30</v>
      </c>
      <c r="F90" s="264"/>
    </row>
    <row r="91" spans="2:14" ht="32.25" thickBot="1" x14ac:dyDescent="0.3">
      <c r="B91" s="57" t="s">
        <v>31</v>
      </c>
      <c r="C91" s="58" t="s">
        <v>32</v>
      </c>
      <c r="D91" s="59" t="s">
        <v>33</v>
      </c>
      <c r="E91" s="60" t="s">
        <v>34</v>
      </c>
      <c r="F91" s="61" t="s">
        <v>35</v>
      </c>
      <c r="G91" s="86"/>
    </row>
    <row r="92" spans="2:14" x14ac:dyDescent="0.25">
      <c r="B92" s="62" t="s">
        <v>36</v>
      </c>
      <c r="C92" s="79">
        <v>18</v>
      </c>
      <c r="D92" s="80">
        <v>39</v>
      </c>
      <c r="E92" s="79">
        <v>57</v>
      </c>
      <c r="F92" s="81">
        <v>230</v>
      </c>
      <c r="G92" s="86"/>
    </row>
    <row r="93" spans="2:14" x14ac:dyDescent="0.25">
      <c r="B93" s="62" t="s">
        <v>37</v>
      </c>
      <c r="C93" s="82">
        <v>9</v>
      </c>
      <c r="D93" s="80">
        <v>47</v>
      </c>
      <c r="E93" s="82">
        <v>56</v>
      </c>
      <c r="F93" s="83"/>
      <c r="G93" s="86"/>
    </row>
    <row r="94" spans="2:14" ht="15.75" thickBot="1" x14ac:dyDescent="0.3">
      <c r="B94" s="63" t="s">
        <v>38</v>
      </c>
      <c r="C94" s="84">
        <v>-9</v>
      </c>
      <c r="D94" s="84">
        <v>8</v>
      </c>
      <c r="E94" s="84">
        <v>1</v>
      </c>
      <c r="F94" s="85"/>
      <c r="G94" s="86"/>
    </row>
    <row r="95" spans="2:14" x14ac:dyDescent="0.25">
      <c r="B95" s="326" t="s">
        <v>39</v>
      </c>
      <c r="C95" s="327"/>
      <c r="D95" s="327"/>
      <c r="E95" s="327"/>
      <c r="F95" s="328"/>
    </row>
    <row r="96" spans="2:14" x14ac:dyDescent="0.25">
      <c r="B96" s="64"/>
      <c r="C96" s="65"/>
      <c r="F96" s="66"/>
    </row>
    <row r="97" spans="2:17" x14ac:dyDescent="0.25">
      <c r="B97" s="64"/>
      <c r="C97" s="65"/>
      <c r="F97" s="66"/>
    </row>
    <row r="98" spans="2:17" x14ac:dyDescent="0.25">
      <c r="B98" s="64"/>
      <c r="C98" s="67"/>
      <c r="F98" s="66"/>
    </row>
    <row r="99" spans="2:17" x14ac:dyDescent="0.25">
      <c r="B99" s="68"/>
      <c r="C99" s="66"/>
      <c r="F99" s="66"/>
    </row>
    <row r="100" spans="2:17" x14ac:dyDescent="0.25">
      <c r="B100" s="68"/>
      <c r="C100" s="66"/>
      <c r="F100" s="66"/>
    </row>
    <row r="101" spans="2:17" x14ac:dyDescent="0.25">
      <c r="B101" s="68"/>
      <c r="C101" s="66"/>
      <c r="F101" s="66"/>
    </row>
    <row r="102" spans="2:17" x14ac:dyDescent="0.25">
      <c r="B102" s="68"/>
      <c r="C102" s="66"/>
      <c r="F102" s="66"/>
    </row>
    <row r="103" spans="2:17" x14ac:dyDescent="0.25">
      <c r="B103" s="68"/>
      <c r="C103" s="66"/>
      <c r="F103" s="66"/>
    </row>
    <row r="104" spans="2:17" x14ac:dyDescent="0.25">
      <c r="B104" s="68"/>
      <c r="C104" s="66"/>
      <c r="F104" s="66"/>
    </row>
    <row r="105" spans="2:17" ht="15.75" thickBot="1" x14ac:dyDescent="0.3">
      <c r="B105" s="152"/>
      <c r="C105" s="153"/>
      <c r="D105" s="134"/>
      <c r="E105" s="134"/>
      <c r="F105" s="153"/>
    </row>
    <row r="106" spans="2:17" x14ac:dyDescent="0.25">
      <c r="B106" s="142"/>
      <c r="C106" s="282"/>
      <c r="D106" s="282"/>
      <c r="E106" s="282"/>
      <c r="F106" s="282"/>
    </row>
    <row r="107" spans="2:17" ht="14.45" customHeight="1" thickBot="1" x14ac:dyDescent="0.3">
      <c r="B107" s="26"/>
      <c r="C107" s="26"/>
      <c r="D107" s="26"/>
      <c r="E107" s="26"/>
      <c r="F107" s="26"/>
    </row>
    <row r="108" spans="2:17" ht="15.75" thickBot="1" x14ac:dyDescent="0.3">
      <c r="B108" s="284" t="s">
        <v>40</v>
      </c>
      <c r="C108" s="285"/>
      <c r="D108" s="285"/>
      <c r="E108" s="286" t="s">
        <v>41</v>
      </c>
      <c r="F108" s="287"/>
      <c r="H108" s="294" t="s">
        <v>42</v>
      </c>
      <c r="I108" s="295"/>
      <c r="J108" s="295"/>
      <c r="K108" s="295"/>
      <c r="L108" s="295"/>
      <c r="M108" s="295"/>
      <c r="N108" s="295"/>
      <c r="O108" s="295"/>
      <c r="P108" s="295"/>
      <c r="Q108" s="296"/>
    </row>
    <row r="109" spans="2:17" ht="32.25" thickBot="1" x14ac:dyDescent="0.3">
      <c r="B109" s="57" t="s">
        <v>43</v>
      </c>
      <c r="C109" s="58" t="s">
        <v>32</v>
      </c>
      <c r="D109" s="59" t="s">
        <v>33</v>
      </c>
      <c r="E109" s="60" t="s">
        <v>34</v>
      </c>
      <c r="F109" s="61" t="s">
        <v>44</v>
      </c>
      <c r="I109" s="291" t="s">
        <v>45</v>
      </c>
      <c r="J109" s="292"/>
      <c r="K109" s="292"/>
      <c r="L109" s="293"/>
      <c r="M109" s="291" t="s">
        <v>46</v>
      </c>
      <c r="N109" s="292"/>
      <c r="O109" s="292"/>
      <c r="P109" s="292"/>
      <c r="Q109" s="293"/>
    </row>
    <row r="110" spans="2:17" ht="15.75" thickBot="1" x14ac:dyDescent="0.3">
      <c r="B110" s="62" t="s">
        <v>47</v>
      </c>
      <c r="C110" s="99">
        <v>0.86303254009707953</v>
      </c>
      <c r="D110" s="99">
        <f>Tablas!M34</f>
        <v>0</v>
      </c>
      <c r="E110" s="99">
        <f t="shared" ref="E110:E112" si="0">D110</f>
        <v>0</v>
      </c>
      <c r="F110" s="155">
        <v>0.90145170292740406</v>
      </c>
      <c r="I110" s="129" t="s">
        <v>48</v>
      </c>
      <c r="J110" s="130" t="s">
        <v>49</v>
      </c>
      <c r="K110" s="229" t="s">
        <v>50</v>
      </c>
      <c r="L110" s="230" t="s">
        <v>51</v>
      </c>
      <c r="M110" s="129" t="s">
        <v>52</v>
      </c>
      <c r="N110" s="130"/>
      <c r="O110" s="130" t="s">
        <v>53</v>
      </c>
      <c r="P110" s="229" t="s">
        <v>54</v>
      </c>
      <c r="Q110" s="230" t="s">
        <v>55</v>
      </c>
    </row>
    <row r="111" spans="2:17" ht="15.75" thickBot="1" x14ac:dyDescent="0.3">
      <c r="B111" s="62" t="s">
        <v>56</v>
      </c>
      <c r="C111" s="100">
        <v>4498450</v>
      </c>
      <c r="D111" s="100">
        <f>Tablas!B34</f>
        <v>404895</v>
      </c>
      <c r="E111" s="100">
        <f t="shared" si="0"/>
        <v>404895</v>
      </c>
      <c r="F111" s="156">
        <v>4898178.4519999987</v>
      </c>
      <c r="H111" s="149">
        <v>44531</v>
      </c>
      <c r="I111" s="150">
        <v>0.86303254009707953</v>
      </c>
      <c r="J111" s="151">
        <v>0.99619780465949825</v>
      </c>
      <c r="K111" s="173">
        <v>72881.885999999999</v>
      </c>
      <c r="L111" s="175">
        <v>4498450</v>
      </c>
      <c r="M111" s="150">
        <v>0.86399999999999999</v>
      </c>
      <c r="N111" s="221">
        <v>0.90300000000000002</v>
      </c>
      <c r="O111" s="151">
        <v>0.99</v>
      </c>
      <c r="P111" s="173">
        <v>71584.743300000046</v>
      </c>
      <c r="Q111" s="175">
        <v>4423503.4390000002</v>
      </c>
    </row>
    <row r="112" spans="2:17" ht="15.75" thickBot="1" x14ac:dyDescent="0.3">
      <c r="B112" s="63" t="s">
        <v>57</v>
      </c>
      <c r="C112" s="101">
        <v>0.99619780465949825</v>
      </c>
      <c r="D112" s="101">
        <f>Tablas!N34</f>
        <v>0</v>
      </c>
      <c r="E112" s="99">
        <f t="shared" si="0"/>
        <v>0</v>
      </c>
      <c r="F112" s="155">
        <v>0.99</v>
      </c>
      <c r="H112" s="127">
        <v>45292</v>
      </c>
      <c r="I112" s="231">
        <v>0.90900000000000003</v>
      </c>
      <c r="J112" s="232">
        <v>0.99870000000000003</v>
      </c>
      <c r="K112" s="233">
        <v>113391</v>
      </c>
      <c r="L112" s="234"/>
      <c r="M112" s="231">
        <v>0.86399999999999999</v>
      </c>
      <c r="N112" s="232">
        <v>0.88100000000000001</v>
      </c>
      <c r="O112" s="232">
        <v>0.99</v>
      </c>
      <c r="P112" s="233">
        <v>80907.103899999958</v>
      </c>
      <c r="Q112" s="234">
        <v>4898178.4519999987</v>
      </c>
    </row>
    <row r="113" spans="2:17" ht="15.75" thickBot="1" x14ac:dyDescent="0.3">
      <c r="B113" s="288" t="s">
        <v>58</v>
      </c>
      <c r="C113" s="289"/>
      <c r="D113" s="289"/>
      <c r="E113" s="289"/>
      <c r="F113" s="290"/>
      <c r="H113" s="127">
        <v>45323</v>
      </c>
      <c r="I113" s="231">
        <v>0.90610000000000002</v>
      </c>
      <c r="J113" s="232">
        <v>0.99829999999999997</v>
      </c>
      <c r="K113" s="233">
        <v>126925</v>
      </c>
      <c r="L113" s="234"/>
      <c r="M113" s="231">
        <v>0.86399999999999999</v>
      </c>
      <c r="N113" s="232">
        <v>0.91200000000000003</v>
      </c>
      <c r="O113" s="232">
        <v>0.99</v>
      </c>
      <c r="P113" s="233">
        <v>99044.97619999999</v>
      </c>
      <c r="Q113" s="234">
        <v>6174268.3700000001</v>
      </c>
    </row>
    <row r="114" spans="2:17" x14ac:dyDescent="0.25">
      <c r="B114" s="171"/>
      <c r="C114" s="172"/>
      <c r="D114" s="131"/>
      <c r="E114" s="131"/>
      <c r="F114" s="168"/>
      <c r="G114" s="123"/>
      <c r="H114" s="127">
        <v>45352</v>
      </c>
      <c r="I114" s="231">
        <v>0.90969999999999995</v>
      </c>
      <c r="J114" s="232">
        <v>0.99370000000000003</v>
      </c>
      <c r="K114" s="233">
        <v>148797</v>
      </c>
      <c r="L114" s="234"/>
      <c r="M114" s="231">
        <v>0.86399999999999999</v>
      </c>
      <c r="N114" s="232">
        <v>0.89600000000000002</v>
      </c>
      <c r="O114" s="232">
        <v>0.99</v>
      </c>
      <c r="P114" s="233">
        <v>150613.08309999993</v>
      </c>
      <c r="Q114" s="234">
        <v>9080936.9690000005</v>
      </c>
    </row>
    <row r="115" spans="2:17" x14ac:dyDescent="0.25">
      <c r="B115" s="64"/>
      <c r="C115" s="169"/>
      <c r="F115" s="66"/>
      <c r="G115" s="123"/>
      <c r="H115" s="127">
        <v>45383</v>
      </c>
      <c r="I115" s="231">
        <v>0.83230000000000004</v>
      </c>
      <c r="J115" s="232">
        <v>0.99370000000000003</v>
      </c>
      <c r="K115" s="233">
        <v>249599</v>
      </c>
      <c r="L115" s="234"/>
      <c r="M115" s="231">
        <v>0.86399999999999999</v>
      </c>
      <c r="N115" s="232">
        <v>0.88600000000000001</v>
      </c>
      <c r="O115" s="232">
        <v>0.99</v>
      </c>
      <c r="P115" s="233">
        <v>183341.97480000005</v>
      </c>
      <c r="Q115" s="234">
        <v>10759301.8903</v>
      </c>
    </row>
    <row r="116" spans="2:17" x14ac:dyDescent="0.25">
      <c r="B116" s="64"/>
      <c r="C116" s="170"/>
      <c r="F116" s="66"/>
      <c r="G116" s="123"/>
      <c r="H116" s="127">
        <v>45413</v>
      </c>
      <c r="I116" s="231">
        <v>0.84430000000000005</v>
      </c>
      <c r="J116" s="232">
        <v>0.99570000000000003</v>
      </c>
      <c r="K116" s="233">
        <v>313008</v>
      </c>
      <c r="L116" s="234"/>
      <c r="M116" s="231">
        <v>0.86399999999999999</v>
      </c>
      <c r="N116" s="232">
        <v>0.86499999999999999</v>
      </c>
      <c r="O116" s="232">
        <v>0.99</v>
      </c>
      <c r="P116" s="233">
        <v>218506.25229999993</v>
      </c>
      <c r="Q116" s="234">
        <v>12150216.708000004</v>
      </c>
    </row>
    <row r="117" spans="2:17" x14ac:dyDescent="0.25">
      <c r="B117" s="68"/>
      <c r="C117" s="86"/>
      <c r="F117" s="66"/>
      <c r="G117" s="123"/>
      <c r="H117" s="127">
        <v>45444</v>
      </c>
      <c r="I117" s="231">
        <v>0.86109999999999998</v>
      </c>
      <c r="J117" s="232">
        <v>0.99939999999999996</v>
      </c>
      <c r="K117" s="233">
        <v>274987</v>
      </c>
      <c r="L117" s="234"/>
      <c r="M117" s="231">
        <v>0.86399999999999999</v>
      </c>
      <c r="N117" s="232">
        <v>0.84799999999999998</v>
      </c>
      <c r="O117" s="232">
        <v>0.99</v>
      </c>
      <c r="P117" s="233">
        <v>232982.10369999992</v>
      </c>
      <c r="Q117" s="234">
        <v>12791111.081000002</v>
      </c>
    </row>
    <row r="118" spans="2:17" x14ac:dyDescent="0.25">
      <c r="B118" s="68"/>
      <c r="C118" s="86"/>
      <c r="F118" s="66"/>
      <c r="G118" s="123"/>
      <c r="H118" s="127">
        <v>45474</v>
      </c>
      <c r="I118" s="231">
        <v>0.84950000000000003</v>
      </c>
      <c r="J118" s="232">
        <v>0.99950000000000006</v>
      </c>
      <c r="K118" s="233">
        <v>312067</v>
      </c>
      <c r="L118" s="234"/>
      <c r="M118" s="231">
        <v>0.86399999999999999</v>
      </c>
      <c r="N118" s="232">
        <v>0.84199999999999997</v>
      </c>
      <c r="O118" s="232">
        <v>0.99</v>
      </c>
      <c r="P118" s="233">
        <v>245700.93370000002</v>
      </c>
      <c r="Q118" s="234">
        <v>13531785.996999994</v>
      </c>
    </row>
    <row r="119" spans="2:17" x14ac:dyDescent="0.25">
      <c r="B119" s="68"/>
      <c r="C119" s="86"/>
      <c r="F119" s="66"/>
      <c r="G119" s="123"/>
      <c r="H119" s="127">
        <v>45505</v>
      </c>
      <c r="I119" s="231"/>
      <c r="J119" s="232"/>
      <c r="K119" s="233"/>
      <c r="L119" s="234"/>
      <c r="M119" s="231">
        <v>0.86399999999999999</v>
      </c>
      <c r="N119" s="232">
        <v>0.79800000000000004</v>
      </c>
      <c r="O119" s="232">
        <v>0.99</v>
      </c>
      <c r="P119" s="233">
        <v>214350.95430000004</v>
      </c>
      <c r="Q119" s="234">
        <v>11197878.567999998</v>
      </c>
    </row>
    <row r="120" spans="2:17" x14ac:dyDescent="0.25">
      <c r="B120" s="68"/>
      <c r="C120" s="86"/>
      <c r="F120" s="66"/>
      <c r="G120" s="123"/>
      <c r="H120" s="127"/>
      <c r="I120" s="231"/>
      <c r="J120" s="232"/>
      <c r="K120" s="233"/>
      <c r="L120" s="234"/>
      <c r="M120" s="231">
        <v>0.86399999999999999</v>
      </c>
      <c r="N120" s="232">
        <v>0.86599999999999999</v>
      </c>
      <c r="O120" s="232">
        <v>0.99</v>
      </c>
      <c r="P120" s="233">
        <v>163623.0837000001</v>
      </c>
      <c r="Q120" s="234">
        <v>9513827.1400000006</v>
      </c>
    </row>
    <row r="121" spans="2:17" x14ac:dyDescent="0.25">
      <c r="B121" s="68"/>
      <c r="C121" s="86"/>
      <c r="F121" s="66"/>
      <c r="G121" s="123"/>
      <c r="H121" s="127"/>
      <c r="I121" s="231"/>
      <c r="J121" s="232"/>
      <c r="K121" s="233"/>
      <c r="L121" s="234"/>
      <c r="M121" s="231">
        <v>0.86399999999999999</v>
      </c>
      <c r="N121" s="232">
        <v>0.88100000000000001</v>
      </c>
      <c r="O121" s="232">
        <v>0.99</v>
      </c>
      <c r="P121" s="233">
        <v>124202.80080000006</v>
      </c>
      <c r="Q121" s="234">
        <v>7367601.2199999997</v>
      </c>
    </row>
    <row r="122" spans="2:17" x14ac:dyDescent="0.25">
      <c r="B122" s="68"/>
      <c r="C122" s="86"/>
      <c r="F122" s="66"/>
      <c r="G122" s="123"/>
      <c r="H122" s="127"/>
      <c r="I122" s="231"/>
      <c r="J122" s="232"/>
      <c r="K122" s="233"/>
      <c r="L122" s="234"/>
      <c r="M122" s="231">
        <v>0.86399999999999999</v>
      </c>
      <c r="N122" s="232">
        <v>0.88900000000000001</v>
      </c>
      <c r="O122" s="232">
        <v>0.99</v>
      </c>
      <c r="P122" s="233">
        <v>86435.936700000093</v>
      </c>
      <c r="Q122" s="234">
        <v>5325559.32</v>
      </c>
    </row>
    <row r="123" spans="2:17" ht="15.75" thickBot="1" x14ac:dyDescent="0.3">
      <c r="B123" s="68"/>
      <c r="C123" s="86"/>
      <c r="F123" s="66"/>
      <c r="G123" s="123"/>
      <c r="H123" s="128">
        <v>44896</v>
      </c>
      <c r="I123" s="137"/>
      <c r="J123" s="138"/>
      <c r="K123" s="174"/>
      <c r="L123" s="176"/>
      <c r="M123" s="139">
        <v>0.86399999999999999</v>
      </c>
      <c r="N123" s="220">
        <v>0.90300000000000002</v>
      </c>
      <c r="O123" s="232">
        <v>0.99</v>
      </c>
      <c r="P123" s="174">
        <v>71584.743300000046</v>
      </c>
      <c r="Q123" s="176">
        <v>4423503.4390000002</v>
      </c>
    </row>
    <row r="124" spans="2:17" x14ac:dyDescent="0.25">
      <c r="B124" s="68"/>
      <c r="C124" s="86"/>
      <c r="F124" s="66"/>
      <c r="G124" s="123"/>
      <c r="H124" s="70">
        <v>44927</v>
      </c>
      <c r="M124" s="140"/>
      <c r="N124" s="131"/>
      <c r="O124" s="131"/>
      <c r="P124" s="131"/>
      <c r="Q124" s="132"/>
    </row>
    <row r="125" spans="2:17" x14ac:dyDescent="0.25">
      <c r="B125" s="68"/>
      <c r="C125" s="86"/>
      <c r="F125" s="66"/>
      <c r="G125" s="123"/>
      <c r="H125" s="70">
        <v>44958</v>
      </c>
      <c r="M125" s="141"/>
      <c r="Q125" s="133"/>
    </row>
    <row r="126" spans="2:17" x14ac:dyDescent="0.25">
      <c r="B126" s="68"/>
      <c r="C126" s="86"/>
      <c r="F126" s="66"/>
      <c r="G126" s="123"/>
      <c r="H126" s="70">
        <v>44986</v>
      </c>
      <c r="M126" s="141"/>
      <c r="Q126" s="133"/>
    </row>
    <row r="127" spans="2:17" x14ac:dyDescent="0.25">
      <c r="B127" s="68"/>
      <c r="C127" s="86"/>
      <c r="F127" s="66"/>
      <c r="G127" s="123"/>
      <c r="H127" s="213" t="s">
        <v>59</v>
      </c>
      <c r="I127" s="214">
        <f>SUMPRODUCT(I112:I123,$K$112:$K$123)/SUM($K$112:$K$123)</f>
        <v>0.8625996518657062</v>
      </c>
      <c r="J127" s="214">
        <f>SUMPRODUCT(J112:J123,$K$112:$K$123)/SUM($K$112:$K$123)</f>
        <v>0.99704957602610922</v>
      </c>
      <c r="K127" s="215">
        <f>SUM($K$112:$K$118)</f>
        <v>1538774</v>
      </c>
      <c r="L127" s="215">
        <f>SUM(L112:L126)</f>
        <v>0</v>
      </c>
      <c r="M127" s="216">
        <f>SUMPRODUCT(M112:M116,$P$112:$P$116)/SUM($P$112:$P$116)</f>
        <v>0.8640000000000001</v>
      </c>
      <c r="N127" s="214">
        <f>SUMPRODUCT(N112:N116,$P$112:$P$116)/SUM($P$112:$P$116)</f>
        <v>0.88475498370499961</v>
      </c>
      <c r="O127" s="214"/>
      <c r="P127" s="215">
        <f>SUM($P$112:$P$116)</f>
        <v>732413.39029999985</v>
      </c>
      <c r="Q127" s="223">
        <f>SUM($Q$112:$Q$116)</f>
        <v>43062902.389300004</v>
      </c>
    </row>
    <row r="128" spans="2:17" x14ac:dyDescent="0.25">
      <c r="B128" s="68"/>
      <c r="C128" s="86"/>
      <c r="F128" s="66"/>
      <c r="G128" s="123"/>
      <c r="H128" s="70"/>
      <c r="M128" s="141"/>
      <c r="Q128" s="133"/>
    </row>
    <row r="129" spans="2:17" ht="15.75" thickBot="1" x14ac:dyDescent="0.3">
      <c r="B129" s="68"/>
      <c r="C129" s="86"/>
      <c r="F129" s="66"/>
      <c r="G129" s="123"/>
      <c r="H129" s="70"/>
      <c r="M129" s="141"/>
      <c r="Q129" s="133"/>
    </row>
    <row r="130" spans="2:17" x14ac:dyDescent="0.25">
      <c r="B130" s="166"/>
      <c r="C130" s="167"/>
      <c r="D130" s="131"/>
      <c r="E130" s="131"/>
      <c r="F130" s="168"/>
      <c r="G130" s="123"/>
      <c r="H130" s="70"/>
      <c r="M130" s="141"/>
      <c r="Q130" s="133"/>
    </row>
    <row r="131" spans="2:17" x14ac:dyDescent="0.25">
      <c r="B131" s="68"/>
      <c r="C131" s="86"/>
      <c r="F131" s="66"/>
      <c r="G131" s="123"/>
      <c r="H131" s="70"/>
      <c r="I131" s="216"/>
      <c r="M131" s="141"/>
      <c r="Q131" s="133"/>
    </row>
    <row r="132" spans="2:17" x14ac:dyDescent="0.25">
      <c r="B132" s="68"/>
      <c r="C132" s="86"/>
      <c r="F132" s="66"/>
      <c r="G132" s="123"/>
      <c r="H132" s="70"/>
      <c r="M132" s="141"/>
      <c r="Q132" s="133"/>
    </row>
    <row r="133" spans="2:17" x14ac:dyDescent="0.25">
      <c r="B133" s="68"/>
      <c r="C133" s="86"/>
      <c r="F133" s="66"/>
      <c r="G133" s="123"/>
      <c r="H133" s="70"/>
      <c r="M133" s="141"/>
      <c r="Q133" s="133"/>
    </row>
    <row r="134" spans="2:17" x14ac:dyDescent="0.25">
      <c r="B134" s="68"/>
      <c r="C134" s="86"/>
      <c r="F134" s="66"/>
      <c r="G134" s="123"/>
      <c r="H134" s="70"/>
      <c r="M134" s="141"/>
      <c r="Q134" s="133"/>
    </row>
    <row r="135" spans="2:17" x14ac:dyDescent="0.25">
      <c r="B135" s="68"/>
      <c r="C135" s="86"/>
      <c r="F135" s="66"/>
      <c r="G135" s="123"/>
      <c r="H135" s="70"/>
      <c r="M135" s="141"/>
      <c r="Q135" s="133"/>
    </row>
    <row r="136" spans="2:17" x14ac:dyDescent="0.25">
      <c r="B136" s="68"/>
      <c r="C136" s="86"/>
      <c r="F136" s="66"/>
      <c r="G136" s="123"/>
      <c r="H136" s="70"/>
      <c r="M136" s="141"/>
      <c r="Q136" s="133"/>
    </row>
    <row r="137" spans="2:17" x14ac:dyDescent="0.25">
      <c r="B137" s="68"/>
      <c r="C137" s="86"/>
      <c r="F137" s="66"/>
      <c r="G137" s="123"/>
      <c r="H137" s="70"/>
      <c r="M137" s="141"/>
      <c r="Q137" s="133"/>
    </row>
    <row r="138" spans="2:17" x14ac:dyDescent="0.25">
      <c r="B138" s="68"/>
      <c r="C138" s="86"/>
      <c r="F138" s="66"/>
      <c r="G138" s="123"/>
      <c r="H138" s="70"/>
      <c r="M138" s="141"/>
      <c r="Q138" s="133"/>
    </row>
    <row r="139" spans="2:17" x14ac:dyDescent="0.25">
      <c r="B139" s="68"/>
      <c r="C139" s="86"/>
      <c r="F139" s="66"/>
      <c r="G139" s="123"/>
      <c r="H139" s="70"/>
      <c r="M139" s="141"/>
      <c r="Q139" s="133"/>
    </row>
    <row r="140" spans="2:17" x14ac:dyDescent="0.25">
      <c r="B140" s="68"/>
      <c r="C140" s="86"/>
      <c r="F140" s="66"/>
      <c r="G140" s="123"/>
      <c r="H140" s="70"/>
      <c r="M140" s="141"/>
      <c r="Q140" s="133"/>
    </row>
    <row r="141" spans="2:17" x14ac:dyDescent="0.25">
      <c r="B141" s="68"/>
      <c r="C141" s="86"/>
      <c r="F141" s="66"/>
      <c r="G141" s="123"/>
      <c r="H141" s="70"/>
      <c r="M141" s="141"/>
      <c r="Q141" s="133"/>
    </row>
    <row r="142" spans="2:17" x14ac:dyDescent="0.25">
      <c r="B142" s="68"/>
      <c r="C142" s="86"/>
      <c r="F142" s="66"/>
      <c r="G142" s="123"/>
      <c r="H142" s="70"/>
      <c r="M142" s="141"/>
      <c r="Q142" s="133"/>
    </row>
    <row r="143" spans="2:17" x14ac:dyDescent="0.25">
      <c r="B143" s="68"/>
      <c r="C143" s="86"/>
      <c r="F143" s="66"/>
      <c r="G143" s="123"/>
      <c r="H143" s="70"/>
      <c r="M143" s="141"/>
      <c r="Q143" s="133"/>
    </row>
    <row r="144" spans="2:17" ht="14.45" customHeight="1" x14ac:dyDescent="0.25">
      <c r="B144" s="182"/>
      <c r="C144" s="282"/>
      <c r="D144" s="282"/>
      <c r="E144" s="282"/>
      <c r="F144" s="283"/>
      <c r="G144" s="123"/>
      <c r="H144" s="70">
        <v>45017</v>
      </c>
      <c r="M144" s="141"/>
      <c r="Q144" s="133"/>
    </row>
    <row r="145" spans="2:17" ht="15.75" thickBot="1" x14ac:dyDescent="0.3">
      <c r="B145" s="146"/>
      <c r="C145" s="147"/>
      <c r="D145" s="147"/>
      <c r="E145" s="147"/>
      <c r="F145" s="148"/>
      <c r="G145" s="123"/>
      <c r="H145" s="70">
        <v>45047</v>
      </c>
      <c r="M145" s="141"/>
      <c r="Q145" s="133"/>
    </row>
    <row r="146" spans="2:17" ht="32.25" thickBot="1" x14ac:dyDescent="0.3">
      <c r="B146" s="177" t="s">
        <v>60</v>
      </c>
      <c r="C146" s="178" t="s">
        <v>61</v>
      </c>
      <c r="D146" s="179" t="s">
        <v>62</v>
      </c>
      <c r="E146" s="180" t="s">
        <v>34</v>
      </c>
      <c r="F146" s="181" t="s">
        <v>63</v>
      </c>
      <c r="G146" s="123"/>
      <c r="H146" s="70">
        <v>45078</v>
      </c>
      <c r="M146" s="141"/>
      <c r="Q146" s="133"/>
    </row>
    <row r="147" spans="2:17" x14ac:dyDescent="0.25">
      <c r="B147" s="62" t="s">
        <v>64</v>
      </c>
      <c r="C147" s="87">
        <v>0</v>
      </c>
      <c r="D147" s="88">
        <v>0</v>
      </c>
      <c r="E147" s="88">
        <v>0</v>
      </c>
      <c r="F147" s="89">
        <v>0</v>
      </c>
      <c r="G147" s="86"/>
      <c r="H147" s="70">
        <v>45108</v>
      </c>
      <c r="M147" s="141"/>
      <c r="Q147" s="133"/>
    </row>
    <row r="148" spans="2:17" x14ac:dyDescent="0.25">
      <c r="B148" s="62" t="s">
        <v>65</v>
      </c>
      <c r="C148" s="90">
        <v>0</v>
      </c>
      <c r="D148" s="90">
        <v>0</v>
      </c>
      <c r="E148" s="90">
        <v>0</v>
      </c>
      <c r="F148" s="91">
        <v>0</v>
      </c>
      <c r="G148" s="86"/>
      <c r="H148" s="70">
        <v>45139</v>
      </c>
      <c r="M148" s="141"/>
      <c r="Q148" s="133"/>
    </row>
    <row r="149" spans="2:17" ht="15.75" thickBot="1" x14ac:dyDescent="0.3">
      <c r="B149" s="63" t="s">
        <v>66</v>
      </c>
      <c r="C149" s="105">
        <v>0</v>
      </c>
      <c r="D149" s="105">
        <v>0</v>
      </c>
      <c r="E149" s="105">
        <v>0</v>
      </c>
      <c r="F149" s="106">
        <v>0</v>
      </c>
      <c r="G149" s="86"/>
      <c r="H149" s="70">
        <v>45170</v>
      </c>
      <c r="M149" s="141"/>
      <c r="Q149" s="133"/>
    </row>
    <row r="150" spans="2:17" ht="15.6" customHeight="1" x14ac:dyDescent="0.25">
      <c r="B150" s="121"/>
      <c r="C150" s="122"/>
      <c r="D150" s="122"/>
      <c r="E150" s="122"/>
      <c r="F150" s="122"/>
      <c r="G150" s="86"/>
      <c r="H150" s="70">
        <v>45200</v>
      </c>
      <c r="M150" s="141"/>
      <c r="Q150" s="133"/>
    </row>
    <row r="151" spans="2:17" ht="15.6" customHeight="1" x14ac:dyDescent="0.25">
      <c r="B151" s="121"/>
      <c r="C151" s="122"/>
      <c r="D151" s="122"/>
      <c r="E151" s="122"/>
      <c r="F151" s="122"/>
      <c r="G151" s="86"/>
      <c r="H151" s="70">
        <v>45231</v>
      </c>
      <c r="M151" s="141"/>
      <c r="Q151" s="133"/>
    </row>
    <row r="152" spans="2:17" ht="15.6" customHeight="1" thickBot="1" x14ac:dyDescent="0.3">
      <c r="B152" s="143" t="s">
        <v>67</v>
      </c>
      <c r="C152" s="122"/>
      <c r="D152" s="122"/>
      <c r="E152" s="122"/>
      <c r="F152" s="122"/>
      <c r="G152" s="86"/>
      <c r="H152" s="70">
        <v>45261</v>
      </c>
      <c r="I152" s="134"/>
      <c r="J152" s="134"/>
      <c r="K152" s="134"/>
      <c r="L152" s="134"/>
      <c r="M152" s="136"/>
      <c r="N152" s="134"/>
      <c r="O152" s="134"/>
      <c r="P152" s="134"/>
      <c r="Q152" s="135"/>
    </row>
    <row r="153" spans="2:17" ht="15.6" customHeight="1" x14ac:dyDescent="0.25">
      <c r="B153" s="346" t="s">
        <v>68</v>
      </c>
      <c r="C153" s="346"/>
      <c r="D153" s="346"/>
      <c r="E153" s="346"/>
      <c r="F153" s="346"/>
      <c r="G153" s="86"/>
      <c r="H153" s="69">
        <v>45292</v>
      </c>
      <c r="I153" s="140"/>
      <c r="J153" s="131"/>
      <c r="K153" s="131"/>
      <c r="L153" s="132"/>
      <c r="M153" s="141"/>
      <c r="Q153" s="133"/>
    </row>
    <row r="154" spans="2:17" ht="15.6" customHeight="1" x14ac:dyDescent="0.25">
      <c r="B154" s="26"/>
      <c r="C154" s="26"/>
      <c r="D154" s="26"/>
      <c r="E154" s="26"/>
      <c r="F154" s="26"/>
      <c r="G154" s="86"/>
      <c r="H154" s="70">
        <v>45323</v>
      </c>
      <c r="I154" s="141"/>
      <c r="L154" s="133"/>
      <c r="M154" s="141"/>
      <c r="Q154" s="133"/>
    </row>
    <row r="155" spans="2:17" ht="14.45" customHeight="1" x14ac:dyDescent="0.25">
      <c r="B155" s="142"/>
      <c r="C155" s="282"/>
      <c r="D155" s="282"/>
      <c r="E155" s="282"/>
      <c r="F155" s="282"/>
      <c r="G155" s="123"/>
      <c r="H155" s="70">
        <v>45017</v>
      </c>
      <c r="M155" s="141"/>
      <c r="Q155" s="133"/>
    </row>
    <row r="156" spans="2:17" ht="15.75" thickBot="1" x14ac:dyDescent="0.3">
      <c r="B156" s="144"/>
      <c r="C156" s="26"/>
      <c r="D156" s="26"/>
      <c r="E156" s="26"/>
      <c r="F156" s="144"/>
      <c r="G156" s="123"/>
      <c r="H156" s="70">
        <v>45047</v>
      </c>
      <c r="M156" s="141"/>
      <c r="Q156" s="133"/>
    </row>
    <row r="157" spans="2:17" ht="15.75" thickBot="1" x14ac:dyDescent="0.3">
      <c r="B157" s="261" t="s">
        <v>69</v>
      </c>
      <c r="C157" s="262"/>
      <c r="D157" s="262"/>
      <c r="E157" s="263" t="s">
        <v>70</v>
      </c>
      <c r="F157" s="264"/>
      <c r="H157" s="70">
        <v>45352</v>
      </c>
      <c r="I157" s="141"/>
      <c r="L157" s="133"/>
      <c r="M157" s="141"/>
      <c r="Q157" s="133"/>
    </row>
    <row r="158" spans="2:17" ht="21.75" thickBot="1" x14ac:dyDescent="0.3">
      <c r="B158" s="57" t="s">
        <v>69</v>
      </c>
      <c r="C158" s="72" t="s">
        <v>61</v>
      </c>
      <c r="D158" s="73" t="s">
        <v>62</v>
      </c>
      <c r="E158" s="74" t="s">
        <v>71</v>
      </c>
      <c r="F158" s="75" t="s">
        <v>34</v>
      </c>
      <c r="H158" s="70">
        <v>45383</v>
      </c>
      <c r="I158" s="141"/>
      <c r="L158" s="133"/>
      <c r="M158" s="141"/>
      <c r="Q158" s="133"/>
    </row>
    <row r="159" spans="2:17" x14ac:dyDescent="0.25">
      <c r="B159" s="62" t="s">
        <v>72</v>
      </c>
      <c r="C159" s="159">
        <v>2700</v>
      </c>
      <c r="D159" s="159">
        <f>29156.89+2500</f>
        <v>31656.89</v>
      </c>
      <c r="E159" s="159">
        <f>SUM(C159:D159)</f>
        <v>34356.89</v>
      </c>
      <c r="F159" s="160">
        <f>E159</f>
        <v>34356.89</v>
      </c>
      <c r="H159" s="70">
        <v>45413</v>
      </c>
      <c r="I159" s="141"/>
      <c r="L159" s="133"/>
      <c r="M159" s="141"/>
      <c r="Q159" s="133"/>
    </row>
    <row r="160" spans="2:17" x14ac:dyDescent="0.25">
      <c r="B160" s="62" t="s">
        <v>73</v>
      </c>
      <c r="C160" s="161">
        <v>15065.43</v>
      </c>
      <c r="D160" s="161">
        <v>19896.920000000002</v>
      </c>
      <c r="E160" s="161">
        <f>SUM(C160:D160)</f>
        <v>34962.350000000006</v>
      </c>
      <c r="F160" s="162">
        <f>E160</f>
        <v>34962.350000000006</v>
      </c>
      <c r="H160" s="70">
        <v>45444</v>
      </c>
      <c r="I160" s="141"/>
      <c r="L160" s="133"/>
      <c r="M160" s="141"/>
      <c r="Q160" s="133"/>
    </row>
    <row r="161" spans="2:17" x14ac:dyDescent="0.25">
      <c r="B161" s="62" t="s">
        <v>74</v>
      </c>
      <c r="C161" s="161">
        <f t="shared" ref="C161:D161" si="1">C159-C160</f>
        <v>-12365.43</v>
      </c>
      <c r="D161" s="161">
        <f t="shared" si="1"/>
        <v>11759.969999999998</v>
      </c>
      <c r="E161" s="161">
        <f>E159-E160</f>
        <v>-605.4600000000064</v>
      </c>
      <c r="F161" s="162">
        <f>E161</f>
        <v>-605.4600000000064</v>
      </c>
      <c r="H161" s="70">
        <v>45474</v>
      </c>
      <c r="I161" s="141"/>
      <c r="L161" s="133"/>
      <c r="M161" s="141"/>
      <c r="Q161" s="133"/>
    </row>
    <row r="162" spans="2:17" ht="15.75" thickBot="1" x14ac:dyDescent="0.3">
      <c r="B162" s="62" t="s">
        <v>75</v>
      </c>
      <c r="C162" s="157">
        <f>C161/C159</f>
        <v>-4.5797888888888894</v>
      </c>
      <c r="D162" s="157">
        <f>D161/D159</f>
        <v>0.37148216391439581</v>
      </c>
      <c r="E162" s="157">
        <f>E161/E159</f>
        <v>-1.7622666079496904E-2</v>
      </c>
      <c r="F162" s="158">
        <f>E162</f>
        <v>-1.7622666079496904E-2</v>
      </c>
      <c r="H162" s="70">
        <v>45505</v>
      </c>
      <c r="I162" s="141"/>
      <c r="L162" s="133"/>
      <c r="M162" s="141"/>
      <c r="Q162" s="133"/>
    </row>
    <row r="163" spans="2:17" ht="15.75" thickBot="1" x14ac:dyDescent="0.3">
      <c r="B163" s="261" t="s">
        <v>76</v>
      </c>
      <c r="C163" s="262"/>
      <c r="D163" s="262"/>
      <c r="E163" s="263" t="s">
        <v>70</v>
      </c>
      <c r="F163" s="264"/>
      <c r="H163" s="70">
        <v>45536</v>
      </c>
      <c r="I163" s="141"/>
      <c r="L163" s="133"/>
      <c r="M163" s="141"/>
      <c r="Q163" s="133"/>
    </row>
    <row r="164" spans="2:17" ht="21.75" thickBot="1" x14ac:dyDescent="0.3">
      <c r="B164" s="57" t="s">
        <v>76</v>
      </c>
      <c r="C164" s="72" t="s">
        <v>61</v>
      </c>
      <c r="D164" s="73" t="s">
        <v>62</v>
      </c>
      <c r="E164" s="74" t="s">
        <v>71</v>
      </c>
      <c r="F164" s="75" t="s">
        <v>34</v>
      </c>
      <c r="H164" s="70">
        <v>45566</v>
      </c>
      <c r="I164" s="141"/>
      <c r="L164" s="133"/>
      <c r="M164" s="141"/>
      <c r="Q164" s="133"/>
    </row>
    <row r="165" spans="2:17" x14ac:dyDescent="0.25">
      <c r="B165" s="62" t="s">
        <v>77</v>
      </c>
      <c r="C165" s="159" t="s">
        <v>78</v>
      </c>
      <c r="D165" s="159">
        <f>29156.89</f>
        <v>29156.89</v>
      </c>
      <c r="E165" s="159">
        <f>D165</f>
        <v>29156.89</v>
      </c>
      <c r="F165" s="162">
        <f>E165</f>
        <v>29156.89</v>
      </c>
      <c r="H165" s="70">
        <v>45597</v>
      </c>
      <c r="I165" s="141"/>
      <c r="L165" s="133"/>
      <c r="M165" s="141"/>
      <c r="Q165" s="133"/>
    </row>
    <row r="166" spans="2:17" ht="15.75" thickBot="1" x14ac:dyDescent="0.3">
      <c r="B166" s="62" t="s">
        <v>79</v>
      </c>
      <c r="C166" s="163">
        <f>C160</f>
        <v>15065.43</v>
      </c>
      <c r="D166" s="163">
        <v>15065.43</v>
      </c>
      <c r="E166" s="163">
        <f>C166+D166</f>
        <v>30130.86</v>
      </c>
      <c r="F166" s="162">
        <f>E166</f>
        <v>30130.86</v>
      </c>
      <c r="H166" s="71">
        <v>45627</v>
      </c>
      <c r="I166" s="136"/>
      <c r="J166" s="134"/>
      <c r="K166" s="134"/>
      <c r="L166" s="135"/>
      <c r="M166" s="136"/>
      <c r="N166" s="134"/>
      <c r="O166" s="134"/>
      <c r="P166" s="134"/>
      <c r="Q166" s="135"/>
    </row>
    <row r="167" spans="2:17" x14ac:dyDescent="0.25">
      <c r="B167" s="62" t="s">
        <v>80</v>
      </c>
      <c r="C167" s="161" t="s">
        <v>78</v>
      </c>
      <c r="D167" s="161" t="s">
        <v>78</v>
      </c>
      <c r="E167" s="161" t="s">
        <v>78</v>
      </c>
      <c r="F167" s="162" t="s">
        <v>78</v>
      </c>
    </row>
    <row r="168" spans="2:17" ht="15.75" thickBot="1" x14ac:dyDescent="0.3">
      <c r="B168" s="62" t="s">
        <v>81</v>
      </c>
      <c r="C168" s="161" t="s">
        <v>78</v>
      </c>
      <c r="D168" s="161" t="s">
        <v>78</v>
      </c>
      <c r="E168" s="161" t="s">
        <v>78</v>
      </c>
      <c r="F168" s="162" t="s">
        <v>78</v>
      </c>
    </row>
    <row r="169" spans="2:17" ht="15.75" thickBot="1" x14ac:dyDescent="0.3">
      <c r="B169" s="261" t="s">
        <v>82</v>
      </c>
      <c r="C169" s="262"/>
      <c r="D169" s="262"/>
      <c r="E169" s="263" t="s">
        <v>70</v>
      </c>
      <c r="F169" s="264"/>
    </row>
    <row r="170" spans="2:17" ht="21.75" thickBot="1" x14ac:dyDescent="0.3">
      <c r="B170" s="57" t="s">
        <v>82</v>
      </c>
      <c r="C170" s="72" t="s">
        <v>61</v>
      </c>
      <c r="D170" s="73" t="s">
        <v>62</v>
      </c>
      <c r="E170" s="74" t="s">
        <v>71</v>
      </c>
      <c r="F170" s="75" t="s">
        <v>34</v>
      </c>
    </row>
    <row r="171" spans="2:17" x14ac:dyDescent="0.25">
      <c r="B171" s="62" t="s">
        <v>83</v>
      </c>
      <c r="C171" s="161" t="s">
        <v>78</v>
      </c>
      <c r="D171" s="161" t="s">
        <v>78</v>
      </c>
      <c r="E171" s="161" t="s">
        <v>78</v>
      </c>
      <c r="F171" s="162" t="s">
        <v>78</v>
      </c>
    </row>
    <row r="172" spans="2:17" x14ac:dyDescent="0.25">
      <c r="B172" s="62" t="s">
        <v>84</v>
      </c>
      <c r="C172" s="161" t="s">
        <v>78</v>
      </c>
      <c r="D172" s="161" t="s">
        <v>78</v>
      </c>
      <c r="E172" s="161" t="s">
        <v>78</v>
      </c>
      <c r="F172" s="162" t="s">
        <v>78</v>
      </c>
    </row>
    <row r="173" spans="2:17" x14ac:dyDescent="0.25">
      <c r="B173" s="62" t="s">
        <v>85</v>
      </c>
      <c r="C173" s="161" t="s">
        <v>78</v>
      </c>
      <c r="D173" s="161">
        <v>29156.89</v>
      </c>
      <c r="E173" s="161">
        <v>29156.89</v>
      </c>
      <c r="F173" s="162">
        <v>29156.89</v>
      </c>
    </row>
    <row r="174" spans="2:17" ht="15.75" thickBot="1" x14ac:dyDescent="0.3">
      <c r="B174" s="63" t="s">
        <v>86</v>
      </c>
      <c r="C174" s="164">
        <v>15065.43</v>
      </c>
      <c r="D174" s="164">
        <v>15065.43</v>
      </c>
      <c r="E174" s="164">
        <v>30130.86</v>
      </c>
      <c r="F174" s="165">
        <v>30130.86</v>
      </c>
    </row>
    <row r="175" spans="2:17" ht="14.45" customHeight="1" x14ac:dyDescent="0.25">
      <c r="B175" s="121"/>
      <c r="C175" s="122"/>
      <c r="D175" s="273" t="s">
        <v>87</v>
      </c>
      <c r="E175" s="273"/>
      <c r="F175" s="273"/>
    </row>
    <row r="176" spans="2:17" ht="8.4499999999999993" customHeight="1" x14ac:dyDescent="0.25">
      <c r="B176" s="26"/>
      <c r="C176" s="122"/>
      <c r="D176" s="273"/>
      <c r="E176" s="273"/>
      <c r="F176" s="273"/>
    </row>
    <row r="177" spans="2:7" ht="8.4499999999999993" customHeight="1" x14ac:dyDescent="0.25">
      <c r="B177" s="26"/>
      <c r="C177" s="122"/>
      <c r="D177" s="273" t="s">
        <v>88</v>
      </c>
      <c r="E177" s="273"/>
      <c r="F177" s="273"/>
    </row>
    <row r="178" spans="2:7" ht="8.4499999999999993" customHeight="1" x14ac:dyDescent="0.25">
      <c r="B178" s="26"/>
      <c r="C178" s="122"/>
      <c r="D178" s="273"/>
      <c r="E178" s="273"/>
      <c r="F178" s="273"/>
    </row>
    <row r="179" spans="2:7" ht="8.4499999999999993" customHeight="1" x14ac:dyDescent="0.25">
      <c r="B179" s="26"/>
      <c r="C179" s="122"/>
      <c r="D179" s="273"/>
      <c r="E179" s="273"/>
      <c r="F179" s="273"/>
    </row>
    <row r="180" spans="2:7" ht="8.4499999999999993" customHeight="1" x14ac:dyDescent="0.25">
      <c r="B180" s="26"/>
      <c r="C180" s="122"/>
      <c r="D180" s="273"/>
      <c r="E180" s="273"/>
      <c r="F180" s="273"/>
    </row>
    <row r="181" spans="2:7" x14ac:dyDescent="0.25">
      <c r="B181" s="124" t="s">
        <v>89</v>
      </c>
      <c r="C181" s="122"/>
      <c r="D181" s="122"/>
      <c r="E181" s="125"/>
      <c r="F181" s="125"/>
    </row>
    <row r="182" spans="2:7" ht="14.45" customHeight="1" x14ac:dyDescent="0.25">
      <c r="B182" s="142"/>
      <c r="C182" s="274"/>
      <c r="D182" s="274"/>
      <c r="E182" s="274"/>
      <c r="F182" s="274"/>
      <c r="G182" s="123"/>
    </row>
    <row r="183" spans="2:7" ht="15.75" thickBot="1" x14ac:dyDescent="0.3">
      <c r="B183" s="144"/>
      <c r="C183" s="26"/>
      <c r="D183" s="26"/>
      <c r="E183" s="26"/>
      <c r="F183" s="144"/>
      <c r="G183" s="123"/>
    </row>
    <row r="184" spans="2:7" ht="14.45" customHeight="1" x14ac:dyDescent="0.25">
      <c r="B184" s="265" t="s">
        <v>90</v>
      </c>
      <c r="C184" s="266"/>
      <c r="D184" s="266"/>
      <c r="E184" s="269" t="s">
        <v>30</v>
      </c>
      <c r="F184" s="270"/>
    </row>
    <row r="185" spans="2:7" ht="15.75" thickBot="1" x14ac:dyDescent="0.3">
      <c r="B185" s="267"/>
      <c r="C185" s="268"/>
      <c r="D185" s="268"/>
      <c r="E185" s="271"/>
      <c r="F185" s="272"/>
    </row>
    <row r="186" spans="2:7" ht="15.75" thickBot="1" x14ac:dyDescent="0.3">
      <c r="B186" s="275" t="s">
        <v>91</v>
      </c>
      <c r="C186" s="276"/>
      <c r="D186" s="276"/>
      <c r="E186" s="276"/>
      <c r="F186" s="277"/>
    </row>
    <row r="187" spans="2:7" ht="34.15" customHeight="1" x14ac:dyDescent="0.25">
      <c r="B187" s="109" t="s">
        <v>92</v>
      </c>
      <c r="C187" s="278" t="s">
        <v>93</v>
      </c>
      <c r="D187" s="278"/>
      <c r="E187" s="278"/>
      <c r="F187" s="279"/>
    </row>
    <row r="188" spans="2:7" ht="34.15" customHeight="1" x14ac:dyDescent="0.25">
      <c r="B188" s="110" t="s">
        <v>94</v>
      </c>
      <c r="C188" s="280" t="s">
        <v>95</v>
      </c>
      <c r="D188" s="280"/>
      <c r="E188" s="280"/>
      <c r="F188" s="281"/>
    </row>
    <row r="189" spans="2:7" ht="34.15" customHeight="1" x14ac:dyDescent="0.25">
      <c r="B189" s="110" t="s">
        <v>96</v>
      </c>
      <c r="C189" s="280" t="s">
        <v>95</v>
      </c>
      <c r="D189" s="280"/>
      <c r="E189" s="280"/>
      <c r="F189" s="281"/>
    </row>
    <row r="190" spans="2:7" ht="34.15" customHeight="1" x14ac:dyDescent="0.25">
      <c r="B190" s="110" t="s">
        <v>97</v>
      </c>
      <c r="C190" s="280" t="s">
        <v>95</v>
      </c>
      <c r="D190" s="280"/>
      <c r="E190" s="280"/>
      <c r="F190" s="281"/>
    </row>
    <row r="191" spans="2:7" ht="24" customHeight="1" x14ac:dyDescent="0.25">
      <c r="B191" s="110" t="s">
        <v>98</v>
      </c>
      <c r="C191" s="255" t="s">
        <v>99</v>
      </c>
      <c r="D191" s="256"/>
      <c r="E191" s="256"/>
      <c r="F191" s="257"/>
    </row>
    <row r="192" spans="2:7" ht="24" customHeight="1" x14ac:dyDescent="0.25">
      <c r="B192" s="110" t="s">
        <v>100</v>
      </c>
      <c r="C192" s="255" t="s">
        <v>101</v>
      </c>
      <c r="D192" s="256"/>
      <c r="E192" s="256"/>
      <c r="F192" s="257"/>
    </row>
    <row r="193" spans="2:6" ht="24" customHeight="1" x14ac:dyDescent="0.25">
      <c r="B193" s="110" t="s">
        <v>102</v>
      </c>
      <c r="C193" s="255" t="s">
        <v>103</v>
      </c>
      <c r="D193" s="256"/>
      <c r="E193" s="256"/>
      <c r="F193" s="257"/>
    </row>
    <row r="194" spans="2:6" ht="24" customHeight="1" x14ac:dyDescent="0.25">
      <c r="B194" s="110" t="s">
        <v>104</v>
      </c>
      <c r="C194" s="255" t="s">
        <v>105</v>
      </c>
      <c r="D194" s="256"/>
      <c r="E194" s="256"/>
      <c r="F194" s="257"/>
    </row>
    <row r="195" spans="2:6" ht="34.15" customHeight="1" thickBot="1" x14ac:dyDescent="0.3">
      <c r="B195" s="111" t="s">
        <v>106</v>
      </c>
      <c r="C195" s="258" t="s">
        <v>107</v>
      </c>
      <c r="D195" s="259"/>
      <c r="E195" s="259"/>
      <c r="F195" s="260"/>
    </row>
    <row r="196" spans="2:6" ht="15.75" thickBot="1" x14ac:dyDescent="0.3">
      <c r="B196" s="316" t="s">
        <v>108</v>
      </c>
      <c r="C196" s="317"/>
      <c r="D196" s="317"/>
      <c r="E196" s="317"/>
      <c r="F196" s="318"/>
    </row>
    <row r="197" spans="2:6" ht="33" customHeight="1" x14ac:dyDescent="0.25">
      <c r="B197" s="109" t="s">
        <v>109</v>
      </c>
      <c r="C197" s="253" t="s">
        <v>110</v>
      </c>
      <c r="D197" s="253"/>
      <c r="E197" s="253"/>
      <c r="F197" s="254"/>
    </row>
    <row r="198" spans="2:6" ht="45.6" customHeight="1" x14ac:dyDescent="0.25">
      <c r="B198" s="110" t="s">
        <v>111</v>
      </c>
      <c r="C198" s="249" t="s">
        <v>112</v>
      </c>
      <c r="D198" s="249"/>
      <c r="E198" s="249"/>
      <c r="F198" s="250"/>
    </row>
    <row r="199" spans="2:6" ht="33" customHeight="1" x14ac:dyDescent="0.25">
      <c r="B199" s="110" t="s">
        <v>113</v>
      </c>
      <c r="C199" s="249" t="s">
        <v>114</v>
      </c>
      <c r="D199" s="249"/>
      <c r="E199" s="249"/>
      <c r="F199" s="250"/>
    </row>
    <row r="200" spans="2:6" ht="33" customHeight="1" x14ac:dyDescent="0.25">
      <c r="B200" s="110" t="s">
        <v>115</v>
      </c>
      <c r="C200" s="249" t="s">
        <v>116</v>
      </c>
      <c r="D200" s="249"/>
      <c r="E200" s="249"/>
      <c r="F200" s="250"/>
    </row>
    <row r="201" spans="2:6" ht="33" customHeight="1" x14ac:dyDescent="0.25">
      <c r="B201" s="110" t="s">
        <v>117</v>
      </c>
      <c r="C201" s="249" t="s">
        <v>118</v>
      </c>
      <c r="D201" s="249"/>
      <c r="E201" s="249"/>
      <c r="F201" s="250"/>
    </row>
    <row r="202" spans="2:6" ht="33" customHeight="1" x14ac:dyDescent="0.25">
      <c r="B202" s="110" t="s">
        <v>117</v>
      </c>
      <c r="C202" s="249" t="s">
        <v>119</v>
      </c>
      <c r="D202" s="249"/>
      <c r="E202" s="249"/>
      <c r="F202" s="250"/>
    </row>
    <row r="203" spans="2:6" ht="21" x14ac:dyDescent="0.25">
      <c r="B203" s="110" t="s">
        <v>120</v>
      </c>
      <c r="C203" s="249" t="s">
        <v>121</v>
      </c>
      <c r="D203" s="249"/>
      <c r="E203" s="249"/>
      <c r="F203" s="250"/>
    </row>
    <row r="204" spans="2:6" ht="21" x14ac:dyDescent="0.25">
      <c r="B204" s="110" t="s">
        <v>122</v>
      </c>
      <c r="C204" s="249" t="s">
        <v>123</v>
      </c>
      <c r="D204" s="249"/>
      <c r="E204" s="249"/>
      <c r="F204" s="250"/>
    </row>
    <row r="205" spans="2:6" ht="21" x14ac:dyDescent="0.25">
      <c r="B205" s="110" t="s">
        <v>124</v>
      </c>
      <c r="C205" s="249" t="s">
        <v>125</v>
      </c>
      <c r="D205" s="249"/>
      <c r="E205" s="249"/>
      <c r="F205" s="250"/>
    </row>
    <row r="206" spans="2:6" ht="21.75" thickBot="1" x14ac:dyDescent="0.3">
      <c r="B206" s="111" t="s">
        <v>126</v>
      </c>
      <c r="C206" s="251" t="s">
        <v>127</v>
      </c>
      <c r="D206" s="251"/>
      <c r="E206" s="251"/>
      <c r="F206" s="252"/>
    </row>
    <row r="207" spans="2:6" ht="15.75" thickBot="1" x14ac:dyDescent="0.3">
      <c r="B207" s="297" t="s">
        <v>128</v>
      </c>
      <c r="C207" s="298"/>
      <c r="D207" s="298"/>
      <c r="E207" s="298"/>
      <c r="F207" s="299"/>
    </row>
    <row r="208" spans="2:6" ht="46.9" customHeight="1" x14ac:dyDescent="0.25">
      <c r="B208" s="112" t="s">
        <v>129</v>
      </c>
      <c r="C208" s="239" t="s">
        <v>130</v>
      </c>
      <c r="D208" s="239"/>
      <c r="E208" s="239"/>
      <c r="F208" s="240"/>
    </row>
    <row r="209" spans="2:10" ht="51.6" customHeight="1" x14ac:dyDescent="0.25">
      <c r="B209" s="112" t="s">
        <v>131</v>
      </c>
      <c r="C209" s="239" t="s">
        <v>132</v>
      </c>
      <c r="D209" s="239"/>
      <c r="E209" s="239"/>
      <c r="F209" s="240"/>
    </row>
    <row r="210" spans="2:10" ht="61.15" customHeight="1" thickBot="1" x14ac:dyDescent="0.3">
      <c r="B210" s="154" t="s">
        <v>133</v>
      </c>
      <c r="C210" s="241" t="s">
        <v>134</v>
      </c>
      <c r="D210" s="241"/>
      <c r="E210" s="241"/>
      <c r="F210" s="242"/>
      <c r="J210" t="s">
        <v>135</v>
      </c>
    </row>
    <row r="212" spans="2:10" ht="14.45" customHeight="1" x14ac:dyDescent="0.25"/>
    <row r="213" spans="2:10" ht="15.75" thickBot="1" x14ac:dyDescent="0.3"/>
    <row r="214" spans="2:10" ht="15.75" thickBot="1" x14ac:dyDescent="0.3">
      <c r="B214" s="344" t="s">
        <v>12</v>
      </c>
      <c r="C214" s="345"/>
      <c r="D214" s="345"/>
      <c r="E214" s="263" t="s">
        <v>136</v>
      </c>
      <c r="F214" s="264"/>
    </row>
    <row r="215" spans="2:10" x14ac:dyDescent="0.25">
      <c r="B215" s="76" t="s">
        <v>137</v>
      </c>
      <c r="C215" s="324" t="s">
        <v>138</v>
      </c>
      <c r="D215" s="324"/>
      <c r="E215" s="77"/>
      <c r="F215" s="93">
        <v>263</v>
      </c>
    </row>
    <row r="216" spans="2:10" ht="15.75" thickBot="1" x14ac:dyDescent="0.3">
      <c r="B216" s="103" t="s">
        <v>139</v>
      </c>
      <c r="C216" s="307" t="s">
        <v>139</v>
      </c>
      <c r="D216" s="307"/>
      <c r="E216" s="92"/>
      <c r="F216" s="94">
        <v>2</v>
      </c>
    </row>
    <row r="217" spans="2:10" x14ac:dyDescent="0.25">
      <c r="B217" s="322" t="s">
        <v>140</v>
      </c>
      <c r="C217" s="324" t="s">
        <v>141</v>
      </c>
      <c r="D217" s="325" t="s">
        <v>142</v>
      </c>
      <c r="E217" s="324"/>
      <c r="F217" s="93">
        <v>0</v>
      </c>
    </row>
    <row r="218" spans="2:10" x14ac:dyDescent="0.25">
      <c r="B218" s="305"/>
      <c r="C218" s="307"/>
      <c r="D218" s="311" t="s">
        <v>143</v>
      </c>
      <c r="E218" s="307" t="s">
        <v>144</v>
      </c>
      <c r="F218" s="94">
        <v>0</v>
      </c>
    </row>
    <row r="219" spans="2:10" x14ac:dyDescent="0.25">
      <c r="B219" s="305"/>
      <c r="C219" s="307"/>
      <c r="D219" s="312" t="s">
        <v>145</v>
      </c>
      <c r="E219" s="308" t="s">
        <v>144</v>
      </c>
      <c r="F219" s="95">
        <v>0</v>
      </c>
    </row>
    <row r="220" spans="2:10" x14ac:dyDescent="0.25">
      <c r="B220" s="305"/>
      <c r="C220" s="307"/>
      <c r="D220" s="309" t="s">
        <v>146</v>
      </c>
      <c r="E220" s="310" t="s">
        <v>144</v>
      </c>
      <c r="F220" s="96">
        <v>0</v>
      </c>
    </row>
    <row r="221" spans="2:10" x14ac:dyDescent="0.25">
      <c r="B221" s="305"/>
      <c r="C221" s="307"/>
      <c r="D221" s="311" t="s">
        <v>147</v>
      </c>
      <c r="E221" s="307" t="s">
        <v>144</v>
      </c>
      <c r="F221" s="94">
        <v>0</v>
      </c>
    </row>
    <row r="222" spans="2:10" x14ac:dyDescent="0.25">
      <c r="B222" s="305"/>
      <c r="C222" s="307"/>
      <c r="D222" s="312" t="s">
        <v>148</v>
      </c>
      <c r="E222" s="308" t="s">
        <v>144</v>
      </c>
      <c r="F222" s="95">
        <v>0</v>
      </c>
    </row>
    <row r="223" spans="2:10" x14ac:dyDescent="0.25">
      <c r="B223" s="323"/>
      <c r="C223" s="78" t="s">
        <v>149</v>
      </c>
      <c r="D223" s="321" t="s">
        <v>150</v>
      </c>
      <c r="E223" s="319"/>
      <c r="F223" s="97">
        <v>0</v>
      </c>
    </row>
    <row r="224" spans="2:10" x14ac:dyDescent="0.25">
      <c r="B224" s="305" t="s">
        <v>151</v>
      </c>
      <c r="C224" s="307" t="s">
        <v>152</v>
      </c>
      <c r="D224" s="309" t="s">
        <v>153</v>
      </c>
      <c r="E224" s="310"/>
      <c r="F224" s="96">
        <v>0</v>
      </c>
    </row>
    <row r="225" spans="2:7" x14ac:dyDescent="0.25">
      <c r="B225" s="305"/>
      <c r="C225" s="307"/>
      <c r="D225" s="311" t="s">
        <v>154</v>
      </c>
      <c r="E225" s="307"/>
      <c r="F225" s="94">
        <v>0</v>
      </c>
    </row>
    <row r="226" spans="2:7" ht="22.9" customHeight="1" x14ac:dyDescent="0.25">
      <c r="B226" s="305"/>
      <c r="C226" s="308"/>
      <c r="D226" s="312" t="s">
        <v>155</v>
      </c>
      <c r="E226" s="308"/>
      <c r="F226" s="95">
        <v>0</v>
      </c>
    </row>
    <row r="227" spans="2:7" x14ac:dyDescent="0.25">
      <c r="B227" s="305"/>
      <c r="C227" s="313" t="s">
        <v>156</v>
      </c>
      <c r="D227" s="310" t="s">
        <v>157</v>
      </c>
      <c r="E227" s="310"/>
      <c r="F227" s="107">
        <v>0</v>
      </c>
    </row>
    <row r="228" spans="2:7" x14ac:dyDescent="0.25">
      <c r="B228" s="305"/>
      <c r="C228" s="314"/>
      <c r="D228" s="311" t="s">
        <v>158</v>
      </c>
      <c r="E228" s="307"/>
      <c r="F228" s="108">
        <v>102.03</v>
      </c>
    </row>
    <row r="229" spans="2:7" x14ac:dyDescent="0.25">
      <c r="B229" s="305"/>
      <c r="C229" s="314"/>
      <c r="D229" s="307" t="s">
        <v>159</v>
      </c>
      <c r="E229" s="307"/>
      <c r="F229" s="94">
        <v>500</v>
      </c>
    </row>
    <row r="230" spans="2:7" x14ac:dyDescent="0.25">
      <c r="B230" s="305"/>
      <c r="C230" s="315"/>
      <c r="D230" s="308" t="s">
        <v>160</v>
      </c>
      <c r="E230" s="308"/>
      <c r="F230" s="104">
        <v>28582</v>
      </c>
    </row>
    <row r="231" spans="2:7" x14ac:dyDescent="0.25">
      <c r="B231" s="305"/>
      <c r="C231" s="319" t="s">
        <v>161</v>
      </c>
      <c r="D231" s="319"/>
      <c r="E231" s="319"/>
      <c r="F231" s="97">
        <v>0</v>
      </c>
    </row>
    <row r="232" spans="2:7" ht="15.75" thickBot="1" x14ac:dyDescent="0.3">
      <c r="B232" s="306"/>
      <c r="C232" s="320" t="s">
        <v>162</v>
      </c>
      <c r="D232" s="320"/>
      <c r="E232" s="320"/>
      <c r="F232" s="98">
        <v>0</v>
      </c>
    </row>
    <row r="233" spans="2:7" ht="15.75" thickBot="1" x14ac:dyDescent="0.3">
      <c r="B233" s="124" t="s">
        <v>89</v>
      </c>
      <c r="C233" s="102"/>
      <c r="D233" s="102"/>
      <c r="E233" s="102"/>
      <c r="F233" s="126"/>
    </row>
    <row r="234" spans="2:7" ht="14.45" customHeight="1" x14ac:dyDescent="0.25">
      <c r="B234" s="145" t="s">
        <v>13</v>
      </c>
      <c r="C234" s="303" t="s">
        <v>163</v>
      </c>
      <c r="D234" s="303"/>
      <c r="E234" s="303"/>
      <c r="F234" s="304"/>
      <c r="G234" s="123"/>
    </row>
    <row r="235" spans="2:7" ht="15.75" thickBot="1" x14ac:dyDescent="0.3">
      <c r="B235" s="146"/>
      <c r="C235" s="147"/>
      <c r="D235" s="147"/>
      <c r="E235" s="147"/>
      <c r="F235" s="148"/>
      <c r="G235" s="123"/>
    </row>
    <row r="236" spans="2:7" ht="15.75" thickBot="1" x14ac:dyDescent="0.3">
      <c r="B236" s="297" t="s">
        <v>163</v>
      </c>
      <c r="C236" s="298"/>
      <c r="D236" s="298"/>
      <c r="E236" s="298"/>
      <c r="F236" s="299"/>
    </row>
    <row r="237" spans="2:7" ht="36.6" customHeight="1" thickBot="1" x14ac:dyDescent="0.3">
      <c r="B237" s="300" t="s">
        <v>164</v>
      </c>
      <c r="C237" s="301"/>
      <c r="D237" s="301"/>
      <c r="E237" s="301"/>
      <c r="F237" s="302"/>
    </row>
  </sheetData>
  <mergeCells count="94">
    <mergeCell ref="C216:D216"/>
    <mergeCell ref="C215:D215"/>
    <mergeCell ref="B95:F95"/>
    <mergeCell ref="C84:F84"/>
    <mergeCell ref="C85:F85"/>
    <mergeCell ref="C86:F86"/>
    <mergeCell ref="C87:F87"/>
    <mergeCell ref="B88:F89"/>
    <mergeCell ref="B157:D157"/>
    <mergeCell ref="E157:F157"/>
    <mergeCell ref="B169:D169"/>
    <mergeCell ref="E169:F169"/>
    <mergeCell ref="B214:D214"/>
    <mergeCell ref="E214:F214"/>
    <mergeCell ref="B153:F153"/>
    <mergeCell ref="C192:F192"/>
    <mergeCell ref="D220:E220"/>
    <mergeCell ref="D221:E221"/>
    <mergeCell ref="D222:E222"/>
    <mergeCell ref="D223:E223"/>
    <mergeCell ref="B217:B223"/>
    <mergeCell ref="C217:C222"/>
    <mergeCell ref="D217:E217"/>
    <mergeCell ref="D218:E218"/>
    <mergeCell ref="D219:E219"/>
    <mergeCell ref="D228:E228"/>
    <mergeCell ref="D229:E229"/>
    <mergeCell ref="D230:E230"/>
    <mergeCell ref="C231:E231"/>
    <mergeCell ref="C232:E232"/>
    <mergeCell ref="I109:L109"/>
    <mergeCell ref="M109:Q109"/>
    <mergeCell ref="H108:Q108"/>
    <mergeCell ref="B236:F236"/>
    <mergeCell ref="B237:F237"/>
    <mergeCell ref="C234:F234"/>
    <mergeCell ref="B207:F207"/>
    <mergeCell ref="C209:F209"/>
    <mergeCell ref="B224:B232"/>
    <mergeCell ref="C224:C226"/>
    <mergeCell ref="D224:E224"/>
    <mergeCell ref="D225:E225"/>
    <mergeCell ref="D226:E226"/>
    <mergeCell ref="C227:C230"/>
    <mergeCell ref="B196:F196"/>
    <mergeCell ref="D227:E227"/>
    <mergeCell ref="C82:F82"/>
    <mergeCell ref="C106:F106"/>
    <mergeCell ref="C144:F144"/>
    <mergeCell ref="C155:F155"/>
    <mergeCell ref="E90:F90"/>
    <mergeCell ref="B90:D90"/>
    <mergeCell ref="B108:D108"/>
    <mergeCell ref="E108:F108"/>
    <mergeCell ref="B113:F113"/>
    <mergeCell ref="C193:F193"/>
    <mergeCell ref="C194:F194"/>
    <mergeCell ref="C195:F195"/>
    <mergeCell ref="B163:D163"/>
    <mergeCell ref="E163:F163"/>
    <mergeCell ref="B184:D185"/>
    <mergeCell ref="E184:F185"/>
    <mergeCell ref="D175:F176"/>
    <mergeCell ref="D177:F180"/>
    <mergeCell ref="C182:F182"/>
    <mergeCell ref="B186:F186"/>
    <mergeCell ref="C187:F187"/>
    <mergeCell ref="C188:F188"/>
    <mergeCell ref="C189:F189"/>
    <mergeCell ref="C190:F190"/>
    <mergeCell ref="C191:F191"/>
    <mergeCell ref="C205:F205"/>
    <mergeCell ref="C206:F206"/>
    <mergeCell ref="C197:F197"/>
    <mergeCell ref="C198:F198"/>
    <mergeCell ref="C199:F199"/>
    <mergeCell ref="C200:F200"/>
    <mergeCell ref="C201:F201"/>
    <mergeCell ref="C208:F208"/>
    <mergeCell ref="C210:F210"/>
    <mergeCell ref="B15:D16"/>
    <mergeCell ref="A8:I8"/>
    <mergeCell ref="C58:F58"/>
    <mergeCell ref="C60:F60"/>
    <mergeCell ref="C59:F59"/>
    <mergeCell ref="C61:F61"/>
    <mergeCell ref="C48:F48"/>
    <mergeCell ref="C46:F46"/>
    <mergeCell ref="C47:F47"/>
    <mergeCell ref="C49:F49"/>
    <mergeCell ref="B36:E36"/>
    <mergeCell ref="C202:F202"/>
    <mergeCell ref="C203:F203"/>
    <mergeCell ref="C204:F204"/>
  </mergeCells>
  <phoneticPr fontId="21" type="noConversion"/>
  <conditionalFormatting sqref="C159:F162">
    <cfRule type="cellIs" dxfId="1" priority="3" operator="lessThan">
      <formula>0</formula>
    </cfRule>
  </conditionalFormatting>
  <conditionalFormatting sqref="C165:E165">
    <cfRule type="cellIs" dxfId="0" priority="2" operator="lessThan">
      <formula>0</formula>
    </cfRule>
  </conditionalFormatting>
  <hyperlinks>
    <hyperlink ref="C60:F60" r:id="rId1" display="Informe al Cliente" xr:uid="{DAD47E40-9463-47C4-AE68-2D6A4B520586}"/>
    <hyperlink ref="B153:E153" r:id="rId2" display="Lista de No Conformidades" xr:uid="{54E10279-4EE9-4DB5-B202-E58DCC2E15FE}"/>
    <hyperlink ref="C61:F61" r:id="rId3" display="Reporte Fotográfico" xr:uid="{09712C54-D2B7-488C-ACF8-EA31F2F92F99}"/>
    <hyperlink ref="C58:F58" r:id="rId4" display="Calendario O&amp;M" xr:uid="{A85B1055-FC04-45E9-BA83-A3EE06096B73}"/>
  </hyperlinks>
  <pageMargins left="0.70866141732283472" right="0.70866141732283472" top="1.5354330708661419" bottom="0.74803149606299213" header="0.31496062992125984" footer="0.31496062992125984"/>
  <pageSetup paperSize="9" fitToHeight="0" orientation="portrait" r:id="rId5"/>
  <headerFooter>
    <oddHeader>&amp;L&amp;G&amp;CInforme Mensual O&amp;&amp;M
Enero - 22</oddHeader>
    <oddFooter>&amp;RPágina &amp;P de &amp;N</oddFooter>
  </headerFooter>
  <rowBreaks count="8" manualBreakCount="8">
    <brk id="39" max="16383" man="1"/>
    <brk id="81" max="16383" man="1"/>
    <brk id="154" max="16383" man="1"/>
    <brk id="181" max="16383" man="1"/>
    <brk id="183" max="16383" man="1"/>
    <brk id="206" max="16383" man="1"/>
    <brk id="211" max="16383" man="1"/>
    <brk id="235" max="16383" man="1"/>
  </rowBreaks>
  <drawing r:id="rId6"/>
  <legacyDrawing r:id="rId7"/>
  <legacyDrawingHF r:id="rId8"/>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FB2E12-23E2-43BB-A750-9C0F5A04C68D}">
  <sheetPr codeName="Hoja4"/>
  <dimension ref="A1:W303"/>
  <sheetViews>
    <sheetView topLeftCell="A262" zoomScale="85" zoomScaleNormal="85" workbookViewId="0">
      <selection activeCell="G291" sqref="G291"/>
    </sheetView>
  </sheetViews>
  <sheetFormatPr defaultColWidth="11.42578125" defaultRowHeight="15" x14ac:dyDescent="0.25"/>
  <cols>
    <col min="6" max="6" width="12.42578125" customWidth="1"/>
    <col min="7" max="7" width="16.7109375" bestFit="1" customWidth="1"/>
    <col min="12" max="12" width="14.5703125" customWidth="1"/>
  </cols>
  <sheetData>
    <row r="1" spans="1:18" ht="14.45" customHeight="1" x14ac:dyDescent="0.25">
      <c r="A1" s="4"/>
      <c r="B1" s="4"/>
      <c r="C1" s="4"/>
      <c r="D1" s="4"/>
      <c r="E1" s="4"/>
      <c r="F1" s="4"/>
      <c r="G1" s="4"/>
      <c r="H1" s="4"/>
      <c r="I1" s="4"/>
      <c r="N1" s="395" t="str">
        <f>Tablas!A1</f>
        <v>Fecha</v>
      </c>
      <c r="O1" s="391" t="s">
        <v>165</v>
      </c>
      <c r="P1" s="391" t="s">
        <v>166</v>
      </c>
      <c r="Q1" s="391">
        <f>Tablas!M1</f>
        <v>0</v>
      </c>
      <c r="R1" s="393">
        <f>Tablas!N1</f>
        <v>0</v>
      </c>
    </row>
    <row r="2" spans="1:18" x14ac:dyDescent="0.25">
      <c r="A2" s="4"/>
      <c r="B2" s="4"/>
      <c r="C2" s="4"/>
      <c r="D2" s="4"/>
      <c r="E2" s="4"/>
      <c r="F2" s="4"/>
      <c r="G2" s="4"/>
      <c r="H2" s="4"/>
      <c r="I2" s="4"/>
      <c r="N2" s="396"/>
      <c r="O2" s="392"/>
      <c r="P2" s="392"/>
      <c r="Q2" s="392">
        <f>Tablas!M2</f>
        <v>0</v>
      </c>
      <c r="R2" s="394">
        <f>Tablas!N2</f>
        <v>0</v>
      </c>
    </row>
    <row r="3" spans="1:18" ht="15" customHeight="1" x14ac:dyDescent="0.25">
      <c r="A3" s="4"/>
      <c r="B3" s="4"/>
      <c r="C3" s="4"/>
      <c r="D3" s="4"/>
      <c r="E3" s="4"/>
      <c r="F3" s="4"/>
      <c r="G3" s="4"/>
      <c r="H3" s="4"/>
      <c r="I3" s="4"/>
      <c r="N3" s="190" t="s">
        <v>167</v>
      </c>
      <c r="O3" s="186" t="s">
        <v>168</v>
      </c>
      <c r="P3" s="186" t="s">
        <v>168</v>
      </c>
      <c r="Q3" s="186">
        <f>Tablas!M3</f>
        <v>0</v>
      </c>
      <c r="R3" s="191">
        <f>Tablas!N3</f>
        <v>0</v>
      </c>
    </row>
    <row r="4" spans="1:18" x14ac:dyDescent="0.25">
      <c r="A4" s="4"/>
      <c r="B4" s="4"/>
      <c r="C4" s="4"/>
      <c r="D4" s="4"/>
      <c r="E4" s="4"/>
      <c r="F4" s="4"/>
      <c r="G4" s="4"/>
      <c r="H4" s="4"/>
      <c r="I4" s="4"/>
      <c r="N4" s="192">
        <v>1</v>
      </c>
      <c r="O4" s="187">
        <f>Tablas!B4</f>
        <v>435076</v>
      </c>
      <c r="P4" s="187">
        <f>Tablas!C4</f>
        <v>439223.66399999993</v>
      </c>
      <c r="Q4" s="188">
        <f>Tablas!M4</f>
        <v>0</v>
      </c>
      <c r="R4" s="193">
        <f>Tablas!N4</f>
        <v>0</v>
      </c>
    </row>
    <row r="5" spans="1:18" x14ac:dyDescent="0.25">
      <c r="A5" s="4"/>
      <c r="B5" s="4"/>
      <c r="C5" s="4"/>
      <c r="D5" s="4"/>
      <c r="E5" s="4"/>
      <c r="F5" s="4"/>
      <c r="G5" s="4"/>
      <c r="H5" s="4"/>
      <c r="I5" s="4"/>
      <c r="N5" s="192">
        <v>2</v>
      </c>
      <c r="O5" s="187">
        <f>Tablas!B5</f>
        <v>459008</v>
      </c>
      <c r="P5" s="187">
        <f>Tablas!C5</f>
        <v>463449.56700000004</v>
      </c>
      <c r="Q5" s="188">
        <f>Tablas!M5</f>
        <v>0</v>
      </c>
      <c r="R5" s="193">
        <f>Tablas!N5</f>
        <v>0</v>
      </c>
    </row>
    <row r="6" spans="1:18" x14ac:dyDescent="0.25">
      <c r="A6" s="4"/>
      <c r="B6" s="4"/>
      <c r="C6" s="4"/>
      <c r="D6" s="4"/>
      <c r="E6" s="4"/>
      <c r="F6" s="4"/>
      <c r="G6" s="4"/>
      <c r="H6" s="4"/>
      <c r="I6" s="4"/>
      <c r="K6" s="23">
        <v>44501</v>
      </c>
      <c r="N6" s="192">
        <v>3</v>
      </c>
      <c r="O6" s="187">
        <f>Tablas!B6</f>
        <v>457536</v>
      </c>
      <c r="P6" s="187">
        <f>Tablas!C6</f>
        <v>462020.79499999998</v>
      </c>
      <c r="Q6" s="188">
        <f>Tablas!M6</f>
        <v>0</v>
      </c>
      <c r="R6" s="193">
        <f>Tablas!N6</f>
        <v>0</v>
      </c>
    </row>
    <row r="7" spans="1:18" x14ac:dyDescent="0.25">
      <c r="A7" s="4"/>
      <c r="B7" s="4"/>
      <c r="C7" s="4"/>
      <c r="D7" s="4"/>
      <c r="E7" s="4"/>
      <c r="F7" s="4"/>
      <c r="G7" s="4"/>
      <c r="H7" s="4"/>
      <c r="I7" s="4"/>
      <c r="K7" s="23">
        <v>44531</v>
      </c>
      <c r="N7" s="192">
        <v>4</v>
      </c>
      <c r="O7" s="187">
        <f>Tablas!B7</f>
        <v>429918</v>
      </c>
      <c r="P7" s="187">
        <f>Tablas!C7</f>
        <v>434032.46600000001</v>
      </c>
      <c r="Q7" s="188">
        <f>Tablas!M7</f>
        <v>0</v>
      </c>
      <c r="R7" s="193">
        <f>Tablas!N7</f>
        <v>0</v>
      </c>
    </row>
    <row r="8" spans="1:18" x14ac:dyDescent="0.25">
      <c r="A8" s="4"/>
      <c r="B8" s="4"/>
      <c r="C8" s="4"/>
      <c r="D8" s="4"/>
      <c r="E8" s="4"/>
      <c r="F8" s="4"/>
      <c r="G8" s="4"/>
      <c r="H8" s="4"/>
      <c r="I8" s="4"/>
      <c r="K8" s="23">
        <v>44562</v>
      </c>
      <c r="N8" s="192">
        <v>5</v>
      </c>
      <c r="O8" s="187">
        <f>Tablas!B8</f>
        <v>450356</v>
      </c>
      <c r="P8" s="187">
        <f>Tablas!C8</f>
        <v>454727.38399999996</v>
      </c>
      <c r="Q8" s="188">
        <f>Tablas!M8</f>
        <v>0</v>
      </c>
      <c r="R8" s="193">
        <f>Tablas!N8</f>
        <v>0</v>
      </c>
    </row>
    <row r="9" spans="1:18" x14ac:dyDescent="0.25">
      <c r="A9" s="4"/>
      <c r="B9" s="4"/>
      <c r="C9" s="4"/>
      <c r="D9" s="4"/>
      <c r="E9" s="4"/>
      <c r="F9" s="4"/>
      <c r="G9" s="4"/>
      <c r="H9" s="4"/>
      <c r="I9" s="4"/>
      <c r="K9" s="23">
        <v>44593</v>
      </c>
      <c r="N9" s="192">
        <v>6</v>
      </c>
      <c r="O9" s="187">
        <f>Tablas!B9</f>
        <v>84254</v>
      </c>
      <c r="P9" s="187">
        <f>Tablas!C9</f>
        <v>85073.898000000001</v>
      </c>
      <c r="Q9" s="188">
        <f>Tablas!M9</f>
        <v>0</v>
      </c>
      <c r="R9" s="193">
        <f>Tablas!N9</f>
        <v>0</v>
      </c>
    </row>
    <row r="10" spans="1:18" x14ac:dyDescent="0.25">
      <c r="A10" s="4"/>
      <c r="B10" s="4"/>
      <c r="C10" s="4"/>
      <c r="D10" s="4"/>
      <c r="E10" s="4"/>
      <c r="F10" s="4"/>
      <c r="G10" s="4"/>
      <c r="H10" s="4"/>
      <c r="I10" s="4"/>
      <c r="K10" s="23">
        <v>44621</v>
      </c>
      <c r="N10" s="192">
        <v>7</v>
      </c>
      <c r="O10" s="187">
        <f>Tablas!B10</f>
        <v>317571</v>
      </c>
      <c r="P10" s="187">
        <f>Tablas!C10</f>
        <v>320105.08900000004</v>
      </c>
      <c r="Q10" s="188">
        <f>Tablas!M10</f>
        <v>0</v>
      </c>
      <c r="R10" s="193">
        <f>Tablas!N10</f>
        <v>0</v>
      </c>
    </row>
    <row r="11" spans="1:18" x14ac:dyDescent="0.25">
      <c r="A11" s="4"/>
      <c r="B11" s="4"/>
      <c r="C11" s="4"/>
      <c r="D11" s="4"/>
      <c r="E11" s="4"/>
      <c r="F11" s="4"/>
      <c r="G11" s="4"/>
      <c r="H11" s="4"/>
      <c r="I11" s="4"/>
      <c r="K11" s="23">
        <v>44652</v>
      </c>
      <c r="N11" s="192">
        <v>8</v>
      </c>
      <c r="O11" s="187">
        <f>Tablas!B11</f>
        <v>482000</v>
      </c>
      <c r="P11" s="187">
        <f>Tablas!C11</f>
        <v>486884.52399999998</v>
      </c>
      <c r="Q11" s="188">
        <f>Tablas!M11</f>
        <v>0</v>
      </c>
      <c r="R11" s="193">
        <f>Tablas!N11</f>
        <v>0</v>
      </c>
    </row>
    <row r="12" spans="1:18" x14ac:dyDescent="0.25">
      <c r="A12" s="4"/>
      <c r="B12" s="4"/>
      <c r="C12" s="4"/>
      <c r="D12" s="4"/>
      <c r="E12" s="4"/>
      <c r="F12" s="4"/>
      <c r="G12" s="4"/>
      <c r="H12" s="4"/>
      <c r="I12" s="4"/>
      <c r="K12" s="23">
        <v>44682</v>
      </c>
      <c r="N12" s="192">
        <v>9</v>
      </c>
      <c r="O12" s="187">
        <f>Tablas!B12</f>
        <v>482154</v>
      </c>
      <c r="P12" s="187">
        <f>Tablas!C12</f>
        <v>487007.34499999997</v>
      </c>
      <c r="Q12" s="188">
        <f>Tablas!M12</f>
        <v>0</v>
      </c>
      <c r="R12" s="193">
        <f>Tablas!N12</f>
        <v>0</v>
      </c>
    </row>
    <row r="13" spans="1:18" x14ac:dyDescent="0.25">
      <c r="A13" s="4"/>
      <c r="B13" s="4"/>
      <c r="C13" s="4"/>
      <c r="D13" s="4"/>
      <c r="E13" s="4"/>
      <c r="F13" s="4"/>
      <c r="G13" s="4"/>
      <c r="H13" s="4"/>
      <c r="I13" s="4"/>
      <c r="K13" s="23">
        <v>44713</v>
      </c>
      <c r="N13" s="192">
        <v>10</v>
      </c>
      <c r="O13" s="187">
        <f>Tablas!B13</f>
        <v>462957</v>
      </c>
      <c r="P13" s="187">
        <f>Tablas!C13</f>
        <v>467533.77700000006</v>
      </c>
      <c r="Q13" s="188">
        <f>Tablas!M13</f>
        <v>0</v>
      </c>
      <c r="R13" s="193">
        <f>Tablas!N13</f>
        <v>0</v>
      </c>
    </row>
    <row r="14" spans="1:18" x14ac:dyDescent="0.25">
      <c r="A14" s="4"/>
      <c r="B14" s="4"/>
      <c r="C14" s="4"/>
      <c r="D14" s="4"/>
      <c r="E14" s="4"/>
      <c r="F14" s="4"/>
      <c r="G14" s="4"/>
      <c r="H14" s="4"/>
      <c r="I14" s="4"/>
      <c r="K14" s="23">
        <v>44743</v>
      </c>
      <c r="N14" s="192">
        <v>11</v>
      </c>
      <c r="O14" s="187">
        <f>Tablas!B14</f>
        <v>435861</v>
      </c>
      <c r="P14" s="187">
        <f>Tablas!C14</f>
        <v>439962.64399999997</v>
      </c>
      <c r="Q14" s="188">
        <f>Tablas!M14</f>
        <v>0</v>
      </c>
      <c r="R14" s="193">
        <f>Tablas!N14</f>
        <v>0</v>
      </c>
    </row>
    <row r="15" spans="1:18" x14ac:dyDescent="0.25">
      <c r="A15" s="4"/>
      <c r="B15" s="4"/>
      <c r="C15" s="4"/>
      <c r="D15" s="4"/>
      <c r="E15" s="4"/>
      <c r="F15" s="4"/>
      <c r="G15" s="4"/>
      <c r="H15" s="4"/>
      <c r="I15" s="4"/>
      <c r="K15" s="23">
        <v>44774</v>
      </c>
      <c r="N15" s="192">
        <v>12</v>
      </c>
      <c r="O15" s="187">
        <f>Tablas!B15</f>
        <v>480150</v>
      </c>
      <c r="P15" s="187">
        <f>Tablas!C15</f>
        <v>485103.08499999996</v>
      </c>
      <c r="Q15" s="188">
        <f>Tablas!M15</f>
        <v>0</v>
      </c>
      <c r="R15" s="193">
        <f>Tablas!N15</f>
        <v>0</v>
      </c>
    </row>
    <row r="16" spans="1:18" x14ac:dyDescent="0.25">
      <c r="A16" s="4"/>
      <c r="B16" s="4"/>
      <c r="C16" s="4"/>
      <c r="D16" s="4"/>
      <c r="E16" s="4"/>
      <c r="F16" s="4"/>
      <c r="G16" s="4"/>
      <c r="H16" s="4"/>
      <c r="I16" s="4"/>
      <c r="K16" s="23">
        <v>44805</v>
      </c>
      <c r="N16" s="192">
        <v>13</v>
      </c>
      <c r="O16" s="187">
        <f>Tablas!B16</f>
        <v>427293</v>
      </c>
      <c r="P16" s="187">
        <f>Tablas!C16</f>
        <v>431795.12900000002</v>
      </c>
      <c r="Q16" s="188">
        <f>Tablas!M16</f>
        <v>0</v>
      </c>
      <c r="R16" s="193">
        <f>Tablas!N16</f>
        <v>0</v>
      </c>
    </row>
    <row r="17" spans="1:18" x14ac:dyDescent="0.25">
      <c r="A17" s="4"/>
      <c r="B17" s="4"/>
      <c r="C17" s="4"/>
      <c r="D17" s="4"/>
      <c r="E17" s="4"/>
      <c r="F17" s="4"/>
      <c r="G17" s="4"/>
      <c r="H17" s="4"/>
      <c r="I17" s="4"/>
      <c r="K17" s="23">
        <v>44835</v>
      </c>
      <c r="N17" s="192">
        <v>14</v>
      </c>
      <c r="O17" s="187">
        <f>Tablas!B17</f>
        <v>182536</v>
      </c>
      <c r="P17" s="187">
        <f>Tablas!C17</f>
        <v>184225.47399999999</v>
      </c>
      <c r="Q17" s="188">
        <f>Tablas!M17</f>
        <v>0</v>
      </c>
      <c r="R17" s="193">
        <f>Tablas!N17</f>
        <v>0</v>
      </c>
    </row>
    <row r="18" spans="1:18" x14ac:dyDescent="0.25">
      <c r="A18" s="4"/>
      <c r="B18" s="4"/>
      <c r="C18" s="4"/>
      <c r="D18" s="4"/>
      <c r="E18" s="4"/>
      <c r="F18" s="4"/>
      <c r="G18" s="4"/>
      <c r="H18" s="4"/>
      <c r="I18" s="4"/>
      <c r="K18" s="23">
        <v>44866</v>
      </c>
      <c r="N18" s="192">
        <v>15</v>
      </c>
      <c r="O18" s="187">
        <f>Tablas!B18</f>
        <v>470652</v>
      </c>
      <c r="P18" s="187">
        <f>Tablas!C18</f>
        <v>475357.11399999994</v>
      </c>
      <c r="Q18" s="188">
        <f>Tablas!M18</f>
        <v>0</v>
      </c>
      <c r="R18" s="193">
        <f>Tablas!N18</f>
        <v>0</v>
      </c>
    </row>
    <row r="19" spans="1:18" x14ac:dyDescent="0.25">
      <c r="A19" s="4"/>
      <c r="B19" s="4"/>
      <c r="C19" s="4"/>
      <c r="D19" s="4"/>
      <c r="E19" s="4"/>
      <c r="F19" s="4"/>
      <c r="G19" s="4"/>
      <c r="H19" s="4"/>
      <c r="I19" s="4"/>
      <c r="K19" s="23">
        <v>44896</v>
      </c>
      <c r="N19" s="192">
        <v>16</v>
      </c>
      <c r="O19" s="187">
        <f>Tablas!B19</f>
        <v>464890</v>
      </c>
      <c r="P19" s="187">
        <f>Tablas!C19</f>
        <v>469468.37099999998</v>
      </c>
      <c r="Q19" s="188">
        <f>Tablas!M19</f>
        <v>0</v>
      </c>
      <c r="R19" s="193">
        <f>Tablas!N19</f>
        <v>0</v>
      </c>
    </row>
    <row r="20" spans="1:18" x14ac:dyDescent="0.25">
      <c r="A20" s="4"/>
      <c r="B20" s="4"/>
      <c r="C20" s="4"/>
      <c r="D20" s="4"/>
      <c r="E20" s="4"/>
      <c r="F20" s="4"/>
      <c r="G20" s="4"/>
      <c r="H20" s="4"/>
      <c r="I20" s="4"/>
      <c r="K20" s="23">
        <v>44927</v>
      </c>
      <c r="N20" s="192">
        <v>17</v>
      </c>
      <c r="O20" s="187">
        <f>Tablas!B20</f>
        <v>429294</v>
      </c>
      <c r="P20" s="187">
        <f>Tablas!C20</f>
        <v>433320.19500000001</v>
      </c>
      <c r="Q20" s="188">
        <f>Tablas!M20</f>
        <v>0</v>
      </c>
      <c r="R20" s="193">
        <f>Tablas!N20</f>
        <v>0</v>
      </c>
    </row>
    <row r="21" spans="1:18" x14ac:dyDescent="0.25">
      <c r="A21" s="4"/>
      <c r="B21" s="4"/>
      <c r="C21" s="4"/>
      <c r="D21" s="4"/>
      <c r="E21" s="4"/>
      <c r="F21" s="4"/>
      <c r="G21" s="4"/>
      <c r="H21" s="4"/>
      <c r="I21" s="4"/>
      <c r="K21" s="23">
        <v>44958</v>
      </c>
      <c r="N21" s="192">
        <v>18</v>
      </c>
      <c r="O21" s="187">
        <f>Tablas!B21</f>
        <v>221769</v>
      </c>
      <c r="P21" s="187">
        <f>Tablas!C21</f>
        <v>223402.62100000001</v>
      </c>
      <c r="Q21" s="188">
        <f>Tablas!M21</f>
        <v>0</v>
      </c>
      <c r="R21" s="193">
        <f>Tablas!N21</f>
        <v>0</v>
      </c>
    </row>
    <row r="22" spans="1:18" x14ac:dyDescent="0.25">
      <c r="A22" s="4"/>
      <c r="B22" s="4"/>
      <c r="C22" s="4"/>
      <c r="D22" s="4"/>
      <c r="E22" s="4"/>
      <c r="F22" s="4"/>
      <c r="G22" s="4"/>
      <c r="H22" s="4"/>
      <c r="I22" s="4"/>
      <c r="K22" s="23">
        <v>44986</v>
      </c>
      <c r="N22" s="192">
        <v>19</v>
      </c>
      <c r="O22" s="187">
        <f>Tablas!B22</f>
        <v>404368</v>
      </c>
      <c r="P22" s="187">
        <f>Tablas!C22</f>
        <v>408074.58299999998</v>
      </c>
      <c r="Q22" s="188">
        <f>Tablas!M22</f>
        <v>0</v>
      </c>
      <c r="R22" s="193">
        <f>Tablas!N22</f>
        <v>0</v>
      </c>
    </row>
    <row r="23" spans="1:18" x14ac:dyDescent="0.25">
      <c r="A23" s="4"/>
      <c r="B23" s="4"/>
      <c r="C23" s="4"/>
      <c r="D23" s="4"/>
      <c r="E23" s="4"/>
      <c r="F23" s="4"/>
      <c r="G23" s="4"/>
      <c r="H23" s="4"/>
      <c r="I23" s="4"/>
      <c r="K23" s="23">
        <v>45017</v>
      </c>
      <c r="N23" s="192">
        <v>20</v>
      </c>
      <c r="O23" s="187">
        <f>Tablas!B23</f>
        <v>436198</v>
      </c>
      <c r="P23" s="187">
        <f>Tablas!C23</f>
        <v>440355.20600000001</v>
      </c>
      <c r="Q23" s="188">
        <f>Tablas!M23</f>
        <v>0</v>
      </c>
      <c r="R23" s="193">
        <f>Tablas!N23</f>
        <v>0</v>
      </c>
    </row>
    <row r="24" spans="1:18" x14ac:dyDescent="0.25">
      <c r="A24" s="4"/>
      <c r="B24" s="4"/>
      <c r="C24" s="4"/>
      <c r="D24" s="4"/>
      <c r="E24" s="4"/>
      <c r="F24" s="4"/>
      <c r="G24" s="4"/>
      <c r="H24" s="4"/>
      <c r="I24" s="4"/>
      <c r="K24" s="23">
        <v>45047</v>
      </c>
      <c r="N24" s="192">
        <v>21</v>
      </c>
      <c r="O24" s="187">
        <f>Tablas!B24</f>
        <v>180916</v>
      </c>
      <c r="P24" s="187">
        <f>Tablas!C24</f>
        <v>182507.08400000003</v>
      </c>
      <c r="Q24" s="188">
        <f>Tablas!M24</f>
        <v>0</v>
      </c>
      <c r="R24" s="193">
        <f>Tablas!N24</f>
        <v>0</v>
      </c>
    </row>
    <row r="25" spans="1:18" x14ac:dyDescent="0.25">
      <c r="A25" s="4"/>
      <c r="B25" s="4"/>
      <c r="C25" s="4"/>
      <c r="D25" s="4"/>
      <c r="E25" s="4"/>
      <c r="F25" s="4"/>
      <c r="G25" s="4"/>
      <c r="H25" s="4"/>
      <c r="I25" s="4"/>
      <c r="K25" s="23">
        <v>45078</v>
      </c>
      <c r="N25" s="192">
        <v>22</v>
      </c>
      <c r="O25" s="187">
        <f>Tablas!B25</f>
        <v>448101</v>
      </c>
      <c r="P25" s="187">
        <f>Tablas!C25</f>
        <v>452560.45500000002</v>
      </c>
      <c r="Q25" s="188">
        <f>Tablas!M25</f>
        <v>0</v>
      </c>
      <c r="R25" s="193">
        <f>Tablas!N25</f>
        <v>0</v>
      </c>
    </row>
    <row r="26" spans="1:18" x14ac:dyDescent="0.25">
      <c r="A26" s="4"/>
      <c r="B26" s="4"/>
      <c r="C26" s="4"/>
      <c r="D26" s="4"/>
      <c r="E26" s="4"/>
      <c r="F26" s="4"/>
      <c r="G26" s="4"/>
      <c r="H26" s="4"/>
      <c r="I26" s="4"/>
      <c r="K26" s="23">
        <v>45108</v>
      </c>
      <c r="N26" s="192">
        <v>23</v>
      </c>
      <c r="O26" s="187">
        <f>Tablas!B26</f>
        <v>448077</v>
      </c>
      <c r="P26" s="187">
        <f>Tablas!C26</f>
        <v>452626.1480000001</v>
      </c>
      <c r="Q26" s="188">
        <f>Tablas!M26</f>
        <v>0</v>
      </c>
      <c r="R26" s="193">
        <f>Tablas!N26</f>
        <v>0</v>
      </c>
    </row>
    <row r="27" spans="1:18" x14ac:dyDescent="0.25">
      <c r="A27" s="4"/>
      <c r="B27" s="4"/>
      <c r="C27" s="4"/>
      <c r="D27" s="4"/>
      <c r="E27" s="4"/>
      <c r="F27" s="4"/>
      <c r="G27" s="4"/>
      <c r="H27" s="4"/>
      <c r="I27" s="4"/>
      <c r="K27" s="23">
        <v>45139</v>
      </c>
      <c r="N27" s="192">
        <v>24</v>
      </c>
      <c r="O27" s="187">
        <f>Tablas!B27</f>
        <v>427826</v>
      </c>
      <c r="P27" s="187">
        <f>Tablas!C27</f>
        <v>432213.90499999997</v>
      </c>
      <c r="Q27" s="188">
        <f>Tablas!M27</f>
        <v>0</v>
      </c>
      <c r="R27" s="193">
        <f>Tablas!N27</f>
        <v>0</v>
      </c>
    </row>
    <row r="28" spans="1:18" x14ac:dyDescent="0.25">
      <c r="A28" s="4"/>
      <c r="B28" s="4"/>
      <c r="C28" s="4"/>
      <c r="D28" s="365">
        <v>44713</v>
      </c>
      <c r="E28" s="365"/>
      <c r="F28" s="365"/>
      <c r="G28" s="4"/>
      <c r="H28" s="4"/>
      <c r="I28" s="4"/>
      <c r="K28" s="23">
        <v>45170</v>
      </c>
      <c r="N28" s="192">
        <v>25</v>
      </c>
      <c r="O28" s="187">
        <f>Tablas!B28</f>
        <v>455357</v>
      </c>
      <c r="P28" s="187">
        <f>Tablas!C28</f>
        <v>460117.80600000004</v>
      </c>
      <c r="Q28" s="188">
        <f>Tablas!M28</f>
        <v>0</v>
      </c>
      <c r="R28" s="193">
        <f>Tablas!N28</f>
        <v>0</v>
      </c>
    </row>
    <row r="29" spans="1:18" x14ac:dyDescent="0.25">
      <c r="A29" s="4"/>
      <c r="B29" s="4"/>
      <c r="C29" s="4"/>
      <c r="D29" s="365"/>
      <c r="E29" s="365"/>
      <c r="F29" s="365"/>
      <c r="G29" s="4"/>
      <c r="H29" s="4"/>
      <c r="I29" s="4"/>
      <c r="K29" s="23">
        <v>45200</v>
      </c>
      <c r="N29" s="192">
        <v>26</v>
      </c>
      <c r="O29" s="187">
        <f>Tablas!B29</f>
        <v>434823</v>
      </c>
      <c r="P29" s="187">
        <f>Tablas!C29</f>
        <v>439198.212</v>
      </c>
      <c r="Q29" s="188">
        <f>Tablas!M29</f>
        <v>0</v>
      </c>
      <c r="R29" s="193">
        <f>Tablas!N29</f>
        <v>0</v>
      </c>
    </row>
    <row r="30" spans="1:18" x14ac:dyDescent="0.25">
      <c r="A30" s="4"/>
      <c r="B30" s="4"/>
      <c r="C30" s="4"/>
      <c r="D30" s="4"/>
      <c r="E30" s="4"/>
      <c r="F30" s="4"/>
      <c r="G30" s="4"/>
      <c r="H30" s="4"/>
      <c r="I30" s="4"/>
      <c r="K30" s="23">
        <v>45231</v>
      </c>
      <c r="N30" s="192">
        <v>27</v>
      </c>
      <c r="O30" s="187">
        <f>Tablas!B30</f>
        <v>382437</v>
      </c>
      <c r="P30" s="187">
        <f>Tablas!C30</f>
        <v>386336.18600000005</v>
      </c>
      <c r="Q30" s="188">
        <f>Tablas!M30</f>
        <v>0</v>
      </c>
      <c r="R30" s="193">
        <f>Tablas!N30</f>
        <v>0</v>
      </c>
    </row>
    <row r="31" spans="1:18" x14ac:dyDescent="0.25">
      <c r="A31" s="4"/>
      <c r="B31" s="4"/>
      <c r="C31" s="4"/>
      <c r="D31" s="4"/>
      <c r="E31" s="4"/>
      <c r="F31" s="4"/>
      <c r="G31" s="4"/>
      <c r="H31" s="4"/>
      <c r="I31" s="4"/>
      <c r="K31" s="23">
        <v>45261</v>
      </c>
      <c r="N31" s="192">
        <v>28</v>
      </c>
      <c r="O31" s="187">
        <f>Tablas!B31</f>
        <v>270258</v>
      </c>
      <c r="P31" s="187">
        <f>Tablas!C31</f>
        <v>272335.84599999996</v>
      </c>
      <c r="Q31" s="188">
        <f>Tablas!M31</f>
        <v>0</v>
      </c>
      <c r="R31" s="193">
        <f>Tablas!N31</f>
        <v>0</v>
      </c>
    </row>
    <row r="32" spans="1:18" x14ac:dyDescent="0.25">
      <c r="A32" s="4"/>
      <c r="B32" s="4"/>
      <c r="C32" s="4"/>
      <c r="D32" s="4"/>
      <c r="E32" s="4"/>
      <c r="F32" s="4"/>
      <c r="G32" s="4"/>
      <c r="H32" s="4"/>
      <c r="I32" s="4"/>
      <c r="K32" s="23">
        <v>45292</v>
      </c>
      <c r="N32" s="192">
        <v>29</v>
      </c>
      <c r="O32" s="187"/>
      <c r="P32" s="189"/>
      <c r="Q32" s="188"/>
      <c r="R32" s="193"/>
    </row>
    <row r="33" spans="1:23" x14ac:dyDescent="0.25">
      <c r="A33" s="4"/>
      <c r="B33" s="4"/>
      <c r="C33" s="4"/>
      <c r="D33" s="4"/>
      <c r="E33" s="4"/>
      <c r="F33" s="4"/>
      <c r="G33" s="4"/>
      <c r="H33" s="4"/>
      <c r="I33" s="4"/>
      <c r="K33" s="23">
        <v>45323</v>
      </c>
      <c r="N33" s="192">
        <v>30</v>
      </c>
      <c r="O33" s="187"/>
      <c r="P33" s="189"/>
      <c r="Q33" s="188"/>
      <c r="R33" s="193"/>
    </row>
    <row r="34" spans="1:23" ht="15.75" thickBot="1" x14ac:dyDescent="0.3">
      <c r="A34" s="4"/>
      <c r="B34" s="4"/>
      <c r="C34" s="4"/>
      <c r="D34" s="4"/>
      <c r="E34" s="4"/>
      <c r="F34" s="4"/>
      <c r="G34" s="4"/>
      <c r="H34" s="4"/>
      <c r="I34" s="4"/>
      <c r="K34" s="23">
        <v>45352</v>
      </c>
      <c r="N34" s="194">
        <v>31</v>
      </c>
      <c r="O34" s="195"/>
      <c r="P34" s="196"/>
      <c r="Q34" s="197"/>
      <c r="R34" s="198"/>
    </row>
    <row r="35" spans="1:23" ht="15.75" thickBot="1" x14ac:dyDescent="0.3">
      <c r="A35" s="4"/>
      <c r="B35" s="4"/>
      <c r="C35" s="4"/>
      <c r="D35" s="4"/>
      <c r="E35" s="4"/>
      <c r="F35" s="4"/>
      <c r="G35" s="4"/>
      <c r="H35" s="4"/>
      <c r="I35" s="4"/>
      <c r="K35" s="23">
        <v>45383</v>
      </c>
      <c r="N35" s="39" t="s">
        <v>169</v>
      </c>
      <c r="O35" s="33">
        <f>SUM(O4:O34)</f>
        <v>11061636</v>
      </c>
      <c r="P35" s="33">
        <f>SUM(P4:P34)</f>
        <v>11169018.573000001</v>
      </c>
      <c r="Q35" s="34">
        <f>Tablas!M34</f>
        <v>0</v>
      </c>
      <c r="R35" s="34">
        <f>Tablas!N34</f>
        <v>0</v>
      </c>
    </row>
    <row r="36" spans="1:23" ht="15.75" thickBot="1" x14ac:dyDescent="0.3">
      <c r="A36" s="4"/>
      <c r="B36" s="4"/>
      <c r="C36" s="4"/>
      <c r="D36" s="4"/>
      <c r="E36" s="4"/>
      <c r="F36" s="4"/>
      <c r="G36" s="4"/>
      <c r="H36" s="4"/>
      <c r="I36" s="4"/>
      <c r="K36" s="23">
        <v>45413</v>
      </c>
    </row>
    <row r="37" spans="1:23" x14ac:dyDescent="0.25">
      <c r="A37" s="4"/>
      <c r="B37" s="4"/>
      <c r="C37" s="4"/>
      <c r="D37" s="4"/>
      <c r="E37" s="4"/>
      <c r="F37" s="4"/>
      <c r="G37" s="4"/>
      <c r="H37" s="4"/>
      <c r="I37" s="4"/>
      <c r="K37" s="23">
        <v>45444</v>
      </c>
      <c r="N37" s="395" t="s">
        <v>170</v>
      </c>
      <c r="O37" s="207" t="str">
        <f>Tablas!D1</f>
        <v xml:space="preserve">Inv. </v>
      </c>
      <c r="P37" s="207" t="str">
        <f>Tablas!E1</f>
        <v xml:space="preserve">Inv. </v>
      </c>
      <c r="Q37" s="207" t="str">
        <f>Tablas!F1</f>
        <v xml:space="preserve">Inv. </v>
      </c>
      <c r="R37" s="207" t="str">
        <f>Tablas!G1</f>
        <v xml:space="preserve">Inv. </v>
      </c>
      <c r="S37" s="207" t="str">
        <f>Tablas!H1</f>
        <v xml:space="preserve">Inv. </v>
      </c>
      <c r="T37" s="207" t="str">
        <f>Tablas!I1</f>
        <v xml:space="preserve">Inv. </v>
      </c>
      <c r="U37" s="207" t="str">
        <f>Tablas!J1</f>
        <v xml:space="preserve">Inv. </v>
      </c>
      <c r="V37" s="207" t="str">
        <f>Tablas!K1</f>
        <v xml:space="preserve">Inv. </v>
      </c>
      <c r="W37" s="208" t="str">
        <f>Tablas!L1</f>
        <v xml:space="preserve">Inv. </v>
      </c>
    </row>
    <row r="38" spans="1:23" x14ac:dyDescent="0.25">
      <c r="A38" s="4"/>
      <c r="B38" s="4"/>
      <c r="C38" s="4"/>
      <c r="D38" s="4"/>
      <c r="E38" s="4"/>
      <c r="F38" s="4"/>
      <c r="G38" s="4"/>
      <c r="H38" s="4"/>
      <c r="I38" s="4"/>
      <c r="K38" s="23">
        <v>45474</v>
      </c>
      <c r="N38" s="396"/>
      <c r="O38" s="205" t="str">
        <f>Tablas!D2</f>
        <v>CT1</v>
      </c>
      <c r="P38" s="205" t="str">
        <f>Tablas!E2</f>
        <v>CT2</v>
      </c>
      <c r="Q38" s="205" t="str">
        <f>Tablas!F2</f>
        <v>CT3</v>
      </c>
      <c r="R38" s="205" t="str">
        <f>Tablas!G2</f>
        <v>CT4</v>
      </c>
      <c r="S38" s="205" t="str">
        <f>Tablas!H2</f>
        <v>CT5</v>
      </c>
      <c r="T38" s="205" t="str">
        <f>Tablas!I2</f>
        <v>CT6</v>
      </c>
      <c r="U38" s="205" t="str">
        <f>Tablas!J2</f>
        <v>CT7</v>
      </c>
      <c r="V38" s="205" t="str">
        <f>Tablas!K2</f>
        <v>CT8</v>
      </c>
      <c r="W38" s="206" t="str">
        <f>Tablas!L2</f>
        <v>CT9</v>
      </c>
    </row>
    <row r="39" spans="1:23" x14ac:dyDescent="0.25">
      <c r="A39" s="4"/>
      <c r="B39" s="4"/>
      <c r="C39" s="4"/>
      <c r="D39" s="4"/>
      <c r="E39" s="4"/>
      <c r="F39" s="4"/>
      <c r="G39" s="4"/>
      <c r="H39" s="4"/>
      <c r="I39" s="4"/>
      <c r="K39" s="23">
        <v>45505</v>
      </c>
      <c r="N39" s="190" t="s">
        <v>167</v>
      </c>
      <c r="O39" s="186" t="str">
        <f>Tablas!D3</f>
        <v xml:space="preserve">kWh </v>
      </c>
      <c r="P39" s="186" t="str">
        <f>Tablas!E3</f>
        <v xml:space="preserve">kWh </v>
      </c>
      <c r="Q39" s="186" t="str">
        <f>Tablas!F3</f>
        <v xml:space="preserve">kWh </v>
      </c>
      <c r="R39" s="186" t="str">
        <f>Tablas!G3</f>
        <v xml:space="preserve">kWh </v>
      </c>
      <c r="S39" s="186" t="str">
        <f>Tablas!H3</f>
        <v xml:space="preserve">kWh </v>
      </c>
      <c r="T39" s="186" t="str">
        <f>Tablas!I3</f>
        <v xml:space="preserve">kWh </v>
      </c>
      <c r="U39" s="186" t="str">
        <f>Tablas!J3</f>
        <v xml:space="preserve">kWh </v>
      </c>
      <c r="V39" s="186" t="str">
        <f>Tablas!K3</f>
        <v xml:space="preserve">kWh </v>
      </c>
      <c r="W39" s="191" t="str">
        <f>Tablas!L3</f>
        <v xml:space="preserve">kWh </v>
      </c>
    </row>
    <row r="40" spans="1:23" x14ac:dyDescent="0.25">
      <c r="A40" s="4"/>
      <c r="B40" s="4"/>
      <c r="C40" s="4"/>
      <c r="D40" s="4"/>
      <c r="E40" s="4"/>
      <c r="F40" s="4"/>
      <c r="G40" s="4"/>
      <c r="H40" s="4"/>
      <c r="I40" s="4"/>
      <c r="K40" s="23">
        <v>45536</v>
      </c>
      <c r="N40" s="192">
        <v>1</v>
      </c>
      <c r="O40" s="189">
        <f>Tablas!D4</f>
        <v>48997.148000000001</v>
      </c>
      <c r="P40" s="189">
        <f>Tablas!E4</f>
        <v>48623.934000000001</v>
      </c>
      <c r="Q40" s="189">
        <f>Tablas!F4</f>
        <v>49231.811000000002</v>
      </c>
      <c r="R40" s="189">
        <f>Tablas!G4</f>
        <v>48738.555999999997</v>
      </c>
      <c r="S40" s="189">
        <f>Tablas!H4</f>
        <v>48284.005000000005</v>
      </c>
      <c r="T40" s="189">
        <f>Tablas!I4</f>
        <v>49260.684000000008</v>
      </c>
      <c r="U40" s="189">
        <f>Tablas!J4</f>
        <v>48812.550999999999</v>
      </c>
      <c r="V40" s="189">
        <f>Tablas!K4</f>
        <v>48434.447999999997</v>
      </c>
      <c r="W40" s="199">
        <f>Tablas!L4</f>
        <v>48840.526999999995</v>
      </c>
    </row>
    <row r="41" spans="1:23" x14ac:dyDescent="0.25">
      <c r="A41" s="4"/>
      <c r="B41" s="4"/>
      <c r="C41" s="4"/>
      <c r="D41" s="4"/>
      <c r="E41" s="4"/>
      <c r="F41" s="4"/>
      <c r="G41" s="4"/>
      <c r="H41" s="4"/>
      <c r="I41" s="4"/>
      <c r="K41" s="23">
        <v>45566</v>
      </c>
      <c r="N41" s="192">
        <v>2</v>
      </c>
      <c r="O41" s="189">
        <f>Tablas!D5</f>
        <v>51576.74500000001</v>
      </c>
      <c r="P41" s="189">
        <f>Tablas!E5</f>
        <v>51304.320999999996</v>
      </c>
      <c r="Q41" s="189">
        <f>Tablas!F5</f>
        <v>51402.188000000009</v>
      </c>
      <c r="R41" s="189">
        <f>Tablas!G5</f>
        <v>51687.017999999996</v>
      </c>
      <c r="S41" s="189">
        <f>Tablas!H5</f>
        <v>51525.585000000006</v>
      </c>
      <c r="T41" s="189">
        <f>Tablas!I5</f>
        <v>51865.261999999995</v>
      </c>
      <c r="U41" s="189">
        <f>Tablas!J5</f>
        <v>51413.380000000005</v>
      </c>
      <c r="V41" s="189">
        <f>Tablas!K5</f>
        <v>51548.563999999998</v>
      </c>
      <c r="W41" s="199">
        <f>Tablas!L5</f>
        <v>51126.504000000001</v>
      </c>
    </row>
    <row r="42" spans="1:23" x14ac:dyDescent="0.25">
      <c r="A42" s="4"/>
      <c r="B42" s="4"/>
      <c r="C42" s="4"/>
      <c r="D42" s="4"/>
      <c r="E42" s="4"/>
      <c r="F42" s="4"/>
      <c r="G42" s="4"/>
      <c r="H42" s="4"/>
      <c r="I42" s="4"/>
      <c r="K42" s="23">
        <v>45597</v>
      </c>
      <c r="N42" s="192">
        <v>3</v>
      </c>
      <c r="O42" s="189">
        <f>Tablas!D6</f>
        <v>51529.629000000001</v>
      </c>
      <c r="P42" s="189">
        <f>Tablas!E6</f>
        <v>51047.612999999983</v>
      </c>
      <c r="Q42" s="189">
        <f>Tablas!F6</f>
        <v>51242.7</v>
      </c>
      <c r="R42" s="189">
        <f>Tablas!G6</f>
        <v>51726.599000000002</v>
      </c>
      <c r="S42" s="189">
        <f>Tablas!H6</f>
        <v>51487.542000000001</v>
      </c>
      <c r="T42" s="189">
        <f>Tablas!I6</f>
        <v>51669.15</v>
      </c>
      <c r="U42" s="189">
        <f>Tablas!J6</f>
        <v>50646.284999999996</v>
      </c>
      <c r="V42" s="189">
        <f>Tablas!K6</f>
        <v>51461.188999999998</v>
      </c>
      <c r="W42" s="199">
        <f>Tablas!L6</f>
        <v>51210.088000000003</v>
      </c>
    </row>
    <row r="43" spans="1:23" x14ac:dyDescent="0.25">
      <c r="A43" s="4"/>
      <c r="B43" s="4"/>
      <c r="C43" s="4"/>
      <c r="D43" s="4"/>
      <c r="E43" s="4"/>
      <c r="F43" s="4"/>
      <c r="G43" s="4"/>
      <c r="H43" s="4"/>
      <c r="I43" s="4"/>
      <c r="K43" s="23">
        <v>45627</v>
      </c>
      <c r="N43" s="192">
        <v>4</v>
      </c>
      <c r="O43" s="189">
        <f>Tablas!D7</f>
        <v>49696.1</v>
      </c>
      <c r="P43" s="189">
        <f>Tablas!E7</f>
        <v>49298.44</v>
      </c>
      <c r="Q43" s="189">
        <f>Tablas!F7</f>
        <v>49612.08</v>
      </c>
      <c r="R43" s="189">
        <f>Tablas!G7</f>
        <v>37872.047000000006</v>
      </c>
      <c r="S43" s="189">
        <f>Tablas!H7</f>
        <v>49636.364000000016</v>
      </c>
      <c r="T43" s="189">
        <f>Tablas!I7</f>
        <v>49856.014999999999</v>
      </c>
      <c r="U43" s="189">
        <f>Tablas!J7</f>
        <v>49391.822</v>
      </c>
      <c r="V43" s="189">
        <f>Tablas!K7</f>
        <v>49037.983000000007</v>
      </c>
      <c r="W43" s="199">
        <f>Tablas!L7</f>
        <v>49631.614999999998</v>
      </c>
    </row>
    <row r="44" spans="1:23" x14ac:dyDescent="0.25">
      <c r="A44" s="4"/>
      <c r="B44" s="4"/>
      <c r="C44" s="4"/>
      <c r="D44" s="4"/>
      <c r="E44" s="4"/>
      <c r="F44" s="4"/>
      <c r="G44" s="4"/>
      <c r="H44" s="4"/>
      <c r="I44" s="4"/>
      <c r="K44" s="23">
        <v>45658</v>
      </c>
      <c r="N44" s="192">
        <v>5</v>
      </c>
      <c r="O44" s="189">
        <f>Tablas!D8</f>
        <v>50671.474999999991</v>
      </c>
      <c r="P44" s="189">
        <f>Tablas!E8</f>
        <v>50106.243000000002</v>
      </c>
      <c r="Q44" s="189">
        <f>Tablas!F8</f>
        <v>50472.000999999997</v>
      </c>
      <c r="R44" s="189">
        <f>Tablas!G8</f>
        <v>50812.361000000004</v>
      </c>
      <c r="S44" s="189">
        <f>Tablas!H8</f>
        <v>50770.192999999999</v>
      </c>
      <c r="T44" s="189">
        <f>Tablas!I8</f>
        <v>50677.614999999991</v>
      </c>
      <c r="U44" s="189">
        <f>Tablas!J8</f>
        <v>50378.338999999993</v>
      </c>
      <c r="V44" s="189">
        <f>Tablas!K8</f>
        <v>50449.875</v>
      </c>
      <c r="W44" s="199">
        <f>Tablas!L8</f>
        <v>50389.282000000007</v>
      </c>
    </row>
    <row r="45" spans="1:23" x14ac:dyDescent="0.25">
      <c r="A45" s="4"/>
      <c r="B45" s="4"/>
      <c r="C45" s="4"/>
      <c r="D45" s="4"/>
      <c r="E45" s="4"/>
      <c r="F45" s="4"/>
      <c r="G45" s="4"/>
      <c r="H45" s="4"/>
      <c r="I45" s="4"/>
      <c r="K45" s="23">
        <v>45689</v>
      </c>
      <c r="N45" s="192">
        <v>6</v>
      </c>
      <c r="O45" s="189">
        <f>Tablas!D9</f>
        <v>9500.4290000000001</v>
      </c>
      <c r="P45" s="189">
        <f>Tablas!E9</f>
        <v>9537.9710000000014</v>
      </c>
      <c r="Q45" s="189">
        <f>Tablas!F9</f>
        <v>9611.4340000000011</v>
      </c>
      <c r="R45" s="189">
        <f>Tablas!G9</f>
        <v>9670.4140000000007</v>
      </c>
      <c r="S45" s="189">
        <f>Tablas!H9</f>
        <v>9319.8919999999998</v>
      </c>
      <c r="T45" s="189">
        <f>Tablas!I9</f>
        <v>9391.9510000000009</v>
      </c>
      <c r="U45" s="189">
        <f>Tablas!J9</f>
        <v>9382.1589999999997</v>
      </c>
      <c r="V45" s="189">
        <f>Tablas!K9</f>
        <v>9360.4509999999991</v>
      </c>
      <c r="W45" s="199">
        <f>Tablas!L9</f>
        <v>9299.1970000000001</v>
      </c>
    </row>
    <row r="46" spans="1:23" x14ac:dyDescent="0.25">
      <c r="A46" s="4"/>
      <c r="B46" s="4"/>
      <c r="C46" s="4"/>
      <c r="D46" s="4"/>
      <c r="E46" s="4"/>
      <c r="F46" s="4"/>
      <c r="G46" s="4"/>
      <c r="H46" s="4"/>
      <c r="I46" s="4"/>
      <c r="N46" s="192">
        <v>7</v>
      </c>
      <c r="O46" s="189">
        <f>Tablas!D10</f>
        <v>35842.154000000002</v>
      </c>
      <c r="P46" s="189">
        <f>Tablas!E10</f>
        <v>35477.472000000009</v>
      </c>
      <c r="Q46" s="189">
        <f>Tablas!F10</f>
        <v>35646.559999999998</v>
      </c>
      <c r="R46" s="189">
        <f>Tablas!G10</f>
        <v>35777.356</v>
      </c>
      <c r="S46" s="189">
        <f>Tablas!H10</f>
        <v>35750.652000000002</v>
      </c>
      <c r="T46" s="189">
        <f>Tablas!I10</f>
        <v>35188.953000000001</v>
      </c>
      <c r="U46" s="189">
        <f>Tablas!J10</f>
        <v>35456.125999999997</v>
      </c>
      <c r="V46" s="189">
        <f>Tablas!K10</f>
        <v>35512.261000000006</v>
      </c>
      <c r="W46" s="199">
        <f>Tablas!L10</f>
        <v>35453.555000000008</v>
      </c>
    </row>
    <row r="47" spans="1:23" x14ac:dyDescent="0.25">
      <c r="A47" s="4"/>
      <c r="B47" s="4"/>
      <c r="C47" s="4"/>
      <c r="D47" s="4"/>
      <c r="E47" s="4"/>
      <c r="F47" s="4"/>
      <c r="G47" s="4"/>
      <c r="H47" s="4"/>
      <c r="I47" s="4"/>
      <c r="N47" s="192">
        <v>8</v>
      </c>
      <c r="O47" s="189">
        <f>Tablas!D11</f>
        <v>54319.494999999995</v>
      </c>
      <c r="P47" s="189">
        <f>Tablas!E11</f>
        <v>53782.44200000001</v>
      </c>
      <c r="Q47" s="189">
        <f>Tablas!F11</f>
        <v>54130.998999999996</v>
      </c>
      <c r="R47" s="189">
        <f>Tablas!G11</f>
        <v>54507.712</v>
      </c>
      <c r="S47" s="189">
        <f>Tablas!H11</f>
        <v>54258.130999999994</v>
      </c>
      <c r="T47" s="189">
        <f>Tablas!I11</f>
        <v>54197.038999999997</v>
      </c>
      <c r="U47" s="189">
        <f>Tablas!J11</f>
        <v>54014.614999999998</v>
      </c>
      <c r="V47" s="189">
        <f>Tablas!K11</f>
        <v>54156.456000000006</v>
      </c>
      <c r="W47" s="199">
        <f>Tablas!L11</f>
        <v>53517.634999999995</v>
      </c>
    </row>
    <row r="48" spans="1:23" x14ac:dyDescent="0.25">
      <c r="A48" s="4"/>
      <c r="B48" s="4"/>
      <c r="C48" s="4"/>
      <c r="D48" s="4"/>
      <c r="E48" s="4"/>
      <c r="F48" s="4"/>
      <c r="G48" s="4"/>
      <c r="H48" s="4"/>
      <c r="I48" s="4"/>
      <c r="N48" s="192">
        <v>9</v>
      </c>
      <c r="O48" s="189">
        <f>Tablas!D12</f>
        <v>54208.899999999994</v>
      </c>
      <c r="P48" s="189">
        <f>Tablas!E12</f>
        <v>53753.517999999996</v>
      </c>
      <c r="Q48" s="189">
        <f>Tablas!F12</f>
        <v>54066.842000000004</v>
      </c>
      <c r="R48" s="189">
        <f>Tablas!G12</f>
        <v>54402.747000000003</v>
      </c>
      <c r="S48" s="189">
        <f>Tablas!H12</f>
        <v>54136.358999999997</v>
      </c>
      <c r="T48" s="189">
        <f>Tablas!I12</f>
        <v>54259.505000000005</v>
      </c>
      <c r="U48" s="189">
        <f>Tablas!J12</f>
        <v>53993.267999999996</v>
      </c>
      <c r="V48" s="189">
        <f>Tablas!K12</f>
        <v>54127.106</v>
      </c>
      <c r="W48" s="199">
        <f>Tablas!L12</f>
        <v>54059.099999999991</v>
      </c>
    </row>
    <row r="49" spans="1:23" x14ac:dyDescent="0.25">
      <c r="A49" s="4"/>
      <c r="B49" s="4"/>
      <c r="C49" s="4"/>
      <c r="D49" s="4"/>
      <c r="E49" s="4"/>
      <c r="F49" s="4"/>
      <c r="G49" s="4"/>
      <c r="H49" s="4"/>
      <c r="I49" s="4"/>
      <c r="N49" s="192">
        <v>10</v>
      </c>
      <c r="O49" s="189">
        <f>Tablas!D13</f>
        <v>51951.363000000005</v>
      </c>
      <c r="P49" s="189">
        <f>Tablas!E13</f>
        <v>51696.179999999993</v>
      </c>
      <c r="Q49" s="189">
        <f>Tablas!F13</f>
        <v>51891.170999999995</v>
      </c>
      <c r="R49" s="189">
        <f>Tablas!G13</f>
        <v>52187.664000000004</v>
      </c>
      <c r="S49" s="189">
        <f>Tablas!H13</f>
        <v>51851.344000000005</v>
      </c>
      <c r="T49" s="189">
        <f>Tablas!I13</f>
        <v>52236.057000000001</v>
      </c>
      <c r="U49" s="189">
        <f>Tablas!J13</f>
        <v>51821.011999999995</v>
      </c>
      <c r="V49" s="189">
        <f>Tablas!K13</f>
        <v>51954.857000000004</v>
      </c>
      <c r="W49" s="199">
        <f>Tablas!L13</f>
        <v>51944.129000000001</v>
      </c>
    </row>
    <row r="50" spans="1:23" x14ac:dyDescent="0.25">
      <c r="A50" s="4"/>
      <c r="B50" s="4"/>
      <c r="C50" s="4"/>
      <c r="D50" s="4"/>
      <c r="E50" s="4"/>
      <c r="F50" s="4"/>
      <c r="G50" s="4"/>
      <c r="H50" s="4"/>
      <c r="I50" s="4"/>
      <c r="N50" s="192">
        <v>11</v>
      </c>
      <c r="O50" s="189">
        <f>Tablas!D14</f>
        <v>48820.264000000003</v>
      </c>
      <c r="P50" s="189">
        <f>Tablas!E14</f>
        <v>48621.465999999986</v>
      </c>
      <c r="Q50" s="189">
        <f>Tablas!F14</f>
        <v>48784.712</v>
      </c>
      <c r="R50" s="189">
        <f>Tablas!G14</f>
        <v>49071.642999999996</v>
      </c>
      <c r="S50" s="189">
        <f>Tablas!H14</f>
        <v>48820.061000000002</v>
      </c>
      <c r="T50" s="189">
        <f>Tablas!I14</f>
        <v>49161</v>
      </c>
      <c r="U50" s="189">
        <f>Tablas!J14</f>
        <v>48841.866000000009</v>
      </c>
      <c r="V50" s="189">
        <f>Tablas!K14</f>
        <v>48994.754000000001</v>
      </c>
      <c r="W50" s="199">
        <f>Tablas!L14</f>
        <v>48846.877999999997</v>
      </c>
    </row>
    <row r="51" spans="1:23" x14ac:dyDescent="0.25">
      <c r="A51" s="4"/>
      <c r="B51" s="4"/>
      <c r="C51" s="4"/>
      <c r="D51" s="4"/>
      <c r="E51" s="4"/>
      <c r="F51" s="4"/>
      <c r="G51" s="4"/>
      <c r="H51" s="4"/>
      <c r="I51" s="4"/>
      <c r="N51" s="192">
        <v>12</v>
      </c>
      <c r="O51" s="189">
        <f>Tablas!D15</f>
        <v>54016.570999999996</v>
      </c>
      <c r="P51" s="189">
        <f>Tablas!E15</f>
        <v>53588.578000000001</v>
      </c>
      <c r="Q51" s="189">
        <f>Tablas!F15</f>
        <v>53926.362999999998</v>
      </c>
      <c r="R51" s="189">
        <f>Tablas!G15</f>
        <v>54018.158000000003</v>
      </c>
      <c r="S51" s="189">
        <f>Tablas!H15</f>
        <v>53983.566000000006</v>
      </c>
      <c r="T51" s="189">
        <f>Tablas!I15</f>
        <v>54124.019</v>
      </c>
      <c r="U51" s="189">
        <f>Tablas!J15</f>
        <v>53854.070000000007</v>
      </c>
      <c r="V51" s="189">
        <f>Tablas!K15</f>
        <v>53615.991000000002</v>
      </c>
      <c r="W51" s="199">
        <f>Tablas!L15</f>
        <v>53975.769</v>
      </c>
    </row>
    <row r="52" spans="1:23" x14ac:dyDescent="0.25">
      <c r="A52" s="4"/>
      <c r="B52" s="4"/>
      <c r="C52" s="4"/>
      <c r="D52" s="4"/>
      <c r="E52" s="4"/>
      <c r="F52" s="4"/>
      <c r="G52" s="4"/>
      <c r="H52" s="4"/>
      <c r="I52" s="4"/>
      <c r="N52" s="192">
        <v>13</v>
      </c>
      <c r="O52" s="189">
        <f>Tablas!D16</f>
        <v>48156.748000000007</v>
      </c>
      <c r="P52" s="189">
        <f>Tablas!E16</f>
        <v>47458.615000000005</v>
      </c>
      <c r="Q52" s="189">
        <f>Tablas!F16</f>
        <v>47998.784</v>
      </c>
      <c r="R52" s="189">
        <f>Tablas!G16</f>
        <v>48260.282000000007</v>
      </c>
      <c r="S52" s="189">
        <f>Tablas!H16</f>
        <v>48114.262999999992</v>
      </c>
      <c r="T52" s="189">
        <f>Tablas!I16</f>
        <v>47641.645000000004</v>
      </c>
      <c r="U52" s="189">
        <f>Tablas!J16</f>
        <v>47898.189000000006</v>
      </c>
      <c r="V52" s="189">
        <f>Tablas!K16</f>
        <v>48332.675000000003</v>
      </c>
      <c r="W52" s="199">
        <f>Tablas!L16</f>
        <v>47933.928</v>
      </c>
    </row>
    <row r="53" spans="1:23" x14ac:dyDescent="0.25">
      <c r="A53" s="4"/>
      <c r="B53" s="4"/>
      <c r="C53" s="4"/>
      <c r="D53" s="4"/>
      <c r="E53" s="4"/>
      <c r="F53" s="4"/>
      <c r="G53" s="4"/>
      <c r="H53" s="4"/>
      <c r="I53" s="4"/>
      <c r="N53" s="192">
        <v>14</v>
      </c>
      <c r="O53" s="189">
        <f>Tablas!D17</f>
        <v>20663.982</v>
      </c>
      <c r="P53" s="189">
        <f>Tablas!E17</f>
        <v>20373.139000000003</v>
      </c>
      <c r="Q53" s="189">
        <f>Tablas!F17</f>
        <v>20450.760000000002</v>
      </c>
      <c r="R53" s="189">
        <f>Tablas!G17</f>
        <v>20563.103999999999</v>
      </c>
      <c r="S53" s="189">
        <f>Tablas!H17</f>
        <v>20567.650999999998</v>
      </c>
      <c r="T53" s="189">
        <f>Tablas!I17</f>
        <v>20480.863999999998</v>
      </c>
      <c r="U53" s="189">
        <f>Tablas!J17</f>
        <v>20350.713</v>
      </c>
      <c r="V53" s="189">
        <f>Tablas!K17</f>
        <v>20362.034</v>
      </c>
      <c r="W53" s="199">
        <f>Tablas!L17</f>
        <v>20413.226999999999</v>
      </c>
    </row>
    <row r="54" spans="1:23" x14ac:dyDescent="0.25">
      <c r="A54" s="4"/>
      <c r="B54" s="4"/>
      <c r="C54" s="4"/>
      <c r="D54" s="4"/>
      <c r="E54" s="4"/>
      <c r="F54" s="4"/>
      <c r="G54" s="4"/>
      <c r="H54" s="4"/>
      <c r="I54" s="4"/>
      <c r="N54" s="192">
        <v>15</v>
      </c>
      <c r="O54" s="189">
        <f>Tablas!D18</f>
        <v>52785.597999999998</v>
      </c>
      <c r="P54" s="189">
        <f>Tablas!E18</f>
        <v>52561.336000000003</v>
      </c>
      <c r="Q54" s="189">
        <f>Tablas!F18</f>
        <v>52813.983999999997</v>
      </c>
      <c r="R54" s="189">
        <f>Tablas!G18</f>
        <v>52951.939999999995</v>
      </c>
      <c r="S54" s="189">
        <f>Tablas!H18</f>
        <v>52679.048999999999</v>
      </c>
      <c r="T54" s="189">
        <f>Tablas!I18</f>
        <v>52990.12</v>
      </c>
      <c r="U54" s="189">
        <f>Tablas!J18</f>
        <v>52792.008999999991</v>
      </c>
      <c r="V54" s="189">
        <f>Tablas!K18</f>
        <v>52907.012999999992</v>
      </c>
      <c r="W54" s="199">
        <f>Tablas!L18</f>
        <v>52876.064999999995</v>
      </c>
    </row>
    <row r="55" spans="1:23" x14ac:dyDescent="0.25">
      <c r="A55" s="4"/>
      <c r="B55" s="4"/>
      <c r="C55" s="4"/>
      <c r="D55" s="4"/>
      <c r="E55" s="4"/>
      <c r="F55" s="4"/>
      <c r="G55" s="4"/>
      <c r="H55" s="4"/>
      <c r="I55" s="4"/>
      <c r="N55" s="192">
        <v>16</v>
      </c>
      <c r="O55" s="189">
        <f>Tablas!D19</f>
        <v>52095.428</v>
      </c>
      <c r="P55" s="189">
        <f>Tablas!E19</f>
        <v>51907.316999999988</v>
      </c>
      <c r="Q55" s="189">
        <f>Tablas!F19</f>
        <v>52144.180999999997</v>
      </c>
      <c r="R55" s="189">
        <f>Tablas!G19</f>
        <v>52373.305999999997</v>
      </c>
      <c r="S55" s="189">
        <f>Tablas!H19</f>
        <v>51959.717000000004</v>
      </c>
      <c r="T55" s="189">
        <f>Tablas!I19</f>
        <v>52477.623</v>
      </c>
      <c r="U55" s="189">
        <f>Tablas!J19</f>
        <v>52122.152000000002</v>
      </c>
      <c r="V55" s="189">
        <f>Tablas!K19</f>
        <v>52180.925000000003</v>
      </c>
      <c r="W55" s="199">
        <f>Tablas!L19</f>
        <v>52207.722000000002</v>
      </c>
    </row>
    <row r="56" spans="1:23" x14ac:dyDescent="0.25">
      <c r="A56" s="4"/>
      <c r="B56" s="4"/>
      <c r="C56" s="4"/>
      <c r="D56" s="4"/>
      <c r="E56" s="4"/>
      <c r="F56" s="4"/>
      <c r="G56" s="4"/>
      <c r="H56" s="4"/>
      <c r="I56" s="4"/>
      <c r="N56" s="192">
        <v>17</v>
      </c>
      <c r="O56" s="189">
        <f>Tablas!D20</f>
        <v>48060.263999999996</v>
      </c>
      <c r="P56" s="189">
        <f>Tablas!E20</f>
        <v>47952.983</v>
      </c>
      <c r="Q56" s="189">
        <f>Tablas!F20</f>
        <v>48097.021999999997</v>
      </c>
      <c r="R56" s="189">
        <f>Tablas!G20</f>
        <v>48265.800999999999</v>
      </c>
      <c r="S56" s="189">
        <f>Tablas!H20</f>
        <v>47959.058999999994</v>
      </c>
      <c r="T56" s="189">
        <f>Tablas!I20</f>
        <v>48446.260999999999</v>
      </c>
      <c r="U56" s="189">
        <f>Tablas!J20</f>
        <v>48146.108999999997</v>
      </c>
      <c r="V56" s="189">
        <f>Tablas!K20</f>
        <v>48252.074999999997</v>
      </c>
      <c r="W56" s="199">
        <f>Tablas!L20</f>
        <v>48140.620999999999</v>
      </c>
    </row>
    <row r="57" spans="1:23" x14ac:dyDescent="0.25">
      <c r="A57" s="26"/>
      <c r="B57" s="26"/>
      <c r="C57" s="26"/>
      <c r="D57" s="26"/>
      <c r="E57" s="26"/>
      <c r="F57" s="26"/>
      <c r="G57" s="26"/>
      <c r="H57" s="26"/>
      <c r="I57" s="26"/>
      <c r="N57" s="192">
        <v>18</v>
      </c>
      <c r="O57" s="189">
        <f>Tablas!D21</f>
        <v>24859.305999999997</v>
      </c>
      <c r="P57" s="189">
        <f>Tablas!E21</f>
        <v>24651.118999999999</v>
      </c>
      <c r="Q57" s="189">
        <f>Tablas!F21</f>
        <v>24814.467000000001</v>
      </c>
      <c r="R57" s="189">
        <f>Tablas!G21</f>
        <v>24931.111000000001</v>
      </c>
      <c r="S57" s="189">
        <f>Tablas!H21</f>
        <v>24782.328000000001</v>
      </c>
      <c r="T57" s="189">
        <f>Tablas!I21</f>
        <v>24860.237000000001</v>
      </c>
      <c r="U57" s="189">
        <f>Tablas!J21</f>
        <v>24804.664999999997</v>
      </c>
      <c r="V57" s="189">
        <f>Tablas!K21</f>
        <v>24974.379999999997</v>
      </c>
      <c r="W57" s="199">
        <f>Tablas!L21</f>
        <v>24725.007999999998</v>
      </c>
    </row>
    <row r="58" spans="1:23" x14ac:dyDescent="0.25">
      <c r="A58" s="26"/>
      <c r="B58" s="26"/>
      <c r="C58" s="26"/>
      <c r="D58" s="26"/>
      <c r="E58" s="26"/>
      <c r="F58" s="26"/>
      <c r="G58" s="26"/>
      <c r="H58" s="26"/>
      <c r="I58" s="26"/>
      <c r="N58" s="192">
        <v>19</v>
      </c>
      <c r="O58" s="189">
        <f>Tablas!D22</f>
        <v>45286.601999999999</v>
      </c>
      <c r="P58" s="189">
        <f>Tablas!E22</f>
        <v>45149.312000000005</v>
      </c>
      <c r="Q58" s="189">
        <f>Tablas!F22</f>
        <v>45337.188999999998</v>
      </c>
      <c r="R58" s="189">
        <f>Tablas!G22</f>
        <v>45289.892</v>
      </c>
      <c r="S58" s="189">
        <f>Tablas!H22</f>
        <v>45192.11</v>
      </c>
      <c r="T58" s="189">
        <f>Tablas!I22</f>
        <v>45613.173999999999</v>
      </c>
      <c r="U58" s="189">
        <f>Tablas!J22</f>
        <v>45350.364000000001</v>
      </c>
      <c r="V58" s="189">
        <f>Tablas!K22</f>
        <v>45515.371000000006</v>
      </c>
      <c r="W58" s="199">
        <f>Tablas!L22</f>
        <v>45340.569000000003</v>
      </c>
    </row>
    <row r="59" spans="1:23" x14ac:dyDescent="0.25">
      <c r="A59" s="26"/>
      <c r="B59" s="26"/>
      <c r="C59" s="26"/>
      <c r="D59" s="26"/>
      <c r="E59" s="26"/>
      <c r="F59" s="26"/>
      <c r="G59" s="26"/>
      <c r="H59" s="26"/>
      <c r="I59" s="26"/>
      <c r="N59" s="192">
        <v>20</v>
      </c>
      <c r="O59" s="189">
        <f>Tablas!D23</f>
        <v>49060.652000000002</v>
      </c>
      <c r="P59" s="189">
        <f>Tablas!E23</f>
        <v>48361.044999999998</v>
      </c>
      <c r="Q59" s="189">
        <f>Tablas!F23</f>
        <v>49088.363999999994</v>
      </c>
      <c r="R59" s="189">
        <f>Tablas!G23</f>
        <v>49168.902999999998</v>
      </c>
      <c r="S59" s="189">
        <f>Tablas!H23</f>
        <v>48969.470999999998</v>
      </c>
      <c r="T59" s="189">
        <f>Tablas!I23</f>
        <v>48697.577000000005</v>
      </c>
      <c r="U59" s="189">
        <f>Tablas!J23</f>
        <v>48944.553</v>
      </c>
      <c r="V59" s="189">
        <f>Tablas!K23</f>
        <v>49020.442999999999</v>
      </c>
      <c r="W59" s="199">
        <f>Tablas!L23</f>
        <v>49044.197999999997</v>
      </c>
    </row>
    <row r="60" spans="1:23" x14ac:dyDescent="0.25">
      <c r="A60" s="26"/>
      <c r="B60" s="26"/>
      <c r="C60" s="26"/>
      <c r="D60" s="26"/>
      <c r="E60" s="26"/>
      <c r="F60" s="26"/>
      <c r="G60" s="26"/>
      <c r="H60" s="26"/>
      <c r="I60" s="26"/>
      <c r="N60" s="192">
        <v>21</v>
      </c>
      <c r="O60" s="189">
        <f>Tablas!D24</f>
        <v>20385.123</v>
      </c>
      <c r="P60" s="189">
        <f>Tablas!E24</f>
        <v>20223.294999999998</v>
      </c>
      <c r="Q60" s="189">
        <f>Tablas!F24</f>
        <v>20271.919999999998</v>
      </c>
      <c r="R60" s="189">
        <f>Tablas!G24</f>
        <v>20376.04</v>
      </c>
      <c r="S60" s="189">
        <f>Tablas!H24</f>
        <v>20399.181000000004</v>
      </c>
      <c r="T60" s="189">
        <f>Tablas!I24</f>
        <v>20269.29</v>
      </c>
      <c r="U60" s="189">
        <f>Tablas!J24</f>
        <v>20172.625</v>
      </c>
      <c r="V60" s="189">
        <f>Tablas!K24</f>
        <v>20162.939000000002</v>
      </c>
      <c r="W60" s="199">
        <f>Tablas!L24</f>
        <v>20246.671000000002</v>
      </c>
    </row>
    <row r="61" spans="1:23" ht="15.75" thickBot="1" x14ac:dyDescent="0.3">
      <c r="A61" s="26"/>
      <c r="B61" s="26"/>
      <c r="C61" s="26"/>
      <c r="D61" s="26"/>
      <c r="E61" s="26"/>
      <c r="F61" s="26"/>
      <c r="G61" s="26"/>
      <c r="H61" s="26"/>
      <c r="I61" s="26"/>
      <c r="N61" s="192">
        <v>22</v>
      </c>
      <c r="O61" s="189">
        <f>Tablas!D25</f>
        <v>50678.930999999997</v>
      </c>
      <c r="P61" s="189">
        <f>Tablas!E25</f>
        <v>50551.038</v>
      </c>
      <c r="Q61" s="189">
        <f>Tablas!F25</f>
        <v>50764.224999999999</v>
      </c>
      <c r="R61" s="189">
        <f>Tablas!G25</f>
        <v>46466.624000000011</v>
      </c>
      <c r="S61" s="189">
        <f>Tablas!H25</f>
        <v>50499.971000000005</v>
      </c>
      <c r="T61" s="189">
        <f>Tablas!I25</f>
        <v>51166.364000000001</v>
      </c>
      <c r="U61" s="189">
        <f>Tablas!J25</f>
        <v>50813.504000000001</v>
      </c>
      <c r="V61" s="189">
        <f>Tablas!K25</f>
        <v>50821.424000000006</v>
      </c>
      <c r="W61" s="199">
        <f>Tablas!L25</f>
        <v>50798.374000000003</v>
      </c>
    </row>
    <row r="62" spans="1:23" x14ac:dyDescent="0.25">
      <c r="A62" s="5"/>
      <c r="B62" s="6"/>
      <c r="C62" s="6"/>
      <c r="D62" s="6"/>
      <c r="E62" s="6"/>
      <c r="F62" s="6"/>
      <c r="G62" s="6"/>
      <c r="H62" s="6"/>
      <c r="I62" s="7"/>
      <c r="N62" s="192">
        <v>23</v>
      </c>
      <c r="O62" s="189">
        <f>Tablas!D26</f>
        <v>50364.551999999996</v>
      </c>
      <c r="P62" s="189">
        <f>Tablas!E26</f>
        <v>50152.812999999995</v>
      </c>
      <c r="Q62" s="189">
        <f>Tablas!F26</f>
        <v>50406.891000000003</v>
      </c>
      <c r="R62" s="189">
        <f>Tablas!G26</f>
        <v>49412.948000000004</v>
      </c>
      <c r="S62" s="189">
        <f>Tablas!H26</f>
        <v>50116.089000000007</v>
      </c>
      <c r="T62" s="189">
        <f>Tablas!I26</f>
        <v>50797.350000000006</v>
      </c>
      <c r="U62" s="189">
        <f>Tablas!J26</f>
        <v>50471.377999999997</v>
      </c>
      <c r="V62" s="189">
        <f>Tablas!K26</f>
        <v>50468.053</v>
      </c>
      <c r="W62" s="199">
        <f>Tablas!L26</f>
        <v>50436.074000000001</v>
      </c>
    </row>
    <row r="63" spans="1:23" x14ac:dyDescent="0.25">
      <c r="A63" s="8" t="s">
        <v>167</v>
      </c>
      <c r="B63" s="4"/>
      <c r="C63" s="4"/>
      <c r="D63" s="4"/>
      <c r="E63" s="4"/>
      <c r="F63" s="4"/>
      <c r="G63" s="4"/>
      <c r="H63" s="4"/>
      <c r="I63" s="9"/>
      <c r="N63" s="192">
        <v>24</v>
      </c>
      <c r="O63" s="189">
        <f>Tablas!D27</f>
        <v>47959.845000000001</v>
      </c>
      <c r="P63" s="189">
        <f>Tablas!E27</f>
        <v>47805.888999999996</v>
      </c>
      <c r="Q63" s="189">
        <f>Tablas!F27</f>
        <v>47991.152000000002</v>
      </c>
      <c r="R63" s="189">
        <f>Tablas!G27</f>
        <v>47988.425999999999</v>
      </c>
      <c r="S63" s="189">
        <f>Tablas!H27</f>
        <v>47836.595999999998</v>
      </c>
      <c r="T63" s="189">
        <f>Tablas!I27</f>
        <v>48299.359000000004</v>
      </c>
      <c r="U63" s="189">
        <f>Tablas!J27</f>
        <v>48045.103000000003</v>
      </c>
      <c r="V63" s="189">
        <f>Tablas!K27</f>
        <v>48180.293999999994</v>
      </c>
      <c r="W63" s="199">
        <f>Tablas!L27</f>
        <v>48107.241000000002</v>
      </c>
    </row>
    <row r="64" spans="1:23" x14ac:dyDescent="0.25">
      <c r="A64" s="10"/>
      <c r="B64" s="4"/>
      <c r="C64" s="4"/>
      <c r="D64" s="4"/>
      <c r="E64" s="4"/>
      <c r="F64" s="4"/>
      <c r="G64" s="4"/>
      <c r="H64" s="4"/>
      <c r="I64" s="9"/>
      <c r="N64" s="192">
        <v>25</v>
      </c>
      <c r="O64" s="189">
        <f>Tablas!D28</f>
        <v>51114.881000000008</v>
      </c>
      <c r="P64" s="189">
        <f>Tablas!E28</f>
        <v>50736.547000000006</v>
      </c>
      <c r="Q64" s="189">
        <f>Tablas!F28</f>
        <v>51159.873000000007</v>
      </c>
      <c r="R64" s="189">
        <f>Tablas!G28</f>
        <v>51362.087</v>
      </c>
      <c r="S64" s="189">
        <f>Tablas!H28</f>
        <v>51061.555000000008</v>
      </c>
      <c r="T64" s="189">
        <f>Tablas!I28</f>
        <v>51274.997000000003</v>
      </c>
      <c r="U64" s="189">
        <f>Tablas!J28</f>
        <v>51062.502999999997</v>
      </c>
      <c r="V64" s="189">
        <f>Tablas!K28</f>
        <v>51317.855000000003</v>
      </c>
      <c r="W64" s="199">
        <f>Tablas!L28</f>
        <v>51027.507999999994</v>
      </c>
    </row>
    <row r="65" spans="1:23" ht="21.75" x14ac:dyDescent="0.25">
      <c r="A65" s="362" t="s">
        <v>171</v>
      </c>
      <c r="B65" s="363"/>
      <c r="C65" s="363"/>
      <c r="D65" s="363"/>
      <c r="E65" s="363"/>
      <c r="F65" s="363"/>
      <c r="G65" s="363"/>
      <c r="H65" s="363"/>
      <c r="I65" s="364"/>
      <c r="N65" s="192">
        <v>26</v>
      </c>
      <c r="O65" s="189">
        <f>Tablas!D29</f>
        <v>49015.159</v>
      </c>
      <c r="P65" s="189">
        <f>Tablas!E29</f>
        <v>48522.036999999997</v>
      </c>
      <c r="Q65" s="189">
        <f>Tablas!F29</f>
        <v>48510.786999999997</v>
      </c>
      <c r="R65" s="189">
        <f>Tablas!G29</f>
        <v>48852.043999999994</v>
      </c>
      <c r="S65" s="189">
        <f>Tablas!H29</f>
        <v>49439.771000000001</v>
      </c>
      <c r="T65" s="189">
        <f>Tablas!I29</f>
        <v>49066.392999999996</v>
      </c>
      <c r="U65" s="189">
        <f>Tablas!J29</f>
        <v>48459.248999999996</v>
      </c>
      <c r="V65" s="189">
        <f>Tablas!K29</f>
        <v>48876.601999999999</v>
      </c>
      <c r="W65" s="199">
        <f>Tablas!L29</f>
        <v>48456.17</v>
      </c>
    </row>
    <row r="66" spans="1:23" x14ac:dyDescent="0.25">
      <c r="A66" s="10"/>
      <c r="B66" s="4"/>
      <c r="C66" s="4"/>
      <c r="D66" s="4"/>
      <c r="E66" s="4"/>
      <c r="F66" s="4"/>
      <c r="G66" s="4"/>
      <c r="H66" s="4"/>
      <c r="I66" s="9"/>
      <c r="N66" s="192">
        <v>27</v>
      </c>
      <c r="O66" s="189">
        <f>Tablas!D30</f>
        <v>42177.623000000007</v>
      </c>
      <c r="P66" s="189">
        <f>Tablas!E30</f>
        <v>42143.106</v>
      </c>
      <c r="Q66" s="189">
        <f>Tablas!F30</f>
        <v>43483.79800000001</v>
      </c>
      <c r="R66" s="189">
        <f>Tablas!G30</f>
        <v>43298.092000000004</v>
      </c>
      <c r="S66" s="189">
        <f>Tablas!H30</f>
        <v>42588.502</v>
      </c>
      <c r="T66" s="189">
        <f>Tablas!I30</f>
        <v>42620.331000000006</v>
      </c>
      <c r="U66" s="189">
        <f>Tablas!J30</f>
        <v>43394.745999999999</v>
      </c>
      <c r="V66" s="189">
        <f>Tablas!K30</f>
        <v>43449.074999999997</v>
      </c>
      <c r="W66" s="199">
        <f>Tablas!L30</f>
        <v>43180.913</v>
      </c>
    </row>
    <row r="67" spans="1:23" ht="20.25" x14ac:dyDescent="0.25">
      <c r="A67" s="10"/>
      <c r="B67" s="11" t="s">
        <v>172</v>
      </c>
      <c r="C67" s="4"/>
      <c r="D67" s="4"/>
      <c r="E67" s="4"/>
      <c r="F67" s="4"/>
      <c r="G67" s="4"/>
      <c r="H67" s="4"/>
      <c r="I67" s="9"/>
      <c r="N67" s="192">
        <v>28</v>
      </c>
      <c r="O67" s="189">
        <f>Tablas!D31</f>
        <v>30403.815000000002</v>
      </c>
      <c r="P67" s="189">
        <f>Tablas!E31</f>
        <v>29836.985000000001</v>
      </c>
      <c r="Q67" s="189">
        <f>Tablas!F31</f>
        <v>30243.555</v>
      </c>
      <c r="R67" s="189">
        <f>Tablas!G31</f>
        <v>30373.345999999998</v>
      </c>
      <c r="S67" s="189">
        <f>Tablas!H31</f>
        <v>30355.812999999995</v>
      </c>
      <c r="T67" s="189">
        <f>Tablas!I31</f>
        <v>30179.864999999998</v>
      </c>
      <c r="U67" s="189">
        <f>Tablas!J31</f>
        <v>30279.273999999998</v>
      </c>
      <c r="V67" s="189">
        <f>Tablas!K31</f>
        <v>30307.349000000002</v>
      </c>
      <c r="W67" s="199">
        <f>Tablas!L31</f>
        <v>30355.844000000001</v>
      </c>
    </row>
    <row r="68" spans="1:23" x14ac:dyDescent="0.25">
      <c r="A68" s="10"/>
      <c r="B68" s="12" t="s">
        <v>167</v>
      </c>
      <c r="C68" s="4"/>
      <c r="D68" s="4"/>
      <c r="E68" s="4"/>
      <c r="F68" s="4"/>
      <c r="G68" s="4"/>
      <c r="H68" s="4"/>
      <c r="I68" s="9"/>
      <c r="N68" s="192">
        <v>29</v>
      </c>
      <c r="O68" s="189"/>
      <c r="P68" s="189"/>
      <c r="Q68" s="189"/>
      <c r="R68" s="189"/>
      <c r="S68" s="189"/>
      <c r="T68" s="189"/>
      <c r="U68" s="189"/>
      <c r="V68" s="189"/>
      <c r="W68" s="199"/>
    </row>
    <row r="69" spans="1:23" ht="20.25" x14ac:dyDescent="0.25">
      <c r="A69" s="10"/>
      <c r="B69" s="4"/>
      <c r="C69" s="13"/>
      <c r="D69" s="13" t="str">
        <f>"PERIODO:    "&amp;TEXT(D28,"mmmm - AAAA")</f>
        <v>PERIODO:    junio - 2022</v>
      </c>
      <c r="E69" s="13"/>
      <c r="F69" s="4"/>
      <c r="G69" s="4"/>
      <c r="H69" s="4"/>
      <c r="I69" s="9"/>
      <c r="N69" s="192">
        <v>30</v>
      </c>
      <c r="O69" s="189"/>
      <c r="P69" s="189"/>
      <c r="Q69" s="189"/>
      <c r="R69" s="189"/>
      <c r="S69" s="189"/>
      <c r="T69" s="189"/>
      <c r="U69" s="189"/>
      <c r="V69" s="189"/>
      <c r="W69" s="199"/>
    </row>
    <row r="70" spans="1:23" ht="21" thickBot="1" x14ac:dyDescent="0.3">
      <c r="A70" s="14" t="s">
        <v>167</v>
      </c>
      <c r="B70" s="13"/>
      <c r="C70" s="13"/>
      <c r="D70" s="15"/>
      <c r="E70" s="4"/>
      <c r="F70" s="4"/>
      <c r="G70" s="4"/>
      <c r="H70" s="4"/>
      <c r="I70" s="9"/>
      <c r="N70" s="194">
        <v>31</v>
      </c>
      <c r="O70" s="196"/>
      <c r="P70" s="196"/>
      <c r="Q70" s="196"/>
      <c r="R70" s="196"/>
      <c r="S70" s="196"/>
      <c r="T70" s="196"/>
      <c r="U70" s="196"/>
      <c r="V70" s="196"/>
      <c r="W70" s="200"/>
    </row>
    <row r="71" spans="1:23" ht="15.75" thickBot="1" x14ac:dyDescent="0.3">
      <c r="A71" s="14" t="s">
        <v>167</v>
      </c>
      <c r="B71" s="4"/>
      <c r="C71" s="4"/>
      <c r="D71" s="4"/>
      <c r="E71" s="4"/>
      <c r="F71" s="4"/>
      <c r="G71" s="4"/>
      <c r="H71" s="4"/>
      <c r="I71" s="9"/>
      <c r="N71" s="39" t="s">
        <v>169</v>
      </c>
      <c r="O71" s="33">
        <f>Tablas!D34</f>
        <v>45303.120999999999</v>
      </c>
      <c r="P71" s="33">
        <f>Tablas!E34</f>
        <v>45193.525999999998</v>
      </c>
      <c r="Q71" s="33">
        <f>Tablas!F34</f>
        <v>45310.758000000002</v>
      </c>
      <c r="R71" s="33">
        <f>Tablas!G34</f>
        <v>45448.103000000003</v>
      </c>
      <c r="S71" s="33">
        <f>Tablas!H34</f>
        <v>45348.362999999998</v>
      </c>
      <c r="T71" s="33">
        <f>Tablas!I34</f>
        <v>45651.671000000002</v>
      </c>
      <c r="U71" s="33">
        <f>Tablas!J34</f>
        <v>45380.108999999997</v>
      </c>
      <c r="V71" s="33">
        <f>Tablas!K34</f>
        <v>45517.801999999996</v>
      </c>
      <c r="W71" s="33">
        <f>Tablas!L34</f>
        <v>45413.156000000003</v>
      </c>
    </row>
    <row r="72" spans="1:23" ht="17.25" thickBot="1" x14ac:dyDescent="0.3">
      <c r="A72" s="16" t="s">
        <v>167</v>
      </c>
      <c r="B72" s="4"/>
      <c r="C72" s="4"/>
      <c r="D72" s="4"/>
      <c r="E72" s="4"/>
      <c r="F72" s="4"/>
      <c r="G72" s="4"/>
      <c r="H72" s="4"/>
      <c r="I72" s="9"/>
    </row>
    <row r="73" spans="1:23" x14ac:dyDescent="0.25">
      <c r="A73" s="8" t="s">
        <v>167</v>
      </c>
      <c r="B73" s="4"/>
      <c r="C73" s="4"/>
      <c r="D73" s="4"/>
      <c r="E73" s="4"/>
      <c r="F73" s="4"/>
      <c r="G73" s="4"/>
      <c r="H73" s="4"/>
      <c r="I73" s="9"/>
      <c r="N73" s="395" t="s">
        <v>170</v>
      </c>
      <c r="O73" s="387" t="str">
        <f>Tablas!B37</f>
        <v xml:space="preserve">MET.1 coplanar </v>
      </c>
      <c r="P73" s="387" t="str">
        <f>Tablas!C37</f>
        <v xml:space="preserve">MET.2 coplanar </v>
      </c>
      <c r="Q73" s="387" t="str">
        <f>Tablas!D37</f>
        <v xml:space="preserve">MET.3 coplanar </v>
      </c>
      <c r="R73" s="387" t="str">
        <f>Tablas!E37</f>
        <v xml:space="preserve">MET.4 coplanar </v>
      </c>
      <c r="S73" s="387" t="str">
        <f>Tablas!F37</f>
        <v xml:space="preserve">Promedio coplanar </v>
      </c>
      <c r="T73" s="387" t="str">
        <f>Tablas!G37</f>
        <v xml:space="preserve">Pyr horizontal </v>
      </c>
      <c r="U73" s="389" t="str">
        <f>Tablas!H37</f>
        <v xml:space="preserve">Ganancia </v>
      </c>
    </row>
    <row r="74" spans="1:23" ht="14.45" customHeight="1" x14ac:dyDescent="0.25">
      <c r="A74" s="8" t="s">
        <v>167</v>
      </c>
      <c r="B74" s="4"/>
      <c r="C74" s="4"/>
      <c r="D74" s="4"/>
      <c r="E74" s="4"/>
      <c r="F74" s="4"/>
      <c r="G74" s="4"/>
      <c r="H74" s="4"/>
      <c r="I74" s="9"/>
      <c r="N74" s="396"/>
      <c r="O74" s="388"/>
      <c r="P74" s="388">
        <f>Tablas!C38</f>
        <v>0</v>
      </c>
      <c r="Q74" s="388">
        <f>Tablas!D38</f>
        <v>0</v>
      </c>
      <c r="R74" s="388">
        <f>Tablas!E38</f>
        <v>0</v>
      </c>
      <c r="S74" s="388">
        <f>Tablas!F38</f>
        <v>0</v>
      </c>
      <c r="T74" s="388">
        <f>Tablas!G38</f>
        <v>0</v>
      </c>
      <c r="U74" s="390">
        <f>Tablas!H38</f>
        <v>0</v>
      </c>
    </row>
    <row r="75" spans="1:23" x14ac:dyDescent="0.25">
      <c r="A75" s="8" t="s">
        <v>167</v>
      </c>
      <c r="B75" s="4"/>
      <c r="C75" s="4"/>
      <c r="D75" s="4"/>
      <c r="E75" s="4"/>
      <c r="F75" s="4"/>
      <c r="G75" s="4"/>
      <c r="H75" s="4"/>
      <c r="I75" s="9"/>
      <c r="N75" s="190" t="s">
        <v>167</v>
      </c>
      <c r="O75" s="186" t="str">
        <f>Tablas!B40</f>
        <v xml:space="preserve">W/m² </v>
      </c>
      <c r="P75" s="186" t="str">
        <f>Tablas!C40</f>
        <v xml:space="preserve">W/m² </v>
      </c>
      <c r="Q75" s="186" t="str">
        <f>Tablas!D40</f>
        <v xml:space="preserve">W/m² </v>
      </c>
      <c r="R75" s="186" t="str">
        <f>Tablas!E40</f>
        <v>W/m2</v>
      </c>
      <c r="S75" s="186" t="str">
        <f>Tablas!F40</f>
        <v xml:space="preserve">W/m² </v>
      </c>
      <c r="T75" s="186" t="str">
        <f>Tablas!G40</f>
        <v xml:space="preserve">W/m² </v>
      </c>
      <c r="U75" s="191" t="str">
        <f>Tablas!H40</f>
        <v xml:space="preserve">% </v>
      </c>
    </row>
    <row r="76" spans="1:23" x14ac:dyDescent="0.25">
      <c r="A76" s="8" t="s">
        <v>167</v>
      </c>
      <c r="B76" s="4"/>
      <c r="C76" s="4"/>
      <c r="D76" s="4"/>
      <c r="E76" s="4"/>
      <c r="F76" s="4"/>
      <c r="G76" s="4"/>
      <c r="H76" s="4"/>
      <c r="I76" s="9"/>
      <c r="N76" s="192">
        <v>1</v>
      </c>
      <c r="O76" s="189">
        <f>Tablas!B41</f>
        <v>10227.369000000001</v>
      </c>
      <c r="P76" s="189">
        <f>Tablas!C41</f>
        <v>10340.381000000001</v>
      </c>
      <c r="Q76" s="189">
        <f>Tablas!D41</f>
        <v>10323.539000000001</v>
      </c>
      <c r="R76" s="189">
        <f>Tablas!E41</f>
        <v>10319.193000000001</v>
      </c>
      <c r="S76" s="189">
        <f>Tablas!F41</f>
        <v>10302.620500000001</v>
      </c>
      <c r="T76" s="189"/>
      <c r="U76" s="204"/>
    </row>
    <row r="77" spans="1:23" ht="17.25" x14ac:dyDescent="0.25">
      <c r="A77" s="17" t="s">
        <v>167</v>
      </c>
      <c r="B77" s="4"/>
      <c r="C77" s="4"/>
      <c r="D77" s="4"/>
      <c r="E77" s="4"/>
      <c r="F77" s="4"/>
      <c r="G77" s="4"/>
      <c r="H77" s="4"/>
      <c r="I77" s="9"/>
      <c r="N77" s="192">
        <v>2</v>
      </c>
      <c r="O77" s="189">
        <f>Tablas!B42</f>
        <v>10960.993</v>
      </c>
      <c r="P77" s="189">
        <f>Tablas!C42</f>
        <v>10954.395</v>
      </c>
      <c r="Q77" s="189">
        <f>Tablas!D42</f>
        <v>11114.384000000002</v>
      </c>
      <c r="R77" s="189">
        <f>Tablas!E42</f>
        <v>11022.396000000001</v>
      </c>
      <c r="S77" s="189">
        <f>Tablas!F42</f>
        <v>11013.041999999999</v>
      </c>
      <c r="T77" s="189"/>
      <c r="U77" s="204"/>
    </row>
    <row r="78" spans="1:23" x14ac:dyDescent="0.25">
      <c r="A78" s="10"/>
      <c r="B78" s="4"/>
      <c r="C78" s="4"/>
      <c r="D78" s="4"/>
      <c r="E78" s="4"/>
      <c r="F78" s="4"/>
      <c r="G78" s="4"/>
      <c r="H78" s="4"/>
      <c r="I78" s="9"/>
      <c r="N78" s="192">
        <v>3</v>
      </c>
      <c r="O78" s="189">
        <f>Tablas!B43</f>
        <v>10992.368999999999</v>
      </c>
      <c r="P78" s="189">
        <f>Tablas!C43</f>
        <v>10985.539000000001</v>
      </c>
      <c r="Q78" s="189">
        <f>Tablas!D43</f>
        <v>11126.534999999998</v>
      </c>
      <c r="R78" s="189">
        <f>Tablas!E43</f>
        <v>11053.059999999998</v>
      </c>
      <c r="S78" s="189">
        <f>Tablas!F43</f>
        <v>11039.375749999999</v>
      </c>
      <c r="T78" s="189"/>
      <c r="U78" s="204"/>
    </row>
    <row r="79" spans="1:23" x14ac:dyDescent="0.25">
      <c r="A79" s="8" t="s">
        <v>167</v>
      </c>
      <c r="B79" s="4"/>
      <c r="C79" s="4"/>
      <c r="D79" s="4"/>
      <c r="E79" s="4"/>
      <c r="F79" s="4"/>
      <c r="G79" s="4"/>
      <c r="H79" s="4"/>
      <c r="I79" s="9"/>
      <c r="N79" s="192">
        <v>4</v>
      </c>
      <c r="O79" s="189">
        <f>Tablas!B44</f>
        <v>10645.786000000002</v>
      </c>
      <c r="P79" s="189">
        <f>Tablas!C44</f>
        <v>10643.662</v>
      </c>
      <c r="Q79" s="189">
        <f>Tablas!D44</f>
        <v>10780.685000000001</v>
      </c>
      <c r="R79" s="189">
        <f>Tablas!E44</f>
        <v>10703.129000000001</v>
      </c>
      <c r="S79" s="189">
        <f>Tablas!F44</f>
        <v>10693.315500000001</v>
      </c>
      <c r="T79" s="189"/>
      <c r="U79" s="204"/>
    </row>
    <row r="80" spans="1:23" x14ac:dyDescent="0.25">
      <c r="A80" s="10"/>
      <c r="B80" s="4"/>
      <c r="C80" s="4"/>
      <c r="D80" s="4"/>
      <c r="E80" s="4"/>
      <c r="F80" s="4"/>
      <c r="G80" s="4"/>
      <c r="H80" s="4"/>
      <c r="I80" s="9"/>
      <c r="N80" s="192">
        <v>5</v>
      </c>
      <c r="O80" s="189">
        <f>Tablas!B45</f>
        <v>10303.86</v>
      </c>
      <c r="P80" s="189">
        <f>Tablas!C45</f>
        <v>10240.862999999998</v>
      </c>
      <c r="Q80" s="189">
        <f>Tablas!D45</f>
        <v>10381.380000000001</v>
      </c>
      <c r="R80" s="189">
        <f>Tablas!E45</f>
        <v>10314.289000000001</v>
      </c>
      <c r="S80" s="189">
        <f>Tablas!F45</f>
        <v>10310.098</v>
      </c>
      <c r="T80" s="189">
        <f>Tablas!G45</f>
        <v>7926.2990000000009</v>
      </c>
      <c r="U80" s="204">
        <f>Tablas!H45</f>
        <v>0.30074553079564614</v>
      </c>
    </row>
    <row r="81" spans="1:21" x14ac:dyDescent="0.25">
      <c r="A81" s="10"/>
      <c r="B81" s="4"/>
      <c r="C81" s="4"/>
      <c r="D81" s="4"/>
      <c r="E81" s="4"/>
      <c r="F81" s="4"/>
      <c r="G81" s="4"/>
      <c r="H81" s="4"/>
      <c r="I81" s="9"/>
      <c r="N81" s="192">
        <v>6</v>
      </c>
      <c r="O81" s="189">
        <f>Tablas!B46</f>
        <v>6389.0749999999998</v>
      </c>
      <c r="P81" s="189">
        <f>Tablas!C46</f>
        <v>6584.536000000001</v>
      </c>
      <c r="Q81" s="189">
        <f>Tablas!D46</f>
        <v>6418.8230000000003</v>
      </c>
      <c r="R81" s="189">
        <f>Tablas!E46</f>
        <v>6396.1090000000004</v>
      </c>
      <c r="S81" s="189">
        <f>Tablas!F46</f>
        <v>6447.1357500000004</v>
      </c>
      <c r="T81" s="189">
        <f>Tablas!G46</f>
        <v>4759.155999999999</v>
      </c>
      <c r="U81" s="204">
        <f>Tablas!H46</f>
        <v>0.35468048326215862</v>
      </c>
    </row>
    <row r="82" spans="1:21" x14ac:dyDescent="0.25">
      <c r="A82" s="10"/>
      <c r="B82" s="4"/>
      <c r="C82" s="4"/>
      <c r="D82" s="4"/>
      <c r="E82" s="4"/>
      <c r="F82" s="4"/>
      <c r="G82" s="4"/>
      <c r="H82" s="4"/>
      <c r="I82" s="9"/>
      <c r="N82" s="192">
        <v>7</v>
      </c>
      <c r="O82" s="189">
        <f>Tablas!B47</f>
        <v>11258.551000000001</v>
      </c>
      <c r="P82" s="189">
        <f>Tablas!C47</f>
        <v>11363.371999999999</v>
      </c>
      <c r="Q82" s="189">
        <f>Tablas!D47</f>
        <v>11468.632000000001</v>
      </c>
      <c r="R82" s="189">
        <f>Tablas!E47</f>
        <v>11378.623</v>
      </c>
      <c r="S82" s="189">
        <f>Tablas!F47</f>
        <v>11367.294500000002</v>
      </c>
      <c r="T82" s="189">
        <f>Tablas!G47</f>
        <v>8507.1999999999989</v>
      </c>
      <c r="U82" s="204">
        <f>Tablas!H47</f>
        <v>0.33619692730863315</v>
      </c>
    </row>
    <row r="83" spans="1:21" x14ac:dyDescent="0.25">
      <c r="A83" s="10"/>
      <c r="B83" s="4"/>
      <c r="C83" s="4"/>
      <c r="D83" s="4"/>
      <c r="E83" s="4"/>
      <c r="F83" s="4"/>
      <c r="G83" s="4"/>
      <c r="H83" s="4"/>
      <c r="I83" s="9"/>
      <c r="N83" s="192">
        <v>8</v>
      </c>
      <c r="O83" s="189">
        <f>Tablas!B48</f>
        <v>11237.339</v>
      </c>
      <c r="P83" s="189">
        <f>Tablas!C48</f>
        <v>11283.496999999999</v>
      </c>
      <c r="Q83" s="189">
        <f>Tablas!D48</f>
        <v>11419.254000000001</v>
      </c>
      <c r="R83" s="189">
        <f>Tablas!E48</f>
        <v>11340.806999999999</v>
      </c>
      <c r="S83" s="189">
        <f>Tablas!F48</f>
        <v>11320.224249999999</v>
      </c>
      <c r="T83" s="189">
        <f>Tablas!G48</f>
        <v>8449.987000000001</v>
      </c>
      <c r="U83" s="204">
        <f>Tablas!H48</f>
        <v>0.33967356991200082</v>
      </c>
    </row>
    <row r="84" spans="1:21" x14ac:dyDescent="0.25">
      <c r="A84" s="10"/>
      <c r="B84" s="4"/>
      <c r="C84" s="4"/>
      <c r="D84" s="4"/>
      <c r="E84" s="4"/>
      <c r="F84" s="4"/>
      <c r="G84" s="4"/>
      <c r="H84" s="4"/>
      <c r="I84" s="9"/>
      <c r="N84" s="192">
        <v>9</v>
      </c>
      <c r="O84" s="189">
        <f>Tablas!B49</f>
        <v>11195.097999999998</v>
      </c>
      <c r="P84" s="189">
        <f>Tablas!C49</f>
        <v>11297.451999999999</v>
      </c>
      <c r="Q84" s="189">
        <f>Tablas!D49</f>
        <v>11413.755000000001</v>
      </c>
      <c r="R84" s="189">
        <f>Tablas!E49</f>
        <v>11332.216999999999</v>
      </c>
      <c r="S84" s="189">
        <f>Tablas!F49</f>
        <v>11309.630499999997</v>
      </c>
      <c r="T84" s="189"/>
      <c r="U84" s="204"/>
    </row>
    <row r="85" spans="1:21" x14ac:dyDescent="0.25">
      <c r="A85" s="10"/>
      <c r="B85" s="4"/>
      <c r="C85" s="4"/>
      <c r="D85" s="4"/>
      <c r="E85" s="4"/>
      <c r="F85" s="4"/>
      <c r="G85" s="4"/>
      <c r="H85" s="4"/>
      <c r="I85" s="9"/>
      <c r="N85" s="192">
        <v>10</v>
      </c>
      <c r="O85" s="189">
        <f>Tablas!B50</f>
        <v>10980.699999999997</v>
      </c>
      <c r="P85" s="189">
        <f>Tablas!C50</f>
        <v>11016.014000000001</v>
      </c>
      <c r="Q85" s="189">
        <f>Tablas!D50</f>
        <v>11149.402</v>
      </c>
      <c r="R85" s="189">
        <f>Tablas!E50</f>
        <v>11073.256999999998</v>
      </c>
      <c r="S85" s="189">
        <f>Tablas!F50</f>
        <v>11054.84325</v>
      </c>
      <c r="T85" s="189"/>
      <c r="U85" s="204"/>
    </row>
    <row r="86" spans="1:21" x14ac:dyDescent="0.25">
      <c r="A86" s="10"/>
      <c r="B86" s="4"/>
      <c r="C86" s="4"/>
      <c r="D86" s="4"/>
      <c r="E86" s="4"/>
      <c r="F86" s="4"/>
      <c r="G86" s="4"/>
      <c r="H86" s="4"/>
      <c r="I86" s="9"/>
      <c r="N86" s="192">
        <v>11</v>
      </c>
      <c r="O86" s="189">
        <f>Tablas!B51</f>
        <v>10265.660999999998</v>
      </c>
      <c r="P86" s="189">
        <f>Tablas!C51</f>
        <v>10294.584999999999</v>
      </c>
      <c r="Q86" s="189">
        <f>Tablas!D51</f>
        <v>10424.276</v>
      </c>
      <c r="R86" s="189">
        <f>Tablas!E51</f>
        <v>10343.76</v>
      </c>
      <c r="S86" s="189">
        <f>Tablas!F51</f>
        <v>10332.0705</v>
      </c>
      <c r="T86" s="189"/>
      <c r="U86" s="204"/>
    </row>
    <row r="87" spans="1:21" x14ac:dyDescent="0.25">
      <c r="A87" s="10"/>
      <c r="B87" s="4"/>
      <c r="C87" s="4"/>
      <c r="D87" s="4"/>
      <c r="E87" s="4"/>
      <c r="F87" s="4"/>
      <c r="G87" s="4"/>
      <c r="H87" s="4"/>
      <c r="I87" s="9"/>
      <c r="N87" s="192">
        <v>12</v>
      </c>
      <c r="O87" s="189">
        <f>Tablas!B52</f>
        <v>11377.079000000002</v>
      </c>
      <c r="P87" s="189">
        <f>Tablas!C52</f>
        <v>11407.696000000002</v>
      </c>
      <c r="Q87" s="189">
        <f>Tablas!D52</f>
        <v>11517.77</v>
      </c>
      <c r="R87" s="189">
        <f>Tablas!E52</f>
        <v>11429.726999999997</v>
      </c>
      <c r="S87" s="189">
        <f>Tablas!F52</f>
        <v>11433.067999999999</v>
      </c>
      <c r="T87" s="189"/>
      <c r="U87" s="204"/>
    </row>
    <row r="88" spans="1:21" x14ac:dyDescent="0.25">
      <c r="A88" s="10"/>
      <c r="B88" s="4"/>
      <c r="C88" s="4"/>
      <c r="D88" s="4"/>
      <c r="E88" s="4"/>
      <c r="F88" s="4"/>
      <c r="G88" s="4"/>
      <c r="H88" s="4"/>
      <c r="I88" s="9"/>
      <c r="N88" s="192">
        <v>13</v>
      </c>
      <c r="O88" s="189">
        <f>Tablas!B53</f>
        <v>10041.315000000001</v>
      </c>
      <c r="P88" s="189">
        <f>Tablas!C53</f>
        <v>10077.892000000002</v>
      </c>
      <c r="Q88" s="189">
        <f>Tablas!D53</f>
        <v>10234.699999999999</v>
      </c>
      <c r="R88" s="189">
        <f>Tablas!E53</f>
        <v>10024.138000000001</v>
      </c>
      <c r="S88" s="189">
        <f>Tablas!F53</f>
        <v>10094.51125</v>
      </c>
      <c r="T88" s="189"/>
      <c r="U88" s="204"/>
    </row>
    <row r="89" spans="1:21" x14ac:dyDescent="0.25">
      <c r="A89" s="10"/>
      <c r="B89" s="4"/>
      <c r="C89" s="4"/>
      <c r="D89" s="4"/>
      <c r="E89" s="4"/>
      <c r="F89" s="4"/>
      <c r="G89" s="4"/>
      <c r="H89" s="4"/>
      <c r="I89" s="9"/>
      <c r="N89" s="192">
        <v>14</v>
      </c>
      <c r="O89" s="189">
        <f>Tablas!B54</f>
        <v>11149.146999999999</v>
      </c>
      <c r="P89" s="189">
        <f>Tablas!C54</f>
        <v>11167.876</v>
      </c>
      <c r="Q89" s="189">
        <f>Tablas!D54</f>
        <v>11307.686</v>
      </c>
      <c r="R89" s="189">
        <f>Tablas!E54</f>
        <v>11222.436</v>
      </c>
      <c r="S89" s="189">
        <f>Tablas!F54</f>
        <v>11211.786250000001</v>
      </c>
      <c r="T89" s="189"/>
      <c r="U89" s="204"/>
    </row>
    <row r="90" spans="1:21" x14ac:dyDescent="0.25">
      <c r="A90" s="10"/>
      <c r="B90" s="4"/>
      <c r="C90" s="4"/>
      <c r="D90" s="4"/>
      <c r="E90" s="4"/>
      <c r="F90" s="4"/>
      <c r="G90" s="4"/>
      <c r="H90" s="4"/>
      <c r="I90" s="9"/>
      <c r="N90" s="192">
        <v>15</v>
      </c>
      <c r="O90" s="189">
        <f>Tablas!B55</f>
        <v>10963.616</v>
      </c>
      <c r="P90" s="189">
        <f>Tablas!C55</f>
        <v>10989.507</v>
      </c>
      <c r="Q90" s="189">
        <f>Tablas!D55</f>
        <v>11122.785</v>
      </c>
      <c r="R90" s="189">
        <f>Tablas!E55</f>
        <v>11052.778999999999</v>
      </c>
      <c r="S90" s="189">
        <f>Tablas!F55</f>
        <v>11032.171749999998</v>
      </c>
      <c r="T90" s="189"/>
      <c r="U90" s="204"/>
    </row>
    <row r="91" spans="1:21" x14ac:dyDescent="0.25">
      <c r="A91" s="10"/>
      <c r="B91" s="4"/>
      <c r="C91" s="4"/>
      <c r="D91" s="4"/>
      <c r="E91" s="4"/>
      <c r="F91" s="4"/>
      <c r="G91" s="4"/>
      <c r="H91" s="4"/>
      <c r="I91" s="9"/>
      <c r="N91" s="192">
        <v>16</v>
      </c>
      <c r="O91" s="189">
        <f>Tablas!B56</f>
        <v>11023.713</v>
      </c>
      <c r="P91" s="189">
        <f>Tablas!C56</f>
        <v>11016.76</v>
      </c>
      <c r="Q91" s="189">
        <f>Tablas!D56</f>
        <v>11165.853999999999</v>
      </c>
      <c r="R91" s="189">
        <f>Tablas!E56</f>
        <v>11089.734</v>
      </c>
      <c r="S91" s="189">
        <f>Tablas!F56</f>
        <v>11074.01525</v>
      </c>
      <c r="T91" s="189">
        <f>Tablas!G56</f>
        <v>8191.0889999999999</v>
      </c>
      <c r="U91" s="204">
        <f>Tablas!H56</f>
        <v>0.35195884820687473</v>
      </c>
    </row>
    <row r="92" spans="1:21" x14ac:dyDescent="0.25">
      <c r="A92" s="10"/>
      <c r="B92" s="4"/>
      <c r="C92" s="4"/>
      <c r="D92" s="4"/>
      <c r="E92" s="4"/>
      <c r="F92" s="4"/>
      <c r="G92" s="4"/>
      <c r="H92" s="4"/>
      <c r="I92" s="9"/>
      <c r="N92" s="192">
        <v>17</v>
      </c>
      <c r="O92" s="189">
        <f>Tablas!B57</f>
        <v>10102.343000000001</v>
      </c>
      <c r="P92" s="189">
        <f>Tablas!C57</f>
        <v>10068.849999999999</v>
      </c>
      <c r="Q92" s="189">
        <f>Tablas!D57</f>
        <v>10227.954999999998</v>
      </c>
      <c r="R92" s="189">
        <f>Tablas!E57</f>
        <v>10154.989999999998</v>
      </c>
      <c r="S92" s="189">
        <f>Tablas!F57</f>
        <v>10138.534499999998</v>
      </c>
      <c r="T92" s="189">
        <f>Tablas!G57</f>
        <v>7771.1010000000006</v>
      </c>
      <c r="U92" s="204">
        <f>Tablas!H57</f>
        <v>0.30464582817801467</v>
      </c>
    </row>
    <row r="93" spans="1:21" x14ac:dyDescent="0.25">
      <c r="A93" s="10"/>
      <c r="B93" s="4"/>
      <c r="C93" s="4"/>
      <c r="D93" s="4"/>
      <c r="E93" s="4"/>
      <c r="F93" s="4"/>
      <c r="G93" s="4"/>
      <c r="H93" s="4"/>
      <c r="I93" s="9"/>
      <c r="N93" s="192">
        <v>18</v>
      </c>
      <c r="O93" s="189">
        <f>Tablas!B58</f>
        <v>4942.4280000000008</v>
      </c>
      <c r="P93" s="189">
        <f>Tablas!C58</f>
        <v>4932.9980000000005</v>
      </c>
      <c r="Q93" s="189">
        <f>Tablas!D58</f>
        <v>5028.0749999999998</v>
      </c>
      <c r="R93" s="189">
        <f>Tablas!E58</f>
        <v>4939.1040000000012</v>
      </c>
      <c r="S93" s="189">
        <f>Tablas!F58</f>
        <v>4960.6512500000008</v>
      </c>
      <c r="T93" s="189">
        <f>Tablas!G58</f>
        <v>4001.4500000000007</v>
      </c>
      <c r="U93" s="204">
        <f>Tablas!H58</f>
        <v>0.23971341638655974</v>
      </c>
    </row>
    <row r="94" spans="1:21" x14ac:dyDescent="0.25">
      <c r="A94" s="10"/>
      <c r="B94" s="4"/>
      <c r="C94" s="4"/>
      <c r="D94" s="4"/>
      <c r="E94" s="4"/>
      <c r="F94" s="4"/>
      <c r="G94" s="4"/>
      <c r="H94" s="4"/>
      <c r="I94" s="9"/>
      <c r="N94" s="192">
        <v>19</v>
      </c>
      <c r="O94" s="189">
        <f>Tablas!B59</f>
        <v>9639.351999999999</v>
      </c>
      <c r="P94" s="189">
        <f>Tablas!C59</f>
        <v>9594.7929999999997</v>
      </c>
      <c r="Q94" s="189">
        <f>Tablas!D59</f>
        <v>9738.5840000000007</v>
      </c>
      <c r="R94" s="189">
        <f>Tablas!E59</f>
        <v>9640.5579999999991</v>
      </c>
      <c r="S94" s="189">
        <f>Tablas!F59</f>
        <v>9653.3217499999992</v>
      </c>
      <c r="T94" s="189">
        <f>Tablas!G59</f>
        <v>7606.6289999999999</v>
      </c>
      <c r="U94" s="204">
        <f>Tablas!H59</f>
        <v>0.2690669874920939</v>
      </c>
    </row>
    <row r="95" spans="1:21" x14ac:dyDescent="0.25">
      <c r="A95" s="10"/>
      <c r="B95" s="4"/>
      <c r="C95" s="4"/>
      <c r="D95" s="4"/>
      <c r="E95" s="4"/>
      <c r="F95" s="4"/>
      <c r="G95" s="4"/>
      <c r="H95" s="4"/>
      <c r="I95" s="9"/>
      <c r="N95" s="192">
        <v>20</v>
      </c>
      <c r="O95" s="189">
        <f>Tablas!B60</f>
        <v>10494.821999999998</v>
      </c>
      <c r="P95" s="189">
        <f>Tablas!C60</f>
        <v>10514.017</v>
      </c>
      <c r="Q95" s="189">
        <f>Tablas!D60</f>
        <v>10599.421999999999</v>
      </c>
      <c r="R95" s="189">
        <f>Tablas!E60</f>
        <v>10495.881000000003</v>
      </c>
      <c r="S95" s="189">
        <f>Tablas!F60</f>
        <v>10526.0355</v>
      </c>
      <c r="T95" s="189">
        <f>Tablas!G60</f>
        <v>7929.99</v>
      </c>
      <c r="U95" s="204">
        <f>Tablas!H60</f>
        <v>0.32737058937022612</v>
      </c>
    </row>
    <row r="96" spans="1:21" x14ac:dyDescent="0.25">
      <c r="A96" s="10"/>
      <c r="B96" s="4"/>
      <c r="C96" s="4"/>
      <c r="D96" s="4"/>
      <c r="E96" s="4"/>
      <c r="F96" s="4"/>
      <c r="G96" s="4"/>
      <c r="H96" s="4"/>
      <c r="I96" s="9"/>
      <c r="N96" s="192">
        <v>21</v>
      </c>
      <c r="O96" s="189">
        <f>Tablas!B61</f>
        <v>10881.904999999999</v>
      </c>
      <c r="P96" s="189">
        <f>Tablas!C61</f>
        <v>10833.54</v>
      </c>
      <c r="Q96" s="189">
        <f>Tablas!D61</f>
        <v>10965.488000000001</v>
      </c>
      <c r="R96" s="189">
        <f>Tablas!E61</f>
        <v>10890.125</v>
      </c>
      <c r="S96" s="189">
        <f>Tablas!F61</f>
        <v>10892.764500000001</v>
      </c>
      <c r="T96" s="189">
        <f>Tablas!G61</f>
        <v>8067.5829999999996</v>
      </c>
      <c r="U96" s="204">
        <f>Tablas!H61</f>
        <v>0.35018933179863176</v>
      </c>
    </row>
    <row r="97" spans="1:21" x14ac:dyDescent="0.25">
      <c r="A97" s="10"/>
      <c r="B97" s="4"/>
      <c r="C97" s="4"/>
      <c r="D97" s="4"/>
      <c r="E97" s="4"/>
      <c r="F97" s="4"/>
      <c r="G97" s="4"/>
      <c r="H97" s="4"/>
      <c r="I97" s="9"/>
      <c r="N97" s="192">
        <v>22</v>
      </c>
      <c r="O97" s="189">
        <f>Tablas!B62</f>
        <v>10733.171999999999</v>
      </c>
      <c r="P97" s="189">
        <f>Tablas!C62</f>
        <v>10669.972</v>
      </c>
      <c r="Q97" s="189">
        <f>Tablas!D62</f>
        <v>10833.416999999999</v>
      </c>
      <c r="R97" s="189">
        <f>Tablas!E62</f>
        <v>10736.824000000001</v>
      </c>
      <c r="S97" s="189">
        <f>Tablas!F62</f>
        <v>10743.346250000001</v>
      </c>
      <c r="T97" s="189">
        <f>Tablas!G62</f>
        <v>8004.777000000001</v>
      </c>
      <c r="U97" s="204">
        <f>Tablas!H62</f>
        <v>0.34211686971417188</v>
      </c>
    </row>
    <row r="98" spans="1:21" x14ac:dyDescent="0.25">
      <c r="A98" s="10"/>
      <c r="B98" s="4"/>
      <c r="C98" s="4"/>
      <c r="D98" s="4"/>
      <c r="E98" s="4"/>
      <c r="F98" s="4"/>
      <c r="G98" s="4"/>
      <c r="H98" s="4"/>
      <c r="I98" s="9"/>
      <c r="N98" s="192">
        <v>23</v>
      </c>
      <c r="O98" s="189">
        <f>Tablas!B63</f>
        <v>10708.359999999999</v>
      </c>
      <c r="P98" s="189">
        <f>Tablas!C63</f>
        <v>10673.559000000001</v>
      </c>
      <c r="Q98" s="189">
        <f>Tablas!D63</f>
        <v>10817.263999999999</v>
      </c>
      <c r="R98" s="189">
        <f>Tablas!E63</f>
        <v>10720.998000000003</v>
      </c>
      <c r="S98" s="189">
        <f>Tablas!F63</f>
        <v>10730.045250000001</v>
      </c>
      <c r="T98" s="189">
        <f>Tablas!G63</f>
        <v>8006.9900000000007</v>
      </c>
      <c r="U98" s="204">
        <f>Tablas!H63</f>
        <v>0.34008475719340225</v>
      </c>
    </row>
    <row r="99" spans="1:21" x14ac:dyDescent="0.25">
      <c r="A99" s="10"/>
      <c r="B99" s="4"/>
      <c r="C99" s="4"/>
      <c r="D99" s="4"/>
      <c r="E99" s="4"/>
      <c r="F99" s="4"/>
      <c r="G99" s="4"/>
      <c r="H99" s="4"/>
      <c r="I99" s="9"/>
      <c r="N99" s="192">
        <v>24</v>
      </c>
      <c r="O99" s="189">
        <f>Tablas!B64</f>
        <v>10376.938000000002</v>
      </c>
      <c r="P99" s="189">
        <f>Tablas!C64</f>
        <v>10315.067999999999</v>
      </c>
      <c r="Q99" s="189">
        <f>Tablas!D64</f>
        <v>10473.966000000002</v>
      </c>
      <c r="R99" s="189">
        <f>Tablas!E64</f>
        <v>10375.644000000002</v>
      </c>
      <c r="S99" s="189">
        <f>Tablas!F64</f>
        <v>10385.404</v>
      </c>
      <c r="T99" s="189">
        <f>Tablas!G64</f>
        <v>7793.0259999999989</v>
      </c>
      <c r="U99" s="204">
        <f>Tablas!H64</f>
        <v>0.33265358026522707</v>
      </c>
    </row>
    <row r="100" spans="1:21" x14ac:dyDescent="0.25">
      <c r="A100" s="10"/>
      <c r="B100" s="4"/>
      <c r="C100" s="4"/>
      <c r="D100" s="4"/>
      <c r="E100" s="4"/>
      <c r="F100" s="4"/>
      <c r="G100" s="4"/>
      <c r="H100" s="4"/>
      <c r="I100" s="9"/>
      <c r="N100" s="192">
        <v>25</v>
      </c>
      <c r="O100" s="189">
        <f>Tablas!B65</f>
        <v>10755.469000000001</v>
      </c>
      <c r="P100" s="189">
        <f>Tablas!C65</f>
        <v>10710.172999999999</v>
      </c>
      <c r="Q100" s="189">
        <f>Tablas!D65</f>
        <v>10833.919000000002</v>
      </c>
      <c r="R100" s="189">
        <f>Tablas!E65</f>
        <v>10772.693000000001</v>
      </c>
      <c r="S100" s="189">
        <f>Tablas!F65</f>
        <v>10768.0635</v>
      </c>
      <c r="T100" s="189">
        <f>Tablas!G65</f>
        <v>8042.7719999999999</v>
      </c>
      <c r="U100" s="204">
        <f>Tablas!H65</f>
        <v>0.3388497771663801</v>
      </c>
    </row>
    <row r="101" spans="1:21" x14ac:dyDescent="0.25">
      <c r="A101" s="10"/>
      <c r="B101" s="4"/>
      <c r="C101" s="4"/>
      <c r="D101" s="4"/>
      <c r="E101" s="4"/>
      <c r="F101" s="4"/>
      <c r="G101" s="4"/>
      <c r="H101" s="4"/>
      <c r="I101" s="9"/>
      <c r="N101" s="192">
        <v>26</v>
      </c>
      <c r="O101" s="189">
        <f>Tablas!B66</f>
        <v>10335.003999999999</v>
      </c>
      <c r="P101" s="189">
        <f>Tablas!C66</f>
        <v>10318.482999999998</v>
      </c>
      <c r="Q101" s="189">
        <f>Tablas!D66</f>
        <v>10306.935000000001</v>
      </c>
      <c r="R101" s="189">
        <f>Tablas!E66</f>
        <v>10186.677000000001</v>
      </c>
      <c r="S101" s="189">
        <f>Tablas!F66</f>
        <v>10286.77475</v>
      </c>
      <c r="T101" s="189">
        <f>Tablas!G66</f>
        <v>7970.7040000000015</v>
      </c>
      <c r="U101" s="204">
        <f>Tablas!H66</f>
        <v>0.29057292178959337</v>
      </c>
    </row>
    <row r="102" spans="1:21" x14ac:dyDescent="0.25">
      <c r="A102" s="10"/>
      <c r="B102" s="4"/>
      <c r="C102" s="4"/>
      <c r="D102" s="4"/>
      <c r="E102" s="4"/>
      <c r="F102" s="4"/>
      <c r="G102" s="4"/>
      <c r="H102" s="4"/>
      <c r="I102" s="9"/>
      <c r="N102" s="192">
        <v>27</v>
      </c>
      <c r="O102" s="189">
        <f>Tablas!B67</f>
        <v>8718.7800000000007</v>
      </c>
      <c r="P102" s="189">
        <f>Tablas!C67</f>
        <v>8899.2749999999996</v>
      </c>
      <c r="Q102" s="189">
        <f>Tablas!D67</f>
        <v>9142.5669999999991</v>
      </c>
      <c r="R102" s="189">
        <f>Tablas!E67</f>
        <v>9004.9929999999986</v>
      </c>
      <c r="S102" s="189">
        <f>Tablas!F67</f>
        <v>8941.4037499999995</v>
      </c>
      <c r="T102" s="189">
        <f>Tablas!G67</f>
        <v>7250.5039999999999</v>
      </c>
      <c r="U102" s="204">
        <f>Tablas!H67</f>
        <v>0.23321133951515649</v>
      </c>
    </row>
    <row r="103" spans="1:21" x14ac:dyDescent="0.25">
      <c r="A103" s="10"/>
      <c r="B103" s="4"/>
      <c r="C103" s="4"/>
      <c r="D103" s="4"/>
      <c r="E103" s="4"/>
      <c r="F103" s="4"/>
      <c r="G103" s="4"/>
      <c r="H103" s="4"/>
      <c r="I103" s="9"/>
      <c r="N103" s="192">
        <v>28</v>
      </c>
      <c r="O103" s="189">
        <f>Tablas!B68</f>
        <v>8861.134</v>
      </c>
      <c r="P103" s="189">
        <f>Tablas!C68</f>
        <v>8889.9429999999993</v>
      </c>
      <c r="Q103" s="189">
        <f>Tablas!D68</f>
        <v>9031.273000000001</v>
      </c>
      <c r="R103" s="189">
        <f>Tablas!E68</f>
        <v>8981.262999999999</v>
      </c>
      <c r="S103" s="189">
        <f>Tablas!F68</f>
        <v>8940.9032499999994</v>
      </c>
      <c r="T103" s="189">
        <f>Tablas!G68</f>
        <v>7168.3610000000008</v>
      </c>
      <c r="U103" s="204">
        <f>Tablas!H68</f>
        <v>0.2472730168025854</v>
      </c>
    </row>
    <row r="104" spans="1:21" x14ac:dyDescent="0.25">
      <c r="A104" s="10"/>
      <c r="B104" s="4"/>
      <c r="C104" s="4"/>
      <c r="D104" s="4"/>
      <c r="E104" s="4"/>
      <c r="F104" s="4"/>
      <c r="G104" s="4"/>
      <c r="H104" s="4"/>
      <c r="I104" s="9"/>
      <c r="N104" s="192">
        <v>29</v>
      </c>
      <c r="O104" s="189"/>
      <c r="P104" s="189"/>
      <c r="Q104" s="189"/>
      <c r="R104" s="189"/>
      <c r="S104" s="189"/>
      <c r="T104" s="189"/>
      <c r="U104" s="199"/>
    </row>
    <row r="105" spans="1:21" x14ac:dyDescent="0.25">
      <c r="A105" s="10"/>
      <c r="B105" s="4"/>
      <c r="C105" s="4"/>
      <c r="D105" s="4"/>
      <c r="E105" s="4"/>
      <c r="F105" s="4"/>
      <c r="G105" s="4"/>
      <c r="H105" s="4"/>
      <c r="I105" s="9"/>
      <c r="N105" s="192">
        <v>30</v>
      </c>
      <c r="O105" s="189"/>
      <c r="P105" s="189"/>
      <c r="Q105" s="189"/>
      <c r="R105" s="189"/>
      <c r="S105" s="189"/>
      <c r="T105" s="189"/>
      <c r="U105" s="199"/>
    </row>
    <row r="106" spans="1:21" ht="15.75" thickBot="1" x14ac:dyDescent="0.3">
      <c r="A106" s="10"/>
      <c r="B106" s="4"/>
      <c r="C106" s="4"/>
      <c r="D106" s="4"/>
      <c r="E106" s="4"/>
      <c r="F106" s="4"/>
      <c r="G106" s="4"/>
      <c r="H106" s="4"/>
      <c r="I106" s="9"/>
      <c r="N106" s="194">
        <v>31</v>
      </c>
      <c r="O106" s="196"/>
      <c r="P106" s="196"/>
      <c r="Q106" s="196"/>
      <c r="R106" s="196"/>
      <c r="S106" s="196"/>
      <c r="T106" s="196"/>
      <c r="U106" s="200"/>
    </row>
    <row r="107" spans="1:21" ht="15.75" thickBot="1" x14ac:dyDescent="0.3">
      <c r="A107" s="10"/>
      <c r="B107" s="4"/>
      <c r="C107" s="4"/>
      <c r="D107" s="4"/>
      <c r="E107" s="4"/>
      <c r="F107" s="4"/>
      <c r="G107" s="4"/>
      <c r="H107" s="4"/>
      <c r="I107" s="9"/>
      <c r="N107" s="201" t="s">
        <v>169</v>
      </c>
      <c r="O107" s="202">
        <f>Tablas!B72</f>
        <v>310664.67200000002</v>
      </c>
      <c r="P107" s="202">
        <f>Tablas!C72</f>
        <v>310962.53800000012</v>
      </c>
      <c r="Q107" s="202">
        <f>Tablas!D72</f>
        <v>314798.90099999995</v>
      </c>
      <c r="R107" s="202">
        <f>Tablas!E72</f>
        <v>311840.30799999996</v>
      </c>
      <c r="S107" s="202">
        <f>Tablas!F72</f>
        <v>312066.60475</v>
      </c>
      <c r="T107" s="202">
        <f>Tablas!G72</f>
        <v>236702.973</v>
      </c>
      <c r="U107" s="203">
        <f>Tablas!H72</f>
        <v>0.31838903751327186</v>
      </c>
    </row>
    <row r="108" spans="1:21" ht="15.75" thickBot="1" x14ac:dyDescent="0.3">
      <c r="A108" s="10"/>
      <c r="B108" s="4"/>
      <c r="C108" s="4"/>
      <c r="D108" s="4"/>
      <c r="E108" s="4"/>
      <c r="F108" s="4"/>
      <c r="G108" s="4"/>
      <c r="H108" s="4"/>
      <c r="I108" s="9"/>
    </row>
    <row r="109" spans="1:21" x14ac:dyDescent="0.25">
      <c r="A109" s="10"/>
      <c r="B109" s="4"/>
      <c r="C109" s="4"/>
      <c r="D109" s="4"/>
      <c r="E109" s="4"/>
      <c r="F109" s="4"/>
      <c r="G109" s="4"/>
      <c r="H109" s="4"/>
      <c r="I109" s="9"/>
      <c r="N109" s="385" t="str">
        <f>N73</f>
        <v>Fecha</v>
      </c>
      <c r="O109" s="207" t="str">
        <f>Tablas!I37</f>
        <v xml:space="preserve">Temp. </v>
      </c>
      <c r="P109" s="207" t="str">
        <f>Tablas!J37</f>
        <v xml:space="preserve">Temp. </v>
      </c>
      <c r="Q109" s="207" t="str">
        <f>Tablas!K37</f>
        <v xml:space="preserve">Temp. </v>
      </c>
      <c r="R109" s="207" t="str">
        <f>Tablas!L37</f>
        <v xml:space="preserve">Temp. </v>
      </c>
      <c r="S109" s="207" t="str">
        <f>Tablas!M37</f>
        <v xml:space="preserve">Temp. </v>
      </c>
      <c r="T109" s="208" t="str">
        <f>Tablas!N37</f>
        <v xml:space="preserve">Temp. </v>
      </c>
    </row>
    <row r="110" spans="1:21" x14ac:dyDescent="0.25">
      <c r="A110" s="10"/>
      <c r="B110" s="4"/>
      <c r="C110" s="4"/>
      <c r="D110" s="4"/>
      <c r="E110" s="4"/>
      <c r="F110" s="4"/>
      <c r="G110" s="4"/>
      <c r="H110" s="4"/>
      <c r="I110" s="9"/>
      <c r="N110" s="386"/>
      <c r="O110" s="205" t="str">
        <f>Tablas!I38</f>
        <v xml:space="preserve">Amb </v>
      </c>
      <c r="P110" s="205" t="str">
        <f>Tablas!J38</f>
        <v xml:space="preserve">Amb </v>
      </c>
      <c r="Q110" s="205" t="str">
        <f>Tablas!K38</f>
        <v xml:space="preserve">Amb </v>
      </c>
      <c r="R110" s="205" t="str">
        <f>Tablas!L38</f>
        <v xml:space="preserve">Panel </v>
      </c>
      <c r="S110" s="205" t="str">
        <f>Tablas!M38</f>
        <v xml:space="preserve">Panel </v>
      </c>
      <c r="T110" s="206" t="str">
        <f>Tablas!N38</f>
        <v xml:space="preserve">Panel </v>
      </c>
    </row>
    <row r="111" spans="1:21" x14ac:dyDescent="0.25">
      <c r="A111" s="10"/>
      <c r="B111" s="4"/>
      <c r="C111" s="4"/>
      <c r="D111" s="4"/>
      <c r="E111" s="4"/>
      <c r="F111" s="4"/>
      <c r="G111" s="4"/>
      <c r="H111" s="4"/>
      <c r="I111" s="9"/>
      <c r="N111" s="386"/>
      <c r="O111" s="205" t="str">
        <f>Tablas!I39</f>
        <v xml:space="preserve">MAX </v>
      </c>
      <c r="P111" s="205" t="str">
        <f>Tablas!J39</f>
        <v xml:space="preserve">MED </v>
      </c>
      <c r="Q111" s="205" t="str">
        <f>Tablas!K39</f>
        <v xml:space="preserve">MIN </v>
      </c>
      <c r="R111" s="205" t="str">
        <f>Tablas!L39</f>
        <v xml:space="preserve">MAX </v>
      </c>
      <c r="S111" s="205" t="str">
        <f>Tablas!M39</f>
        <v xml:space="preserve">MED </v>
      </c>
      <c r="T111" s="206" t="str">
        <f>Tablas!N39</f>
        <v xml:space="preserve">MIN </v>
      </c>
    </row>
    <row r="112" spans="1:21" x14ac:dyDescent="0.25">
      <c r="A112" s="10"/>
      <c r="B112" s="4"/>
      <c r="C112" s="4"/>
      <c r="D112" s="4"/>
      <c r="E112" s="4"/>
      <c r="F112" s="4"/>
      <c r="G112" s="4"/>
      <c r="H112" s="4"/>
      <c r="I112" s="9"/>
      <c r="N112" s="190" t="str">
        <f t="shared" ref="N112:N144" si="0">N75</f>
        <v xml:space="preserve"> </v>
      </c>
      <c r="O112" s="186" t="s">
        <v>173</v>
      </c>
      <c r="P112" s="186" t="s">
        <v>173</v>
      </c>
      <c r="Q112" s="186" t="s">
        <v>173</v>
      </c>
      <c r="R112" s="186" t="s">
        <v>173</v>
      </c>
      <c r="S112" s="186" t="s">
        <v>173</v>
      </c>
      <c r="T112" s="191" t="s">
        <v>173</v>
      </c>
    </row>
    <row r="113" spans="1:20" x14ac:dyDescent="0.25">
      <c r="A113" s="10"/>
      <c r="B113" s="4"/>
      <c r="C113" s="4"/>
      <c r="D113" s="4"/>
      <c r="E113" s="4"/>
      <c r="F113" s="4"/>
      <c r="G113" s="4"/>
      <c r="H113" s="4"/>
      <c r="I113" s="9"/>
      <c r="N113" s="192">
        <f t="shared" si="0"/>
        <v>1</v>
      </c>
      <c r="O113" s="209">
        <f>Tablas!I41</f>
        <v>35.790999999999997</v>
      </c>
      <c r="P113" s="209">
        <f>Tablas!J41</f>
        <v>26.323541666666671</v>
      </c>
      <c r="Q113" s="209">
        <f>Tablas!K41</f>
        <v>17.395</v>
      </c>
      <c r="R113" s="209">
        <f>Tablas!L41</f>
        <v>47.104999999999997</v>
      </c>
      <c r="S113" s="209">
        <f>Tablas!M41</f>
        <v>31.533583333333336</v>
      </c>
      <c r="T113" s="210">
        <f>Tablas!N41</f>
        <v>17.135000000000002</v>
      </c>
    </row>
    <row r="114" spans="1:20" x14ac:dyDescent="0.25">
      <c r="A114" s="10"/>
      <c r="B114" s="4"/>
      <c r="C114" s="4"/>
      <c r="D114" s="4"/>
      <c r="E114" s="4"/>
      <c r="F114" s="4"/>
      <c r="G114" s="4"/>
      <c r="H114" s="4"/>
      <c r="I114" s="9"/>
      <c r="N114" s="192">
        <f t="shared" si="0"/>
        <v>2</v>
      </c>
      <c r="O114" s="209">
        <f>Tablas!I42</f>
        <v>44.055999999999997</v>
      </c>
      <c r="P114" s="209">
        <f>Tablas!J42</f>
        <v>30.439875000000004</v>
      </c>
      <c r="Q114" s="209">
        <f>Tablas!K42</f>
        <v>17.709</v>
      </c>
      <c r="R114" s="209">
        <f>Tablas!L42</f>
        <v>57.636000000000003</v>
      </c>
      <c r="S114" s="209">
        <f>Tablas!M42</f>
        <v>36.033791666666666</v>
      </c>
      <c r="T114" s="210">
        <f>Tablas!N42</f>
        <v>17.146000000000001</v>
      </c>
    </row>
    <row r="115" spans="1:20" x14ac:dyDescent="0.25">
      <c r="A115" s="10"/>
      <c r="B115" s="4"/>
      <c r="C115" s="4"/>
      <c r="D115" s="4"/>
      <c r="E115" s="4"/>
      <c r="F115" s="4"/>
      <c r="G115" s="4"/>
      <c r="H115" s="4"/>
      <c r="I115" s="9"/>
      <c r="N115" s="192">
        <f t="shared" si="0"/>
        <v>3</v>
      </c>
      <c r="O115" s="209">
        <f>Tablas!I43</f>
        <v>48.470999999999997</v>
      </c>
      <c r="P115" s="209">
        <f>Tablas!J43</f>
        <v>32.177375000000005</v>
      </c>
      <c r="Q115" s="209">
        <f>Tablas!K43</f>
        <v>20.888000000000002</v>
      </c>
      <c r="R115" s="209">
        <f>Tablas!L43</f>
        <v>61.668999999999997</v>
      </c>
      <c r="S115" s="209">
        <f>Tablas!M43</f>
        <v>37.643125000000005</v>
      </c>
      <c r="T115" s="210">
        <f>Tablas!N43</f>
        <v>20.475000000000001</v>
      </c>
    </row>
    <row r="116" spans="1:20" x14ac:dyDescent="0.25">
      <c r="A116" s="10"/>
      <c r="B116" s="4"/>
      <c r="C116" s="4"/>
      <c r="D116" s="4"/>
      <c r="E116" s="4"/>
      <c r="F116" s="4"/>
      <c r="G116" s="4"/>
      <c r="H116" s="4"/>
      <c r="I116" s="9"/>
      <c r="N116" s="192">
        <f t="shared" si="0"/>
        <v>4</v>
      </c>
      <c r="O116" s="209">
        <f>Tablas!I44</f>
        <v>48.05</v>
      </c>
      <c r="P116" s="209">
        <f>Tablas!J44</f>
        <v>35.052749999999996</v>
      </c>
      <c r="Q116" s="209">
        <f>Tablas!K44</f>
        <v>22.709</v>
      </c>
      <c r="R116" s="209">
        <f>Tablas!L44</f>
        <v>59.94</v>
      </c>
      <c r="S116" s="209">
        <f>Tablas!M44</f>
        <v>40.226958333333336</v>
      </c>
      <c r="T116" s="210">
        <f>Tablas!N44</f>
        <v>22.312000000000001</v>
      </c>
    </row>
    <row r="117" spans="1:20" x14ac:dyDescent="0.25">
      <c r="A117" s="10"/>
      <c r="B117" s="4"/>
      <c r="C117" s="4"/>
      <c r="D117" s="4"/>
      <c r="E117" s="4"/>
      <c r="F117" s="4"/>
      <c r="G117" s="4"/>
      <c r="H117" s="4"/>
      <c r="I117" s="9"/>
      <c r="N117" s="192">
        <f t="shared" si="0"/>
        <v>5</v>
      </c>
      <c r="O117" s="209">
        <f>Tablas!I45</f>
        <v>37.195</v>
      </c>
      <c r="P117" s="209">
        <f>Tablas!J45</f>
        <v>30.349208333333326</v>
      </c>
      <c r="Q117" s="209">
        <f>Tablas!K45</f>
        <v>22.071000000000002</v>
      </c>
      <c r="R117" s="209">
        <f>Tablas!L45</f>
        <v>47.125</v>
      </c>
      <c r="S117" s="209">
        <f>Tablas!M45</f>
        <v>34.649250000000002</v>
      </c>
      <c r="T117" s="210">
        <f>Tablas!N45</f>
        <v>22.393000000000001</v>
      </c>
    </row>
    <row r="118" spans="1:20" x14ac:dyDescent="0.25">
      <c r="A118" s="10"/>
      <c r="B118" s="4"/>
      <c r="C118" s="4"/>
      <c r="D118" s="4"/>
      <c r="E118" s="4"/>
      <c r="F118" s="4"/>
      <c r="G118" s="4"/>
      <c r="H118" s="4"/>
      <c r="I118" s="9"/>
      <c r="N118" s="192">
        <f t="shared" si="0"/>
        <v>6</v>
      </c>
      <c r="O118" s="209">
        <f>Tablas!I46</f>
        <v>38.384999999999998</v>
      </c>
      <c r="P118" s="209">
        <f>Tablas!J46</f>
        <v>26.187749999999998</v>
      </c>
      <c r="Q118" s="209">
        <f>Tablas!K46</f>
        <v>20.245999999999999</v>
      </c>
      <c r="R118" s="209">
        <f>Tablas!L46</f>
        <v>48.527000000000001</v>
      </c>
      <c r="S118" s="209">
        <f>Tablas!M46</f>
        <v>29.284000000000002</v>
      </c>
      <c r="T118" s="210">
        <f>Tablas!N46</f>
        <v>19.902000000000001</v>
      </c>
    </row>
    <row r="119" spans="1:20" x14ac:dyDescent="0.25">
      <c r="A119" s="10"/>
      <c r="B119" s="4"/>
      <c r="C119" s="4"/>
      <c r="D119" s="4"/>
      <c r="E119" s="4"/>
      <c r="F119" s="4"/>
      <c r="G119" s="4"/>
      <c r="H119" s="4"/>
      <c r="I119" s="9"/>
      <c r="N119" s="192">
        <f t="shared" si="0"/>
        <v>7</v>
      </c>
      <c r="O119" s="209">
        <f>Tablas!I47</f>
        <v>36.116</v>
      </c>
      <c r="P119" s="209">
        <f>Tablas!J47</f>
        <v>25.530625000000001</v>
      </c>
      <c r="Q119" s="209">
        <f>Tablas!K47</f>
        <v>16.992000000000001</v>
      </c>
      <c r="R119" s="209">
        <f>Tablas!L47</f>
        <v>47.445999999999998</v>
      </c>
      <c r="S119" s="209">
        <f>Tablas!M47</f>
        <v>31.235958333333333</v>
      </c>
      <c r="T119" s="210">
        <f>Tablas!N47</f>
        <v>16.172000000000001</v>
      </c>
    </row>
    <row r="120" spans="1:20" ht="15.75" thickBot="1" x14ac:dyDescent="0.3">
      <c r="A120" s="18"/>
      <c r="B120" s="19"/>
      <c r="C120" s="19"/>
      <c r="D120" s="19"/>
      <c r="E120" s="19"/>
      <c r="F120" s="19"/>
      <c r="G120" s="19"/>
      <c r="H120" s="19"/>
      <c r="I120" s="20"/>
      <c r="N120" s="192">
        <f t="shared" si="0"/>
        <v>8</v>
      </c>
      <c r="O120" s="209">
        <f>Tablas!I48</f>
        <v>37.231999999999999</v>
      </c>
      <c r="P120" s="209">
        <f>Tablas!J48</f>
        <v>26.436666666666657</v>
      </c>
      <c r="Q120" s="209">
        <f>Tablas!K48</f>
        <v>14.925000000000001</v>
      </c>
      <c r="R120" s="209">
        <f>Tablas!L48</f>
        <v>49.744999999999997</v>
      </c>
      <c r="S120" s="209">
        <f>Tablas!M48</f>
        <v>32.001208333333331</v>
      </c>
      <c r="T120" s="210">
        <f>Tablas!N48</f>
        <v>14.393000000000001</v>
      </c>
    </row>
    <row r="121" spans="1:20" x14ac:dyDescent="0.25">
      <c r="A121" s="366" t="s">
        <v>174</v>
      </c>
      <c r="B121" s="367"/>
      <c r="C121" s="367"/>
      <c r="D121" s="367"/>
      <c r="E121" s="367"/>
      <c r="F121" s="367"/>
      <c r="G121" s="367"/>
      <c r="H121" s="367"/>
      <c r="I121" s="368"/>
      <c r="N121" s="192">
        <f t="shared" si="0"/>
        <v>9</v>
      </c>
      <c r="O121" s="209">
        <f>Tablas!I49</f>
        <v>36.887</v>
      </c>
      <c r="P121" s="209">
        <f>Tablas!J49</f>
        <v>26.781749999999999</v>
      </c>
      <c r="Q121" s="209">
        <f>Tablas!K49</f>
        <v>15.087</v>
      </c>
      <c r="R121" s="209">
        <f>Tablas!L49</f>
        <v>50.222000000000001</v>
      </c>
      <c r="S121" s="209">
        <f>Tablas!M49</f>
        <v>32.310916666666671</v>
      </c>
      <c r="T121" s="210">
        <f>Tablas!N49</f>
        <v>14.452</v>
      </c>
    </row>
    <row r="122" spans="1:20" x14ac:dyDescent="0.25">
      <c r="A122" s="10"/>
      <c r="B122" s="4"/>
      <c r="C122" s="4"/>
      <c r="D122" s="4"/>
      <c r="E122" s="4"/>
      <c r="F122" s="4"/>
      <c r="G122" s="4"/>
      <c r="H122" s="4"/>
      <c r="I122" s="9"/>
      <c r="N122" s="192">
        <f t="shared" si="0"/>
        <v>10</v>
      </c>
      <c r="O122" s="209">
        <f>Tablas!I50</f>
        <v>42.183</v>
      </c>
      <c r="P122" s="209">
        <f>Tablas!J50</f>
        <v>29.813124999999996</v>
      </c>
      <c r="Q122" s="209">
        <f>Tablas!K50</f>
        <v>18.251000000000001</v>
      </c>
      <c r="R122" s="209">
        <f>Tablas!L50</f>
        <v>54.47</v>
      </c>
      <c r="S122" s="209">
        <f>Tablas!M50</f>
        <v>35.426541666666658</v>
      </c>
      <c r="T122" s="210">
        <f>Tablas!N50</f>
        <v>18.001000000000001</v>
      </c>
    </row>
    <row r="123" spans="1:20" x14ac:dyDescent="0.25">
      <c r="A123" s="10"/>
      <c r="B123" s="4"/>
      <c r="C123" s="4"/>
      <c r="D123" s="4"/>
      <c r="E123" s="4"/>
      <c r="F123" s="4"/>
      <c r="G123" s="4"/>
      <c r="H123" s="4"/>
      <c r="I123" s="9"/>
      <c r="N123" s="192">
        <f t="shared" si="0"/>
        <v>11</v>
      </c>
      <c r="O123" s="209">
        <f>Tablas!I51</f>
        <v>44.42</v>
      </c>
      <c r="P123" s="209">
        <f>Tablas!J51</f>
        <v>31.226541666666673</v>
      </c>
      <c r="Q123" s="209">
        <f>Tablas!K51</f>
        <v>20.239999999999998</v>
      </c>
      <c r="R123" s="209">
        <f>Tablas!L51</f>
        <v>57.784999999999997</v>
      </c>
      <c r="S123" s="209">
        <f>Tablas!M51</f>
        <v>36.418416666666666</v>
      </c>
      <c r="T123" s="210">
        <f>Tablas!N51</f>
        <v>19.789000000000001</v>
      </c>
    </row>
    <row r="124" spans="1:20" x14ac:dyDescent="0.25">
      <c r="A124" s="10"/>
      <c r="B124" s="4"/>
      <c r="C124" s="4"/>
      <c r="D124" s="4"/>
      <c r="E124" s="4"/>
      <c r="F124" s="4"/>
      <c r="G124" s="4"/>
      <c r="H124" s="4"/>
      <c r="I124" s="9"/>
      <c r="N124" s="192">
        <f t="shared" si="0"/>
        <v>12</v>
      </c>
      <c r="O124" s="209">
        <f>Tablas!I52</f>
        <v>39.213000000000001</v>
      </c>
      <c r="P124" s="209">
        <f>Tablas!J52</f>
        <v>30.183499999999999</v>
      </c>
      <c r="Q124" s="209">
        <f>Tablas!K52</f>
        <v>20.891999999999999</v>
      </c>
      <c r="R124" s="209">
        <f>Tablas!L52</f>
        <v>51.767000000000003</v>
      </c>
      <c r="S124" s="209">
        <f>Tablas!M52</f>
        <v>35.844041666666662</v>
      </c>
      <c r="T124" s="210">
        <f>Tablas!N52</f>
        <v>20.199000000000002</v>
      </c>
    </row>
    <row r="125" spans="1:20" x14ac:dyDescent="0.25">
      <c r="A125" s="10"/>
      <c r="B125" s="4"/>
      <c r="C125" s="4"/>
      <c r="D125" s="4"/>
      <c r="E125" s="4"/>
      <c r="F125" s="4"/>
      <c r="G125" s="4"/>
      <c r="H125" s="4"/>
      <c r="I125" s="9"/>
      <c r="N125" s="192">
        <f t="shared" si="0"/>
        <v>13</v>
      </c>
      <c r="O125" s="209">
        <f>Tablas!I53</f>
        <v>38.795000000000002</v>
      </c>
      <c r="P125" s="209">
        <f>Tablas!J53</f>
        <v>28.206583333333342</v>
      </c>
      <c r="Q125" s="209">
        <f>Tablas!K53</f>
        <v>19.542000000000002</v>
      </c>
      <c r="R125" s="209">
        <f>Tablas!L53</f>
        <v>50.511000000000003</v>
      </c>
      <c r="S125" s="209">
        <f>Tablas!M53</f>
        <v>33.209125</v>
      </c>
      <c r="T125" s="210">
        <f>Tablas!N53</f>
        <v>18.786000000000001</v>
      </c>
    </row>
    <row r="126" spans="1:20" x14ac:dyDescent="0.25">
      <c r="A126" s="10"/>
      <c r="B126" s="24" t="s">
        <v>175</v>
      </c>
      <c r="C126" s="24"/>
      <c r="D126" s="24"/>
      <c r="E126" s="24"/>
      <c r="F126" s="24"/>
      <c r="G126" s="24"/>
      <c r="H126" s="24">
        <v>3</v>
      </c>
      <c r="I126" s="9"/>
      <c r="N126" s="192">
        <f t="shared" si="0"/>
        <v>14</v>
      </c>
      <c r="O126" s="209">
        <f>Tablas!I54</f>
        <v>41.213000000000001</v>
      </c>
      <c r="P126" s="209">
        <f>Tablas!J54</f>
        <v>28.132833333333334</v>
      </c>
      <c r="Q126" s="209">
        <f>Tablas!K54</f>
        <v>17.815999999999999</v>
      </c>
      <c r="R126" s="209">
        <f>Tablas!L54</f>
        <v>52.220999999999997</v>
      </c>
      <c r="S126" s="209">
        <f>Tablas!M54</f>
        <v>33.50620833333334</v>
      </c>
      <c r="T126" s="210">
        <f>Tablas!N54</f>
        <v>17.494</v>
      </c>
    </row>
    <row r="127" spans="1:20" x14ac:dyDescent="0.25">
      <c r="A127" s="10"/>
      <c r="B127" s="24" t="s">
        <v>176</v>
      </c>
      <c r="C127" s="24"/>
      <c r="D127" s="24"/>
      <c r="E127" s="24"/>
      <c r="F127" s="24"/>
      <c r="G127" s="24"/>
      <c r="H127" s="24">
        <v>4</v>
      </c>
      <c r="I127" s="9"/>
      <c r="N127" s="192">
        <f t="shared" si="0"/>
        <v>15</v>
      </c>
      <c r="O127" s="209">
        <f>Tablas!I55</f>
        <v>36.061999999999998</v>
      </c>
      <c r="P127" s="209">
        <f>Tablas!J55</f>
        <v>26.735125</v>
      </c>
      <c r="Q127" s="209">
        <f>Tablas!K55</f>
        <v>17.376999999999999</v>
      </c>
      <c r="R127" s="209">
        <f>Tablas!L55</f>
        <v>49.466000000000001</v>
      </c>
      <c r="S127" s="209">
        <f>Tablas!M55</f>
        <v>32.132125000000002</v>
      </c>
      <c r="T127" s="210">
        <f>Tablas!N55</f>
        <v>16.832999999999998</v>
      </c>
    </row>
    <row r="128" spans="1:20" x14ac:dyDescent="0.25">
      <c r="A128" s="10"/>
      <c r="B128" s="24" t="s">
        <v>177</v>
      </c>
      <c r="C128" s="24"/>
      <c r="D128" s="24"/>
      <c r="E128" s="24"/>
      <c r="F128" s="24"/>
      <c r="G128" s="24"/>
      <c r="H128" s="24">
        <v>5</v>
      </c>
      <c r="I128" s="9"/>
      <c r="N128" s="192">
        <f t="shared" si="0"/>
        <v>16</v>
      </c>
      <c r="O128" s="209">
        <f>Tablas!I56</f>
        <v>40.048000000000002</v>
      </c>
      <c r="P128" s="209">
        <f>Tablas!J56</f>
        <v>29.429083333333335</v>
      </c>
      <c r="Q128" s="209">
        <f>Tablas!K56</f>
        <v>18.407</v>
      </c>
      <c r="R128" s="209">
        <f>Tablas!L56</f>
        <v>53.456000000000003</v>
      </c>
      <c r="S128" s="209">
        <f>Tablas!M56</f>
        <v>34.894208333333331</v>
      </c>
      <c r="T128" s="210">
        <f>Tablas!N56</f>
        <v>17.942</v>
      </c>
    </row>
    <row r="129" spans="1:20" x14ac:dyDescent="0.25">
      <c r="A129" s="10"/>
      <c r="B129" s="24" t="s">
        <v>178</v>
      </c>
      <c r="C129" s="24"/>
      <c r="D129" s="24"/>
      <c r="E129" s="24"/>
      <c r="F129" s="24"/>
      <c r="G129" s="24"/>
      <c r="H129" s="24">
        <v>6</v>
      </c>
      <c r="I129" s="9"/>
      <c r="N129" s="192">
        <f t="shared" si="0"/>
        <v>17</v>
      </c>
      <c r="O129" s="209">
        <f>Tablas!I57</f>
        <v>43.863999999999997</v>
      </c>
      <c r="P129" s="209">
        <f>Tablas!J57</f>
        <v>30.153624999999995</v>
      </c>
      <c r="Q129" s="209">
        <f>Tablas!K57</f>
        <v>17.13</v>
      </c>
      <c r="R129" s="209">
        <f>Tablas!L57</f>
        <v>54.206000000000003</v>
      </c>
      <c r="S129" s="209">
        <f>Tablas!M57</f>
        <v>34.939708333333336</v>
      </c>
      <c r="T129" s="210">
        <f>Tablas!N57</f>
        <v>16.324999999999999</v>
      </c>
    </row>
    <row r="130" spans="1:20" x14ac:dyDescent="0.25">
      <c r="A130" s="10"/>
      <c r="B130" s="24" t="s">
        <v>179</v>
      </c>
      <c r="C130" s="24"/>
      <c r="D130" s="24"/>
      <c r="E130" s="24"/>
      <c r="F130" s="24"/>
      <c r="G130" s="24"/>
      <c r="H130" s="24">
        <v>7</v>
      </c>
      <c r="I130" s="9"/>
      <c r="N130" s="192">
        <f t="shared" si="0"/>
        <v>18</v>
      </c>
      <c r="O130" s="209">
        <f>Tablas!I58</f>
        <v>44.235999999999997</v>
      </c>
      <c r="P130" s="209">
        <f>Tablas!J58</f>
        <v>30.320208333333337</v>
      </c>
      <c r="Q130" s="209">
        <f>Tablas!K58</f>
        <v>21.59</v>
      </c>
      <c r="R130" s="209">
        <f>Tablas!L58</f>
        <v>53.966000000000001</v>
      </c>
      <c r="S130" s="209">
        <f>Tablas!M58</f>
        <v>32.747416666666673</v>
      </c>
      <c r="T130" s="210">
        <f>Tablas!N58</f>
        <v>21.178000000000001</v>
      </c>
    </row>
    <row r="131" spans="1:20" x14ac:dyDescent="0.25">
      <c r="A131" s="10"/>
      <c r="B131" s="24" t="s">
        <v>180</v>
      </c>
      <c r="C131" s="24"/>
      <c r="D131" s="24"/>
      <c r="E131" s="24"/>
      <c r="F131" s="24"/>
      <c r="G131" s="24"/>
      <c r="H131" s="24">
        <v>8</v>
      </c>
      <c r="I131" s="9"/>
      <c r="N131" s="192">
        <f t="shared" si="0"/>
        <v>19</v>
      </c>
      <c r="O131" s="209">
        <f>Tablas!I59</f>
        <v>49.119</v>
      </c>
      <c r="P131" s="209">
        <f>Tablas!J59</f>
        <v>33.434583333333329</v>
      </c>
      <c r="Q131" s="209">
        <f>Tablas!K59</f>
        <v>21.51</v>
      </c>
      <c r="R131" s="209">
        <f>Tablas!L59</f>
        <v>61.927</v>
      </c>
      <c r="S131" s="209">
        <f>Tablas!M59</f>
        <v>38.365166666666667</v>
      </c>
      <c r="T131" s="210">
        <f>Tablas!N59</f>
        <v>21.015999999999998</v>
      </c>
    </row>
    <row r="132" spans="1:20" x14ac:dyDescent="0.25">
      <c r="A132" s="10"/>
      <c r="B132" s="24" t="s">
        <v>181</v>
      </c>
      <c r="C132" s="24"/>
      <c r="D132" s="24"/>
      <c r="E132" s="24"/>
      <c r="F132" s="24"/>
      <c r="G132" s="24"/>
      <c r="H132" s="24">
        <v>9</v>
      </c>
      <c r="I132" s="9"/>
      <c r="N132" s="192">
        <f t="shared" si="0"/>
        <v>20</v>
      </c>
      <c r="O132" s="209">
        <f>Tablas!I60</f>
        <v>40.640999999999998</v>
      </c>
      <c r="P132" s="209">
        <f>Tablas!J60</f>
        <v>30.348000000000003</v>
      </c>
      <c r="Q132" s="209">
        <f>Tablas!K60</f>
        <v>20.038</v>
      </c>
      <c r="R132" s="209">
        <f>Tablas!L60</f>
        <v>53.664999999999999</v>
      </c>
      <c r="S132" s="209">
        <f>Tablas!M60</f>
        <v>35.523458333333338</v>
      </c>
      <c r="T132" s="210">
        <f>Tablas!N60</f>
        <v>19.600999999999999</v>
      </c>
    </row>
    <row r="133" spans="1:20" x14ac:dyDescent="0.25">
      <c r="A133" s="10"/>
      <c r="B133" s="24" t="s">
        <v>182</v>
      </c>
      <c r="C133" s="24"/>
      <c r="D133" s="24"/>
      <c r="E133" s="24"/>
      <c r="F133" s="24"/>
      <c r="G133" s="24"/>
      <c r="H133" s="24">
        <v>10</v>
      </c>
      <c r="I133" s="9"/>
      <c r="N133" s="192">
        <f t="shared" si="0"/>
        <v>21</v>
      </c>
      <c r="O133" s="209">
        <f>Tablas!I61</f>
        <v>37.354999999999997</v>
      </c>
      <c r="P133" s="209">
        <f>Tablas!J61</f>
        <v>28.584374999999994</v>
      </c>
      <c r="Q133" s="209">
        <f>Tablas!K61</f>
        <v>20.073</v>
      </c>
      <c r="R133" s="209">
        <f>Tablas!L61</f>
        <v>50.283999999999999</v>
      </c>
      <c r="S133" s="209">
        <f>Tablas!M61</f>
        <v>34.065791666666669</v>
      </c>
      <c r="T133" s="210">
        <f>Tablas!N61</f>
        <v>19.748999999999999</v>
      </c>
    </row>
    <row r="134" spans="1:20" x14ac:dyDescent="0.25">
      <c r="A134" s="10"/>
      <c r="B134" s="24" t="s">
        <v>183</v>
      </c>
      <c r="C134" s="24"/>
      <c r="D134" s="24"/>
      <c r="E134" s="24"/>
      <c r="F134" s="24"/>
      <c r="G134" s="24"/>
      <c r="H134" s="24">
        <v>11</v>
      </c>
      <c r="I134" s="9"/>
      <c r="N134" s="192">
        <f t="shared" si="0"/>
        <v>22</v>
      </c>
      <c r="O134" s="209">
        <f>Tablas!I62</f>
        <v>43.786000000000001</v>
      </c>
      <c r="P134" s="209">
        <f>Tablas!J62</f>
        <v>30.824833333333331</v>
      </c>
      <c r="Q134" s="209">
        <f>Tablas!K62</f>
        <v>18.161999999999999</v>
      </c>
      <c r="R134" s="209">
        <f>Tablas!L62</f>
        <v>54.854999999999997</v>
      </c>
      <c r="S134" s="209">
        <f>Tablas!M62</f>
        <v>35.727291666666659</v>
      </c>
      <c r="T134" s="210">
        <f>Tablas!N62</f>
        <v>17.802</v>
      </c>
    </row>
    <row r="135" spans="1:20" x14ac:dyDescent="0.25">
      <c r="A135" s="10"/>
      <c r="B135" s="24" t="s">
        <v>184</v>
      </c>
      <c r="C135" s="24"/>
      <c r="D135" s="24"/>
      <c r="E135" s="24"/>
      <c r="F135" s="24"/>
      <c r="G135" s="24"/>
      <c r="H135" s="24">
        <v>12</v>
      </c>
      <c r="I135" s="9"/>
      <c r="N135" s="192">
        <f t="shared" si="0"/>
        <v>23</v>
      </c>
      <c r="O135" s="209">
        <f>Tablas!I63</f>
        <v>43.881</v>
      </c>
      <c r="P135" s="209">
        <f>Tablas!J63</f>
        <v>33.624833333333335</v>
      </c>
      <c r="Q135" s="209">
        <f>Tablas!K63</f>
        <v>22.07</v>
      </c>
      <c r="R135" s="209">
        <f>Tablas!L63</f>
        <v>54.997999999999998</v>
      </c>
      <c r="S135" s="209">
        <f>Tablas!M63</f>
        <v>38.337916666666672</v>
      </c>
      <c r="T135" s="210">
        <f>Tablas!N63</f>
        <v>21.303000000000001</v>
      </c>
    </row>
    <row r="136" spans="1:20" x14ac:dyDescent="0.25">
      <c r="A136" s="10"/>
      <c r="B136" s="24" t="s">
        <v>185</v>
      </c>
      <c r="C136" s="24"/>
      <c r="D136" s="24"/>
      <c r="E136" s="24"/>
      <c r="F136" s="24"/>
      <c r="G136" s="24"/>
      <c r="H136" s="24">
        <v>14</v>
      </c>
      <c r="I136" s="9"/>
      <c r="N136" s="192">
        <f t="shared" si="0"/>
        <v>24</v>
      </c>
      <c r="O136" s="209">
        <f>Tablas!I64</f>
        <v>49.689</v>
      </c>
      <c r="P136" s="209">
        <f>Tablas!J64</f>
        <v>34.369041666666668</v>
      </c>
      <c r="Q136" s="209">
        <f>Tablas!K64</f>
        <v>21.744</v>
      </c>
      <c r="R136" s="209">
        <f>Tablas!L64</f>
        <v>61.046999999999997</v>
      </c>
      <c r="S136" s="209">
        <f>Tablas!M64</f>
        <v>39.401208333333329</v>
      </c>
      <c r="T136" s="210">
        <f>Tablas!N64</f>
        <v>21.103000000000002</v>
      </c>
    </row>
    <row r="137" spans="1:20" x14ac:dyDescent="0.25">
      <c r="A137" s="10"/>
      <c r="B137" s="24" t="s">
        <v>186</v>
      </c>
      <c r="C137" s="24"/>
      <c r="D137" s="24"/>
      <c r="E137" s="24"/>
      <c r="F137" s="24"/>
      <c r="G137" s="24"/>
      <c r="H137" s="24">
        <v>14</v>
      </c>
      <c r="I137" s="9"/>
      <c r="N137" s="192">
        <f t="shared" si="0"/>
        <v>25</v>
      </c>
      <c r="O137" s="209">
        <f>Tablas!I65</f>
        <v>40.659999999999997</v>
      </c>
      <c r="P137" s="209">
        <f>Tablas!J65</f>
        <v>30.297583333333325</v>
      </c>
      <c r="Q137" s="209">
        <f>Tablas!K65</f>
        <v>20.689</v>
      </c>
      <c r="R137" s="209">
        <f>Tablas!L65</f>
        <v>52.412999999999997</v>
      </c>
      <c r="S137" s="209">
        <f>Tablas!M65</f>
        <v>35.33433333333334</v>
      </c>
      <c r="T137" s="210">
        <f>Tablas!N65</f>
        <v>19.942</v>
      </c>
    </row>
    <row r="138" spans="1:20" x14ac:dyDescent="0.25">
      <c r="A138" s="10"/>
      <c r="B138" s="24" t="s">
        <v>187</v>
      </c>
      <c r="C138" s="24"/>
      <c r="D138" s="24"/>
      <c r="E138" s="24"/>
      <c r="F138" s="24"/>
      <c r="G138" s="24"/>
      <c r="H138" s="24">
        <v>15</v>
      </c>
      <c r="I138" s="9"/>
      <c r="N138" s="192">
        <f t="shared" si="0"/>
        <v>26</v>
      </c>
      <c r="O138" s="209">
        <f>Tablas!I66</f>
        <v>41.289000000000001</v>
      </c>
      <c r="P138" s="209">
        <f>Tablas!J66</f>
        <v>29.774083333333323</v>
      </c>
      <c r="Q138" s="209">
        <f>Tablas!K66</f>
        <v>20.672000000000001</v>
      </c>
      <c r="R138" s="209">
        <f>Tablas!L66</f>
        <v>52.558999999999997</v>
      </c>
      <c r="S138" s="209">
        <f>Tablas!M66</f>
        <v>34.614624999999997</v>
      </c>
      <c r="T138" s="210">
        <f>Tablas!N66</f>
        <v>20.056000000000001</v>
      </c>
    </row>
    <row r="139" spans="1:20" x14ac:dyDescent="0.25">
      <c r="A139" s="10"/>
      <c r="B139" s="24" t="s">
        <v>188</v>
      </c>
      <c r="C139" s="24"/>
      <c r="D139" s="24"/>
      <c r="E139" s="24"/>
      <c r="F139" s="24"/>
      <c r="G139" s="24"/>
      <c r="H139" s="24">
        <v>15</v>
      </c>
      <c r="I139" s="9"/>
      <c r="N139" s="192">
        <f t="shared" si="0"/>
        <v>27</v>
      </c>
      <c r="O139" s="209">
        <f>Tablas!I67</f>
        <v>37.898000000000003</v>
      </c>
      <c r="P139" s="209">
        <f>Tablas!J67</f>
        <v>27.647458333333329</v>
      </c>
      <c r="Q139" s="209">
        <f>Tablas!K67</f>
        <v>19.367999999999999</v>
      </c>
      <c r="R139" s="209">
        <f>Tablas!L67</f>
        <v>49.537999999999997</v>
      </c>
      <c r="S139" s="209">
        <f>Tablas!M67</f>
        <v>32.503583333333324</v>
      </c>
      <c r="T139" s="210">
        <f>Tablas!N67</f>
        <v>18.86</v>
      </c>
    </row>
    <row r="140" spans="1:20" x14ac:dyDescent="0.25">
      <c r="A140" s="10"/>
      <c r="B140" s="24" t="s">
        <v>189</v>
      </c>
      <c r="C140" s="24"/>
      <c r="D140" s="24"/>
      <c r="E140" s="24"/>
      <c r="F140" s="24"/>
      <c r="G140" s="24"/>
      <c r="H140" s="24">
        <v>16</v>
      </c>
      <c r="I140" s="9"/>
      <c r="N140" s="192">
        <f t="shared" si="0"/>
        <v>28</v>
      </c>
      <c r="O140" s="209">
        <f>Tablas!I68</f>
        <v>41.554000000000002</v>
      </c>
      <c r="P140" s="209">
        <f>Tablas!J68</f>
        <v>31.305666666666667</v>
      </c>
      <c r="Q140" s="209">
        <f>Tablas!K68</f>
        <v>21.452999999999999</v>
      </c>
      <c r="R140" s="209">
        <f>Tablas!L68</f>
        <v>51.109000000000002</v>
      </c>
      <c r="S140" s="209">
        <f>Tablas!M68</f>
        <v>35.303041666666665</v>
      </c>
      <c r="T140" s="210">
        <f>Tablas!N68</f>
        <v>21.111999999999998</v>
      </c>
    </row>
    <row r="141" spans="1:20" x14ac:dyDescent="0.25">
      <c r="A141" s="10"/>
      <c r="B141" s="24" t="s">
        <v>190</v>
      </c>
      <c r="C141" s="24"/>
      <c r="D141" s="24"/>
      <c r="E141" s="24"/>
      <c r="F141" s="24"/>
      <c r="G141" s="24"/>
      <c r="H141" s="24">
        <v>19</v>
      </c>
      <c r="I141" s="9"/>
      <c r="N141" s="192">
        <f t="shared" si="0"/>
        <v>29</v>
      </c>
      <c r="O141" s="209">
        <f>Tablas!I69</f>
        <v>41.359000000000002</v>
      </c>
      <c r="P141" s="209">
        <f>Tablas!J69</f>
        <v>32.829583333333339</v>
      </c>
      <c r="Q141" s="209">
        <f>Tablas!K69</f>
        <v>27.091000000000001</v>
      </c>
      <c r="R141" s="209">
        <f>Tablas!L69</f>
        <v>50.683</v>
      </c>
      <c r="S141" s="209">
        <f>Tablas!M69</f>
        <v>35.873624999999997</v>
      </c>
      <c r="T141" s="210">
        <f>Tablas!N69</f>
        <v>26.922999999999998</v>
      </c>
    </row>
    <row r="142" spans="1:20" x14ac:dyDescent="0.25">
      <c r="A142" s="10"/>
      <c r="B142" s="4"/>
      <c r="C142" s="4"/>
      <c r="D142" s="4"/>
      <c r="E142" s="4"/>
      <c r="F142" s="4"/>
      <c r="G142" s="4"/>
      <c r="H142" s="4"/>
      <c r="I142" s="9"/>
      <c r="N142" s="192">
        <f t="shared" si="0"/>
        <v>30</v>
      </c>
      <c r="O142" s="209">
        <f>Tablas!I70</f>
        <v>38.575000000000003</v>
      </c>
      <c r="P142" s="209">
        <f>Tablas!J70</f>
        <v>29.225749999999994</v>
      </c>
      <c r="Q142" s="209">
        <f>Tablas!K70</f>
        <v>22.934999999999999</v>
      </c>
      <c r="R142" s="209">
        <f>Tablas!L70</f>
        <v>49.768000000000001</v>
      </c>
      <c r="S142" s="209">
        <f>Tablas!M70</f>
        <v>33.90229166666667</v>
      </c>
      <c r="T142" s="210">
        <f>Tablas!N70</f>
        <v>22.370999999999999</v>
      </c>
    </row>
    <row r="143" spans="1:20" ht="15.75" thickBot="1" x14ac:dyDescent="0.3">
      <c r="A143" s="10"/>
      <c r="B143" s="4"/>
      <c r="C143" s="4"/>
      <c r="D143" s="4"/>
      <c r="E143" s="4"/>
      <c r="F143" s="4"/>
      <c r="G143" s="4"/>
      <c r="H143" s="4"/>
      <c r="I143" s="9"/>
      <c r="N143" s="194">
        <f t="shared" si="0"/>
        <v>31</v>
      </c>
      <c r="O143" s="209" t="e">
        <f>Tablas!#REF!</f>
        <v>#REF!</v>
      </c>
      <c r="P143" s="209" t="e">
        <f>Tablas!#REF!</f>
        <v>#REF!</v>
      </c>
      <c r="Q143" s="209" t="e">
        <f>Tablas!#REF!</f>
        <v>#REF!</v>
      </c>
      <c r="R143" s="209" t="e">
        <f>Tablas!#REF!</f>
        <v>#REF!</v>
      </c>
      <c r="S143" s="209" t="e">
        <f>Tablas!#REF!</f>
        <v>#REF!</v>
      </c>
      <c r="T143" s="210" t="e">
        <f>Tablas!#REF!</f>
        <v>#REF!</v>
      </c>
    </row>
    <row r="144" spans="1:20" ht="15.75" thickBot="1" x14ac:dyDescent="0.3">
      <c r="A144" s="10"/>
      <c r="B144" s="4"/>
      <c r="C144" s="4"/>
      <c r="D144" s="4"/>
      <c r="E144" s="4"/>
      <c r="F144" s="4"/>
      <c r="G144" s="4"/>
      <c r="H144" s="4"/>
      <c r="I144" s="9"/>
      <c r="N144" s="201" t="str">
        <f t="shared" si="0"/>
        <v xml:space="preserve">TOTAL </v>
      </c>
      <c r="O144" s="211">
        <f>Tablas!I72</f>
        <v>41.260354838709674</v>
      </c>
      <c r="P144" s="211">
        <f>Tablas!J72</f>
        <v>29.855720430107525</v>
      </c>
      <c r="Q144" s="211">
        <f>Tablas!K72</f>
        <v>19.85912903225806</v>
      </c>
      <c r="R144" s="211">
        <f>Tablas!L72</f>
        <v>52.95622580645162</v>
      </c>
      <c r="S144" s="211">
        <f>Tablas!M72</f>
        <v>34.763081989247311</v>
      </c>
      <c r="T144" s="212">
        <f>Tablas!N72</f>
        <v>19.388709677419353</v>
      </c>
    </row>
    <row r="145" spans="1:9" x14ac:dyDescent="0.25">
      <c r="A145" s="10"/>
      <c r="B145" s="4"/>
      <c r="C145" s="4"/>
      <c r="D145" s="4"/>
      <c r="E145" s="4"/>
      <c r="F145" s="4"/>
      <c r="G145" s="4"/>
      <c r="H145" s="4"/>
      <c r="I145" s="9"/>
    </row>
    <row r="146" spans="1:9" x14ac:dyDescent="0.25">
      <c r="A146" s="10"/>
      <c r="B146" s="4"/>
      <c r="C146" s="4"/>
      <c r="D146" s="4"/>
      <c r="E146" s="4"/>
      <c r="F146" s="4"/>
      <c r="G146" s="4"/>
      <c r="H146" s="4"/>
      <c r="I146" s="9"/>
    </row>
    <row r="147" spans="1:9" x14ac:dyDescent="0.25">
      <c r="A147" s="10"/>
      <c r="B147" s="4"/>
      <c r="C147" s="4"/>
      <c r="D147" s="4"/>
      <c r="E147" s="4"/>
      <c r="F147" s="4"/>
      <c r="G147" s="4"/>
      <c r="H147" s="4"/>
      <c r="I147" s="9"/>
    </row>
    <row r="148" spans="1:9" x14ac:dyDescent="0.25">
      <c r="A148" s="10"/>
      <c r="B148" s="4"/>
      <c r="C148" s="4"/>
      <c r="D148" s="4"/>
      <c r="E148" s="4"/>
      <c r="F148" s="4"/>
      <c r="G148" s="4"/>
      <c r="H148" s="4"/>
      <c r="I148" s="9"/>
    </row>
    <row r="149" spans="1:9" x14ac:dyDescent="0.25">
      <c r="A149" s="10"/>
      <c r="B149" s="4"/>
      <c r="C149" s="4"/>
      <c r="D149" s="4"/>
      <c r="E149" s="4"/>
      <c r="F149" s="4"/>
      <c r="G149" s="4"/>
      <c r="H149" s="4"/>
      <c r="I149" s="9"/>
    </row>
    <row r="150" spans="1:9" x14ac:dyDescent="0.25">
      <c r="A150" s="10"/>
      <c r="B150" s="4"/>
      <c r="C150" s="4"/>
      <c r="D150" s="4"/>
      <c r="E150" s="4"/>
      <c r="F150" s="4"/>
      <c r="G150" s="4"/>
      <c r="H150" s="4"/>
      <c r="I150" s="9"/>
    </row>
    <row r="151" spans="1:9" x14ac:dyDescent="0.25">
      <c r="A151" s="10"/>
      <c r="B151" s="4"/>
      <c r="C151" s="4"/>
      <c r="D151" s="4"/>
      <c r="E151" s="4"/>
      <c r="F151" s="4"/>
      <c r="G151" s="4"/>
      <c r="H151" s="4"/>
      <c r="I151" s="9"/>
    </row>
    <row r="152" spans="1:9" x14ac:dyDescent="0.25">
      <c r="A152" s="10"/>
      <c r="B152" s="4"/>
      <c r="C152" s="4"/>
      <c r="D152" s="4"/>
      <c r="E152" s="4"/>
      <c r="F152" s="4"/>
      <c r="G152" s="4"/>
      <c r="H152" s="4"/>
      <c r="I152" s="9"/>
    </row>
    <row r="153" spans="1:9" x14ac:dyDescent="0.25">
      <c r="A153" s="10"/>
      <c r="B153" s="4"/>
      <c r="C153" s="4"/>
      <c r="D153" s="4"/>
      <c r="E153" s="4"/>
      <c r="F153" s="4"/>
      <c r="G153" s="4"/>
      <c r="H153" s="4"/>
      <c r="I153" s="9"/>
    </row>
    <row r="154" spans="1:9" x14ac:dyDescent="0.25">
      <c r="A154" s="10"/>
      <c r="B154" s="4"/>
      <c r="C154" s="4"/>
      <c r="D154" s="4"/>
      <c r="E154" s="4"/>
      <c r="F154" s="4"/>
      <c r="G154" s="4"/>
      <c r="H154" s="4"/>
      <c r="I154" s="9"/>
    </row>
    <row r="155" spans="1:9" x14ac:dyDescent="0.25">
      <c r="A155" s="10"/>
      <c r="B155" s="4"/>
      <c r="C155" s="4"/>
      <c r="D155" s="4"/>
      <c r="E155" s="4"/>
      <c r="F155" s="4"/>
      <c r="G155" s="4"/>
      <c r="H155" s="4"/>
      <c r="I155" s="9"/>
    </row>
    <row r="156" spans="1:9" x14ac:dyDescent="0.25">
      <c r="A156" s="10"/>
      <c r="B156" s="4"/>
      <c r="C156" s="4"/>
      <c r="D156" s="4"/>
      <c r="E156" s="4"/>
      <c r="F156" s="4"/>
      <c r="G156" s="4"/>
      <c r="H156" s="4"/>
      <c r="I156" s="9"/>
    </row>
    <row r="157" spans="1:9" x14ac:dyDescent="0.25">
      <c r="A157" s="10"/>
      <c r="B157" s="4"/>
      <c r="C157" s="4"/>
      <c r="D157" s="4"/>
      <c r="E157" s="4"/>
      <c r="F157" s="4"/>
      <c r="G157" s="4"/>
      <c r="H157" s="4"/>
      <c r="I157" s="9"/>
    </row>
    <row r="158" spans="1:9" x14ac:dyDescent="0.25">
      <c r="A158" s="10"/>
      <c r="B158" s="4"/>
      <c r="C158" s="4"/>
      <c r="D158" s="4"/>
      <c r="E158" s="4"/>
      <c r="F158" s="4"/>
      <c r="G158" s="4"/>
      <c r="H158" s="4"/>
      <c r="I158" s="9"/>
    </row>
    <row r="159" spans="1:9" x14ac:dyDescent="0.25">
      <c r="A159" s="10"/>
      <c r="B159" s="4"/>
      <c r="C159" s="4"/>
      <c r="D159" s="4"/>
      <c r="E159" s="4"/>
      <c r="F159" s="4"/>
      <c r="G159" s="4"/>
      <c r="H159" s="4"/>
      <c r="I159" s="9"/>
    </row>
    <row r="160" spans="1:9" x14ac:dyDescent="0.25">
      <c r="A160" s="10"/>
      <c r="B160" s="4"/>
      <c r="C160" s="4"/>
      <c r="D160" s="4"/>
      <c r="E160" s="4"/>
      <c r="F160" s="4"/>
      <c r="G160" s="4"/>
      <c r="H160" s="4"/>
      <c r="I160" s="9"/>
    </row>
    <row r="161" spans="1:9" x14ac:dyDescent="0.25">
      <c r="A161" s="10"/>
      <c r="B161" s="4"/>
      <c r="C161" s="4"/>
      <c r="D161" s="4"/>
      <c r="E161" s="4"/>
      <c r="F161" s="4"/>
      <c r="G161" s="4"/>
      <c r="H161" s="4"/>
      <c r="I161" s="9"/>
    </row>
    <row r="162" spans="1:9" x14ac:dyDescent="0.25">
      <c r="A162" s="10"/>
      <c r="B162" s="4"/>
      <c r="C162" s="4"/>
      <c r="D162" s="4"/>
      <c r="E162" s="4"/>
      <c r="F162" s="4"/>
      <c r="G162" s="4"/>
      <c r="H162" s="4"/>
      <c r="I162" s="9"/>
    </row>
    <row r="163" spans="1:9" x14ac:dyDescent="0.25">
      <c r="A163" s="10"/>
      <c r="B163" s="4"/>
      <c r="C163" s="4"/>
      <c r="D163" s="4"/>
      <c r="E163" s="4"/>
      <c r="F163" s="4"/>
      <c r="G163" s="4"/>
      <c r="H163" s="4"/>
      <c r="I163" s="9"/>
    </row>
    <row r="164" spans="1:9" x14ac:dyDescent="0.25">
      <c r="A164" s="10"/>
      <c r="B164" s="4"/>
      <c r="C164" s="4"/>
      <c r="D164" s="4"/>
      <c r="E164" s="4"/>
      <c r="F164" s="4"/>
      <c r="G164" s="4"/>
      <c r="H164" s="4"/>
      <c r="I164" s="9"/>
    </row>
    <row r="165" spans="1:9" x14ac:dyDescent="0.25">
      <c r="A165" s="10"/>
      <c r="B165" s="4"/>
      <c r="C165" s="4"/>
      <c r="D165" s="4"/>
      <c r="E165" s="4"/>
      <c r="F165" s="4"/>
      <c r="G165" s="4"/>
      <c r="H165" s="4"/>
      <c r="I165" s="9"/>
    </row>
    <row r="166" spans="1:9" x14ac:dyDescent="0.25">
      <c r="A166" s="10"/>
      <c r="B166" s="4"/>
      <c r="C166" s="4"/>
      <c r="D166" s="4"/>
      <c r="E166" s="4"/>
      <c r="F166" s="4"/>
      <c r="G166" s="4"/>
      <c r="H166" s="4"/>
      <c r="I166" s="9"/>
    </row>
    <row r="167" spans="1:9" x14ac:dyDescent="0.25">
      <c r="A167" s="10"/>
      <c r="B167" s="4"/>
      <c r="C167" s="4"/>
      <c r="D167" s="4"/>
      <c r="E167" s="4"/>
      <c r="F167" s="4"/>
      <c r="G167" s="4"/>
      <c r="H167" s="4"/>
      <c r="I167" s="9"/>
    </row>
    <row r="168" spans="1:9" x14ac:dyDescent="0.25">
      <c r="A168" s="10"/>
      <c r="B168" s="4"/>
      <c r="C168" s="4"/>
      <c r="D168" s="4"/>
      <c r="E168" s="4"/>
      <c r="F168" s="4"/>
      <c r="G168" s="4"/>
      <c r="H168" s="4"/>
      <c r="I168" s="9"/>
    </row>
    <row r="169" spans="1:9" x14ac:dyDescent="0.25">
      <c r="A169" s="10"/>
      <c r="B169" s="4"/>
      <c r="C169" s="4"/>
      <c r="D169" s="4"/>
      <c r="E169" s="4"/>
      <c r="F169" s="4"/>
      <c r="G169" s="4"/>
      <c r="H169" s="4"/>
      <c r="I169" s="9"/>
    </row>
    <row r="170" spans="1:9" x14ac:dyDescent="0.25">
      <c r="A170" s="10"/>
      <c r="B170" s="4"/>
      <c r="C170" s="4"/>
      <c r="D170" s="4"/>
      <c r="E170" s="4"/>
      <c r="F170" s="4"/>
      <c r="G170" s="4"/>
      <c r="H170" s="4"/>
      <c r="I170" s="9"/>
    </row>
    <row r="171" spans="1:9" x14ac:dyDescent="0.25">
      <c r="A171" s="10"/>
      <c r="B171" s="4"/>
      <c r="C171" s="4"/>
      <c r="D171" s="4"/>
      <c r="E171" s="4"/>
      <c r="F171" s="4"/>
      <c r="G171" s="4"/>
      <c r="H171" s="4"/>
      <c r="I171" s="9"/>
    </row>
    <row r="172" spans="1:9" x14ac:dyDescent="0.25">
      <c r="A172" s="10"/>
      <c r="B172" s="4"/>
      <c r="C172" s="4"/>
      <c r="D172" s="4"/>
      <c r="E172" s="4"/>
      <c r="F172" s="4"/>
      <c r="G172" s="4"/>
      <c r="H172" s="4"/>
      <c r="I172" s="9"/>
    </row>
    <row r="173" spans="1:9" x14ac:dyDescent="0.25">
      <c r="A173" s="10"/>
      <c r="B173" s="4"/>
      <c r="C173" s="4"/>
      <c r="D173" s="4"/>
      <c r="E173" s="4"/>
      <c r="F173" s="4"/>
      <c r="G173" s="4"/>
      <c r="H173" s="4"/>
      <c r="I173" s="9"/>
    </row>
    <row r="174" spans="1:9" x14ac:dyDescent="0.25">
      <c r="A174" s="10"/>
      <c r="B174" s="4"/>
      <c r="C174" s="4"/>
      <c r="D174" s="4"/>
      <c r="E174" s="4"/>
      <c r="F174" s="4"/>
      <c r="G174" s="4"/>
      <c r="H174" s="4"/>
      <c r="I174" s="9"/>
    </row>
    <row r="175" spans="1:9" x14ac:dyDescent="0.25">
      <c r="A175" s="10"/>
      <c r="B175" s="4"/>
      <c r="C175" s="4"/>
      <c r="D175" s="4"/>
      <c r="E175" s="4"/>
      <c r="F175" s="4"/>
      <c r="G175" s="4"/>
      <c r="H175" s="4"/>
      <c r="I175" s="9"/>
    </row>
    <row r="176" spans="1:9" x14ac:dyDescent="0.25">
      <c r="A176" s="10"/>
      <c r="B176" s="4"/>
      <c r="C176" s="4"/>
      <c r="D176" s="4"/>
      <c r="E176" s="4"/>
      <c r="F176" s="4"/>
      <c r="G176" s="4"/>
      <c r="H176" s="4"/>
      <c r="I176" s="9"/>
    </row>
    <row r="177" spans="1:9" x14ac:dyDescent="0.25">
      <c r="A177" s="10"/>
      <c r="B177" s="4"/>
      <c r="C177" s="4"/>
      <c r="D177" s="4"/>
      <c r="E177" s="4"/>
      <c r="F177" s="4"/>
      <c r="G177" s="4"/>
      <c r="H177" s="4"/>
      <c r="I177" s="9"/>
    </row>
    <row r="178" spans="1:9" x14ac:dyDescent="0.25">
      <c r="A178" s="10"/>
      <c r="B178" s="4"/>
      <c r="C178" s="4"/>
      <c r="D178" s="4"/>
      <c r="E178" s="4"/>
      <c r="F178" s="4"/>
      <c r="G178" s="4"/>
      <c r="H178" s="4"/>
      <c r="I178" s="9"/>
    </row>
    <row r="179" spans="1:9" x14ac:dyDescent="0.25">
      <c r="A179" s="10"/>
      <c r="B179" s="4"/>
      <c r="C179" s="4"/>
      <c r="D179" s="4"/>
      <c r="E179" s="4"/>
      <c r="F179" s="4"/>
      <c r="G179" s="4"/>
      <c r="H179" s="4"/>
      <c r="I179" s="9"/>
    </row>
    <row r="180" spans="1:9" x14ac:dyDescent="0.25">
      <c r="A180" s="10"/>
      <c r="B180" s="4"/>
      <c r="C180" s="4"/>
      <c r="D180" s="4"/>
      <c r="E180" s="4"/>
      <c r="F180" s="4"/>
      <c r="G180" s="4"/>
      <c r="H180" s="4"/>
      <c r="I180" s="9"/>
    </row>
    <row r="181" spans="1:9" ht="15.75" thickBot="1" x14ac:dyDescent="0.3">
      <c r="A181" s="18"/>
      <c r="B181" s="19"/>
      <c r="C181" s="19"/>
      <c r="D181" s="19"/>
      <c r="E181" s="19"/>
      <c r="F181" s="19"/>
      <c r="G181" s="19"/>
      <c r="H181" s="19"/>
      <c r="I181" s="20"/>
    </row>
    <row r="182" spans="1:9" x14ac:dyDescent="0.25">
      <c r="A182" s="5"/>
      <c r="B182" s="6"/>
      <c r="C182" s="6"/>
      <c r="D182" s="6"/>
      <c r="E182" s="6"/>
      <c r="F182" s="6"/>
      <c r="G182" s="6"/>
      <c r="H182" s="6"/>
      <c r="I182" s="7"/>
    </row>
    <row r="183" spans="1:9" x14ac:dyDescent="0.25">
      <c r="A183" s="366"/>
      <c r="B183" s="367"/>
      <c r="C183" s="367"/>
      <c r="D183" s="367"/>
      <c r="E183" s="367"/>
      <c r="F183" s="367"/>
      <c r="G183" s="367"/>
      <c r="H183" s="367"/>
      <c r="I183" s="368"/>
    </row>
    <row r="184" spans="1:9" x14ac:dyDescent="0.25">
      <c r="A184" s="366" t="s">
        <v>191</v>
      </c>
      <c r="B184" s="367" t="s">
        <v>192</v>
      </c>
      <c r="C184" s="367" t="s">
        <v>193</v>
      </c>
      <c r="D184" s="367"/>
      <c r="E184" s="367"/>
      <c r="F184" s="367"/>
      <c r="G184" s="367"/>
      <c r="H184" s="367"/>
      <c r="I184" s="368"/>
    </row>
    <row r="185" spans="1:9" ht="22.5" thickBot="1" x14ac:dyDescent="0.3">
      <c r="A185" s="10"/>
      <c r="B185" s="4"/>
      <c r="C185" s="21"/>
      <c r="D185" s="21"/>
      <c r="E185" s="21"/>
      <c r="F185" s="21"/>
      <c r="G185" s="21"/>
      <c r="H185" s="21"/>
      <c r="I185" s="22"/>
    </row>
    <row r="186" spans="1:9" ht="14.45" customHeight="1" x14ac:dyDescent="0.25">
      <c r="A186" s="10"/>
      <c r="B186" s="374" t="s">
        <v>194</v>
      </c>
      <c r="C186" s="375"/>
      <c r="D186" s="375"/>
      <c r="E186" s="375"/>
      <c r="F186" s="375"/>
      <c r="G186" s="375"/>
      <c r="H186" s="376"/>
      <c r="I186" s="9"/>
    </row>
    <row r="187" spans="1:9" x14ac:dyDescent="0.25">
      <c r="A187" s="10"/>
      <c r="B187" s="377"/>
      <c r="C187" s="378"/>
      <c r="D187" s="378"/>
      <c r="E187" s="378"/>
      <c r="F187" s="378"/>
      <c r="G187" s="378"/>
      <c r="H187" s="379"/>
      <c r="I187" s="9"/>
    </row>
    <row r="188" spans="1:9" x14ac:dyDescent="0.25">
      <c r="A188" s="10"/>
      <c r="B188" s="377"/>
      <c r="C188" s="378"/>
      <c r="D188" s="378"/>
      <c r="E188" s="378"/>
      <c r="F188" s="378"/>
      <c r="G188" s="378"/>
      <c r="H188" s="379"/>
      <c r="I188" s="9"/>
    </row>
    <row r="189" spans="1:9" x14ac:dyDescent="0.25">
      <c r="A189" s="10"/>
      <c r="B189" s="377"/>
      <c r="C189" s="378"/>
      <c r="D189" s="378"/>
      <c r="E189" s="378"/>
      <c r="F189" s="378"/>
      <c r="G189" s="378"/>
      <c r="H189" s="379"/>
      <c r="I189" s="9"/>
    </row>
    <row r="190" spans="1:9" x14ac:dyDescent="0.25">
      <c r="A190" s="10"/>
      <c r="B190" s="377"/>
      <c r="C190" s="378"/>
      <c r="D190" s="378"/>
      <c r="E190" s="378"/>
      <c r="F190" s="378"/>
      <c r="G190" s="378"/>
      <c r="H190" s="379"/>
      <c r="I190" s="9"/>
    </row>
    <row r="191" spans="1:9" x14ac:dyDescent="0.25">
      <c r="A191" s="10"/>
      <c r="B191" s="377"/>
      <c r="C191" s="378"/>
      <c r="D191" s="378"/>
      <c r="E191" s="378"/>
      <c r="F191" s="378"/>
      <c r="G191" s="378"/>
      <c r="H191" s="379"/>
      <c r="I191" s="9"/>
    </row>
    <row r="192" spans="1:9" x14ac:dyDescent="0.25">
      <c r="A192" s="10"/>
      <c r="B192" s="377"/>
      <c r="C192" s="378"/>
      <c r="D192" s="378"/>
      <c r="E192" s="378"/>
      <c r="F192" s="378"/>
      <c r="G192" s="378"/>
      <c r="H192" s="379"/>
      <c r="I192" s="9"/>
    </row>
    <row r="193" spans="1:9" x14ac:dyDescent="0.25">
      <c r="A193" s="10"/>
      <c r="B193" s="377"/>
      <c r="C193" s="378"/>
      <c r="D193" s="378"/>
      <c r="E193" s="378"/>
      <c r="F193" s="378"/>
      <c r="G193" s="378"/>
      <c r="H193" s="379"/>
      <c r="I193" s="9"/>
    </row>
    <row r="194" spans="1:9" x14ac:dyDescent="0.25">
      <c r="A194" s="10"/>
      <c r="B194" s="377"/>
      <c r="C194" s="378"/>
      <c r="D194" s="378"/>
      <c r="E194" s="378"/>
      <c r="F194" s="378"/>
      <c r="G194" s="378"/>
      <c r="H194" s="379"/>
      <c r="I194" s="9"/>
    </row>
    <row r="195" spans="1:9" x14ac:dyDescent="0.25">
      <c r="A195" s="10"/>
      <c r="B195" s="377"/>
      <c r="C195" s="378"/>
      <c r="D195" s="378"/>
      <c r="E195" s="378"/>
      <c r="F195" s="378"/>
      <c r="G195" s="378"/>
      <c r="H195" s="379"/>
      <c r="I195" s="9"/>
    </row>
    <row r="196" spans="1:9" x14ac:dyDescent="0.25">
      <c r="A196" s="10"/>
      <c r="B196" s="377"/>
      <c r="C196" s="378"/>
      <c r="D196" s="378"/>
      <c r="E196" s="378"/>
      <c r="F196" s="378"/>
      <c r="G196" s="378"/>
      <c r="H196" s="379"/>
      <c r="I196" s="9"/>
    </row>
    <row r="197" spans="1:9" x14ac:dyDescent="0.25">
      <c r="A197" s="10"/>
      <c r="B197" s="377"/>
      <c r="C197" s="378"/>
      <c r="D197" s="378"/>
      <c r="E197" s="378"/>
      <c r="F197" s="378"/>
      <c r="G197" s="378"/>
      <c r="H197" s="379"/>
      <c r="I197" s="9"/>
    </row>
    <row r="198" spans="1:9" x14ac:dyDescent="0.25">
      <c r="A198" s="10"/>
      <c r="B198" s="377"/>
      <c r="C198" s="378"/>
      <c r="D198" s="378"/>
      <c r="E198" s="378"/>
      <c r="F198" s="378"/>
      <c r="G198" s="378"/>
      <c r="H198" s="379"/>
      <c r="I198" s="9"/>
    </row>
    <row r="199" spans="1:9" x14ac:dyDescent="0.25">
      <c r="A199" s="10"/>
      <c r="B199" s="377"/>
      <c r="C199" s="378"/>
      <c r="D199" s="378"/>
      <c r="E199" s="378"/>
      <c r="F199" s="378"/>
      <c r="G199" s="378"/>
      <c r="H199" s="379"/>
      <c r="I199" s="9"/>
    </row>
    <row r="200" spans="1:9" x14ac:dyDescent="0.25">
      <c r="A200" s="10"/>
      <c r="B200" s="377"/>
      <c r="C200" s="378"/>
      <c r="D200" s="378"/>
      <c r="E200" s="378"/>
      <c r="F200" s="378"/>
      <c r="G200" s="378"/>
      <c r="H200" s="379"/>
      <c r="I200" s="9"/>
    </row>
    <row r="201" spans="1:9" x14ac:dyDescent="0.25">
      <c r="A201" s="10"/>
      <c r="B201" s="377"/>
      <c r="C201" s="378"/>
      <c r="D201" s="378"/>
      <c r="E201" s="378"/>
      <c r="F201" s="378"/>
      <c r="G201" s="378"/>
      <c r="H201" s="379"/>
      <c r="I201" s="9"/>
    </row>
    <row r="202" spans="1:9" x14ac:dyDescent="0.25">
      <c r="A202" s="10"/>
      <c r="B202" s="377"/>
      <c r="C202" s="378"/>
      <c r="D202" s="378"/>
      <c r="E202" s="378"/>
      <c r="F202" s="378"/>
      <c r="G202" s="378"/>
      <c r="H202" s="379"/>
      <c r="I202" s="9"/>
    </row>
    <row r="203" spans="1:9" x14ac:dyDescent="0.25">
      <c r="A203" s="10"/>
      <c r="B203" s="377"/>
      <c r="C203" s="378"/>
      <c r="D203" s="378"/>
      <c r="E203" s="378"/>
      <c r="F203" s="378"/>
      <c r="G203" s="378"/>
      <c r="H203" s="379"/>
      <c r="I203" s="9"/>
    </row>
    <row r="204" spans="1:9" x14ac:dyDescent="0.25">
      <c r="A204" s="10"/>
      <c r="B204" s="377"/>
      <c r="C204" s="378"/>
      <c r="D204" s="378"/>
      <c r="E204" s="378"/>
      <c r="F204" s="378"/>
      <c r="G204" s="378"/>
      <c r="H204" s="379"/>
      <c r="I204" s="9"/>
    </row>
    <row r="205" spans="1:9" x14ac:dyDescent="0.25">
      <c r="A205" s="10"/>
      <c r="B205" s="377"/>
      <c r="C205" s="378"/>
      <c r="D205" s="378"/>
      <c r="E205" s="378"/>
      <c r="F205" s="378"/>
      <c r="G205" s="378"/>
      <c r="H205" s="379"/>
      <c r="I205" s="9"/>
    </row>
    <row r="206" spans="1:9" x14ac:dyDescent="0.25">
      <c r="A206" s="10"/>
      <c r="B206" s="377"/>
      <c r="C206" s="378"/>
      <c r="D206" s="378"/>
      <c r="E206" s="378"/>
      <c r="F206" s="378"/>
      <c r="G206" s="378"/>
      <c r="H206" s="379"/>
      <c r="I206" s="9"/>
    </row>
    <row r="207" spans="1:9" x14ac:dyDescent="0.25">
      <c r="A207" s="10"/>
      <c r="B207" s="377"/>
      <c r="C207" s="378"/>
      <c r="D207" s="378"/>
      <c r="E207" s="378"/>
      <c r="F207" s="378"/>
      <c r="G207" s="378"/>
      <c r="H207" s="379"/>
      <c r="I207" s="9"/>
    </row>
    <row r="208" spans="1:9" x14ac:dyDescent="0.25">
      <c r="A208" s="10"/>
      <c r="B208" s="377"/>
      <c r="C208" s="378"/>
      <c r="D208" s="378"/>
      <c r="E208" s="378"/>
      <c r="F208" s="378"/>
      <c r="G208" s="378"/>
      <c r="H208" s="379"/>
      <c r="I208" s="9"/>
    </row>
    <row r="209" spans="1:9" x14ac:dyDescent="0.25">
      <c r="A209" s="10"/>
      <c r="B209" s="377"/>
      <c r="C209" s="378"/>
      <c r="D209" s="378"/>
      <c r="E209" s="378"/>
      <c r="F209" s="378"/>
      <c r="G209" s="378"/>
      <c r="H209" s="379"/>
      <c r="I209" s="9"/>
    </row>
    <row r="210" spans="1:9" x14ac:dyDescent="0.25">
      <c r="A210" s="10"/>
      <c r="B210" s="377"/>
      <c r="C210" s="378"/>
      <c r="D210" s="378"/>
      <c r="E210" s="378"/>
      <c r="F210" s="378"/>
      <c r="G210" s="378"/>
      <c r="H210" s="379"/>
      <c r="I210" s="9"/>
    </row>
    <row r="211" spans="1:9" x14ac:dyDescent="0.25">
      <c r="A211" s="10"/>
      <c r="B211" s="377"/>
      <c r="C211" s="378"/>
      <c r="D211" s="378"/>
      <c r="E211" s="378"/>
      <c r="F211" s="378"/>
      <c r="G211" s="378"/>
      <c r="H211" s="379"/>
      <c r="I211" s="9"/>
    </row>
    <row r="212" spans="1:9" x14ac:dyDescent="0.25">
      <c r="A212" s="10"/>
      <c r="B212" s="377"/>
      <c r="C212" s="378"/>
      <c r="D212" s="378"/>
      <c r="E212" s="378"/>
      <c r="F212" s="378"/>
      <c r="G212" s="378"/>
      <c r="H212" s="379"/>
      <c r="I212" s="9"/>
    </row>
    <row r="213" spans="1:9" x14ac:dyDescent="0.25">
      <c r="A213" s="10"/>
      <c r="B213" s="377"/>
      <c r="C213" s="378"/>
      <c r="D213" s="378"/>
      <c r="E213" s="378"/>
      <c r="F213" s="378"/>
      <c r="G213" s="378"/>
      <c r="H213" s="379"/>
      <c r="I213" s="9"/>
    </row>
    <row r="214" spans="1:9" x14ac:dyDescent="0.25">
      <c r="A214" s="10"/>
      <c r="B214" s="377"/>
      <c r="C214" s="378"/>
      <c r="D214" s="378"/>
      <c r="E214" s="378"/>
      <c r="F214" s="378"/>
      <c r="G214" s="378"/>
      <c r="H214" s="379"/>
      <c r="I214" s="9"/>
    </row>
    <row r="215" spans="1:9" x14ac:dyDescent="0.25">
      <c r="A215" s="10"/>
      <c r="B215" s="377"/>
      <c r="C215" s="378"/>
      <c r="D215" s="378"/>
      <c r="E215" s="378"/>
      <c r="F215" s="378"/>
      <c r="G215" s="378"/>
      <c r="H215" s="379"/>
      <c r="I215" s="9"/>
    </row>
    <row r="216" spans="1:9" x14ac:dyDescent="0.25">
      <c r="A216" s="10"/>
      <c r="B216" s="377"/>
      <c r="C216" s="378"/>
      <c r="D216" s="378"/>
      <c r="E216" s="378"/>
      <c r="F216" s="378"/>
      <c r="G216" s="378"/>
      <c r="H216" s="379"/>
      <c r="I216" s="9"/>
    </row>
    <row r="217" spans="1:9" x14ac:dyDescent="0.25">
      <c r="A217" s="10"/>
      <c r="B217" s="377"/>
      <c r="C217" s="378"/>
      <c r="D217" s="378"/>
      <c r="E217" s="378"/>
      <c r="F217" s="378"/>
      <c r="G217" s="378"/>
      <c r="H217" s="379"/>
      <c r="I217" s="9"/>
    </row>
    <row r="218" spans="1:9" x14ac:dyDescent="0.25">
      <c r="A218" s="10"/>
      <c r="B218" s="377"/>
      <c r="C218" s="378"/>
      <c r="D218" s="378"/>
      <c r="E218" s="378"/>
      <c r="F218" s="378"/>
      <c r="G218" s="378"/>
      <c r="H218" s="379"/>
      <c r="I218" s="9"/>
    </row>
    <row r="219" spans="1:9" x14ac:dyDescent="0.25">
      <c r="A219" s="10"/>
      <c r="B219" s="377"/>
      <c r="C219" s="378"/>
      <c r="D219" s="378"/>
      <c r="E219" s="378"/>
      <c r="F219" s="378"/>
      <c r="G219" s="378"/>
      <c r="H219" s="379"/>
      <c r="I219" s="9"/>
    </row>
    <row r="220" spans="1:9" x14ac:dyDescent="0.25">
      <c r="A220" s="10"/>
      <c r="B220" s="377"/>
      <c r="C220" s="378"/>
      <c r="D220" s="378"/>
      <c r="E220" s="378"/>
      <c r="F220" s="378"/>
      <c r="G220" s="378"/>
      <c r="H220" s="379"/>
      <c r="I220" s="9"/>
    </row>
    <row r="221" spans="1:9" x14ac:dyDescent="0.25">
      <c r="A221" s="10"/>
      <c r="B221" s="377"/>
      <c r="C221" s="378"/>
      <c r="D221" s="378"/>
      <c r="E221" s="378"/>
      <c r="F221" s="378"/>
      <c r="G221" s="378"/>
      <c r="H221" s="379"/>
      <c r="I221" s="9"/>
    </row>
    <row r="222" spans="1:9" x14ac:dyDescent="0.25">
      <c r="A222" s="10"/>
      <c r="B222" s="377"/>
      <c r="C222" s="378"/>
      <c r="D222" s="378"/>
      <c r="E222" s="378"/>
      <c r="F222" s="378"/>
      <c r="G222" s="378"/>
      <c r="H222" s="379"/>
      <c r="I222" s="9"/>
    </row>
    <row r="223" spans="1:9" x14ac:dyDescent="0.25">
      <c r="A223" s="10"/>
      <c r="B223" s="377"/>
      <c r="C223" s="378"/>
      <c r="D223" s="378"/>
      <c r="E223" s="378"/>
      <c r="F223" s="378"/>
      <c r="G223" s="378"/>
      <c r="H223" s="379"/>
      <c r="I223" s="9"/>
    </row>
    <row r="224" spans="1:9" x14ac:dyDescent="0.25">
      <c r="A224" s="10"/>
      <c r="B224" s="377"/>
      <c r="C224" s="378"/>
      <c r="D224" s="378"/>
      <c r="E224" s="378"/>
      <c r="F224" s="378"/>
      <c r="G224" s="378"/>
      <c r="H224" s="379"/>
      <c r="I224" s="9"/>
    </row>
    <row r="225" spans="1:9" x14ac:dyDescent="0.25">
      <c r="A225" s="10"/>
      <c r="B225" s="377"/>
      <c r="C225" s="378"/>
      <c r="D225" s="378"/>
      <c r="E225" s="378"/>
      <c r="F225" s="378"/>
      <c r="G225" s="378"/>
      <c r="H225" s="379"/>
      <c r="I225" s="9"/>
    </row>
    <row r="226" spans="1:9" x14ac:dyDescent="0.25">
      <c r="A226" s="10"/>
      <c r="B226" s="377"/>
      <c r="C226" s="378"/>
      <c r="D226" s="378"/>
      <c r="E226" s="378"/>
      <c r="F226" s="378"/>
      <c r="G226" s="378"/>
      <c r="H226" s="379"/>
      <c r="I226" s="9"/>
    </row>
    <row r="227" spans="1:9" x14ac:dyDescent="0.25">
      <c r="A227" s="10"/>
      <c r="B227" s="377"/>
      <c r="C227" s="378"/>
      <c r="D227" s="378"/>
      <c r="E227" s="378"/>
      <c r="F227" s="378"/>
      <c r="G227" s="378"/>
      <c r="H227" s="379"/>
      <c r="I227" s="9"/>
    </row>
    <row r="228" spans="1:9" x14ac:dyDescent="0.25">
      <c r="A228" s="10"/>
      <c r="B228" s="377"/>
      <c r="C228" s="378"/>
      <c r="D228" s="378"/>
      <c r="E228" s="378"/>
      <c r="F228" s="378"/>
      <c r="G228" s="378"/>
      <c r="H228" s="379"/>
      <c r="I228" s="9"/>
    </row>
    <row r="229" spans="1:9" x14ac:dyDescent="0.25">
      <c r="A229" s="10"/>
      <c r="B229" s="377"/>
      <c r="C229" s="378"/>
      <c r="D229" s="378"/>
      <c r="E229" s="378"/>
      <c r="F229" s="378"/>
      <c r="G229" s="378"/>
      <c r="H229" s="379"/>
      <c r="I229" s="9"/>
    </row>
    <row r="230" spans="1:9" x14ac:dyDescent="0.25">
      <c r="A230" s="10"/>
      <c r="B230" s="377"/>
      <c r="C230" s="378"/>
      <c r="D230" s="378"/>
      <c r="E230" s="378"/>
      <c r="F230" s="378"/>
      <c r="G230" s="378"/>
      <c r="H230" s="379"/>
      <c r="I230" s="9"/>
    </row>
    <row r="231" spans="1:9" x14ac:dyDescent="0.25">
      <c r="A231" s="10"/>
      <c r="B231" s="377"/>
      <c r="C231" s="378"/>
      <c r="D231" s="378"/>
      <c r="E231" s="378"/>
      <c r="F231" s="378"/>
      <c r="G231" s="378"/>
      <c r="H231" s="379"/>
      <c r="I231" s="9"/>
    </row>
    <row r="232" spans="1:9" ht="15.75" thickBot="1" x14ac:dyDescent="0.3">
      <c r="A232" s="10"/>
      <c r="B232" s="380"/>
      <c r="C232" s="381"/>
      <c r="D232" s="381"/>
      <c r="E232" s="381"/>
      <c r="F232" s="381"/>
      <c r="G232" s="381"/>
      <c r="H232" s="382"/>
      <c r="I232" s="9"/>
    </row>
    <row r="233" spans="1:9" x14ac:dyDescent="0.25">
      <c r="A233" s="10"/>
      <c r="B233" s="4"/>
      <c r="C233" s="4"/>
      <c r="D233" s="4"/>
      <c r="E233" s="4"/>
      <c r="F233" s="4"/>
      <c r="G233" s="4"/>
      <c r="H233" s="4"/>
      <c r="I233" s="9"/>
    </row>
    <row r="234" spans="1:9" x14ac:dyDescent="0.25">
      <c r="A234" s="10"/>
      <c r="B234" s="4"/>
      <c r="C234" s="4"/>
      <c r="D234" s="4"/>
      <c r="E234" s="4"/>
      <c r="F234" s="4"/>
      <c r="G234" s="4"/>
      <c r="H234" s="4"/>
      <c r="I234" s="9"/>
    </row>
    <row r="235" spans="1:9" x14ac:dyDescent="0.25">
      <c r="A235" s="10"/>
      <c r="B235" s="4"/>
      <c r="C235" s="4"/>
      <c r="D235" s="4"/>
      <c r="E235" s="4"/>
      <c r="F235" s="4"/>
      <c r="G235" s="4"/>
      <c r="H235" s="4"/>
      <c r="I235" s="9"/>
    </row>
    <row r="236" spans="1:9" x14ac:dyDescent="0.25">
      <c r="A236" s="10"/>
      <c r="B236" s="4"/>
      <c r="C236" s="4"/>
      <c r="D236" s="4"/>
      <c r="E236" s="4"/>
      <c r="F236" s="4"/>
      <c r="G236" s="4"/>
      <c r="H236" s="4"/>
      <c r="I236" s="9"/>
    </row>
    <row r="237" spans="1:9" x14ac:dyDescent="0.25">
      <c r="A237" s="10"/>
      <c r="B237" s="4"/>
      <c r="C237" s="4"/>
      <c r="D237" s="4"/>
      <c r="E237" s="4"/>
      <c r="F237" s="4"/>
      <c r="G237" s="4"/>
      <c r="H237" s="4"/>
      <c r="I237" s="9"/>
    </row>
    <row r="238" spans="1:9" x14ac:dyDescent="0.25">
      <c r="A238" s="10"/>
      <c r="B238" s="4"/>
      <c r="C238" s="4"/>
      <c r="D238" s="4"/>
      <c r="E238" s="4"/>
      <c r="F238" s="4"/>
      <c r="G238" s="4"/>
      <c r="H238" s="4"/>
      <c r="I238" s="9"/>
    </row>
    <row r="239" spans="1:9" x14ac:dyDescent="0.25">
      <c r="A239" s="10"/>
      <c r="B239" s="4"/>
      <c r="C239" s="4"/>
      <c r="D239" s="4"/>
      <c r="E239" s="4"/>
      <c r="F239" s="4"/>
      <c r="G239" s="4"/>
      <c r="H239" s="4"/>
      <c r="I239" s="9"/>
    </row>
    <row r="240" spans="1:9" x14ac:dyDescent="0.25">
      <c r="A240" s="10"/>
      <c r="B240" s="4"/>
      <c r="C240" s="4"/>
      <c r="D240" s="4"/>
      <c r="E240" s="4"/>
      <c r="F240" s="4"/>
      <c r="G240" s="4"/>
      <c r="H240" s="4"/>
      <c r="I240" s="9"/>
    </row>
    <row r="241" spans="1:9" ht="15.75" thickBot="1" x14ac:dyDescent="0.3">
      <c r="A241" s="18"/>
      <c r="B241" s="19"/>
      <c r="C241" s="19"/>
      <c r="D241" s="19"/>
      <c r="E241" s="19"/>
      <c r="F241" s="19"/>
      <c r="G241" s="19"/>
      <c r="H241" s="19"/>
      <c r="I241" s="20"/>
    </row>
    <row r="242" spans="1:9" x14ac:dyDescent="0.25">
      <c r="A242" s="10"/>
      <c r="B242" s="4"/>
      <c r="C242" s="4"/>
      <c r="D242" s="4"/>
      <c r="E242" s="4"/>
      <c r="F242" s="4"/>
      <c r="G242" s="4"/>
      <c r="H242" s="4"/>
      <c r="I242" s="9"/>
    </row>
    <row r="243" spans="1:9" x14ac:dyDescent="0.25">
      <c r="A243" s="10"/>
      <c r="B243" s="4"/>
      <c r="C243" s="4"/>
      <c r="D243" s="4"/>
      <c r="E243" s="4"/>
      <c r="F243" s="4"/>
      <c r="G243" s="4"/>
      <c r="H243" s="4"/>
      <c r="I243" s="9"/>
    </row>
    <row r="244" spans="1:9" x14ac:dyDescent="0.25">
      <c r="A244" s="10"/>
      <c r="B244" s="4"/>
      <c r="C244" s="4"/>
      <c r="D244" s="4"/>
      <c r="E244" s="4"/>
      <c r="F244" s="4"/>
      <c r="G244" s="4"/>
      <c r="H244" s="4"/>
      <c r="I244" s="9"/>
    </row>
    <row r="245" spans="1:9" x14ac:dyDescent="0.25">
      <c r="A245" s="10"/>
      <c r="B245" s="4"/>
      <c r="C245" s="4"/>
      <c r="D245" s="4"/>
      <c r="E245" s="4"/>
      <c r="F245" s="4"/>
      <c r="G245" s="4"/>
      <c r="H245" s="4"/>
      <c r="I245" s="9"/>
    </row>
    <row r="246" spans="1:9" x14ac:dyDescent="0.25">
      <c r="A246" s="10"/>
      <c r="B246" s="4"/>
      <c r="C246" s="4"/>
      <c r="D246" s="4"/>
      <c r="E246" s="4"/>
      <c r="F246" s="4"/>
      <c r="G246" s="4"/>
      <c r="H246" s="4"/>
      <c r="I246" s="9"/>
    </row>
    <row r="247" spans="1:9" x14ac:dyDescent="0.25">
      <c r="A247" s="366" t="s">
        <v>195</v>
      </c>
      <c r="B247" s="367"/>
      <c r="C247" s="367"/>
      <c r="D247" s="367"/>
      <c r="E247" s="367"/>
      <c r="F247" s="367"/>
      <c r="G247" s="367"/>
      <c r="H247" s="367"/>
      <c r="I247" s="368"/>
    </row>
    <row r="248" spans="1:9" x14ac:dyDescent="0.25">
      <c r="A248" s="10"/>
      <c r="B248" s="4"/>
      <c r="C248" s="4"/>
      <c r="D248" s="4"/>
      <c r="E248" s="4"/>
      <c r="F248" s="4"/>
      <c r="G248" s="4"/>
      <c r="H248" s="4"/>
      <c r="I248" s="9"/>
    </row>
    <row r="249" spans="1:9" x14ac:dyDescent="0.25">
      <c r="A249" s="10"/>
      <c r="B249" s="4"/>
      <c r="C249" s="4"/>
      <c r="D249" s="4"/>
      <c r="E249" s="4"/>
      <c r="F249" s="4"/>
      <c r="G249" s="4"/>
      <c r="H249" s="4"/>
      <c r="I249" s="9"/>
    </row>
    <row r="250" spans="1:9" x14ac:dyDescent="0.25">
      <c r="A250" s="10"/>
      <c r="B250" s="4"/>
      <c r="C250" s="4"/>
      <c r="D250" s="4"/>
      <c r="E250" s="4"/>
      <c r="F250" s="4"/>
      <c r="G250" s="4"/>
      <c r="H250" s="4"/>
      <c r="I250" s="9"/>
    </row>
    <row r="251" spans="1:9" x14ac:dyDescent="0.25">
      <c r="A251" s="10"/>
      <c r="B251" s="4"/>
      <c r="C251" s="4"/>
      <c r="D251" s="4"/>
      <c r="E251" s="4"/>
      <c r="F251" s="4"/>
      <c r="G251" s="4"/>
      <c r="H251" s="4"/>
      <c r="I251" s="9"/>
    </row>
    <row r="252" spans="1:9" x14ac:dyDescent="0.25">
      <c r="A252" s="10"/>
      <c r="B252" s="4"/>
      <c r="C252" s="4"/>
      <c r="D252" s="4"/>
      <c r="E252" s="4"/>
      <c r="F252" s="4"/>
      <c r="G252" s="4"/>
      <c r="H252" s="4"/>
      <c r="I252" s="9"/>
    </row>
    <row r="253" spans="1:9" x14ac:dyDescent="0.25">
      <c r="A253" s="10"/>
      <c r="B253" s="4"/>
      <c r="C253" s="4"/>
      <c r="D253" s="4"/>
      <c r="E253" s="4"/>
      <c r="F253" s="4"/>
      <c r="G253" s="4"/>
      <c r="H253" s="4"/>
      <c r="I253" s="9"/>
    </row>
    <row r="254" spans="1:9" x14ac:dyDescent="0.25">
      <c r="A254" s="10"/>
      <c r="B254" s="4"/>
      <c r="C254" s="4"/>
      <c r="D254" s="4"/>
      <c r="E254" s="4"/>
      <c r="F254" s="4"/>
      <c r="G254" s="4"/>
      <c r="H254" s="4"/>
      <c r="I254" s="9"/>
    </row>
    <row r="255" spans="1:9" x14ac:dyDescent="0.25">
      <c r="A255" s="10"/>
      <c r="B255" s="4"/>
      <c r="C255" s="4"/>
      <c r="D255" s="4"/>
      <c r="E255" s="4"/>
      <c r="F255" s="4"/>
      <c r="G255" s="4"/>
      <c r="H255" s="4"/>
      <c r="I255" s="9"/>
    </row>
    <row r="256" spans="1:9" x14ac:dyDescent="0.25">
      <c r="A256" s="10"/>
      <c r="B256" s="4"/>
      <c r="C256" s="4"/>
      <c r="D256" s="4"/>
      <c r="E256" s="4"/>
      <c r="F256" s="4"/>
      <c r="G256" s="4"/>
      <c r="H256" s="4"/>
      <c r="I256" s="9"/>
    </row>
    <row r="257" spans="1:20" x14ac:dyDescent="0.25">
      <c r="A257" s="10"/>
      <c r="B257" s="4"/>
      <c r="C257" s="4"/>
      <c r="D257" s="4"/>
      <c r="E257" s="4"/>
      <c r="F257" s="4"/>
      <c r="G257" s="4"/>
      <c r="H257" s="4"/>
      <c r="I257" s="9"/>
    </row>
    <row r="258" spans="1:20" x14ac:dyDescent="0.25">
      <c r="A258" s="10"/>
      <c r="B258" s="4"/>
      <c r="C258" s="4"/>
      <c r="D258" s="4"/>
      <c r="E258" s="4"/>
      <c r="F258" s="4"/>
      <c r="G258" s="4"/>
      <c r="H258" s="4"/>
      <c r="I258" s="9"/>
    </row>
    <row r="259" spans="1:20" x14ac:dyDescent="0.25">
      <c r="A259" s="10"/>
      <c r="B259" s="4"/>
      <c r="C259" s="4"/>
      <c r="D259" s="4"/>
      <c r="E259" s="4"/>
      <c r="F259" s="4"/>
      <c r="G259" s="4"/>
      <c r="H259" s="4"/>
      <c r="I259" s="9"/>
      <c r="O259" s="225"/>
      <c r="P259" s="225"/>
    </row>
    <row r="260" spans="1:20" x14ac:dyDescent="0.25">
      <c r="A260" s="10"/>
      <c r="B260" s="26"/>
      <c r="C260" s="26"/>
      <c r="D260" s="26"/>
      <c r="E260" s="26"/>
      <c r="F260" s="26"/>
      <c r="G260" s="26"/>
      <c r="H260" s="26"/>
      <c r="I260" s="9"/>
      <c r="O260" s="225"/>
      <c r="P260" s="225"/>
    </row>
    <row r="261" spans="1:20" x14ac:dyDescent="0.25">
      <c r="A261" s="10"/>
      <c r="B261" s="26"/>
      <c r="C261" s="26"/>
      <c r="D261" s="26"/>
      <c r="E261" s="26"/>
      <c r="F261" s="26"/>
      <c r="G261" s="26"/>
      <c r="H261" s="26"/>
      <c r="I261" s="9"/>
      <c r="O261" s="225"/>
      <c r="P261" s="226">
        <f ca="1">DATE(YEAR(TODAY()),MONTH(TODAY()),1)-1</f>
        <v>45535</v>
      </c>
    </row>
    <row r="262" spans="1:20" x14ac:dyDescent="0.25">
      <c r="A262" s="10"/>
      <c r="B262" s="26"/>
      <c r="C262" s="26"/>
      <c r="D262" s="26"/>
      <c r="E262" s="26"/>
      <c r="F262" s="26"/>
      <c r="G262" s="26"/>
      <c r="H262" s="26"/>
      <c r="I262" s="9"/>
      <c r="O262" s="225"/>
      <c r="P262" s="225"/>
    </row>
    <row r="263" spans="1:20" ht="15.75" thickBot="1" x14ac:dyDescent="0.3">
      <c r="A263" s="10"/>
      <c r="B263" s="26"/>
      <c r="C263" s="26"/>
      <c r="D263" s="26"/>
      <c r="E263" s="26"/>
      <c r="F263" s="26"/>
      <c r="G263" s="26"/>
      <c r="H263" s="26"/>
      <c r="I263" s="9"/>
      <c r="O263" s="225"/>
      <c r="P263" s="225"/>
    </row>
    <row r="264" spans="1:20" x14ac:dyDescent="0.25">
      <c r="A264" s="10"/>
      <c r="B264" s="370" t="s">
        <v>196</v>
      </c>
      <c r="C264" s="371"/>
      <c r="D264" s="371"/>
      <c r="E264" s="371"/>
      <c r="F264" s="371"/>
      <c r="G264" s="372" t="s">
        <v>197</v>
      </c>
      <c r="H264" s="373"/>
      <c r="I264" s="9"/>
    </row>
    <row r="265" spans="1:20" ht="21.75" x14ac:dyDescent="0.25">
      <c r="A265" s="10"/>
      <c r="B265" s="348" t="s">
        <v>198</v>
      </c>
      <c r="C265" s="349"/>
      <c r="D265" s="349"/>
      <c r="E265" s="349"/>
      <c r="F265" s="349"/>
      <c r="G265" s="369">
        <v>44562</v>
      </c>
      <c r="H265" s="351" t="s">
        <v>167</v>
      </c>
      <c r="I265" s="22"/>
    </row>
    <row r="266" spans="1:20" ht="22.15" customHeight="1" x14ac:dyDescent="0.25">
      <c r="A266" s="10"/>
      <c r="B266" s="348" t="s">
        <v>199</v>
      </c>
      <c r="C266" s="349"/>
      <c r="D266" s="349"/>
      <c r="E266" s="349"/>
      <c r="F266" s="349"/>
      <c r="G266" s="369">
        <v>44476</v>
      </c>
      <c r="H266" s="351" t="s">
        <v>167</v>
      </c>
      <c r="I266" s="22"/>
    </row>
    <row r="267" spans="1:20" x14ac:dyDescent="0.25">
      <c r="A267" s="10"/>
      <c r="B267" s="348"/>
      <c r="C267" s="349"/>
      <c r="D267" s="349"/>
      <c r="E267" s="349"/>
      <c r="F267" s="349"/>
      <c r="G267" s="369"/>
      <c r="H267" s="351"/>
      <c r="I267" s="9"/>
    </row>
    <row r="268" spans="1:20" x14ac:dyDescent="0.25">
      <c r="A268" s="10"/>
      <c r="B268" s="348" t="s">
        <v>200</v>
      </c>
      <c r="C268" s="349"/>
      <c r="D268" s="349"/>
      <c r="E268" s="349"/>
      <c r="F268" s="349"/>
      <c r="G268" s="383">
        <f ca="1">1.8%+0.55%*(P261-G266)/365</f>
        <v>3.3957534246575341E-2</v>
      </c>
      <c r="H268" s="384" t="s">
        <v>167</v>
      </c>
      <c r="I268" s="9"/>
    </row>
    <row r="269" spans="1:20" x14ac:dyDescent="0.25">
      <c r="A269" s="10"/>
      <c r="B269" s="348" t="s">
        <v>167</v>
      </c>
      <c r="C269" s="349"/>
      <c r="D269" s="349"/>
      <c r="E269" s="349"/>
      <c r="F269" s="349"/>
      <c r="G269" s="350"/>
      <c r="H269" s="351" t="s">
        <v>167</v>
      </c>
      <c r="I269" s="9"/>
      <c r="J269" s="25"/>
      <c r="K269" s="25"/>
    </row>
    <row r="270" spans="1:20" x14ac:dyDescent="0.25">
      <c r="A270" s="10"/>
      <c r="B270" s="348" t="s">
        <v>201</v>
      </c>
      <c r="C270" s="349"/>
      <c r="D270" s="349"/>
      <c r="E270" s="349"/>
      <c r="F270" s="349"/>
      <c r="G270" s="354">
        <f>Tablas!B35</f>
        <v>12105241</v>
      </c>
      <c r="H270" s="355" t="s">
        <v>167</v>
      </c>
      <c r="I270" s="9"/>
      <c r="K270" s="25"/>
      <c r="N270" t="s">
        <v>167</v>
      </c>
    </row>
    <row r="271" spans="1:20" x14ac:dyDescent="0.25">
      <c r="A271" s="10"/>
      <c r="B271" s="348" t="s">
        <v>202</v>
      </c>
      <c r="C271" s="349"/>
      <c r="D271" s="349"/>
      <c r="E271" s="349"/>
      <c r="F271" s="349"/>
      <c r="G271" s="354">
        <f>Tablas!C35</f>
        <v>12242153.983999999</v>
      </c>
      <c r="H271" s="355" t="s">
        <v>167</v>
      </c>
      <c r="I271" s="9"/>
    </row>
    <row r="272" spans="1:20" x14ac:dyDescent="0.25">
      <c r="A272" s="10"/>
      <c r="B272" s="348" t="s">
        <v>203</v>
      </c>
      <c r="C272" s="349"/>
      <c r="D272" s="349"/>
      <c r="E272" s="349"/>
      <c r="F272" s="349"/>
      <c r="G272" s="354">
        <f>SUM('Informe interno'!L112:L123)</f>
        <v>0</v>
      </c>
      <c r="H272" s="355"/>
      <c r="I272" s="9"/>
      <c r="L272" s="236"/>
      <c r="P272" s="347"/>
      <c r="Q272" s="347"/>
      <c r="R272" s="347"/>
      <c r="S272" s="347"/>
      <c r="T272" s="347"/>
    </row>
    <row r="273" spans="1:20" x14ac:dyDescent="0.25">
      <c r="A273" s="10"/>
      <c r="B273" s="348" t="s">
        <v>167</v>
      </c>
      <c r="C273" s="349"/>
      <c r="D273" s="349"/>
      <c r="E273" s="349"/>
      <c r="F273" s="349"/>
      <c r="G273" s="350"/>
      <c r="H273" s="351" t="s">
        <v>167</v>
      </c>
      <c r="I273" s="9"/>
      <c r="P273" s="347"/>
      <c r="Q273" s="347"/>
      <c r="R273" s="347"/>
      <c r="S273" s="347"/>
      <c r="T273" s="347"/>
    </row>
    <row r="274" spans="1:20" x14ac:dyDescent="0.25">
      <c r="A274" s="10"/>
      <c r="B274" s="348" t="s">
        <v>204</v>
      </c>
      <c r="C274" s="349"/>
      <c r="D274" s="349"/>
      <c r="E274" s="349"/>
      <c r="F274" s="349"/>
      <c r="G274" s="352">
        <f>Tablas!F72</f>
        <v>312066.60475</v>
      </c>
      <c r="H274" s="353" t="s">
        <v>167</v>
      </c>
      <c r="I274" s="9"/>
      <c r="P274" s="347"/>
      <c r="Q274" s="347"/>
      <c r="R274" s="347"/>
      <c r="S274" s="347"/>
      <c r="T274" s="347"/>
    </row>
    <row r="275" spans="1:20" x14ac:dyDescent="0.25">
      <c r="A275" s="10"/>
      <c r="B275" s="348" t="s">
        <v>205</v>
      </c>
      <c r="C275" s="349"/>
      <c r="D275" s="349"/>
      <c r="E275" s="349"/>
      <c r="F275" s="349"/>
      <c r="G275" s="352">
        <f>SUMIFS(AUX!K:K,AUX!H:H,1)</f>
        <v>310025.13150000008</v>
      </c>
      <c r="H275" s="353" t="s">
        <v>167</v>
      </c>
      <c r="I275" s="9"/>
    </row>
    <row r="276" spans="1:20" x14ac:dyDescent="0.25">
      <c r="A276" s="10"/>
      <c r="B276" s="348" t="s">
        <v>206</v>
      </c>
      <c r="C276" s="349"/>
      <c r="D276" s="349"/>
      <c r="E276" s="349"/>
      <c r="F276" s="349"/>
      <c r="G276" s="352">
        <f>Tablas!G72</f>
        <v>236702.973</v>
      </c>
      <c r="H276" s="353" t="s">
        <v>167</v>
      </c>
      <c r="I276" s="9"/>
    </row>
    <row r="277" spans="1:20" x14ac:dyDescent="0.25">
      <c r="A277" s="10"/>
      <c r="B277" s="348" t="s">
        <v>167</v>
      </c>
      <c r="C277" s="349"/>
      <c r="D277" s="349"/>
      <c r="E277" s="349"/>
      <c r="F277" s="349"/>
      <c r="G277" s="350"/>
      <c r="H277" s="351" t="s">
        <v>167</v>
      </c>
      <c r="I277" s="9"/>
    </row>
    <row r="278" spans="1:20" x14ac:dyDescent="0.25">
      <c r="A278" s="10"/>
      <c r="B278" s="348" t="s">
        <v>207</v>
      </c>
      <c r="C278" s="349"/>
      <c r="D278" s="349"/>
      <c r="E278" s="349"/>
      <c r="F278" s="361" t="s">
        <v>208</v>
      </c>
      <c r="G278" s="360">
        <f>Tablas!M34</f>
        <v>0</v>
      </c>
      <c r="H278" s="351" t="s">
        <v>167</v>
      </c>
      <c r="I278" s="9"/>
    </row>
    <row r="279" spans="1:20" ht="14.45" customHeight="1" x14ac:dyDescent="0.25">
      <c r="A279" s="10"/>
      <c r="B279" s="348" t="s">
        <v>209</v>
      </c>
      <c r="C279" s="349"/>
      <c r="D279" s="349"/>
      <c r="E279" s="349"/>
      <c r="F279" s="361"/>
      <c r="G279" s="360">
        <f>'Informe interno'!I127</f>
        <v>0.8625996518657062</v>
      </c>
      <c r="H279" s="351" t="s">
        <v>167</v>
      </c>
      <c r="I279" s="9"/>
    </row>
    <row r="280" spans="1:20" ht="14.45" customHeight="1" x14ac:dyDescent="0.25">
      <c r="A280" s="10"/>
      <c r="B280" s="348" t="s">
        <v>210</v>
      </c>
      <c r="C280" s="349"/>
      <c r="D280" s="349"/>
      <c r="E280" s="349"/>
      <c r="F280" s="361"/>
      <c r="G280" s="360">
        <v>0.86399999999999999</v>
      </c>
      <c r="H280" s="351" t="s">
        <v>167</v>
      </c>
      <c r="I280" s="9"/>
    </row>
    <row r="281" spans="1:20" x14ac:dyDescent="0.25">
      <c r="A281" s="10"/>
      <c r="B281" s="348" t="s">
        <v>167</v>
      </c>
      <c r="C281" s="349"/>
      <c r="D281" s="349"/>
      <c r="E281" s="349"/>
      <c r="F281" s="349"/>
      <c r="G281" s="350"/>
      <c r="H281" s="351"/>
      <c r="I281" s="9"/>
    </row>
    <row r="282" spans="1:20" ht="14.45" customHeight="1" x14ac:dyDescent="0.25">
      <c r="A282" s="10"/>
      <c r="B282" s="348" t="s">
        <v>211</v>
      </c>
      <c r="C282" s="349"/>
      <c r="D282" s="349"/>
      <c r="E282" s="349"/>
      <c r="F282" s="361" t="s">
        <v>208</v>
      </c>
      <c r="G282" s="360">
        <v>0.99950000000000006</v>
      </c>
      <c r="H282" s="351"/>
      <c r="I282" s="9"/>
    </row>
    <row r="283" spans="1:20" ht="14.45" customHeight="1" x14ac:dyDescent="0.25">
      <c r="A283" s="10"/>
      <c r="B283" s="348" t="s">
        <v>212</v>
      </c>
      <c r="C283" s="349"/>
      <c r="D283" s="349"/>
      <c r="E283" s="349"/>
      <c r="F283" s="361"/>
      <c r="G283" s="360">
        <f>'Informe interno'!J127</f>
        <v>0.99704957602610922</v>
      </c>
      <c r="H283" s="351"/>
      <c r="I283" s="9"/>
    </row>
    <row r="284" spans="1:20" ht="15" customHeight="1" x14ac:dyDescent="0.25">
      <c r="A284" s="10"/>
      <c r="B284" s="348" t="s">
        <v>213</v>
      </c>
      <c r="C284" s="349"/>
      <c r="D284" s="349"/>
      <c r="E284" s="349"/>
      <c r="F284" s="361"/>
      <c r="G284" s="360">
        <v>0.99</v>
      </c>
      <c r="H284" s="351"/>
      <c r="I284" s="9"/>
    </row>
    <row r="285" spans="1:20" x14ac:dyDescent="0.25">
      <c r="A285" s="10"/>
      <c r="B285" s="348"/>
      <c r="C285" s="349"/>
      <c r="D285" s="349"/>
      <c r="E285" s="349"/>
      <c r="F285" s="349"/>
      <c r="G285" s="360"/>
      <c r="H285" s="351"/>
      <c r="I285" s="9"/>
    </row>
    <row r="286" spans="1:20" ht="15.75" thickBot="1" x14ac:dyDescent="0.3">
      <c r="A286" s="10"/>
      <c r="B286" s="358" t="s">
        <v>214</v>
      </c>
      <c r="C286" s="359"/>
      <c r="D286" s="359"/>
      <c r="E286" s="359"/>
      <c r="F286" s="359"/>
      <c r="G286" s="356">
        <f>G270*(1-G282)</f>
        <v>6052.6204999993333</v>
      </c>
      <c r="H286" s="357"/>
      <c r="I286" s="9"/>
    </row>
    <row r="287" spans="1:20" x14ac:dyDescent="0.25">
      <c r="A287" s="10"/>
      <c r="B287" s="26"/>
      <c r="C287" s="26"/>
      <c r="D287" s="26"/>
      <c r="E287" s="26"/>
      <c r="F287" s="26"/>
      <c r="G287" s="26"/>
      <c r="H287" s="26"/>
      <c r="I287" s="9"/>
    </row>
    <row r="288" spans="1:20" x14ac:dyDescent="0.25">
      <c r="A288" s="10"/>
      <c r="B288" s="4"/>
      <c r="C288" s="4"/>
      <c r="D288" s="4"/>
      <c r="E288" s="4"/>
      <c r="F288" s="4"/>
      <c r="G288" s="4"/>
      <c r="H288" s="4"/>
      <c r="I288" s="9"/>
    </row>
    <row r="289" spans="1:9" x14ac:dyDescent="0.25">
      <c r="A289" s="10"/>
      <c r="B289" s="4"/>
      <c r="C289" s="4"/>
      <c r="D289" s="4"/>
      <c r="E289" s="4"/>
      <c r="F289" s="4"/>
      <c r="G289" s="4"/>
      <c r="H289" s="4"/>
      <c r="I289" s="9"/>
    </row>
    <row r="290" spans="1:9" x14ac:dyDescent="0.25">
      <c r="A290" s="10"/>
      <c r="B290" s="4"/>
      <c r="C290" s="4"/>
      <c r="D290" s="4"/>
      <c r="E290" s="4"/>
      <c r="F290" s="4"/>
      <c r="G290" s="4"/>
      <c r="H290" s="4"/>
      <c r="I290" s="9"/>
    </row>
    <row r="291" spans="1:9" x14ac:dyDescent="0.25">
      <c r="A291" s="10"/>
      <c r="B291" s="4"/>
      <c r="C291" s="4"/>
      <c r="D291" s="4"/>
      <c r="E291" s="4"/>
      <c r="F291" s="4"/>
      <c r="G291" s="4"/>
      <c r="H291" s="4"/>
      <c r="I291" s="9"/>
    </row>
    <row r="292" spans="1:9" x14ac:dyDescent="0.25">
      <c r="A292" s="10"/>
      <c r="B292" s="4"/>
      <c r="C292" s="4"/>
      <c r="D292" s="4"/>
      <c r="E292" s="4"/>
      <c r="F292" s="4"/>
      <c r="G292" s="4"/>
      <c r="H292" s="4"/>
      <c r="I292" s="9"/>
    </row>
    <row r="293" spans="1:9" x14ac:dyDescent="0.25">
      <c r="A293" s="10"/>
      <c r="B293" s="4"/>
      <c r="C293" s="4"/>
      <c r="D293" s="4"/>
      <c r="E293" s="4"/>
      <c r="F293" s="4"/>
      <c r="G293" s="4"/>
      <c r="H293" s="4"/>
      <c r="I293" s="9"/>
    </row>
    <row r="294" spans="1:9" x14ac:dyDescent="0.25">
      <c r="A294" s="10"/>
      <c r="B294" s="4"/>
      <c r="C294" s="4"/>
      <c r="D294" s="4"/>
      <c r="E294" s="4"/>
      <c r="F294" s="4"/>
      <c r="G294" s="4"/>
      <c r="H294" s="4"/>
      <c r="I294" s="9"/>
    </row>
    <row r="295" spans="1:9" x14ac:dyDescent="0.25">
      <c r="A295" s="10"/>
      <c r="B295" s="4"/>
      <c r="C295" s="4"/>
      <c r="D295" s="4"/>
      <c r="E295" s="4"/>
      <c r="F295" s="4"/>
      <c r="G295" s="4"/>
      <c r="H295" s="4"/>
      <c r="I295" s="9"/>
    </row>
    <row r="296" spans="1:9" x14ac:dyDescent="0.25">
      <c r="A296" s="10"/>
      <c r="B296" s="4"/>
      <c r="C296" s="4"/>
      <c r="D296" s="4"/>
      <c r="E296" s="4"/>
      <c r="F296" s="4"/>
      <c r="G296" s="4"/>
      <c r="H296" s="4"/>
      <c r="I296" s="9"/>
    </row>
    <row r="297" spans="1:9" x14ac:dyDescent="0.25">
      <c r="A297" s="10"/>
      <c r="B297" s="4"/>
      <c r="C297" s="4"/>
      <c r="D297" s="4"/>
      <c r="E297" s="4"/>
      <c r="F297" s="4"/>
      <c r="G297" s="4"/>
      <c r="H297" s="4"/>
      <c r="I297" s="9"/>
    </row>
    <row r="298" spans="1:9" x14ac:dyDescent="0.25">
      <c r="A298" s="10"/>
      <c r="B298" s="4"/>
      <c r="C298" s="4"/>
      <c r="D298" s="4"/>
      <c r="E298" s="4"/>
      <c r="F298" s="4"/>
      <c r="G298" s="4"/>
      <c r="H298" s="4"/>
      <c r="I298" s="9"/>
    </row>
    <row r="299" spans="1:9" x14ac:dyDescent="0.25">
      <c r="A299" s="10"/>
      <c r="B299" s="4"/>
      <c r="C299" s="4"/>
      <c r="D299" s="4"/>
      <c r="E299" s="4"/>
      <c r="F299" s="4"/>
      <c r="G299" s="4"/>
      <c r="H299" s="4"/>
      <c r="I299" s="9"/>
    </row>
    <row r="300" spans="1:9" x14ac:dyDescent="0.25">
      <c r="A300" s="10"/>
      <c r="B300" s="4"/>
      <c r="C300" s="4"/>
      <c r="D300" s="4"/>
      <c r="E300" s="4"/>
      <c r="F300" s="4"/>
      <c r="G300" s="4"/>
      <c r="H300" s="4"/>
      <c r="I300" s="9"/>
    </row>
    <row r="301" spans="1:9" x14ac:dyDescent="0.25">
      <c r="A301" s="10"/>
      <c r="B301" s="4"/>
      <c r="C301" s="4"/>
      <c r="D301" s="4"/>
      <c r="E301" s="4"/>
      <c r="F301" s="4"/>
      <c r="G301" s="4"/>
      <c r="H301" s="4"/>
      <c r="I301" s="9"/>
    </row>
    <row r="302" spans="1:9" x14ac:dyDescent="0.25">
      <c r="A302" s="10"/>
      <c r="B302" s="4"/>
      <c r="C302" s="4"/>
      <c r="D302" s="4"/>
      <c r="E302" s="4"/>
      <c r="F302" s="4"/>
      <c r="G302" s="4"/>
      <c r="H302" s="4"/>
      <c r="I302" s="9"/>
    </row>
    <row r="303" spans="1:9" ht="15.75" thickBot="1" x14ac:dyDescent="0.3">
      <c r="A303" s="18"/>
      <c r="B303" s="19"/>
      <c r="C303" s="19"/>
      <c r="D303" s="19"/>
      <c r="E303" s="19"/>
      <c r="F303" s="19"/>
      <c r="G303" s="19"/>
      <c r="H303" s="19"/>
      <c r="I303" s="20"/>
    </row>
  </sheetData>
  <mergeCells count="73">
    <mergeCell ref="Q1:Q2"/>
    <mergeCell ref="R1:R2"/>
    <mergeCell ref="N37:N38"/>
    <mergeCell ref="N73:N74"/>
    <mergeCell ref="O73:O74"/>
    <mergeCell ref="P73:P74"/>
    <mergeCell ref="Q73:Q74"/>
    <mergeCell ref="R73:R74"/>
    <mergeCell ref="N1:N2"/>
    <mergeCell ref="O1:O2"/>
    <mergeCell ref="P1:P2"/>
    <mergeCell ref="B269:F269"/>
    <mergeCell ref="N109:N111"/>
    <mergeCell ref="S73:S74"/>
    <mergeCell ref="T73:T74"/>
    <mergeCell ref="U73:U74"/>
    <mergeCell ref="B266:F266"/>
    <mergeCell ref="G266:H266"/>
    <mergeCell ref="B270:F270"/>
    <mergeCell ref="G270:H270"/>
    <mergeCell ref="A121:I121"/>
    <mergeCell ref="A183:I183"/>
    <mergeCell ref="A184:I184"/>
    <mergeCell ref="A247:I247"/>
    <mergeCell ref="G269:H269"/>
    <mergeCell ref="B267:F267"/>
    <mergeCell ref="G267:H267"/>
    <mergeCell ref="B264:F264"/>
    <mergeCell ref="G264:H264"/>
    <mergeCell ref="B186:H232"/>
    <mergeCell ref="B265:F265"/>
    <mergeCell ref="G265:H265"/>
    <mergeCell ref="B268:F268"/>
    <mergeCell ref="G268:H268"/>
    <mergeCell ref="B280:E280"/>
    <mergeCell ref="B282:E282"/>
    <mergeCell ref="A65:I65"/>
    <mergeCell ref="D28:F29"/>
    <mergeCell ref="B281:F281"/>
    <mergeCell ref="G281:H281"/>
    <mergeCell ref="G282:H282"/>
    <mergeCell ref="G278:H278"/>
    <mergeCell ref="G279:H279"/>
    <mergeCell ref="G280:H280"/>
    <mergeCell ref="B275:F275"/>
    <mergeCell ref="G275:H275"/>
    <mergeCell ref="B276:F276"/>
    <mergeCell ref="G276:H276"/>
    <mergeCell ref="B277:F277"/>
    <mergeCell ref="G277:H277"/>
    <mergeCell ref="B271:F271"/>
    <mergeCell ref="G271:H271"/>
    <mergeCell ref="B272:F272"/>
    <mergeCell ref="G272:H272"/>
    <mergeCell ref="G286:H286"/>
    <mergeCell ref="B286:F286"/>
    <mergeCell ref="B285:F285"/>
    <mergeCell ref="G285:H285"/>
    <mergeCell ref="G284:H284"/>
    <mergeCell ref="G283:H283"/>
    <mergeCell ref="B283:E283"/>
    <mergeCell ref="B284:E284"/>
    <mergeCell ref="F282:F284"/>
    <mergeCell ref="F278:F280"/>
    <mergeCell ref="B278:E278"/>
    <mergeCell ref="B279:E279"/>
    <mergeCell ref="P272:T272"/>
    <mergeCell ref="P273:T273"/>
    <mergeCell ref="P274:T274"/>
    <mergeCell ref="B273:F273"/>
    <mergeCell ref="G273:H273"/>
    <mergeCell ref="B274:F274"/>
    <mergeCell ref="G274:H274"/>
  </mergeCells>
  <dataValidations disablePrompts="1" count="1">
    <dataValidation type="list" allowBlank="1" showInputMessage="1" showErrorMessage="1" sqref="D28:F29" xr:uid="{088D4657-154F-4D42-8611-B5AB8CB3AFB7}">
      <formula1>$K$6:$K$45</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390FA5-24C4-4D1D-8C58-7B3508176B28}">
  <sheetPr codeName="Hoja6"/>
  <dimension ref="A1"/>
  <sheetViews>
    <sheetView topLeftCell="A32" zoomScale="110" zoomScaleNormal="110" workbookViewId="0">
      <selection activeCell="M19" sqref="M19"/>
    </sheetView>
  </sheetViews>
  <sheetFormatPr defaultColWidth="11.42578125" defaultRowHeight="15" x14ac:dyDescent="0.25"/>
  <sheetData/>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7D5948-20AB-4FF6-81D4-38AEDF27EB5E}">
  <sheetPr codeName="Hoja5"/>
  <dimension ref="A1:O72"/>
  <sheetViews>
    <sheetView tabSelected="1" topLeftCell="A28" zoomScale="80" zoomScaleNormal="80" workbookViewId="0">
      <selection activeCell="A37" sqref="A37:A39"/>
    </sheetView>
  </sheetViews>
  <sheetFormatPr defaultColWidth="11.42578125" defaultRowHeight="15" x14ac:dyDescent="0.25"/>
  <cols>
    <col min="1" max="1" width="14.7109375" style="37" customWidth="1"/>
    <col min="2" max="2" width="14.28515625" style="37" bestFit="1" customWidth="1"/>
    <col min="3" max="5" width="14.5703125" style="37" bestFit="1" customWidth="1"/>
    <col min="6" max="6" width="17.7109375" style="37" bestFit="1" customWidth="1"/>
    <col min="7" max="7" width="13" style="37" bestFit="1" customWidth="1"/>
    <col min="8" max="8" width="9.85546875" style="37" bestFit="1" customWidth="1"/>
    <col min="9" max="11" width="9.5703125" style="37" bestFit="1" customWidth="1"/>
    <col min="12" max="12" width="9.85546875" style="37" bestFit="1" customWidth="1"/>
    <col min="13" max="13" width="8" style="37" bestFit="1" customWidth="1"/>
    <col min="14" max="14" width="6.7109375" style="37" bestFit="1" customWidth="1"/>
  </cols>
  <sheetData>
    <row r="1" spans="1:15" x14ac:dyDescent="0.25">
      <c r="A1" s="403" t="s">
        <v>170</v>
      </c>
      <c r="B1" s="405" t="s">
        <v>165</v>
      </c>
      <c r="C1" s="405" t="s">
        <v>166</v>
      </c>
      <c r="D1" s="27" t="s">
        <v>215</v>
      </c>
      <c r="E1" s="27" t="s">
        <v>215</v>
      </c>
      <c r="F1" s="27" t="s">
        <v>215</v>
      </c>
      <c r="G1" s="27" t="s">
        <v>215</v>
      </c>
      <c r="H1" s="27" t="s">
        <v>215</v>
      </c>
      <c r="I1" s="27" t="s">
        <v>215</v>
      </c>
      <c r="J1" s="27" t="s">
        <v>215</v>
      </c>
      <c r="K1" s="27" t="s">
        <v>215</v>
      </c>
      <c r="L1" s="27" t="s">
        <v>215</v>
      </c>
      <c r="M1" s="224"/>
      <c r="N1" s="224"/>
      <c r="O1" s="224"/>
    </row>
    <row r="2" spans="1:15" ht="15.75" thickBot="1" x14ac:dyDescent="0.3">
      <c r="A2" s="404"/>
      <c r="B2" s="406"/>
      <c r="C2" s="406"/>
      <c r="D2" s="28" t="s">
        <v>216</v>
      </c>
      <c r="E2" s="28" t="s">
        <v>217</v>
      </c>
      <c r="F2" s="28" t="s">
        <v>218</v>
      </c>
      <c r="G2" s="28" t="s">
        <v>219</v>
      </c>
      <c r="H2" s="28" t="s">
        <v>220</v>
      </c>
      <c r="I2" s="28" t="s">
        <v>221</v>
      </c>
      <c r="J2" s="28" t="s">
        <v>222</v>
      </c>
      <c r="K2" s="28" t="s">
        <v>223</v>
      </c>
      <c r="L2" s="28" t="s">
        <v>224</v>
      </c>
      <c r="M2" s="224"/>
      <c r="N2" s="224"/>
      <c r="O2" s="224"/>
    </row>
    <row r="3" spans="1:15" ht="15.75" thickBot="1" x14ac:dyDescent="0.3">
      <c r="A3" s="38" t="s">
        <v>167</v>
      </c>
      <c r="B3" s="29" t="s">
        <v>168</v>
      </c>
      <c r="C3" s="29" t="s">
        <v>168</v>
      </c>
      <c r="D3" s="29" t="s">
        <v>168</v>
      </c>
      <c r="E3" s="29" t="s">
        <v>168</v>
      </c>
      <c r="F3" s="29" t="s">
        <v>168</v>
      </c>
      <c r="G3" s="29" t="s">
        <v>168</v>
      </c>
      <c r="H3" s="29" t="s">
        <v>168</v>
      </c>
      <c r="I3" s="29" t="s">
        <v>168</v>
      </c>
      <c r="J3" s="29" t="s">
        <v>168</v>
      </c>
      <c r="K3" s="29" t="s">
        <v>168</v>
      </c>
      <c r="L3" s="29" t="s">
        <v>168</v>
      </c>
      <c r="M3" s="224"/>
      <c r="N3" s="224"/>
      <c r="O3" s="224"/>
    </row>
    <row r="4" spans="1:15" x14ac:dyDescent="0.25">
      <c r="A4" s="39">
        <v>1</v>
      </c>
      <c r="B4" s="30">
        <f>SUMIFS(workdata!B:B,AUX!D:D,Tablas!A4)</f>
        <v>435076</v>
      </c>
      <c r="C4" s="31">
        <f>SUM(D4:L4)</f>
        <v>439223.66399999993</v>
      </c>
      <c r="D4" s="31">
        <f>SUMIFS(workdata!H:H,AUX!$D:$D,Tablas!$A4)+
SUMIFS(workdata!I:I,AUX!$D:$D,Tablas!$A4)</f>
        <v>48997.148000000001</v>
      </c>
      <c r="E4" s="31">
        <f>SUMIFS(workdata!J:J,AUX!$D:$D,Tablas!$A4)+
SUMIFS(workdata!K:K,AUX!$D:$D,Tablas!$A4)</f>
        <v>48623.934000000001</v>
      </c>
      <c r="F4" s="31">
        <f>SUMIFS(workdata!L:L,AUX!$D:$D,Tablas!$A4)+
SUMIFS(workdata!M:M,AUX!$D:$D,Tablas!$A4)</f>
        <v>49231.811000000002</v>
      </c>
      <c r="G4" s="31">
        <f>SUMIFS(workdata!N:N,AUX!$D:$D,Tablas!$A4)+
SUMIFS(workdata!O:O,AUX!$D:$D,Tablas!$A4)</f>
        <v>48738.555999999997</v>
      </c>
      <c r="H4" s="31">
        <f>SUMIFS(workdata!P:P,AUX!$D:$D,Tablas!$A4)+
SUMIFS(workdata!Q:Q,AUX!$D:$D,Tablas!$A4)</f>
        <v>48284.005000000005</v>
      </c>
      <c r="I4" s="31">
        <f>SUMIFS(workdata!R:R,AUX!$D:$D,Tablas!$A4)+
SUMIFS(workdata!S:S,AUX!$D:$D,Tablas!$A4)</f>
        <v>49260.684000000008</v>
      </c>
      <c r="J4" s="31">
        <f>SUMIFS(workdata!T:T,AUX!$D:$D,Tablas!$A4)+
SUMIFS(workdata!U:U,AUX!$D:$D,Tablas!$A4)</f>
        <v>48812.550999999999</v>
      </c>
      <c r="K4" s="31">
        <f>SUMIFS(workdata!V:V,AUX!$D:$D,Tablas!$A4)+
SUMIFS(workdata!W:W,AUX!$D:$D,Tablas!$A4)</f>
        <v>48434.447999999997</v>
      </c>
      <c r="L4" s="31">
        <f>SUMIFS(workdata!X:X,AUX!$D:$D,Tablas!$A4)+
SUMIFS(workdata!Y:Y,AUX!$D:$D,Tablas!$A4)</f>
        <v>48840.526999999995</v>
      </c>
      <c r="M4" s="224"/>
      <c r="N4" s="224"/>
      <c r="O4" s="224"/>
    </row>
    <row r="5" spans="1:15" ht="15.75" thickBot="1" x14ac:dyDescent="0.3">
      <c r="A5" s="39">
        <v>2</v>
      </c>
      <c r="B5" s="30">
        <f>SUMIFS(workdata!B:B,AUX!D:D,Tablas!A5)</f>
        <v>459008</v>
      </c>
      <c r="C5" s="31">
        <f>SUM(D5:L5)</f>
        <v>463449.56700000004</v>
      </c>
      <c r="D5" s="31">
        <f>SUMIFS(workdata!H:H,AUX!$D:$D,Tablas!$A5)+
SUMIFS(workdata!I:I,AUX!$D:$D,Tablas!$A5)</f>
        <v>51576.74500000001</v>
      </c>
      <c r="E5" s="31">
        <f>SUMIFS(workdata!J:J,AUX!$D:$D,Tablas!$A5)+
SUMIFS(workdata!K:K,AUX!$D:$D,Tablas!$A5)</f>
        <v>51304.320999999996</v>
      </c>
      <c r="F5" s="31">
        <f>SUMIFS(workdata!L:L,AUX!$D:$D,Tablas!$A5)+
SUMIFS(workdata!M:M,AUX!$D:$D,Tablas!$A5)</f>
        <v>51402.188000000009</v>
      </c>
      <c r="G5" s="31">
        <f>SUMIFS(workdata!N:N,AUX!$D:$D,Tablas!$A5)+
SUMIFS(workdata!O:O,AUX!$D:$D,Tablas!$A5)</f>
        <v>51687.017999999996</v>
      </c>
      <c r="H5" s="31">
        <f>SUMIFS(workdata!P:P,AUX!$D:$D,Tablas!$A5)+
SUMIFS(workdata!Q:Q,AUX!$D:$D,Tablas!$A5)</f>
        <v>51525.585000000006</v>
      </c>
      <c r="I5" s="31">
        <f>SUMIFS(workdata!R:R,AUX!$D:$D,Tablas!$A5)+
SUMIFS(workdata!S:S,AUX!$D:$D,Tablas!$A5)</f>
        <v>51865.261999999995</v>
      </c>
      <c r="J5" s="31">
        <f>SUMIFS(workdata!T:T,AUX!$D:$D,Tablas!$A5)+
SUMIFS(workdata!U:U,AUX!$D:$D,Tablas!$A5)</f>
        <v>51413.380000000005</v>
      </c>
      <c r="K5" s="31">
        <f>SUMIFS(workdata!V:V,AUX!$D:$D,Tablas!$A5)+
SUMIFS(workdata!W:W,AUX!$D:$D,Tablas!$A5)</f>
        <v>51548.563999999998</v>
      </c>
      <c r="L5" s="31">
        <f>SUMIFS(workdata!X:X,AUX!$D:$D,Tablas!$A5)+
SUMIFS(workdata!Y:Y,AUX!$D:$D,Tablas!$A5)</f>
        <v>51126.504000000001</v>
      </c>
      <c r="M5" s="224"/>
      <c r="N5" s="224"/>
      <c r="O5" s="224"/>
    </row>
    <row r="6" spans="1:15" ht="15.75" thickBot="1" x14ac:dyDescent="0.3">
      <c r="A6" s="39">
        <v>3</v>
      </c>
      <c r="B6" s="30">
        <f>SUMIFS(workdata!B:B,AUX!D:D,Tablas!A6)</f>
        <v>457536</v>
      </c>
      <c r="C6" s="31">
        <f t="shared" ref="C6:C31" si="0">SUM(D6:L6)</f>
        <v>462020.79499999998</v>
      </c>
      <c r="D6" s="31">
        <f>SUMIFS(workdata!H:H,AUX!$D:$D,Tablas!$A6)+
SUMIFS(workdata!I:I,AUX!$D:$D,Tablas!$A6)</f>
        <v>51529.629000000001</v>
      </c>
      <c r="E6" s="31">
        <f>SUMIFS(workdata!J:J,AUX!$D:$D,Tablas!$A6)+
SUMIFS(workdata!K:K,AUX!$D:$D,Tablas!$A6)</f>
        <v>51047.612999999983</v>
      </c>
      <c r="F6" s="31">
        <f>SUMIFS(workdata!L:L,AUX!$D:$D,Tablas!$A6)+
SUMIFS(workdata!M:M,AUX!$D:$D,Tablas!$A6)</f>
        <v>51242.7</v>
      </c>
      <c r="G6" s="31">
        <f>SUMIFS(workdata!N:N,AUX!$D:$D,Tablas!$A6)+
SUMIFS(workdata!O:O,AUX!$D:$D,Tablas!$A6)</f>
        <v>51726.599000000002</v>
      </c>
      <c r="H6" s="31">
        <f>SUMIFS(workdata!P:P,AUX!$D:$D,Tablas!$A6)+
SUMIFS(workdata!Q:Q,AUX!$D:$D,Tablas!$A6)</f>
        <v>51487.542000000001</v>
      </c>
      <c r="I6" s="31">
        <f>SUMIFS(workdata!R:R,AUX!$D:$D,Tablas!$A6)+
SUMIFS(workdata!S:S,AUX!$D:$D,Tablas!$A6)</f>
        <v>51669.15</v>
      </c>
      <c r="J6" s="31">
        <f>SUMIFS(workdata!T:T,AUX!$D:$D,Tablas!$A6)+
SUMIFS(workdata!U:U,AUX!$D:$D,Tablas!$A6)</f>
        <v>50646.284999999996</v>
      </c>
      <c r="K6" s="31">
        <f>SUMIFS(workdata!V:V,AUX!$D:$D,Tablas!$A6)+
SUMIFS(workdata!W:W,AUX!$D:$D,Tablas!$A6)</f>
        <v>51461.188999999998</v>
      </c>
      <c r="L6" s="31">
        <f>SUMIFS(workdata!X:X,AUX!$D:$D,Tablas!$A6)+
SUMIFS(workdata!Y:Y,AUX!$D:$D,Tablas!$A6)</f>
        <v>51210.088000000003</v>
      </c>
      <c r="M6" s="224"/>
      <c r="N6" s="224"/>
      <c r="O6" s="224"/>
    </row>
    <row r="7" spans="1:15" ht="15.75" thickBot="1" x14ac:dyDescent="0.3">
      <c r="A7" s="39">
        <v>4</v>
      </c>
      <c r="B7" s="30">
        <f>SUMIFS(workdata!B:B,AUX!D:D,Tablas!A7)</f>
        <v>429918</v>
      </c>
      <c r="C7" s="31">
        <f t="shared" si="0"/>
        <v>434032.46600000001</v>
      </c>
      <c r="D7" s="31">
        <f>SUMIFS(workdata!H:H,AUX!$D:$D,Tablas!$A7)+
SUMIFS(workdata!I:I,AUX!$D:$D,Tablas!$A7)</f>
        <v>49696.1</v>
      </c>
      <c r="E7" s="31">
        <f>SUMIFS(workdata!J:J,AUX!$D:$D,Tablas!$A7)+
SUMIFS(workdata!K:K,AUX!$D:$D,Tablas!$A7)</f>
        <v>49298.44</v>
      </c>
      <c r="F7" s="31">
        <f>SUMIFS(workdata!L:L,AUX!$D:$D,Tablas!$A7)+
SUMIFS(workdata!M:M,AUX!$D:$D,Tablas!$A7)</f>
        <v>49612.08</v>
      </c>
      <c r="G7" s="31">
        <f>SUMIFS(workdata!N:N,AUX!$D:$D,Tablas!$A7)+
SUMIFS(workdata!O:O,AUX!$D:$D,Tablas!$A7)</f>
        <v>37872.047000000006</v>
      </c>
      <c r="H7" s="31">
        <f>SUMIFS(workdata!P:P,AUX!$D:$D,Tablas!$A7)+
SUMIFS(workdata!Q:Q,AUX!$D:$D,Tablas!$A7)</f>
        <v>49636.364000000016</v>
      </c>
      <c r="I7" s="31">
        <f>SUMIFS(workdata!R:R,AUX!$D:$D,Tablas!$A7)+
SUMIFS(workdata!S:S,AUX!$D:$D,Tablas!$A7)</f>
        <v>49856.014999999999</v>
      </c>
      <c r="J7" s="31">
        <f>SUMIFS(workdata!T:T,AUX!$D:$D,Tablas!$A7)+
SUMIFS(workdata!U:U,AUX!$D:$D,Tablas!$A7)</f>
        <v>49391.822</v>
      </c>
      <c r="K7" s="31">
        <f>SUMIFS(workdata!V:V,AUX!$D:$D,Tablas!$A7)+
SUMIFS(workdata!W:W,AUX!$D:$D,Tablas!$A7)</f>
        <v>49037.983000000007</v>
      </c>
      <c r="L7" s="31">
        <f>SUMIFS(workdata!X:X,AUX!$D:$D,Tablas!$A7)+
SUMIFS(workdata!Y:Y,AUX!$D:$D,Tablas!$A7)</f>
        <v>49631.614999999998</v>
      </c>
      <c r="M7" s="224"/>
      <c r="N7" s="224"/>
      <c r="O7" s="224"/>
    </row>
    <row r="8" spans="1:15" ht="15.75" thickBot="1" x14ac:dyDescent="0.3">
      <c r="A8" s="39">
        <v>5</v>
      </c>
      <c r="B8" s="30">
        <f>SUMIFS(workdata!B:B,AUX!D:D,Tablas!A8)</f>
        <v>450356</v>
      </c>
      <c r="C8" s="31">
        <f t="shared" si="0"/>
        <v>454727.38399999996</v>
      </c>
      <c r="D8" s="31">
        <f>SUMIFS(workdata!H:H,AUX!$D:$D,Tablas!$A8)+
SUMIFS(workdata!I:I,AUX!$D:$D,Tablas!$A8)</f>
        <v>50671.474999999991</v>
      </c>
      <c r="E8" s="31">
        <f>SUMIFS(workdata!J:J,AUX!$D:$D,Tablas!$A8)+
SUMIFS(workdata!K:K,AUX!$D:$D,Tablas!$A8)</f>
        <v>50106.243000000002</v>
      </c>
      <c r="F8" s="31">
        <f>SUMIFS(workdata!L:L,AUX!$D:$D,Tablas!$A8)+
SUMIFS(workdata!M:M,AUX!$D:$D,Tablas!$A8)</f>
        <v>50472.000999999997</v>
      </c>
      <c r="G8" s="31">
        <f>SUMIFS(workdata!N:N,AUX!$D:$D,Tablas!$A8)+
SUMIFS(workdata!O:O,AUX!$D:$D,Tablas!$A8)</f>
        <v>50812.361000000004</v>
      </c>
      <c r="H8" s="31">
        <f>SUMIFS(workdata!P:P,AUX!$D:$D,Tablas!$A8)+
SUMIFS(workdata!Q:Q,AUX!$D:$D,Tablas!$A8)</f>
        <v>50770.192999999999</v>
      </c>
      <c r="I8" s="31">
        <f>SUMIFS(workdata!R:R,AUX!$D:$D,Tablas!$A8)+
SUMIFS(workdata!S:S,AUX!$D:$D,Tablas!$A8)</f>
        <v>50677.614999999991</v>
      </c>
      <c r="J8" s="31">
        <f>SUMIFS(workdata!T:T,AUX!$D:$D,Tablas!$A8)+
SUMIFS(workdata!U:U,AUX!$D:$D,Tablas!$A8)</f>
        <v>50378.338999999993</v>
      </c>
      <c r="K8" s="31">
        <f>SUMIFS(workdata!V:V,AUX!$D:$D,Tablas!$A8)+
SUMIFS(workdata!W:W,AUX!$D:$D,Tablas!$A8)</f>
        <v>50449.875</v>
      </c>
      <c r="L8" s="31">
        <f>SUMIFS(workdata!X:X,AUX!$D:$D,Tablas!$A8)+
SUMIFS(workdata!Y:Y,AUX!$D:$D,Tablas!$A8)</f>
        <v>50389.282000000007</v>
      </c>
      <c r="M8" s="224"/>
      <c r="N8" s="224"/>
      <c r="O8" s="224"/>
    </row>
    <row r="9" spans="1:15" ht="15.75" thickBot="1" x14ac:dyDescent="0.3">
      <c r="A9" s="39">
        <v>6</v>
      </c>
      <c r="B9" s="30">
        <f>SUMIFS(workdata!B:B,AUX!D:D,Tablas!A9)</f>
        <v>84254</v>
      </c>
      <c r="C9" s="30">
        <f>SUM(D9:L9)</f>
        <v>85073.898000000001</v>
      </c>
      <c r="D9" s="31">
        <f>SUMIFS(workdata!H:H,AUX!$D:$D,Tablas!$A9)+
SUMIFS(workdata!I:I,AUX!$D:$D,Tablas!$A9)</f>
        <v>9500.4290000000001</v>
      </c>
      <c r="E9" s="31">
        <f>SUMIFS(workdata!J:J,AUX!$D:$D,Tablas!$A9)+
SUMIFS(workdata!K:K,AUX!$D:$D,Tablas!$A9)</f>
        <v>9537.9710000000014</v>
      </c>
      <c r="F9" s="31">
        <f>SUMIFS(workdata!L:L,AUX!$D:$D,Tablas!$A9)+
SUMIFS(workdata!M:M,AUX!$D:$D,Tablas!$A9)</f>
        <v>9611.4340000000011</v>
      </c>
      <c r="G9" s="31">
        <f>SUMIFS(workdata!N:N,AUX!$D:$D,Tablas!$A9)+
SUMIFS(workdata!O:O,AUX!$D:$D,Tablas!$A9)</f>
        <v>9670.4140000000007</v>
      </c>
      <c r="H9" s="31">
        <f>SUMIFS(workdata!P:P,AUX!$D:$D,Tablas!$A9)+
SUMIFS(workdata!Q:Q,AUX!$D:$D,Tablas!$A9)</f>
        <v>9319.8919999999998</v>
      </c>
      <c r="I9" s="31">
        <f>SUMIFS(workdata!R:R,AUX!$D:$D,Tablas!$A9)+
SUMIFS(workdata!S:S,AUX!$D:$D,Tablas!$A9)</f>
        <v>9391.9510000000009</v>
      </c>
      <c r="J9" s="31">
        <f>SUMIFS(workdata!T:T,AUX!$D:$D,Tablas!$A9)+
SUMIFS(workdata!U:U,AUX!$D:$D,Tablas!$A9)</f>
        <v>9382.1589999999997</v>
      </c>
      <c r="K9" s="31">
        <f>SUMIFS(workdata!V:V,AUX!$D:$D,Tablas!$A9)+
SUMIFS(workdata!W:W,AUX!$D:$D,Tablas!$A9)</f>
        <v>9360.4509999999991</v>
      </c>
      <c r="L9" s="31">
        <f>SUMIFS(workdata!X:X,AUX!$D:$D,Tablas!$A9)+
SUMIFS(workdata!Y:Y,AUX!$D:$D,Tablas!$A9)</f>
        <v>9299.1970000000001</v>
      </c>
      <c r="M9" s="224"/>
      <c r="N9" s="224"/>
      <c r="O9" s="224"/>
    </row>
    <row r="10" spans="1:15" ht="15.75" thickBot="1" x14ac:dyDescent="0.3">
      <c r="A10" s="39">
        <v>7</v>
      </c>
      <c r="B10" s="30">
        <f>SUMIFS(workdata!B:B,AUX!D:D,Tablas!A10)</f>
        <v>317571</v>
      </c>
      <c r="C10" s="31">
        <f t="shared" si="0"/>
        <v>320105.08900000004</v>
      </c>
      <c r="D10" s="31">
        <f>SUMIFS(workdata!H:H,AUX!$D:$D,Tablas!$A10)+
SUMIFS(workdata!I:I,AUX!$D:$D,Tablas!$A10)</f>
        <v>35842.154000000002</v>
      </c>
      <c r="E10" s="31">
        <f>SUMIFS(workdata!J:J,AUX!$D:$D,Tablas!$A10)+
SUMIFS(workdata!K:K,AUX!$D:$D,Tablas!$A10)</f>
        <v>35477.472000000009</v>
      </c>
      <c r="F10" s="31">
        <f>SUMIFS(workdata!L:L,AUX!$D:$D,Tablas!$A10)+
SUMIFS(workdata!M:M,AUX!$D:$D,Tablas!$A10)</f>
        <v>35646.559999999998</v>
      </c>
      <c r="G10" s="31">
        <f>SUMIFS(workdata!N:N,AUX!$D:$D,Tablas!$A10)+
SUMIFS(workdata!O:O,AUX!$D:$D,Tablas!$A10)</f>
        <v>35777.356</v>
      </c>
      <c r="H10" s="31">
        <f>SUMIFS(workdata!P:P,AUX!$D:$D,Tablas!$A10)+
SUMIFS(workdata!Q:Q,AUX!$D:$D,Tablas!$A10)</f>
        <v>35750.652000000002</v>
      </c>
      <c r="I10" s="31">
        <f>SUMIFS(workdata!R:R,AUX!$D:$D,Tablas!$A10)+
SUMIFS(workdata!S:S,AUX!$D:$D,Tablas!$A10)</f>
        <v>35188.953000000001</v>
      </c>
      <c r="J10" s="31">
        <f>SUMIFS(workdata!T:T,AUX!$D:$D,Tablas!$A10)+
SUMIFS(workdata!U:U,AUX!$D:$D,Tablas!$A10)</f>
        <v>35456.125999999997</v>
      </c>
      <c r="K10" s="31">
        <f>SUMIFS(workdata!V:V,AUX!$D:$D,Tablas!$A10)+
SUMIFS(workdata!W:W,AUX!$D:$D,Tablas!$A10)</f>
        <v>35512.261000000006</v>
      </c>
      <c r="L10" s="31">
        <f>SUMIFS(workdata!X:X,AUX!$D:$D,Tablas!$A10)+
SUMIFS(workdata!Y:Y,AUX!$D:$D,Tablas!$A10)</f>
        <v>35453.555000000008</v>
      </c>
      <c r="M10" s="224"/>
      <c r="N10" s="224"/>
      <c r="O10" s="224"/>
    </row>
    <row r="11" spans="1:15" ht="15.75" thickBot="1" x14ac:dyDescent="0.3">
      <c r="A11" s="39">
        <v>8</v>
      </c>
      <c r="B11" s="30">
        <f>SUMIFS(workdata!B:B,AUX!D:D,Tablas!A11)</f>
        <v>482000</v>
      </c>
      <c r="C11" s="31">
        <f t="shared" si="0"/>
        <v>486884.52399999998</v>
      </c>
      <c r="D11" s="31">
        <f>SUMIFS(workdata!H:H,AUX!$D:$D,Tablas!$A11)+
SUMIFS(workdata!I:I,AUX!$D:$D,Tablas!$A11)</f>
        <v>54319.494999999995</v>
      </c>
      <c r="E11" s="31">
        <f>SUMIFS(workdata!J:J,AUX!$D:$D,Tablas!$A11)+
SUMIFS(workdata!K:K,AUX!$D:$D,Tablas!$A11)</f>
        <v>53782.44200000001</v>
      </c>
      <c r="F11" s="31">
        <f>SUMIFS(workdata!L:L,AUX!$D:$D,Tablas!$A11)+
SUMIFS(workdata!M:M,AUX!$D:$D,Tablas!$A11)</f>
        <v>54130.998999999996</v>
      </c>
      <c r="G11" s="31">
        <f>SUMIFS(workdata!N:N,AUX!$D:$D,Tablas!$A11)+
SUMIFS(workdata!O:O,AUX!$D:$D,Tablas!$A11)</f>
        <v>54507.712</v>
      </c>
      <c r="H11" s="31">
        <f>SUMIFS(workdata!P:P,AUX!$D:$D,Tablas!$A11)+
SUMIFS(workdata!Q:Q,AUX!$D:$D,Tablas!$A11)</f>
        <v>54258.130999999994</v>
      </c>
      <c r="I11" s="31">
        <f>SUMIFS(workdata!R:R,AUX!$D:$D,Tablas!$A11)+
SUMIFS(workdata!S:S,AUX!$D:$D,Tablas!$A11)</f>
        <v>54197.038999999997</v>
      </c>
      <c r="J11" s="31">
        <f>SUMIFS(workdata!T:T,AUX!$D:$D,Tablas!$A11)+
SUMIFS(workdata!U:U,AUX!$D:$D,Tablas!$A11)</f>
        <v>54014.614999999998</v>
      </c>
      <c r="K11" s="31">
        <f>SUMIFS(workdata!V:V,AUX!$D:$D,Tablas!$A11)+
SUMIFS(workdata!W:W,AUX!$D:$D,Tablas!$A11)</f>
        <v>54156.456000000006</v>
      </c>
      <c r="L11" s="31">
        <f>SUMIFS(workdata!X:X,AUX!$D:$D,Tablas!$A11)+
SUMIFS(workdata!Y:Y,AUX!$D:$D,Tablas!$A11)</f>
        <v>53517.634999999995</v>
      </c>
      <c r="M11" s="224"/>
      <c r="N11" s="224"/>
      <c r="O11" s="224"/>
    </row>
    <row r="12" spans="1:15" ht="15.75" thickBot="1" x14ac:dyDescent="0.3">
      <c r="A12" s="39">
        <v>9</v>
      </c>
      <c r="B12" s="30">
        <f>SUMIFS(workdata!B:B,AUX!D:D,Tablas!A12)</f>
        <v>482154</v>
      </c>
      <c r="C12" s="31">
        <f t="shared" si="0"/>
        <v>487007.34499999997</v>
      </c>
      <c r="D12" s="31">
        <f>SUMIFS(workdata!H:H,AUX!$D:$D,Tablas!$A12)+
SUMIFS(workdata!I:I,AUX!$D:$D,Tablas!$A12)</f>
        <v>54208.899999999994</v>
      </c>
      <c r="E12" s="31">
        <f>SUMIFS(workdata!J:J,AUX!$D:$D,Tablas!$A12)+
SUMIFS(workdata!K:K,AUX!$D:$D,Tablas!$A12)</f>
        <v>53753.517999999996</v>
      </c>
      <c r="F12" s="31">
        <f>SUMIFS(workdata!L:L,AUX!$D:$D,Tablas!$A12)+
SUMIFS(workdata!M:M,AUX!$D:$D,Tablas!$A12)</f>
        <v>54066.842000000004</v>
      </c>
      <c r="G12" s="31">
        <f>SUMIFS(workdata!N:N,AUX!$D:$D,Tablas!$A12)+
SUMIFS(workdata!O:O,AUX!$D:$D,Tablas!$A12)</f>
        <v>54402.747000000003</v>
      </c>
      <c r="H12" s="31">
        <f>SUMIFS(workdata!P:P,AUX!$D:$D,Tablas!$A12)+
SUMIFS(workdata!Q:Q,AUX!$D:$D,Tablas!$A12)</f>
        <v>54136.358999999997</v>
      </c>
      <c r="I12" s="31">
        <f>SUMIFS(workdata!R:R,AUX!$D:$D,Tablas!$A12)+
SUMIFS(workdata!S:S,AUX!$D:$D,Tablas!$A12)</f>
        <v>54259.505000000005</v>
      </c>
      <c r="J12" s="31">
        <f>SUMIFS(workdata!T:T,AUX!$D:$D,Tablas!$A12)+
SUMIFS(workdata!U:U,AUX!$D:$D,Tablas!$A12)</f>
        <v>53993.267999999996</v>
      </c>
      <c r="K12" s="31">
        <f>SUMIFS(workdata!V:V,AUX!$D:$D,Tablas!$A12)+
SUMIFS(workdata!W:W,AUX!$D:$D,Tablas!$A12)</f>
        <v>54127.106</v>
      </c>
      <c r="L12" s="31">
        <f>SUMIFS(workdata!X:X,AUX!$D:$D,Tablas!$A12)+
SUMIFS(workdata!Y:Y,AUX!$D:$D,Tablas!$A12)</f>
        <v>54059.099999999991</v>
      </c>
      <c r="M12" s="224"/>
      <c r="N12" s="224"/>
      <c r="O12" s="224"/>
    </row>
    <row r="13" spans="1:15" ht="15.75" thickBot="1" x14ac:dyDescent="0.3">
      <c r="A13" s="39">
        <v>10</v>
      </c>
      <c r="B13" s="30">
        <f>SUMIFS(workdata!B:B,AUX!D:D,Tablas!A13)</f>
        <v>462957</v>
      </c>
      <c r="C13" s="31">
        <f t="shared" si="0"/>
        <v>467533.77700000006</v>
      </c>
      <c r="D13" s="31">
        <f>SUMIFS(workdata!H:H,AUX!$D:$D,Tablas!$A13)+
SUMIFS(workdata!I:I,AUX!$D:$D,Tablas!$A13)</f>
        <v>51951.363000000005</v>
      </c>
      <c r="E13" s="31">
        <f>SUMIFS(workdata!J:J,AUX!$D:$D,Tablas!$A13)+
SUMIFS(workdata!K:K,AUX!$D:$D,Tablas!$A13)</f>
        <v>51696.179999999993</v>
      </c>
      <c r="F13" s="31">
        <f>SUMIFS(workdata!L:L,AUX!$D:$D,Tablas!$A13)+
SUMIFS(workdata!M:M,AUX!$D:$D,Tablas!$A13)</f>
        <v>51891.170999999995</v>
      </c>
      <c r="G13" s="31">
        <f>SUMIFS(workdata!N:N,AUX!$D:$D,Tablas!$A13)+
SUMIFS(workdata!O:O,AUX!$D:$D,Tablas!$A13)</f>
        <v>52187.664000000004</v>
      </c>
      <c r="H13" s="31">
        <f>SUMIFS(workdata!P:P,AUX!$D:$D,Tablas!$A13)+
SUMIFS(workdata!Q:Q,AUX!$D:$D,Tablas!$A13)</f>
        <v>51851.344000000005</v>
      </c>
      <c r="I13" s="31">
        <f>SUMIFS(workdata!R:R,AUX!$D:$D,Tablas!$A13)+
SUMIFS(workdata!S:S,AUX!$D:$D,Tablas!$A13)</f>
        <v>52236.057000000001</v>
      </c>
      <c r="J13" s="31">
        <f>SUMIFS(workdata!T:T,AUX!$D:$D,Tablas!$A13)+
SUMIFS(workdata!U:U,AUX!$D:$D,Tablas!$A13)</f>
        <v>51821.011999999995</v>
      </c>
      <c r="K13" s="31">
        <f>SUMIFS(workdata!V:V,AUX!$D:$D,Tablas!$A13)+
SUMIFS(workdata!W:W,AUX!$D:$D,Tablas!$A13)</f>
        <v>51954.857000000004</v>
      </c>
      <c r="L13" s="31">
        <f>SUMIFS(workdata!X:X,AUX!$D:$D,Tablas!$A13)+
SUMIFS(workdata!Y:Y,AUX!$D:$D,Tablas!$A13)</f>
        <v>51944.129000000001</v>
      </c>
      <c r="M13" s="224"/>
      <c r="N13" s="224"/>
      <c r="O13" s="224"/>
    </row>
    <row r="14" spans="1:15" ht="15.75" thickBot="1" x14ac:dyDescent="0.3">
      <c r="A14" s="39">
        <v>11</v>
      </c>
      <c r="B14" s="30">
        <f>SUMIFS(workdata!B:B,AUX!D:D,Tablas!A14)</f>
        <v>435861</v>
      </c>
      <c r="C14" s="31">
        <f t="shared" si="0"/>
        <v>439962.64399999997</v>
      </c>
      <c r="D14" s="31">
        <f>SUMIFS(workdata!H:H,AUX!$D:$D,Tablas!$A14)+
SUMIFS(workdata!I:I,AUX!$D:$D,Tablas!$A14)</f>
        <v>48820.264000000003</v>
      </c>
      <c r="E14" s="31">
        <f>SUMIFS(workdata!J:J,AUX!$D:$D,Tablas!$A14)+
SUMIFS(workdata!K:K,AUX!$D:$D,Tablas!$A14)</f>
        <v>48621.465999999986</v>
      </c>
      <c r="F14" s="31">
        <f>SUMIFS(workdata!L:L,AUX!$D:$D,Tablas!$A14)+
SUMIFS(workdata!M:M,AUX!$D:$D,Tablas!$A14)</f>
        <v>48784.712</v>
      </c>
      <c r="G14" s="31">
        <f>SUMIFS(workdata!N:N,AUX!$D:$D,Tablas!$A14)+
SUMIFS(workdata!O:O,AUX!$D:$D,Tablas!$A14)</f>
        <v>49071.642999999996</v>
      </c>
      <c r="H14" s="31">
        <f>SUMIFS(workdata!P:P,AUX!$D:$D,Tablas!$A14)+
SUMIFS(workdata!Q:Q,AUX!$D:$D,Tablas!$A14)</f>
        <v>48820.061000000002</v>
      </c>
      <c r="I14" s="31">
        <f>SUMIFS(workdata!R:R,AUX!$D:$D,Tablas!$A14)+
SUMIFS(workdata!S:S,AUX!$D:$D,Tablas!$A14)</f>
        <v>49161</v>
      </c>
      <c r="J14" s="31">
        <f>SUMIFS(workdata!T:T,AUX!$D:$D,Tablas!$A14)+
SUMIFS(workdata!U:U,AUX!$D:$D,Tablas!$A14)</f>
        <v>48841.866000000009</v>
      </c>
      <c r="K14" s="31">
        <f>SUMIFS(workdata!V:V,AUX!$D:$D,Tablas!$A14)+
SUMIFS(workdata!W:W,AUX!$D:$D,Tablas!$A14)</f>
        <v>48994.754000000001</v>
      </c>
      <c r="L14" s="31">
        <f>SUMIFS(workdata!X:X,AUX!$D:$D,Tablas!$A14)+
SUMIFS(workdata!Y:Y,AUX!$D:$D,Tablas!$A14)</f>
        <v>48846.877999999997</v>
      </c>
      <c r="M14" s="224"/>
      <c r="N14" s="224"/>
      <c r="O14" s="224"/>
    </row>
    <row r="15" spans="1:15" ht="15.75" thickBot="1" x14ac:dyDescent="0.3">
      <c r="A15" s="39">
        <v>12</v>
      </c>
      <c r="B15" s="30">
        <f>SUMIFS(workdata!B:B,AUX!D:D,Tablas!A15)</f>
        <v>480150</v>
      </c>
      <c r="C15" s="31">
        <f t="shared" si="0"/>
        <v>485103.08499999996</v>
      </c>
      <c r="D15" s="31">
        <f>SUMIFS(workdata!H:H,AUX!$D:$D,Tablas!$A15)+
SUMIFS(workdata!I:I,AUX!$D:$D,Tablas!$A15)</f>
        <v>54016.570999999996</v>
      </c>
      <c r="E15" s="31">
        <f>SUMIFS(workdata!J:J,AUX!$D:$D,Tablas!$A15)+
SUMIFS(workdata!K:K,AUX!$D:$D,Tablas!$A15)</f>
        <v>53588.578000000001</v>
      </c>
      <c r="F15" s="31">
        <f>SUMIFS(workdata!L:L,AUX!$D:$D,Tablas!$A15)+
SUMIFS(workdata!M:M,AUX!$D:$D,Tablas!$A15)</f>
        <v>53926.362999999998</v>
      </c>
      <c r="G15" s="31">
        <f>SUMIFS(workdata!N:N,AUX!$D:$D,Tablas!$A15)+
SUMIFS(workdata!O:O,AUX!$D:$D,Tablas!$A15)</f>
        <v>54018.158000000003</v>
      </c>
      <c r="H15" s="31">
        <f>SUMIFS(workdata!P:P,AUX!$D:$D,Tablas!$A15)+
SUMIFS(workdata!Q:Q,AUX!$D:$D,Tablas!$A15)</f>
        <v>53983.566000000006</v>
      </c>
      <c r="I15" s="31">
        <f>SUMIFS(workdata!R:R,AUX!$D:$D,Tablas!$A15)+
SUMIFS(workdata!S:S,AUX!$D:$D,Tablas!$A15)</f>
        <v>54124.019</v>
      </c>
      <c r="J15" s="31">
        <f>SUMIFS(workdata!T:T,AUX!$D:$D,Tablas!$A15)+
SUMIFS(workdata!U:U,AUX!$D:$D,Tablas!$A15)</f>
        <v>53854.070000000007</v>
      </c>
      <c r="K15" s="31">
        <f>SUMIFS(workdata!V:V,AUX!$D:$D,Tablas!$A15)+
SUMIFS(workdata!W:W,AUX!$D:$D,Tablas!$A15)</f>
        <v>53615.991000000002</v>
      </c>
      <c r="L15" s="31">
        <f>SUMIFS(workdata!X:X,AUX!$D:$D,Tablas!$A15)+
SUMIFS(workdata!Y:Y,AUX!$D:$D,Tablas!$A15)</f>
        <v>53975.769</v>
      </c>
      <c r="M15" s="224"/>
      <c r="N15" s="224"/>
      <c r="O15" s="224"/>
    </row>
    <row r="16" spans="1:15" ht="15.75" thickBot="1" x14ac:dyDescent="0.3">
      <c r="A16" s="39">
        <v>13</v>
      </c>
      <c r="B16" s="30">
        <f>SUMIFS(workdata!B:B,AUX!D:D,Tablas!A16)</f>
        <v>427293</v>
      </c>
      <c r="C16" s="31">
        <f t="shared" si="0"/>
        <v>431795.12900000002</v>
      </c>
      <c r="D16" s="31">
        <f>SUMIFS(workdata!H:H,AUX!$D:$D,Tablas!$A16)+
SUMIFS(workdata!I:I,AUX!$D:$D,Tablas!$A16)</f>
        <v>48156.748000000007</v>
      </c>
      <c r="E16" s="31">
        <f>SUMIFS(workdata!J:J,AUX!$D:$D,Tablas!$A16)+
SUMIFS(workdata!K:K,AUX!$D:$D,Tablas!$A16)</f>
        <v>47458.615000000005</v>
      </c>
      <c r="F16" s="31">
        <f>SUMIFS(workdata!L:L,AUX!$D:$D,Tablas!$A16)+
SUMIFS(workdata!M:M,AUX!$D:$D,Tablas!$A16)</f>
        <v>47998.784</v>
      </c>
      <c r="G16" s="31">
        <f>SUMIFS(workdata!N:N,AUX!$D:$D,Tablas!$A16)+
SUMIFS(workdata!O:O,AUX!$D:$D,Tablas!$A16)</f>
        <v>48260.282000000007</v>
      </c>
      <c r="H16" s="31">
        <f>SUMIFS(workdata!P:P,AUX!$D:$D,Tablas!$A16)+
SUMIFS(workdata!Q:Q,AUX!$D:$D,Tablas!$A16)</f>
        <v>48114.262999999992</v>
      </c>
      <c r="I16" s="31">
        <f>SUMIFS(workdata!R:R,AUX!$D:$D,Tablas!$A16)+
SUMIFS(workdata!S:S,AUX!$D:$D,Tablas!$A16)</f>
        <v>47641.645000000004</v>
      </c>
      <c r="J16" s="31">
        <f>SUMIFS(workdata!T:T,AUX!$D:$D,Tablas!$A16)+
SUMIFS(workdata!U:U,AUX!$D:$D,Tablas!$A16)</f>
        <v>47898.189000000006</v>
      </c>
      <c r="K16" s="31">
        <f>SUMIFS(workdata!V:V,AUX!$D:$D,Tablas!$A16)+
SUMIFS(workdata!W:W,AUX!$D:$D,Tablas!$A16)</f>
        <v>48332.675000000003</v>
      </c>
      <c r="L16" s="31">
        <f>SUMIFS(workdata!X:X,AUX!$D:$D,Tablas!$A16)+
SUMIFS(workdata!Y:Y,AUX!$D:$D,Tablas!$A16)</f>
        <v>47933.928</v>
      </c>
      <c r="M16" s="224"/>
      <c r="N16" s="224"/>
      <c r="O16" s="224"/>
    </row>
    <row r="17" spans="1:15" ht="15.75" thickBot="1" x14ac:dyDescent="0.3">
      <c r="A17" s="39">
        <v>14</v>
      </c>
      <c r="B17" s="30">
        <f>SUMIFS(workdata!B:B,AUX!D:D,Tablas!A17)</f>
        <v>182536</v>
      </c>
      <c r="C17" s="31">
        <f t="shared" si="0"/>
        <v>184225.47399999999</v>
      </c>
      <c r="D17" s="31">
        <f>SUMIFS(workdata!H:H,AUX!$D:$D,Tablas!$A17)+
SUMIFS(workdata!I:I,AUX!$D:$D,Tablas!$A17)</f>
        <v>20663.982</v>
      </c>
      <c r="E17" s="31">
        <f>SUMIFS(workdata!J:J,AUX!$D:$D,Tablas!$A17)+
SUMIFS(workdata!K:K,AUX!$D:$D,Tablas!$A17)</f>
        <v>20373.139000000003</v>
      </c>
      <c r="F17" s="31">
        <f>SUMIFS(workdata!L:L,AUX!$D:$D,Tablas!$A17)+
SUMIFS(workdata!M:M,AUX!$D:$D,Tablas!$A17)</f>
        <v>20450.760000000002</v>
      </c>
      <c r="G17" s="31">
        <f>SUMIFS(workdata!N:N,AUX!$D:$D,Tablas!$A17)+
SUMIFS(workdata!O:O,AUX!$D:$D,Tablas!$A17)</f>
        <v>20563.103999999999</v>
      </c>
      <c r="H17" s="31">
        <f>SUMIFS(workdata!P:P,AUX!$D:$D,Tablas!$A17)+
SUMIFS(workdata!Q:Q,AUX!$D:$D,Tablas!$A17)</f>
        <v>20567.650999999998</v>
      </c>
      <c r="I17" s="31">
        <f>SUMIFS(workdata!R:R,AUX!$D:$D,Tablas!$A17)+
SUMIFS(workdata!S:S,AUX!$D:$D,Tablas!$A17)</f>
        <v>20480.863999999998</v>
      </c>
      <c r="J17" s="31">
        <f>SUMIFS(workdata!T:T,AUX!$D:$D,Tablas!$A17)+
SUMIFS(workdata!U:U,AUX!$D:$D,Tablas!$A17)</f>
        <v>20350.713</v>
      </c>
      <c r="K17" s="31">
        <f>SUMIFS(workdata!V:V,AUX!$D:$D,Tablas!$A17)+
SUMIFS(workdata!W:W,AUX!$D:$D,Tablas!$A17)</f>
        <v>20362.034</v>
      </c>
      <c r="L17" s="31">
        <f>SUMIFS(workdata!X:X,AUX!$D:$D,Tablas!$A17)+
SUMIFS(workdata!Y:Y,AUX!$D:$D,Tablas!$A17)</f>
        <v>20413.226999999999</v>
      </c>
      <c r="M17" s="224"/>
      <c r="N17" s="224"/>
      <c r="O17" s="224"/>
    </row>
    <row r="18" spans="1:15" ht="15.75" thickBot="1" x14ac:dyDescent="0.3">
      <c r="A18" s="39">
        <v>15</v>
      </c>
      <c r="B18" s="30">
        <f>SUMIFS(workdata!B:B,AUX!D:D,Tablas!A18)</f>
        <v>470652</v>
      </c>
      <c r="C18" s="31">
        <f t="shared" si="0"/>
        <v>475357.11399999994</v>
      </c>
      <c r="D18" s="31">
        <f>SUMIFS(workdata!H:H,AUX!$D:$D,Tablas!$A18)+
SUMIFS(workdata!I:I,AUX!$D:$D,Tablas!$A18)</f>
        <v>52785.597999999998</v>
      </c>
      <c r="E18" s="31">
        <f>SUMIFS(workdata!J:J,AUX!$D:$D,Tablas!$A18)+
SUMIFS(workdata!K:K,AUX!$D:$D,Tablas!$A18)</f>
        <v>52561.336000000003</v>
      </c>
      <c r="F18" s="31">
        <f>SUMIFS(workdata!L:L,AUX!$D:$D,Tablas!$A18)+
SUMIFS(workdata!M:M,AUX!$D:$D,Tablas!$A18)</f>
        <v>52813.983999999997</v>
      </c>
      <c r="G18" s="31">
        <f>SUMIFS(workdata!N:N,AUX!$D:$D,Tablas!$A18)+
SUMIFS(workdata!O:O,AUX!$D:$D,Tablas!$A18)</f>
        <v>52951.939999999995</v>
      </c>
      <c r="H18" s="31">
        <f>SUMIFS(workdata!P:P,AUX!$D:$D,Tablas!$A18)+
SUMIFS(workdata!Q:Q,AUX!$D:$D,Tablas!$A18)</f>
        <v>52679.048999999999</v>
      </c>
      <c r="I18" s="31">
        <f>SUMIFS(workdata!R:R,AUX!$D:$D,Tablas!$A18)+
SUMIFS(workdata!S:S,AUX!$D:$D,Tablas!$A18)</f>
        <v>52990.12</v>
      </c>
      <c r="J18" s="31">
        <f>SUMIFS(workdata!T:T,AUX!$D:$D,Tablas!$A18)+
SUMIFS(workdata!U:U,AUX!$D:$D,Tablas!$A18)</f>
        <v>52792.008999999991</v>
      </c>
      <c r="K18" s="31">
        <f>SUMIFS(workdata!V:V,AUX!$D:$D,Tablas!$A18)+
SUMIFS(workdata!W:W,AUX!$D:$D,Tablas!$A18)</f>
        <v>52907.012999999992</v>
      </c>
      <c r="L18" s="31">
        <f>SUMIFS(workdata!X:X,AUX!$D:$D,Tablas!$A18)+
SUMIFS(workdata!Y:Y,AUX!$D:$D,Tablas!$A18)</f>
        <v>52876.064999999995</v>
      </c>
      <c r="M18" s="224"/>
      <c r="N18" s="224"/>
      <c r="O18" s="224"/>
    </row>
    <row r="19" spans="1:15" ht="15.75" thickBot="1" x14ac:dyDescent="0.3">
      <c r="A19" s="39">
        <v>16</v>
      </c>
      <c r="B19" s="30">
        <f>SUMIFS(workdata!B:B,AUX!D:D,Tablas!A19)</f>
        <v>464890</v>
      </c>
      <c r="C19" s="31">
        <f>SUM(D19:L19)</f>
        <v>469468.37099999998</v>
      </c>
      <c r="D19" s="31">
        <f>SUMIFS(workdata!H:H,AUX!$D:$D,Tablas!$A19)+
SUMIFS(workdata!I:I,AUX!$D:$D,Tablas!$A19)</f>
        <v>52095.428</v>
      </c>
      <c r="E19" s="31">
        <f>SUMIFS(workdata!J:J,AUX!$D:$D,Tablas!$A19)+
SUMIFS(workdata!K:K,AUX!$D:$D,Tablas!$A19)</f>
        <v>51907.316999999988</v>
      </c>
      <c r="F19" s="31">
        <f>SUMIFS(workdata!L:L,AUX!$D:$D,Tablas!$A19)+
SUMIFS(workdata!M:M,AUX!$D:$D,Tablas!$A19)</f>
        <v>52144.180999999997</v>
      </c>
      <c r="G19" s="31">
        <f>SUMIFS(workdata!N:N,AUX!$D:$D,Tablas!$A19)+
SUMIFS(workdata!O:O,AUX!$D:$D,Tablas!$A19)</f>
        <v>52373.305999999997</v>
      </c>
      <c r="H19" s="31">
        <f>SUMIFS(workdata!P:P,AUX!$D:$D,Tablas!$A19)+
SUMIFS(workdata!Q:Q,AUX!$D:$D,Tablas!$A19)</f>
        <v>51959.717000000004</v>
      </c>
      <c r="I19" s="31">
        <f>SUMIFS(workdata!R:R,AUX!$D:$D,Tablas!$A19)+
SUMIFS(workdata!S:S,AUX!$D:$D,Tablas!$A19)</f>
        <v>52477.623</v>
      </c>
      <c r="J19" s="31">
        <f>SUMIFS(workdata!T:T,AUX!$D:$D,Tablas!$A19)+
SUMIFS(workdata!U:U,AUX!$D:$D,Tablas!$A19)</f>
        <v>52122.152000000002</v>
      </c>
      <c r="K19" s="31">
        <f>SUMIFS(workdata!V:V,AUX!$D:$D,Tablas!$A19)+
SUMIFS(workdata!W:W,AUX!$D:$D,Tablas!$A19)</f>
        <v>52180.925000000003</v>
      </c>
      <c r="L19" s="31">
        <f>SUMIFS(workdata!X:X,AUX!$D:$D,Tablas!$A19)+
SUMIFS(workdata!Y:Y,AUX!$D:$D,Tablas!$A19)</f>
        <v>52207.722000000002</v>
      </c>
      <c r="M19" s="224"/>
      <c r="N19" s="224"/>
      <c r="O19" s="224"/>
    </row>
    <row r="20" spans="1:15" ht="15.75" thickBot="1" x14ac:dyDescent="0.3">
      <c r="A20" s="39">
        <v>17</v>
      </c>
      <c r="B20" s="30">
        <f>SUMIFS(workdata!B:B,AUX!D:D,Tablas!A20)</f>
        <v>429294</v>
      </c>
      <c r="C20" s="31">
        <f t="shared" si="0"/>
        <v>433320.19500000001</v>
      </c>
      <c r="D20" s="31">
        <f>SUMIFS(workdata!H:H,AUX!$D:$D,Tablas!$A20)+
SUMIFS(workdata!I:I,AUX!$D:$D,Tablas!$A20)</f>
        <v>48060.263999999996</v>
      </c>
      <c r="E20" s="31">
        <f>SUMIFS(workdata!J:J,AUX!$D:$D,Tablas!$A20)+
SUMIFS(workdata!K:K,AUX!$D:$D,Tablas!$A20)</f>
        <v>47952.983</v>
      </c>
      <c r="F20" s="31">
        <f>SUMIFS(workdata!L:L,AUX!$D:$D,Tablas!$A20)+
SUMIFS(workdata!M:M,AUX!$D:$D,Tablas!$A20)</f>
        <v>48097.021999999997</v>
      </c>
      <c r="G20" s="31">
        <f>SUMIFS(workdata!N:N,AUX!$D:$D,Tablas!$A20)+
SUMIFS(workdata!O:O,AUX!$D:$D,Tablas!$A20)</f>
        <v>48265.800999999999</v>
      </c>
      <c r="H20" s="31">
        <f>SUMIFS(workdata!P:P,AUX!$D:$D,Tablas!$A20)+
SUMIFS(workdata!Q:Q,AUX!$D:$D,Tablas!$A20)</f>
        <v>47959.058999999994</v>
      </c>
      <c r="I20" s="31">
        <f>SUMIFS(workdata!R:R,AUX!$D:$D,Tablas!$A20)+
SUMIFS(workdata!S:S,AUX!$D:$D,Tablas!$A20)</f>
        <v>48446.260999999999</v>
      </c>
      <c r="J20" s="31">
        <f>SUMIFS(workdata!T:T,AUX!$D:$D,Tablas!$A20)+
SUMIFS(workdata!U:U,AUX!$D:$D,Tablas!$A20)</f>
        <v>48146.108999999997</v>
      </c>
      <c r="K20" s="31">
        <f>SUMIFS(workdata!V:V,AUX!$D:$D,Tablas!$A20)+
SUMIFS(workdata!W:W,AUX!$D:$D,Tablas!$A20)</f>
        <v>48252.074999999997</v>
      </c>
      <c r="L20" s="31">
        <f>SUMIFS(workdata!X:X,AUX!$D:$D,Tablas!$A20)+
SUMIFS(workdata!Y:Y,AUX!$D:$D,Tablas!$A20)</f>
        <v>48140.620999999999</v>
      </c>
      <c r="M20" s="224"/>
      <c r="N20" s="224"/>
      <c r="O20" s="224"/>
    </row>
    <row r="21" spans="1:15" ht="15.75" thickBot="1" x14ac:dyDescent="0.3">
      <c r="A21" s="39">
        <v>18</v>
      </c>
      <c r="B21" s="30">
        <f>SUMIFS(workdata!B:B,AUX!D:D,Tablas!A21)</f>
        <v>221769</v>
      </c>
      <c r="C21" s="31">
        <f t="shared" si="0"/>
        <v>223402.62100000001</v>
      </c>
      <c r="D21" s="31">
        <f>SUMIFS(workdata!H:H,AUX!$D:$D,Tablas!$A21)+
SUMIFS(workdata!I:I,AUX!$D:$D,Tablas!$A21)</f>
        <v>24859.305999999997</v>
      </c>
      <c r="E21" s="31">
        <f>SUMIFS(workdata!J:J,AUX!$D:$D,Tablas!$A21)+
SUMIFS(workdata!K:K,AUX!$D:$D,Tablas!$A21)</f>
        <v>24651.118999999999</v>
      </c>
      <c r="F21" s="31">
        <f>SUMIFS(workdata!L:L,AUX!$D:$D,Tablas!$A21)+
SUMIFS(workdata!M:M,AUX!$D:$D,Tablas!$A21)</f>
        <v>24814.467000000001</v>
      </c>
      <c r="G21" s="31">
        <f>SUMIFS(workdata!N:N,AUX!$D:$D,Tablas!$A21)+
SUMIFS(workdata!O:O,AUX!$D:$D,Tablas!$A21)</f>
        <v>24931.111000000001</v>
      </c>
      <c r="H21" s="31">
        <f>SUMIFS(workdata!P:P,AUX!$D:$D,Tablas!$A21)+
SUMIFS(workdata!Q:Q,AUX!$D:$D,Tablas!$A21)</f>
        <v>24782.328000000001</v>
      </c>
      <c r="I21" s="31">
        <f>SUMIFS(workdata!R:R,AUX!$D:$D,Tablas!$A21)+
SUMIFS(workdata!S:S,AUX!$D:$D,Tablas!$A21)</f>
        <v>24860.237000000001</v>
      </c>
      <c r="J21" s="31">
        <f>SUMIFS(workdata!T:T,AUX!$D:$D,Tablas!$A21)+
SUMIFS(workdata!U:U,AUX!$D:$D,Tablas!$A21)</f>
        <v>24804.664999999997</v>
      </c>
      <c r="K21" s="31">
        <f>SUMIFS(workdata!V:V,AUX!$D:$D,Tablas!$A21)+
SUMIFS(workdata!W:W,AUX!$D:$D,Tablas!$A21)</f>
        <v>24974.379999999997</v>
      </c>
      <c r="L21" s="31">
        <f>SUMIFS(workdata!X:X,AUX!$D:$D,Tablas!$A21)+
SUMIFS(workdata!Y:Y,AUX!$D:$D,Tablas!$A21)</f>
        <v>24725.007999999998</v>
      </c>
      <c r="M21" s="224"/>
      <c r="N21" s="224"/>
      <c r="O21" s="224"/>
    </row>
    <row r="22" spans="1:15" ht="15.75" thickBot="1" x14ac:dyDescent="0.3">
      <c r="A22" s="39">
        <v>19</v>
      </c>
      <c r="B22" s="30">
        <f>SUMIFS(workdata!B:B,AUX!D:D,Tablas!A22)</f>
        <v>404368</v>
      </c>
      <c r="C22" s="31">
        <f t="shared" si="0"/>
        <v>408074.58299999998</v>
      </c>
      <c r="D22" s="31">
        <f>SUMIFS(workdata!H:H,AUX!$D:$D,Tablas!$A22)+
SUMIFS(workdata!I:I,AUX!$D:$D,Tablas!$A22)</f>
        <v>45286.601999999999</v>
      </c>
      <c r="E22" s="31">
        <f>SUMIFS(workdata!J:J,AUX!$D:$D,Tablas!$A22)+
SUMIFS(workdata!K:K,AUX!$D:$D,Tablas!$A22)</f>
        <v>45149.312000000005</v>
      </c>
      <c r="F22" s="31">
        <f>SUMIFS(workdata!L:L,AUX!$D:$D,Tablas!$A22)+
SUMIFS(workdata!M:M,AUX!$D:$D,Tablas!$A22)</f>
        <v>45337.188999999998</v>
      </c>
      <c r="G22" s="31">
        <f>SUMIFS(workdata!N:N,AUX!$D:$D,Tablas!$A22)+
SUMIFS(workdata!O:O,AUX!$D:$D,Tablas!$A22)</f>
        <v>45289.892</v>
      </c>
      <c r="H22" s="31">
        <f>SUMIFS(workdata!P:P,AUX!$D:$D,Tablas!$A22)+
SUMIFS(workdata!Q:Q,AUX!$D:$D,Tablas!$A22)</f>
        <v>45192.11</v>
      </c>
      <c r="I22" s="31">
        <f>SUMIFS(workdata!R:R,AUX!$D:$D,Tablas!$A22)+
SUMIFS(workdata!S:S,AUX!$D:$D,Tablas!$A22)</f>
        <v>45613.173999999999</v>
      </c>
      <c r="J22" s="31">
        <f>SUMIFS(workdata!T:T,AUX!$D:$D,Tablas!$A22)+
SUMIFS(workdata!U:U,AUX!$D:$D,Tablas!$A22)</f>
        <v>45350.364000000001</v>
      </c>
      <c r="K22" s="31">
        <f>SUMIFS(workdata!V:V,AUX!$D:$D,Tablas!$A22)+
SUMIFS(workdata!W:W,AUX!$D:$D,Tablas!$A22)</f>
        <v>45515.371000000006</v>
      </c>
      <c r="L22" s="31">
        <f>SUMIFS(workdata!X:X,AUX!$D:$D,Tablas!$A22)+
SUMIFS(workdata!Y:Y,AUX!$D:$D,Tablas!$A22)</f>
        <v>45340.569000000003</v>
      </c>
      <c r="M22" s="224"/>
      <c r="N22" s="224"/>
      <c r="O22" s="224"/>
    </row>
    <row r="23" spans="1:15" ht="15.75" thickBot="1" x14ac:dyDescent="0.3">
      <c r="A23" s="39">
        <v>20</v>
      </c>
      <c r="B23" s="30">
        <f>SUMIFS(workdata!B:B,AUX!D:D,Tablas!A23)</f>
        <v>436198</v>
      </c>
      <c r="C23" s="31">
        <f t="shared" si="0"/>
        <v>440355.20600000001</v>
      </c>
      <c r="D23" s="31">
        <f>SUMIFS(workdata!H:H,AUX!$D:$D,Tablas!$A23)+
SUMIFS(workdata!I:I,AUX!$D:$D,Tablas!$A23)</f>
        <v>49060.652000000002</v>
      </c>
      <c r="E23" s="31">
        <f>SUMIFS(workdata!J:J,AUX!$D:$D,Tablas!$A23)+
SUMIFS(workdata!K:K,AUX!$D:$D,Tablas!$A23)</f>
        <v>48361.044999999998</v>
      </c>
      <c r="F23" s="31">
        <f>SUMIFS(workdata!L:L,AUX!$D:$D,Tablas!$A23)+
SUMIFS(workdata!M:M,AUX!$D:$D,Tablas!$A23)</f>
        <v>49088.363999999994</v>
      </c>
      <c r="G23" s="31">
        <f>SUMIFS(workdata!N:N,AUX!$D:$D,Tablas!$A23)+
SUMIFS(workdata!O:O,AUX!$D:$D,Tablas!$A23)</f>
        <v>49168.902999999998</v>
      </c>
      <c r="H23" s="31">
        <f>SUMIFS(workdata!P:P,AUX!$D:$D,Tablas!$A23)+
SUMIFS(workdata!Q:Q,AUX!$D:$D,Tablas!$A23)</f>
        <v>48969.470999999998</v>
      </c>
      <c r="I23" s="31">
        <f>SUMIFS(workdata!R:R,AUX!$D:$D,Tablas!$A23)+
SUMIFS(workdata!S:S,AUX!$D:$D,Tablas!$A23)</f>
        <v>48697.577000000005</v>
      </c>
      <c r="J23" s="31">
        <f>SUMIFS(workdata!T:T,AUX!$D:$D,Tablas!$A23)+
SUMIFS(workdata!U:U,AUX!$D:$D,Tablas!$A23)</f>
        <v>48944.553</v>
      </c>
      <c r="K23" s="31">
        <f>SUMIFS(workdata!V:V,AUX!$D:$D,Tablas!$A23)+
SUMIFS(workdata!W:W,AUX!$D:$D,Tablas!$A23)</f>
        <v>49020.442999999999</v>
      </c>
      <c r="L23" s="31">
        <f>SUMIFS(workdata!X:X,AUX!$D:$D,Tablas!$A23)+
SUMIFS(workdata!Y:Y,AUX!$D:$D,Tablas!$A23)</f>
        <v>49044.197999999997</v>
      </c>
      <c r="M23" s="224"/>
      <c r="N23" s="224"/>
      <c r="O23" s="224"/>
    </row>
    <row r="24" spans="1:15" ht="15.75" thickBot="1" x14ac:dyDescent="0.3">
      <c r="A24" s="39">
        <v>21</v>
      </c>
      <c r="B24" s="30">
        <f>SUMIFS(workdata!B:B,AUX!D:D,Tablas!A24)</f>
        <v>180916</v>
      </c>
      <c r="C24" s="31">
        <f t="shared" si="0"/>
        <v>182507.08400000003</v>
      </c>
      <c r="D24" s="31">
        <f>SUMIFS(workdata!H:H,AUX!$D:$D,Tablas!$A24)+
SUMIFS(workdata!I:I,AUX!$D:$D,Tablas!$A24)</f>
        <v>20385.123</v>
      </c>
      <c r="E24" s="31">
        <f>SUMIFS(workdata!J:J,AUX!$D:$D,Tablas!$A24)+
SUMIFS(workdata!K:K,AUX!$D:$D,Tablas!$A24)</f>
        <v>20223.294999999998</v>
      </c>
      <c r="F24" s="31">
        <f>SUMIFS(workdata!L:L,AUX!$D:$D,Tablas!$A24)+
SUMIFS(workdata!M:M,AUX!$D:$D,Tablas!$A24)</f>
        <v>20271.919999999998</v>
      </c>
      <c r="G24" s="31">
        <f>SUMIFS(workdata!N:N,AUX!$D:$D,Tablas!$A24)+
SUMIFS(workdata!O:O,AUX!$D:$D,Tablas!$A24)</f>
        <v>20376.04</v>
      </c>
      <c r="H24" s="31">
        <f>SUMIFS(workdata!P:P,AUX!$D:$D,Tablas!$A24)+
SUMIFS(workdata!Q:Q,AUX!$D:$D,Tablas!$A24)</f>
        <v>20399.181000000004</v>
      </c>
      <c r="I24" s="31">
        <f>SUMIFS(workdata!R:R,AUX!$D:$D,Tablas!$A24)+
SUMIFS(workdata!S:S,AUX!$D:$D,Tablas!$A24)</f>
        <v>20269.29</v>
      </c>
      <c r="J24" s="31">
        <f>SUMIFS(workdata!T:T,AUX!$D:$D,Tablas!$A24)+
SUMIFS(workdata!U:U,AUX!$D:$D,Tablas!$A24)</f>
        <v>20172.625</v>
      </c>
      <c r="K24" s="31">
        <f>SUMIFS(workdata!V:V,AUX!$D:$D,Tablas!$A24)+
SUMIFS(workdata!W:W,AUX!$D:$D,Tablas!$A24)</f>
        <v>20162.939000000002</v>
      </c>
      <c r="L24" s="31">
        <f>SUMIFS(workdata!X:X,AUX!$D:$D,Tablas!$A24)+
SUMIFS(workdata!Y:Y,AUX!$D:$D,Tablas!$A24)</f>
        <v>20246.671000000002</v>
      </c>
      <c r="M24" s="224"/>
      <c r="N24" s="224"/>
      <c r="O24" s="224"/>
    </row>
    <row r="25" spans="1:15" ht="15.75" thickBot="1" x14ac:dyDescent="0.3">
      <c r="A25" s="39">
        <v>22</v>
      </c>
      <c r="B25" s="30">
        <f>SUMIFS(workdata!B:B,AUX!D:D,Tablas!A25)</f>
        <v>448101</v>
      </c>
      <c r="C25" s="31">
        <f t="shared" si="0"/>
        <v>452560.45500000002</v>
      </c>
      <c r="D25" s="31">
        <f>SUMIFS(workdata!H:H,AUX!$D:$D,Tablas!$A25)+
SUMIFS(workdata!I:I,AUX!$D:$D,Tablas!$A25)</f>
        <v>50678.930999999997</v>
      </c>
      <c r="E25" s="31">
        <f>SUMIFS(workdata!J:J,AUX!$D:$D,Tablas!$A25)+
SUMIFS(workdata!K:K,AUX!$D:$D,Tablas!$A25)</f>
        <v>50551.038</v>
      </c>
      <c r="F25" s="31">
        <f>SUMIFS(workdata!L:L,AUX!$D:$D,Tablas!$A25)+
SUMIFS(workdata!M:M,AUX!$D:$D,Tablas!$A25)</f>
        <v>50764.224999999999</v>
      </c>
      <c r="G25" s="31">
        <f>SUMIFS(workdata!N:N,AUX!$D:$D,Tablas!$A25)+
SUMIFS(workdata!O:O,AUX!$D:$D,Tablas!$A25)</f>
        <v>46466.624000000011</v>
      </c>
      <c r="H25" s="31">
        <f>SUMIFS(workdata!P:P,AUX!$D:$D,Tablas!$A25)+
SUMIFS(workdata!Q:Q,AUX!$D:$D,Tablas!$A25)</f>
        <v>50499.971000000005</v>
      </c>
      <c r="I25" s="31">
        <f>SUMIFS(workdata!R:R,AUX!$D:$D,Tablas!$A25)+
SUMIFS(workdata!S:S,AUX!$D:$D,Tablas!$A25)</f>
        <v>51166.364000000001</v>
      </c>
      <c r="J25" s="31">
        <f>SUMIFS(workdata!T:T,AUX!$D:$D,Tablas!$A25)+
SUMIFS(workdata!U:U,AUX!$D:$D,Tablas!$A25)</f>
        <v>50813.504000000001</v>
      </c>
      <c r="K25" s="31">
        <f>SUMIFS(workdata!V:V,AUX!$D:$D,Tablas!$A25)+
SUMIFS(workdata!W:W,AUX!$D:$D,Tablas!$A25)</f>
        <v>50821.424000000006</v>
      </c>
      <c r="L25" s="31">
        <f>SUMIFS(workdata!X:X,AUX!$D:$D,Tablas!$A25)+
SUMIFS(workdata!Y:Y,AUX!$D:$D,Tablas!$A25)</f>
        <v>50798.374000000003</v>
      </c>
      <c r="M25" s="224"/>
      <c r="N25" s="224"/>
      <c r="O25" s="224"/>
    </row>
    <row r="26" spans="1:15" ht="15.75" thickBot="1" x14ac:dyDescent="0.3">
      <c r="A26" s="39">
        <v>23</v>
      </c>
      <c r="B26" s="30">
        <f>SUMIFS(workdata!B:B,AUX!D:D,Tablas!A26)</f>
        <v>448077</v>
      </c>
      <c r="C26" s="31">
        <f t="shared" si="0"/>
        <v>452626.1480000001</v>
      </c>
      <c r="D26" s="31">
        <f>SUMIFS(workdata!H:H,AUX!$D:$D,Tablas!$A26)+
SUMIFS(workdata!I:I,AUX!$D:$D,Tablas!$A26)</f>
        <v>50364.551999999996</v>
      </c>
      <c r="E26" s="31">
        <f>SUMIFS(workdata!J:J,AUX!$D:$D,Tablas!$A26)+
SUMIFS(workdata!K:K,AUX!$D:$D,Tablas!$A26)</f>
        <v>50152.812999999995</v>
      </c>
      <c r="F26" s="31">
        <f>SUMIFS(workdata!L:L,AUX!$D:$D,Tablas!$A26)+
SUMIFS(workdata!M:M,AUX!$D:$D,Tablas!$A26)</f>
        <v>50406.891000000003</v>
      </c>
      <c r="G26" s="31">
        <f>SUMIFS(workdata!N:N,AUX!$D:$D,Tablas!$A26)+
SUMIFS(workdata!O:O,AUX!$D:$D,Tablas!$A26)</f>
        <v>49412.948000000004</v>
      </c>
      <c r="H26" s="31">
        <f>SUMIFS(workdata!P:P,AUX!$D:$D,Tablas!$A26)+
SUMIFS(workdata!Q:Q,AUX!$D:$D,Tablas!$A26)</f>
        <v>50116.089000000007</v>
      </c>
      <c r="I26" s="31">
        <f>SUMIFS(workdata!R:R,AUX!$D:$D,Tablas!$A26)+
SUMIFS(workdata!S:S,AUX!$D:$D,Tablas!$A26)</f>
        <v>50797.350000000006</v>
      </c>
      <c r="J26" s="31">
        <f>SUMIFS(workdata!T:T,AUX!$D:$D,Tablas!$A26)+
SUMIFS(workdata!U:U,AUX!$D:$D,Tablas!$A26)</f>
        <v>50471.377999999997</v>
      </c>
      <c r="K26" s="31">
        <f>SUMIFS(workdata!V:V,AUX!$D:$D,Tablas!$A26)+
SUMIFS(workdata!W:W,AUX!$D:$D,Tablas!$A26)</f>
        <v>50468.053</v>
      </c>
      <c r="L26" s="31">
        <f>SUMIFS(workdata!X:X,AUX!$D:$D,Tablas!$A26)+
SUMIFS(workdata!Y:Y,AUX!$D:$D,Tablas!$A26)</f>
        <v>50436.074000000001</v>
      </c>
      <c r="M26" s="224"/>
      <c r="N26" s="224"/>
      <c r="O26" s="224"/>
    </row>
    <row r="27" spans="1:15" ht="15.75" thickBot="1" x14ac:dyDescent="0.3">
      <c r="A27" s="39">
        <v>24</v>
      </c>
      <c r="B27" s="30">
        <f>SUMIFS(workdata!B:B,AUX!D:D,Tablas!A27)</f>
        <v>427826</v>
      </c>
      <c r="C27" s="31">
        <f t="shared" si="0"/>
        <v>432213.90499999997</v>
      </c>
      <c r="D27" s="31">
        <f>SUMIFS(workdata!H:H,AUX!$D:$D,Tablas!$A27)+
SUMIFS(workdata!I:I,AUX!$D:$D,Tablas!$A27)</f>
        <v>47959.845000000001</v>
      </c>
      <c r="E27" s="31">
        <f>SUMIFS(workdata!J:J,AUX!$D:$D,Tablas!$A27)+
SUMIFS(workdata!K:K,AUX!$D:$D,Tablas!$A27)</f>
        <v>47805.888999999996</v>
      </c>
      <c r="F27" s="31">
        <f>SUMIFS(workdata!L:L,AUX!$D:$D,Tablas!$A27)+
SUMIFS(workdata!M:M,AUX!$D:$D,Tablas!$A27)</f>
        <v>47991.152000000002</v>
      </c>
      <c r="G27" s="31">
        <f>SUMIFS(workdata!N:N,AUX!$D:$D,Tablas!$A27)+
SUMIFS(workdata!O:O,AUX!$D:$D,Tablas!$A27)</f>
        <v>47988.425999999999</v>
      </c>
      <c r="H27" s="31">
        <f>SUMIFS(workdata!P:P,AUX!$D:$D,Tablas!$A27)+
SUMIFS(workdata!Q:Q,AUX!$D:$D,Tablas!$A27)</f>
        <v>47836.595999999998</v>
      </c>
      <c r="I27" s="31">
        <f>SUMIFS(workdata!R:R,AUX!$D:$D,Tablas!$A27)+
SUMIFS(workdata!S:S,AUX!$D:$D,Tablas!$A27)</f>
        <v>48299.359000000004</v>
      </c>
      <c r="J27" s="31">
        <f>SUMIFS(workdata!T:T,AUX!$D:$D,Tablas!$A27)+
SUMIFS(workdata!U:U,AUX!$D:$D,Tablas!$A27)</f>
        <v>48045.103000000003</v>
      </c>
      <c r="K27" s="31">
        <f>SUMIFS(workdata!V:V,AUX!$D:$D,Tablas!$A27)+
SUMIFS(workdata!W:W,AUX!$D:$D,Tablas!$A27)</f>
        <v>48180.293999999994</v>
      </c>
      <c r="L27" s="31">
        <f>SUMIFS(workdata!X:X,AUX!$D:$D,Tablas!$A27)+
SUMIFS(workdata!Y:Y,AUX!$D:$D,Tablas!$A27)</f>
        <v>48107.241000000002</v>
      </c>
      <c r="M27" s="224"/>
      <c r="N27" s="224"/>
      <c r="O27" s="224"/>
    </row>
    <row r="28" spans="1:15" ht="15.75" thickBot="1" x14ac:dyDescent="0.3">
      <c r="A28" s="39">
        <v>25</v>
      </c>
      <c r="B28" s="30">
        <f>SUMIFS(workdata!B:B,AUX!D:D,Tablas!A28)</f>
        <v>455357</v>
      </c>
      <c r="C28" s="31">
        <f t="shared" si="0"/>
        <v>460117.80600000004</v>
      </c>
      <c r="D28" s="31">
        <f>SUMIFS(workdata!H:H,AUX!$D:$D,Tablas!$A28)+
SUMIFS(workdata!I:I,AUX!$D:$D,Tablas!$A28)</f>
        <v>51114.881000000008</v>
      </c>
      <c r="E28" s="31">
        <f>SUMIFS(workdata!J:J,AUX!$D:$D,Tablas!$A28)+
SUMIFS(workdata!K:K,AUX!$D:$D,Tablas!$A28)</f>
        <v>50736.547000000006</v>
      </c>
      <c r="F28" s="31">
        <f>SUMIFS(workdata!L:L,AUX!$D:$D,Tablas!$A28)+
SUMIFS(workdata!M:M,AUX!$D:$D,Tablas!$A28)</f>
        <v>51159.873000000007</v>
      </c>
      <c r="G28" s="31">
        <f>SUMIFS(workdata!N:N,AUX!$D:$D,Tablas!$A28)+
SUMIFS(workdata!O:O,AUX!$D:$D,Tablas!$A28)</f>
        <v>51362.087</v>
      </c>
      <c r="H28" s="31">
        <f>SUMIFS(workdata!P:P,AUX!$D:$D,Tablas!$A28)+
SUMIFS(workdata!Q:Q,AUX!$D:$D,Tablas!$A28)</f>
        <v>51061.555000000008</v>
      </c>
      <c r="I28" s="31">
        <f>SUMIFS(workdata!R:R,AUX!$D:$D,Tablas!$A28)+
SUMIFS(workdata!S:S,AUX!$D:$D,Tablas!$A28)</f>
        <v>51274.997000000003</v>
      </c>
      <c r="J28" s="31">
        <f>SUMIFS(workdata!T:T,AUX!$D:$D,Tablas!$A28)+
SUMIFS(workdata!U:U,AUX!$D:$D,Tablas!$A28)</f>
        <v>51062.502999999997</v>
      </c>
      <c r="K28" s="31">
        <f>SUMIFS(workdata!V:V,AUX!$D:$D,Tablas!$A28)+
SUMIFS(workdata!W:W,AUX!$D:$D,Tablas!$A28)</f>
        <v>51317.855000000003</v>
      </c>
      <c r="L28" s="31">
        <f>SUMIFS(workdata!X:X,AUX!$D:$D,Tablas!$A28)+
SUMIFS(workdata!Y:Y,AUX!$D:$D,Tablas!$A28)</f>
        <v>51027.507999999994</v>
      </c>
      <c r="M28" s="224"/>
      <c r="N28" s="224"/>
      <c r="O28" s="224"/>
    </row>
    <row r="29" spans="1:15" ht="15.75" thickBot="1" x14ac:dyDescent="0.3">
      <c r="A29" s="39">
        <v>26</v>
      </c>
      <c r="B29" s="30">
        <f>SUMIFS(workdata!B:B,AUX!D:D,Tablas!A29)</f>
        <v>434823</v>
      </c>
      <c r="C29" s="31">
        <f t="shared" si="0"/>
        <v>439198.212</v>
      </c>
      <c r="D29" s="31">
        <f>SUMIFS(workdata!H:H,AUX!$D:$D,Tablas!$A29)+
SUMIFS(workdata!I:I,AUX!$D:$D,Tablas!$A29)</f>
        <v>49015.159</v>
      </c>
      <c r="E29" s="31">
        <f>SUMIFS(workdata!J:J,AUX!$D:$D,Tablas!$A29)+
SUMIFS(workdata!K:K,AUX!$D:$D,Tablas!$A29)</f>
        <v>48522.036999999997</v>
      </c>
      <c r="F29" s="31">
        <f>SUMIFS(workdata!L:L,AUX!$D:$D,Tablas!$A29)+
SUMIFS(workdata!M:M,AUX!$D:$D,Tablas!$A29)</f>
        <v>48510.786999999997</v>
      </c>
      <c r="G29" s="31">
        <f>SUMIFS(workdata!N:N,AUX!$D:$D,Tablas!$A29)+
SUMIFS(workdata!O:O,AUX!$D:$D,Tablas!$A29)</f>
        <v>48852.043999999994</v>
      </c>
      <c r="H29" s="31">
        <f>SUMIFS(workdata!P:P,AUX!$D:$D,Tablas!$A29)+
SUMIFS(workdata!Q:Q,AUX!$D:$D,Tablas!$A29)</f>
        <v>49439.771000000001</v>
      </c>
      <c r="I29" s="31">
        <f>SUMIFS(workdata!R:R,AUX!$D:$D,Tablas!$A29)+
SUMIFS(workdata!S:S,AUX!$D:$D,Tablas!$A29)</f>
        <v>49066.392999999996</v>
      </c>
      <c r="J29" s="31">
        <f>SUMIFS(workdata!T:T,AUX!$D:$D,Tablas!$A29)+
SUMIFS(workdata!U:U,AUX!$D:$D,Tablas!$A29)</f>
        <v>48459.248999999996</v>
      </c>
      <c r="K29" s="31">
        <f>SUMIFS(workdata!V:V,AUX!$D:$D,Tablas!$A29)+
SUMIFS(workdata!W:W,AUX!$D:$D,Tablas!$A29)</f>
        <v>48876.601999999999</v>
      </c>
      <c r="L29" s="31">
        <f>SUMIFS(workdata!X:X,AUX!$D:$D,Tablas!$A29)+
SUMIFS(workdata!Y:Y,AUX!$D:$D,Tablas!$A29)</f>
        <v>48456.17</v>
      </c>
      <c r="M29" s="224"/>
      <c r="N29" s="224"/>
      <c r="O29" s="224"/>
    </row>
    <row r="30" spans="1:15" ht="15.75" thickBot="1" x14ac:dyDescent="0.3">
      <c r="A30" s="39">
        <v>27</v>
      </c>
      <c r="B30" s="30">
        <f>SUMIFS(workdata!B:B,AUX!D:D,Tablas!A30)</f>
        <v>382437</v>
      </c>
      <c r="C30" s="31">
        <f t="shared" si="0"/>
        <v>386336.18600000005</v>
      </c>
      <c r="D30" s="31">
        <f>SUMIFS(workdata!H:H,AUX!$D:$D,Tablas!$A30)+
SUMIFS(workdata!I:I,AUX!$D:$D,Tablas!$A30)</f>
        <v>42177.623000000007</v>
      </c>
      <c r="E30" s="31">
        <f>SUMIFS(workdata!J:J,AUX!$D:$D,Tablas!$A30)+
SUMIFS(workdata!K:K,AUX!$D:$D,Tablas!$A30)</f>
        <v>42143.106</v>
      </c>
      <c r="F30" s="31">
        <f>SUMIFS(workdata!L:L,AUX!$D:$D,Tablas!$A30)+
SUMIFS(workdata!M:M,AUX!$D:$D,Tablas!$A30)</f>
        <v>43483.79800000001</v>
      </c>
      <c r="G30" s="31">
        <f>SUMIFS(workdata!N:N,AUX!$D:$D,Tablas!$A30)+
SUMIFS(workdata!O:O,AUX!$D:$D,Tablas!$A30)</f>
        <v>43298.092000000004</v>
      </c>
      <c r="H30" s="31">
        <f>SUMIFS(workdata!P:P,AUX!$D:$D,Tablas!$A30)+
SUMIFS(workdata!Q:Q,AUX!$D:$D,Tablas!$A30)</f>
        <v>42588.502</v>
      </c>
      <c r="I30" s="31">
        <f>SUMIFS(workdata!R:R,AUX!$D:$D,Tablas!$A30)+
SUMIFS(workdata!S:S,AUX!$D:$D,Tablas!$A30)</f>
        <v>42620.331000000006</v>
      </c>
      <c r="J30" s="31">
        <f>SUMIFS(workdata!T:T,AUX!$D:$D,Tablas!$A30)+
SUMIFS(workdata!U:U,AUX!$D:$D,Tablas!$A30)</f>
        <v>43394.745999999999</v>
      </c>
      <c r="K30" s="31">
        <f>SUMIFS(workdata!V:V,AUX!$D:$D,Tablas!$A30)+
SUMIFS(workdata!W:W,AUX!$D:$D,Tablas!$A30)</f>
        <v>43449.074999999997</v>
      </c>
      <c r="L30" s="31">
        <f>SUMIFS(workdata!X:X,AUX!$D:$D,Tablas!$A30)+
SUMIFS(workdata!Y:Y,AUX!$D:$D,Tablas!$A30)</f>
        <v>43180.913</v>
      </c>
      <c r="M30" s="224"/>
      <c r="N30" s="224"/>
      <c r="O30" s="224"/>
    </row>
    <row r="31" spans="1:15" ht="15.75" thickBot="1" x14ac:dyDescent="0.3">
      <c r="A31" s="39">
        <v>28</v>
      </c>
      <c r="B31" s="30">
        <f>SUMIFS(workdata!B:B,AUX!D:D,Tablas!A31)</f>
        <v>270258</v>
      </c>
      <c r="C31" s="31">
        <f t="shared" si="0"/>
        <v>272335.84599999996</v>
      </c>
      <c r="D31" s="31">
        <f>SUMIFS(workdata!H:H,AUX!$D:$D,Tablas!$A31)+
SUMIFS(workdata!I:I,AUX!$D:$D,Tablas!$A31)</f>
        <v>30403.815000000002</v>
      </c>
      <c r="E31" s="31">
        <f>SUMIFS(workdata!J:J,AUX!$D:$D,Tablas!$A31)+
SUMIFS(workdata!K:K,AUX!$D:$D,Tablas!$A31)</f>
        <v>29836.985000000001</v>
      </c>
      <c r="F31" s="31">
        <f>SUMIFS(workdata!L:L,AUX!$D:$D,Tablas!$A31)+
SUMIFS(workdata!M:M,AUX!$D:$D,Tablas!$A31)</f>
        <v>30243.555</v>
      </c>
      <c r="G31" s="31">
        <f>SUMIFS(workdata!N:N,AUX!$D:$D,Tablas!$A31)+
SUMIFS(workdata!O:O,AUX!$D:$D,Tablas!$A31)</f>
        <v>30373.345999999998</v>
      </c>
      <c r="H31" s="31">
        <f>SUMIFS(workdata!P:P,AUX!$D:$D,Tablas!$A31)+
SUMIFS(workdata!Q:Q,AUX!$D:$D,Tablas!$A31)</f>
        <v>30355.812999999995</v>
      </c>
      <c r="I31" s="31">
        <f>SUMIFS(workdata!R:R,AUX!$D:$D,Tablas!$A31)+
SUMIFS(workdata!S:S,AUX!$D:$D,Tablas!$A31)</f>
        <v>30179.864999999998</v>
      </c>
      <c r="J31" s="31">
        <f>SUMIFS(workdata!T:T,AUX!$D:$D,Tablas!$A31)+
SUMIFS(workdata!U:U,AUX!$D:$D,Tablas!$A31)</f>
        <v>30279.273999999998</v>
      </c>
      <c r="K31" s="31">
        <f>SUMIFS(workdata!V:V,AUX!$D:$D,Tablas!$A31)+
SUMIFS(workdata!W:W,AUX!$D:$D,Tablas!$A31)</f>
        <v>30307.349000000002</v>
      </c>
      <c r="L31" s="31">
        <f>SUMIFS(workdata!X:X,AUX!$D:$D,Tablas!$A31)+
SUMIFS(workdata!Y:Y,AUX!$D:$D,Tablas!$A31)</f>
        <v>30355.844000000001</v>
      </c>
      <c r="M31" s="224"/>
      <c r="N31" s="224"/>
      <c r="O31" s="224"/>
    </row>
    <row r="32" spans="1:15" ht="15.75" thickBot="1" x14ac:dyDescent="0.3">
      <c r="A32" s="39">
        <v>29</v>
      </c>
      <c r="B32" s="30">
        <f>SUMIFS(workdata!B:B,AUX!D:D,Tablas!A32)</f>
        <v>268001</v>
      </c>
      <c r="C32" s="31">
        <f t="shared" ref="C32" si="1">SUM(D32:L32)</f>
        <v>290302.66200000001</v>
      </c>
      <c r="D32" s="31">
        <f>SUMIFS(workdata!H:H,AUX!$D:$D,Tablas!$A32)+
SUMIFS(workdata!I:I,AUX!$D:$D,Tablas!$A32)</f>
        <v>32391.378000000001</v>
      </c>
      <c r="E32" s="31">
        <f>SUMIFS(workdata!J:J,AUX!$D:$D,Tablas!$A32)+
SUMIFS(workdata!K:K,AUX!$D:$D,Tablas!$A32)</f>
        <v>32619.124000000003</v>
      </c>
      <c r="F32" s="31">
        <f>SUMIFS(workdata!L:L,AUX!$D:$D,Tablas!$A32)+
SUMIFS(workdata!M:M,AUX!$D:$D,Tablas!$A32)</f>
        <v>32858.389000000003</v>
      </c>
      <c r="G32" s="31">
        <f>SUMIFS(workdata!N:N,AUX!$D:$D,Tablas!$A32)+
SUMIFS(workdata!O:O,AUX!$D:$D,Tablas!$A32)</f>
        <v>32218.202999999998</v>
      </c>
      <c r="H32" s="31">
        <f>SUMIFS(workdata!P:P,AUX!$D:$D,Tablas!$A32)+
SUMIFS(workdata!Q:Q,AUX!$D:$D,Tablas!$A32)</f>
        <v>31437.432999999997</v>
      </c>
      <c r="I32" s="31">
        <f>SUMIFS(workdata!R:R,AUX!$D:$D,Tablas!$A32)+
SUMIFS(workdata!S:S,AUX!$D:$D,Tablas!$A32)</f>
        <v>32777.993000000002</v>
      </c>
      <c r="J32" s="31">
        <f>SUMIFS(workdata!T:T,AUX!$D:$D,Tablas!$A32)+
SUMIFS(workdata!U:U,AUX!$D:$D,Tablas!$A32)</f>
        <v>32501.136999999995</v>
      </c>
      <c r="K32" s="31">
        <f>SUMIFS(workdata!V:V,AUX!$D:$D,Tablas!$A32)+
SUMIFS(workdata!W:W,AUX!$D:$D,Tablas!$A32)</f>
        <v>31105.555</v>
      </c>
      <c r="L32" s="31">
        <f>SUMIFS(workdata!X:X,AUX!$D:$D,Tablas!$A32)+
SUMIFS(workdata!Y:Y,AUX!$D:$D,Tablas!$A32)</f>
        <v>32393.450000000004</v>
      </c>
      <c r="M32" s="224"/>
      <c r="N32" s="224"/>
      <c r="O32" s="224"/>
    </row>
    <row r="33" spans="1:15" ht="15.75" thickBot="1" x14ac:dyDescent="0.3">
      <c r="A33" s="39">
        <v>30</v>
      </c>
      <c r="B33" s="30">
        <f>SUMIFS(workdata!B:B,AUX!D:D,Tablas!A33)</f>
        <v>370709</v>
      </c>
      <c r="C33" s="31">
        <f>SUM(D33:L33)</f>
        <v>374266.14</v>
      </c>
      <c r="D33" s="31">
        <f>SUMIFS(workdata!H:H,AUX!$D:$D,Tablas!$A33)+
SUMIFS(workdata!I:I,AUX!$D:$D,Tablas!$A33)</f>
        <v>41821.726999999999</v>
      </c>
      <c r="E33" s="31">
        <f>SUMIFS(workdata!J:J,AUX!$D:$D,Tablas!$A33)+
SUMIFS(workdata!K:K,AUX!$D:$D,Tablas!$A33)</f>
        <v>40744.165000000001</v>
      </c>
      <c r="F33" s="31">
        <f>SUMIFS(workdata!L:L,AUX!$D:$D,Tablas!$A33)+
SUMIFS(workdata!M:M,AUX!$D:$D,Tablas!$A33)</f>
        <v>41671.893000000004</v>
      </c>
      <c r="G33" s="31">
        <f>SUMIFS(workdata!N:N,AUX!$D:$D,Tablas!$A33)+
SUMIFS(workdata!O:O,AUX!$D:$D,Tablas!$A33)</f>
        <v>42086.842000000004</v>
      </c>
      <c r="H33" s="31">
        <f>SUMIFS(workdata!P:P,AUX!$D:$D,Tablas!$A33)+
SUMIFS(workdata!Q:Q,AUX!$D:$D,Tablas!$A33)</f>
        <v>41809.513000000006</v>
      </c>
      <c r="I33" s="31">
        <f>SUMIFS(workdata!R:R,AUX!$D:$D,Tablas!$A33)+
SUMIFS(workdata!S:S,AUX!$D:$D,Tablas!$A33)</f>
        <v>41118.048999999999</v>
      </c>
      <c r="J33" s="31">
        <f>SUMIFS(workdata!T:T,AUX!$D:$D,Tablas!$A33)+
SUMIFS(workdata!U:U,AUX!$D:$D,Tablas!$A33)</f>
        <v>41468.424999999996</v>
      </c>
      <c r="K33" s="31">
        <f>SUMIFS(workdata!V:V,AUX!$D:$D,Tablas!$A33)+
SUMIFS(workdata!W:W,AUX!$D:$D,Tablas!$A33)</f>
        <v>41950.657999999996</v>
      </c>
      <c r="L33" s="31">
        <f>SUMIFS(workdata!X:X,AUX!$D:$D,Tablas!$A33)+
SUMIFS(workdata!Y:Y,AUX!$D:$D,Tablas!$A33)</f>
        <v>41594.868000000002</v>
      </c>
      <c r="M33" s="224"/>
      <c r="N33" s="224"/>
      <c r="O33" s="224"/>
    </row>
    <row r="34" spans="1:15" ht="15.75" thickBot="1" x14ac:dyDescent="0.3">
      <c r="A34" s="39">
        <v>31</v>
      </c>
      <c r="B34" s="30">
        <f>SUMIFS(workdata!B:B,AUX!D:D,Tablas!A34)</f>
        <v>404895</v>
      </c>
      <c r="C34" s="30">
        <f>SUM(D34:L34)</f>
        <v>408566.609</v>
      </c>
      <c r="D34" s="31">
        <f>SUMIFS(workdata!H:H,AUX!$D:$D,Tablas!$A34)+
SUMIFS(workdata!I:I,AUX!$D:$D,Tablas!$A34)</f>
        <v>45303.120999999999</v>
      </c>
      <c r="E34" s="31">
        <f>SUMIFS(workdata!J:J,AUX!$D:$D,Tablas!$A34)+
SUMIFS(workdata!K:K,AUX!$D:$D,Tablas!$A34)</f>
        <v>45193.525999999998</v>
      </c>
      <c r="F34" s="31">
        <f>SUMIFS(workdata!L:L,AUX!$D:$D,Tablas!$A34)+
SUMIFS(workdata!M:M,AUX!$D:$D,Tablas!$A34)</f>
        <v>45310.758000000002</v>
      </c>
      <c r="G34" s="31">
        <f>SUMIFS(workdata!N:N,AUX!$D:$D,Tablas!$A34)+
SUMIFS(workdata!O:O,AUX!$D:$D,Tablas!$A34)</f>
        <v>45448.103000000003</v>
      </c>
      <c r="H34" s="31">
        <f>SUMIFS(workdata!P:P,AUX!$D:$D,Tablas!$A34)+
SUMIFS(workdata!Q:Q,AUX!$D:$D,Tablas!$A34)</f>
        <v>45348.362999999998</v>
      </c>
      <c r="I34" s="31">
        <f>SUMIFS(workdata!R:R,AUX!$D:$D,Tablas!$A34)+
SUMIFS(workdata!S:S,AUX!$D:$D,Tablas!$A34)</f>
        <v>45651.671000000002</v>
      </c>
      <c r="J34" s="31">
        <f>SUMIFS(workdata!T:T,AUX!$D:$D,Tablas!$A34)+
SUMIFS(workdata!U:U,AUX!$D:$D,Tablas!$A34)</f>
        <v>45380.108999999997</v>
      </c>
      <c r="K34" s="31">
        <f>SUMIFS(workdata!V:V,AUX!$D:$D,Tablas!$A34)+
SUMIFS(workdata!W:W,AUX!$D:$D,Tablas!$A34)</f>
        <v>45517.801999999996</v>
      </c>
      <c r="L34" s="31">
        <f>SUMIFS(workdata!X:X,AUX!$D:$D,Tablas!$A34)+
SUMIFS(workdata!Y:Y,AUX!$D:$D,Tablas!$A34)</f>
        <v>45413.156000000003</v>
      </c>
      <c r="M34" s="224"/>
      <c r="N34" s="224"/>
      <c r="O34" s="224"/>
    </row>
    <row r="35" spans="1:15" ht="15.75" thickBot="1" x14ac:dyDescent="0.3">
      <c r="A35" s="39" t="s">
        <v>378</v>
      </c>
      <c r="B35" s="33">
        <f>SUM(B4:B34)</f>
        <v>12105241</v>
      </c>
      <c r="C35" s="33">
        <f>SUM(D35:L35)</f>
        <v>12242153.983999999</v>
      </c>
      <c r="D35" s="33">
        <f>SUM(D4:D34)</f>
        <v>1363715.0079999999</v>
      </c>
      <c r="E35" s="33">
        <f t="shared" ref="E35:L35" si="2">SUM(E4:E34)</f>
        <v>1353781.5690000004</v>
      </c>
      <c r="F35" s="33">
        <f t="shared" si="2"/>
        <v>1363436.8529999994</v>
      </c>
      <c r="G35" s="33">
        <f t="shared" si="2"/>
        <v>1350159.3689999999</v>
      </c>
      <c r="H35" s="33">
        <f t="shared" si="2"/>
        <v>1360940.129</v>
      </c>
      <c r="I35" s="33">
        <f t="shared" si="2"/>
        <v>1366316.4129999997</v>
      </c>
      <c r="J35" s="33">
        <f t="shared" si="2"/>
        <v>1360462.3000000003</v>
      </c>
      <c r="K35" s="33">
        <f t="shared" si="2"/>
        <v>1362356.4569999999</v>
      </c>
      <c r="L35" s="33">
        <f t="shared" si="2"/>
        <v>1360985.8859999995</v>
      </c>
      <c r="M35" s="224"/>
      <c r="N35" s="224"/>
      <c r="O35" s="224"/>
    </row>
    <row r="36" spans="1:15" ht="15.75" thickBot="1" x14ac:dyDescent="0.3">
      <c r="A36" t="s">
        <v>167</v>
      </c>
      <c r="B36"/>
      <c r="C36"/>
      <c r="D36"/>
      <c r="E36"/>
      <c r="F36"/>
      <c r="G36"/>
      <c r="H36"/>
      <c r="I36"/>
      <c r="J36"/>
      <c r="K36"/>
      <c r="L36"/>
      <c r="M36" s="224"/>
      <c r="N36" s="224"/>
      <c r="O36" s="224"/>
    </row>
    <row r="37" spans="1:15" ht="14.45" customHeight="1" x14ac:dyDescent="0.25">
      <c r="A37" s="400" t="s">
        <v>170</v>
      </c>
      <c r="B37" s="397" t="s">
        <v>226</v>
      </c>
      <c r="C37" s="397" t="s">
        <v>227</v>
      </c>
      <c r="D37" s="397" t="s">
        <v>228</v>
      </c>
      <c r="E37" s="397" t="s">
        <v>229</v>
      </c>
      <c r="F37" s="397" t="s">
        <v>230</v>
      </c>
      <c r="G37" s="397" t="s">
        <v>231</v>
      </c>
      <c r="H37" s="397" t="s">
        <v>232</v>
      </c>
      <c r="I37" s="40" t="s">
        <v>233</v>
      </c>
      <c r="J37" s="40" t="s">
        <v>233</v>
      </c>
      <c r="K37" s="40" t="s">
        <v>233</v>
      </c>
      <c r="L37" s="40" t="s">
        <v>233</v>
      </c>
      <c r="M37" s="40" t="s">
        <v>233</v>
      </c>
      <c r="N37" s="41" t="s">
        <v>233</v>
      </c>
    </row>
    <row r="38" spans="1:15" x14ac:dyDescent="0.25">
      <c r="A38" s="401" t="s">
        <v>225</v>
      </c>
      <c r="B38" s="398"/>
      <c r="C38" s="398"/>
      <c r="D38" s="398"/>
      <c r="E38" s="398"/>
      <c r="F38" s="398"/>
      <c r="G38" s="398"/>
      <c r="H38" s="398"/>
      <c r="I38" s="35" t="s">
        <v>234</v>
      </c>
      <c r="J38" s="35" t="s">
        <v>234</v>
      </c>
      <c r="K38" s="35" t="s">
        <v>234</v>
      </c>
      <c r="L38" s="35" t="s">
        <v>235</v>
      </c>
      <c r="M38" s="35" t="s">
        <v>235</v>
      </c>
      <c r="N38" s="42" t="s">
        <v>235</v>
      </c>
    </row>
    <row r="39" spans="1:15" ht="15.75" thickBot="1" x14ac:dyDescent="0.3">
      <c r="A39" s="402"/>
      <c r="B39" s="399"/>
      <c r="C39" s="399"/>
      <c r="D39" s="399"/>
      <c r="E39" s="399"/>
      <c r="F39" s="399"/>
      <c r="G39" s="399"/>
      <c r="H39" s="399"/>
      <c r="I39" s="28" t="s">
        <v>236</v>
      </c>
      <c r="J39" s="28" t="s">
        <v>237</v>
      </c>
      <c r="K39" s="28" t="s">
        <v>238</v>
      </c>
      <c r="L39" s="28" t="s">
        <v>236</v>
      </c>
      <c r="M39" s="28" t="s">
        <v>237</v>
      </c>
      <c r="N39" s="43" t="s">
        <v>238</v>
      </c>
    </row>
    <row r="40" spans="1:15" ht="15.75" thickBot="1" x14ac:dyDescent="0.3">
      <c r="A40" s="44" t="s">
        <v>167</v>
      </c>
      <c r="B40" s="29" t="s">
        <v>239</v>
      </c>
      <c r="C40" s="29" t="s">
        <v>239</v>
      </c>
      <c r="D40" s="29" t="s">
        <v>239</v>
      </c>
      <c r="E40" s="29" t="s">
        <v>240</v>
      </c>
      <c r="F40" s="29" t="s">
        <v>239</v>
      </c>
      <c r="G40" s="29" t="s">
        <v>239</v>
      </c>
      <c r="H40" s="29" t="s">
        <v>241</v>
      </c>
      <c r="I40" s="29" t="s">
        <v>173</v>
      </c>
      <c r="J40" s="29" t="s">
        <v>173</v>
      </c>
      <c r="K40" s="29" t="s">
        <v>173</v>
      </c>
      <c r="L40" s="29" t="s">
        <v>173</v>
      </c>
      <c r="M40" s="29" t="s">
        <v>173</v>
      </c>
      <c r="N40" s="45" t="s">
        <v>173</v>
      </c>
    </row>
    <row r="41" spans="1:15" ht="15.75" thickBot="1" x14ac:dyDescent="0.3">
      <c r="A41" s="46">
        <v>1</v>
      </c>
      <c r="B41" s="31">
        <f>SUMIFS(workdata!C:C,AUX!$D:$D,Tablas!$A4)</f>
        <v>10227.369000000001</v>
      </c>
      <c r="C41" s="31">
        <f>SUMIFS(workdata!D:D,AUX!$D:$D,Tablas!$A4)</f>
        <v>10340.381000000001</v>
      </c>
      <c r="D41" s="31">
        <f>SUMIFS(workdata!E:E,AUX!$D:$D,Tablas!$A4)</f>
        <v>10323.539000000001</v>
      </c>
      <c r="E41" s="31">
        <f>SUMIFS(workdata!F:F,AUX!$D:$D,Tablas!$A4)</f>
        <v>10319.193000000001</v>
      </c>
      <c r="F41" s="31">
        <f>AVERAGE(B41:E41)</f>
        <v>10302.620500000001</v>
      </c>
      <c r="G41" s="31">
        <f>'Corrección Irrad'!I4</f>
        <v>7747.2290000000003</v>
      </c>
      <c r="H41" s="32">
        <f>(F41/G41)-1</f>
        <v>0.32984587134316024</v>
      </c>
      <c r="I41" s="36">
        <f>_xlfn.MAXIFS(workdata!Z:Z,AUX!$D:$D,Tablas!$A4)</f>
        <v>35.790999999999997</v>
      </c>
      <c r="J41" s="36">
        <f>AVERAGEIFS(workdata!Z:Z,AUX!$D:$D,Tablas!$A4)</f>
        <v>26.323541666666671</v>
      </c>
      <c r="K41" s="36">
        <f>_xlfn.MINIFS(workdata!Z:Z,AUX!$D:$D,Tablas!$A4)</f>
        <v>17.395</v>
      </c>
      <c r="L41" s="36">
        <f>_xlfn.MAXIFS(workdata!AA:AA,AUX!$D:$D,Tablas!$A4)</f>
        <v>47.104999999999997</v>
      </c>
      <c r="M41" s="36">
        <f>AVERAGEIFS(workdata!AA:AA,AUX!$D:$D,Tablas!$A4)</f>
        <v>31.533583333333336</v>
      </c>
      <c r="N41" s="47">
        <f>_xlfn.MINIFS(workdata!AA:AA,AUX!$D:$D,Tablas!$A4)</f>
        <v>17.135000000000002</v>
      </c>
    </row>
    <row r="42" spans="1:15" ht="15.75" thickBot="1" x14ac:dyDescent="0.3">
      <c r="A42" s="46">
        <v>2</v>
      </c>
      <c r="B42" s="31">
        <f>SUMIFS(workdata!C:C,AUX!$D:$D,Tablas!$A5)</f>
        <v>10960.993</v>
      </c>
      <c r="C42" s="31">
        <f>SUMIFS(workdata!D:D,AUX!$D:$D,Tablas!$A5)</f>
        <v>10954.395</v>
      </c>
      <c r="D42" s="31">
        <f>SUMIFS(workdata!E:E,AUX!$D:$D,Tablas!$A5)</f>
        <v>11114.384000000002</v>
      </c>
      <c r="E42" s="31">
        <f>SUMIFS(workdata!F:F,AUX!$D:$D,Tablas!$A5)</f>
        <v>11022.396000000001</v>
      </c>
      <c r="F42" s="31">
        <f t="shared" ref="F42:F68" si="3">AVERAGE(B42:E42)</f>
        <v>11013.041999999999</v>
      </c>
      <c r="G42" s="31">
        <f>'Corrección Irrad'!I5</f>
        <v>8221.4879999999994</v>
      </c>
      <c r="H42" s="32">
        <f t="shared" ref="H42:H44" si="4">(F42/G42)-1</f>
        <v>0.33954364465410647</v>
      </c>
      <c r="I42" s="36">
        <f>_xlfn.MAXIFS(workdata!Z:Z,AUX!$D:$D,Tablas!$A5)</f>
        <v>44.055999999999997</v>
      </c>
      <c r="J42" s="36">
        <f>AVERAGEIFS(workdata!Z:Z,AUX!$D:$D,Tablas!$A5)</f>
        <v>30.439875000000004</v>
      </c>
      <c r="K42" s="36">
        <f>_xlfn.MINIFS(workdata!Z:Z,AUX!$D:$D,Tablas!$A5)</f>
        <v>17.709</v>
      </c>
      <c r="L42" s="36">
        <f>_xlfn.MAXIFS(workdata!AA:AA,AUX!$D:$D,Tablas!$A5)</f>
        <v>57.636000000000003</v>
      </c>
      <c r="M42" s="36">
        <f>AVERAGEIFS(workdata!AA:AA,AUX!$D:$D,Tablas!$A5)</f>
        <v>36.033791666666666</v>
      </c>
      <c r="N42" s="47">
        <f>_xlfn.MINIFS(workdata!AA:AA,AUX!$D:$D,Tablas!$A5)</f>
        <v>17.146000000000001</v>
      </c>
    </row>
    <row r="43" spans="1:15" ht="15.75" thickBot="1" x14ac:dyDescent="0.3">
      <c r="A43" s="46">
        <v>3</v>
      </c>
      <c r="B43" s="31">
        <f>SUMIFS(workdata!C:C,AUX!$D:$D,Tablas!$A6)</f>
        <v>10992.368999999999</v>
      </c>
      <c r="C43" s="31">
        <f>SUMIFS(workdata!D:D,AUX!$D:$D,Tablas!$A6)</f>
        <v>10985.539000000001</v>
      </c>
      <c r="D43" s="31">
        <f>SUMIFS(workdata!E:E,AUX!$D:$D,Tablas!$A6)</f>
        <v>11126.534999999998</v>
      </c>
      <c r="E43" s="31">
        <f>SUMIFS(workdata!F:F,AUX!$D:$D,Tablas!$A6)</f>
        <v>11053.059999999998</v>
      </c>
      <c r="F43" s="31">
        <f t="shared" si="3"/>
        <v>11039.375749999999</v>
      </c>
      <c r="G43" s="31">
        <f>'Corrección Irrad'!I6</f>
        <v>8241.6679999999997</v>
      </c>
      <c r="H43" s="32">
        <f t="shared" si="4"/>
        <v>0.33945892384891008</v>
      </c>
      <c r="I43" s="36">
        <f>_xlfn.MAXIFS(workdata!Z:Z,AUX!$D:$D,Tablas!$A6)</f>
        <v>48.470999999999997</v>
      </c>
      <c r="J43" s="36">
        <f>AVERAGEIFS(workdata!Z:Z,AUX!$D:$D,Tablas!$A6)</f>
        <v>32.177375000000005</v>
      </c>
      <c r="K43" s="36">
        <f>_xlfn.MINIFS(workdata!Z:Z,AUX!$D:$D,Tablas!$A6)</f>
        <v>20.888000000000002</v>
      </c>
      <c r="L43" s="36">
        <f>_xlfn.MAXIFS(workdata!AA:AA,AUX!$D:$D,Tablas!$A6)</f>
        <v>61.668999999999997</v>
      </c>
      <c r="M43" s="36">
        <f>AVERAGEIFS(workdata!AA:AA,AUX!$D:$D,Tablas!$A6)</f>
        <v>37.643125000000005</v>
      </c>
      <c r="N43" s="47">
        <f>_xlfn.MINIFS(workdata!AA:AA,AUX!$D:$D,Tablas!$A6)</f>
        <v>20.475000000000001</v>
      </c>
    </row>
    <row r="44" spans="1:15" ht="15.75" thickBot="1" x14ac:dyDescent="0.3">
      <c r="A44" s="46">
        <v>4</v>
      </c>
      <c r="B44" s="31">
        <f>SUMIFS(workdata!C:C,AUX!$D:$D,Tablas!$A7)</f>
        <v>10645.786000000002</v>
      </c>
      <c r="C44" s="31">
        <f>SUMIFS(workdata!D:D,AUX!$D:$D,Tablas!$A7)</f>
        <v>10643.662</v>
      </c>
      <c r="D44" s="31">
        <f>SUMIFS(workdata!E:E,AUX!$D:$D,Tablas!$A7)</f>
        <v>10780.685000000001</v>
      </c>
      <c r="E44" s="31">
        <f>SUMIFS(workdata!F:F,AUX!$D:$D,Tablas!$A7)</f>
        <v>10703.129000000001</v>
      </c>
      <c r="F44" s="31">
        <f t="shared" si="3"/>
        <v>10693.315500000001</v>
      </c>
      <c r="G44" s="31">
        <f>'Corrección Irrad'!I7</f>
        <v>8081.1129999999994</v>
      </c>
      <c r="H44" s="32">
        <f t="shared" si="4"/>
        <v>0.32324786202098665</v>
      </c>
      <c r="I44" s="36">
        <f>_xlfn.MAXIFS(workdata!Z:Z,AUX!$D:$D,Tablas!$A7)</f>
        <v>48.05</v>
      </c>
      <c r="J44" s="36">
        <f>AVERAGEIFS(workdata!Z:Z,AUX!$D:$D,Tablas!$A7)</f>
        <v>35.052749999999996</v>
      </c>
      <c r="K44" s="36">
        <f>_xlfn.MINIFS(workdata!Z:Z,AUX!$D:$D,Tablas!$A7)</f>
        <v>22.709</v>
      </c>
      <c r="L44" s="36">
        <f>_xlfn.MAXIFS(workdata!AA:AA,AUX!$D:$D,Tablas!$A7)</f>
        <v>59.94</v>
      </c>
      <c r="M44" s="36">
        <f>AVERAGEIFS(workdata!AA:AA,AUX!$D:$D,Tablas!$A7)</f>
        <v>40.226958333333336</v>
      </c>
      <c r="N44" s="47">
        <f>_xlfn.MINIFS(workdata!AA:AA,AUX!$D:$D,Tablas!$A7)</f>
        <v>22.312000000000001</v>
      </c>
    </row>
    <row r="45" spans="1:15" ht="15.75" thickBot="1" x14ac:dyDescent="0.3">
      <c r="A45" s="46">
        <v>5</v>
      </c>
      <c r="B45" s="31">
        <f>SUMIFS(workdata!C:C,AUX!$D:$D,Tablas!$A8)</f>
        <v>10303.86</v>
      </c>
      <c r="C45" s="31">
        <f>SUMIFS(workdata!D:D,AUX!$D:$D,Tablas!$A8)</f>
        <v>10240.862999999998</v>
      </c>
      <c r="D45" s="31">
        <f>SUMIFS(workdata!E:E,AUX!$D:$D,Tablas!$A8)</f>
        <v>10381.380000000001</v>
      </c>
      <c r="E45" s="31">
        <f>SUMIFS(workdata!F:F,AUX!$D:$D,Tablas!$A8)</f>
        <v>10314.289000000001</v>
      </c>
      <c r="F45" s="31">
        <f t="shared" si="3"/>
        <v>10310.098</v>
      </c>
      <c r="G45" s="31">
        <f>'Corrección Irrad'!I8</f>
        <v>7926.2990000000009</v>
      </c>
      <c r="H45" s="32">
        <f t="shared" ref="H45:H72" si="5">(F45/G45)-1</f>
        <v>0.30074553079564614</v>
      </c>
      <c r="I45" s="36">
        <f>_xlfn.MAXIFS(workdata!Z:Z,AUX!$D:$D,Tablas!$A8)</f>
        <v>37.195</v>
      </c>
      <c r="J45" s="36">
        <f>AVERAGEIFS(workdata!Z:Z,AUX!$D:$D,Tablas!$A8)</f>
        <v>30.349208333333326</v>
      </c>
      <c r="K45" s="36">
        <f>_xlfn.MINIFS(workdata!Z:Z,AUX!$D:$D,Tablas!$A8)</f>
        <v>22.071000000000002</v>
      </c>
      <c r="L45" s="36">
        <f>_xlfn.MAXIFS(workdata!AA:AA,AUX!$D:$D,Tablas!$A8)</f>
        <v>47.125</v>
      </c>
      <c r="M45" s="36">
        <f>AVERAGEIFS(workdata!AA:AA,AUX!$D:$D,Tablas!$A8)</f>
        <v>34.649250000000002</v>
      </c>
      <c r="N45" s="47">
        <f>_xlfn.MINIFS(workdata!AA:AA,AUX!$D:$D,Tablas!$A8)</f>
        <v>22.393000000000001</v>
      </c>
    </row>
    <row r="46" spans="1:15" ht="15.75" thickBot="1" x14ac:dyDescent="0.3">
      <c r="A46" s="46">
        <v>6</v>
      </c>
      <c r="B46" s="31">
        <f>SUMIFS(workdata!C:C,AUX!$D:$D,Tablas!$A9)</f>
        <v>6389.0749999999998</v>
      </c>
      <c r="C46" s="31">
        <f>SUMIFS(workdata!D:D,AUX!$D:$D,Tablas!$A9)</f>
        <v>6584.536000000001</v>
      </c>
      <c r="D46" s="31">
        <f>SUMIFS(workdata!E:E,AUX!$D:$D,Tablas!$A9)</f>
        <v>6418.8230000000003</v>
      </c>
      <c r="E46" s="31">
        <f>SUMIFS(workdata!F:F,AUX!$D:$D,Tablas!$A9)</f>
        <v>6396.1090000000004</v>
      </c>
      <c r="F46" s="31">
        <f t="shared" si="3"/>
        <v>6447.1357500000004</v>
      </c>
      <c r="G46" s="31">
        <f>'Corrección Irrad'!I9</f>
        <v>4759.155999999999</v>
      </c>
      <c r="H46" s="32">
        <f t="shared" si="5"/>
        <v>0.35468048326215862</v>
      </c>
      <c r="I46" s="36">
        <f>_xlfn.MAXIFS(workdata!Z:Z,AUX!$D:$D,Tablas!$A9)</f>
        <v>38.384999999999998</v>
      </c>
      <c r="J46" s="36">
        <f>AVERAGEIFS(workdata!Z:Z,AUX!$D:$D,Tablas!$A9)</f>
        <v>26.187749999999998</v>
      </c>
      <c r="K46" s="36">
        <f>_xlfn.MINIFS(workdata!Z:Z,AUX!$D:$D,Tablas!$A9)</f>
        <v>20.245999999999999</v>
      </c>
      <c r="L46" s="36">
        <f>_xlfn.MAXIFS(workdata!AA:AA,AUX!$D:$D,Tablas!$A9)</f>
        <v>48.527000000000001</v>
      </c>
      <c r="M46" s="36">
        <f>AVERAGEIFS(workdata!AA:AA,AUX!$D:$D,Tablas!$A9)</f>
        <v>29.284000000000002</v>
      </c>
      <c r="N46" s="47">
        <f>_xlfn.MINIFS(workdata!AA:AA,AUX!$D:$D,Tablas!$A9)</f>
        <v>19.902000000000001</v>
      </c>
    </row>
    <row r="47" spans="1:15" ht="15.75" thickBot="1" x14ac:dyDescent="0.3">
      <c r="A47" s="46">
        <v>7</v>
      </c>
      <c r="B47" s="31">
        <f>SUMIFS(workdata!C:C,AUX!$D:$D,Tablas!$A10)</f>
        <v>11258.551000000001</v>
      </c>
      <c r="C47" s="31">
        <f>SUMIFS(workdata!D:D,AUX!$D:$D,Tablas!$A10)</f>
        <v>11363.371999999999</v>
      </c>
      <c r="D47" s="31">
        <f>SUMIFS(workdata!E:E,AUX!$D:$D,Tablas!$A10)</f>
        <v>11468.632000000001</v>
      </c>
      <c r="E47" s="31">
        <f>SUMIFS(workdata!F:F,AUX!$D:$D,Tablas!$A10)</f>
        <v>11378.623</v>
      </c>
      <c r="F47" s="31">
        <f t="shared" si="3"/>
        <v>11367.294500000002</v>
      </c>
      <c r="G47" s="31">
        <f>'Corrección Irrad'!I10</f>
        <v>8507.1999999999989</v>
      </c>
      <c r="H47" s="32">
        <f t="shared" si="5"/>
        <v>0.33619692730863315</v>
      </c>
      <c r="I47" s="36">
        <f>_xlfn.MAXIFS(workdata!Z:Z,AUX!$D:$D,Tablas!$A10)</f>
        <v>36.116</v>
      </c>
      <c r="J47" s="36">
        <f>AVERAGEIFS(workdata!Z:Z,AUX!$D:$D,Tablas!$A10)</f>
        <v>25.530625000000001</v>
      </c>
      <c r="K47" s="36">
        <f>_xlfn.MINIFS(workdata!Z:Z,AUX!$D:$D,Tablas!$A10)</f>
        <v>16.992000000000001</v>
      </c>
      <c r="L47" s="36">
        <f>_xlfn.MAXIFS(workdata!AA:AA,AUX!$D:$D,Tablas!$A10)</f>
        <v>47.445999999999998</v>
      </c>
      <c r="M47" s="36">
        <f>AVERAGEIFS(workdata!AA:AA,AUX!$D:$D,Tablas!$A10)</f>
        <v>31.235958333333333</v>
      </c>
      <c r="N47" s="47">
        <f>_xlfn.MINIFS(workdata!AA:AA,AUX!$D:$D,Tablas!$A10)</f>
        <v>16.172000000000001</v>
      </c>
    </row>
    <row r="48" spans="1:15" ht="15.75" thickBot="1" x14ac:dyDescent="0.3">
      <c r="A48" s="46">
        <v>8</v>
      </c>
      <c r="B48" s="31">
        <f>SUMIFS(workdata!C:C,AUX!$D:$D,Tablas!$A11)</f>
        <v>11237.339</v>
      </c>
      <c r="C48" s="31">
        <f>SUMIFS(workdata!D:D,AUX!$D:$D,Tablas!$A11)</f>
        <v>11283.496999999999</v>
      </c>
      <c r="D48" s="31">
        <f>SUMIFS(workdata!E:E,AUX!$D:$D,Tablas!$A11)</f>
        <v>11419.254000000001</v>
      </c>
      <c r="E48" s="31">
        <f>SUMIFS(workdata!F:F,AUX!$D:$D,Tablas!$A11)</f>
        <v>11340.806999999999</v>
      </c>
      <c r="F48" s="31">
        <f t="shared" si="3"/>
        <v>11320.224249999999</v>
      </c>
      <c r="G48" s="31">
        <f>'Corrección Irrad'!I11</f>
        <v>8449.987000000001</v>
      </c>
      <c r="H48" s="32">
        <f t="shared" si="5"/>
        <v>0.33967356991200082</v>
      </c>
      <c r="I48" s="36">
        <f>_xlfn.MAXIFS(workdata!Z:Z,AUX!$D:$D,Tablas!$A11)</f>
        <v>37.231999999999999</v>
      </c>
      <c r="J48" s="36">
        <f>AVERAGEIFS(workdata!Z:Z,AUX!$D:$D,Tablas!$A11)</f>
        <v>26.436666666666657</v>
      </c>
      <c r="K48" s="36">
        <f>_xlfn.MINIFS(workdata!Z:Z,AUX!$D:$D,Tablas!$A11)</f>
        <v>14.925000000000001</v>
      </c>
      <c r="L48" s="36">
        <f>_xlfn.MAXIFS(workdata!AA:AA,AUX!$D:$D,Tablas!$A11)</f>
        <v>49.744999999999997</v>
      </c>
      <c r="M48" s="36">
        <f>AVERAGEIFS(workdata!AA:AA,AUX!$D:$D,Tablas!$A11)</f>
        <v>32.001208333333331</v>
      </c>
      <c r="N48" s="47">
        <f>_xlfn.MINIFS(workdata!AA:AA,AUX!$D:$D,Tablas!$A11)</f>
        <v>14.393000000000001</v>
      </c>
    </row>
    <row r="49" spans="1:14" ht="15.75" thickBot="1" x14ac:dyDescent="0.3">
      <c r="A49" s="46">
        <v>9</v>
      </c>
      <c r="B49" s="31">
        <f>SUMIFS(workdata!C:C,AUX!$D:$D,Tablas!$A12)</f>
        <v>11195.097999999998</v>
      </c>
      <c r="C49" s="31">
        <f>SUMIFS(workdata!D:D,AUX!$D:$D,Tablas!$A12)</f>
        <v>11297.451999999999</v>
      </c>
      <c r="D49" s="31">
        <f>SUMIFS(workdata!E:E,AUX!$D:$D,Tablas!$A12)</f>
        <v>11413.755000000001</v>
      </c>
      <c r="E49" s="31">
        <f>SUMIFS(workdata!F:F,AUX!$D:$D,Tablas!$A12)</f>
        <v>11332.216999999999</v>
      </c>
      <c r="F49" s="31">
        <f t="shared" si="3"/>
        <v>11309.630499999997</v>
      </c>
      <c r="G49" s="31">
        <f>'Corrección Irrad'!I12</f>
        <v>8405.7039999999997</v>
      </c>
      <c r="H49" s="32">
        <f>(F49/G49)-1</f>
        <v>0.34547094449197813</v>
      </c>
      <c r="I49" s="36">
        <f>_xlfn.MAXIFS(workdata!Z:Z,AUX!$D:$D,Tablas!$A12)</f>
        <v>36.887</v>
      </c>
      <c r="J49" s="36">
        <f>AVERAGEIFS(workdata!Z:Z,AUX!$D:$D,Tablas!$A12)</f>
        <v>26.781749999999999</v>
      </c>
      <c r="K49" s="36">
        <f>_xlfn.MINIFS(workdata!Z:Z,AUX!$D:$D,Tablas!$A12)</f>
        <v>15.087</v>
      </c>
      <c r="L49" s="36">
        <f>_xlfn.MAXIFS(workdata!AA:AA,AUX!$D:$D,Tablas!$A12)</f>
        <v>50.222000000000001</v>
      </c>
      <c r="M49" s="36">
        <f>AVERAGEIFS(workdata!AA:AA,AUX!$D:$D,Tablas!$A12)</f>
        <v>32.310916666666671</v>
      </c>
      <c r="N49" s="47">
        <f>_xlfn.MINIFS(workdata!AA:AA,AUX!$D:$D,Tablas!$A12)</f>
        <v>14.452</v>
      </c>
    </row>
    <row r="50" spans="1:14" ht="15.75" thickBot="1" x14ac:dyDescent="0.3">
      <c r="A50" s="46">
        <v>10</v>
      </c>
      <c r="B50" s="31">
        <f>SUMIFS(workdata!C:C,AUX!$D:$D,Tablas!$A13)</f>
        <v>10980.699999999997</v>
      </c>
      <c r="C50" s="31">
        <f>SUMIFS(workdata!D:D,AUX!$D:$D,Tablas!$A13)</f>
        <v>11016.014000000001</v>
      </c>
      <c r="D50" s="31">
        <f>SUMIFS(workdata!E:E,AUX!$D:$D,Tablas!$A13)</f>
        <v>11149.402</v>
      </c>
      <c r="E50" s="31">
        <f>SUMIFS(workdata!F:F,AUX!$D:$D,Tablas!$A13)</f>
        <v>11073.256999999998</v>
      </c>
      <c r="F50" s="31">
        <f t="shared" si="3"/>
        <v>11054.84325</v>
      </c>
      <c r="G50" s="31">
        <f>'Corrección Irrad'!I13</f>
        <v>8202.6040000000012</v>
      </c>
      <c r="H50" s="32">
        <f t="shared" ref="H50:H54" si="6">(F50/G50)-1</f>
        <v>0.34772363142241147</v>
      </c>
      <c r="I50" s="36">
        <f>_xlfn.MAXIFS(workdata!Z:Z,AUX!$D:$D,Tablas!$A13)</f>
        <v>42.183</v>
      </c>
      <c r="J50" s="36">
        <f>AVERAGEIFS(workdata!Z:Z,AUX!$D:$D,Tablas!$A13)</f>
        <v>29.813124999999996</v>
      </c>
      <c r="K50" s="36">
        <f>_xlfn.MINIFS(workdata!Z:Z,AUX!$D:$D,Tablas!$A13)</f>
        <v>18.251000000000001</v>
      </c>
      <c r="L50" s="36">
        <f>_xlfn.MAXIFS(workdata!AA:AA,AUX!$D:$D,Tablas!$A13)</f>
        <v>54.47</v>
      </c>
      <c r="M50" s="36">
        <f>AVERAGEIFS(workdata!AA:AA,AUX!$D:$D,Tablas!$A13)</f>
        <v>35.426541666666658</v>
      </c>
      <c r="N50" s="47">
        <f>_xlfn.MINIFS(workdata!AA:AA,AUX!$D:$D,Tablas!$A13)</f>
        <v>18.001000000000001</v>
      </c>
    </row>
    <row r="51" spans="1:14" ht="15.75" thickBot="1" x14ac:dyDescent="0.3">
      <c r="A51" s="46">
        <v>11</v>
      </c>
      <c r="B51" s="31">
        <f>SUMIFS(workdata!C:C,AUX!$D:$D,Tablas!$A14)</f>
        <v>10265.660999999998</v>
      </c>
      <c r="C51" s="31">
        <f>SUMIFS(workdata!D:D,AUX!$D:$D,Tablas!$A14)</f>
        <v>10294.584999999999</v>
      </c>
      <c r="D51" s="31">
        <f>SUMIFS(workdata!E:E,AUX!$D:$D,Tablas!$A14)</f>
        <v>10424.276</v>
      </c>
      <c r="E51" s="31">
        <f>SUMIFS(workdata!F:F,AUX!$D:$D,Tablas!$A14)</f>
        <v>10343.76</v>
      </c>
      <c r="F51" s="31">
        <f t="shared" si="3"/>
        <v>10332.0705</v>
      </c>
      <c r="G51" s="31">
        <f>'Corrección Irrad'!I14</f>
        <v>7889.6150000000007</v>
      </c>
      <c r="H51" s="32">
        <f t="shared" si="6"/>
        <v>0.30957854090472092</v>
      </c>
      <c r="I51" s="36">
        <f>_xlfn.MAXIFS(workdata!Z:Z,AUX!$D:$D,Tablas!$A14)</f>
        <v>44.42</v>
      </c>
      <c r="J51" s="36">
        <f>AVERAGEIFS(workdata!Z:Z,AUX!$D:$D,Tablas!$A14)</f>
        <v>31.226541666666673</v>
      </c>
      <c r="K51" s="36">
        <f>_xlfn.MINIFS(workdata!Z:Z,AUX!$D:$D,Tablas!$A14)</f>
        <v>20.239999999999998</v>
      </c>
      <c r="L51" s="36">
        <f>_xlfn.MAXIFS(workdata!AA:AA,AUX!$D:$D,Tablas!$A14)</f>
        <v>57.784999999999997</v>
      </c>
      <c r="M51" s="36">
        <f>AVERAGEIFS(workdata!AA:AA,AUX!$D:$D,Tablas!$A14)</f>
        <v>36.418416666666666</v>
      </c>
      <c r="N51" s="47">
        <f>_xlfn.MINIFS(workdata!AA:AA,AUX!$D:$D,Tablas!$A14)</f>
        <v>19.789000000000001</v>
      </c>
    </row>
    <row r="52" spans="1:14" x14ac:dyDescent="0.25">
      <c r="A52" s="46">
        <v>12</v>
      </c>
      <c r="B52" s="31">
        <f>SUMIFS(workdata!C:C,AUX!$D:$D,Tablas!$A15)</f>
        <v>11377.079000000002</v>
      </c>
      <c r="C52" s="31">
        <f>SUMIFS(workdata!D:D,AUX!$D:$D,Tablas!$A15)</f>
        <v>11407.696000000002</v>
      </c>
      <c r="D52" s="31">
        <f>SUMIFS(workdata!E:E,AUX!$D:$D,Tablas!$A15)</f>
        <v>11517.77</v>
      </c>
      <c r="E52" s="31">
        <f>SUMIFS(workdata!F:F,AUX!$D:$D,Tablas!$A15)</f>
        <v>11429.726999999997</v>
      </c>
      <c r="F52" s="31">
        <f t="shared" si="3"/>
        <v>11433.067999999999</v>
      </c>
      <c r="G52" s="31">
        <f>'Corrección Irrad'!I15</f>
        <v>8478.34</v>
      </c>
      <c r="H52" s="32">
        <f t="shared" si="6"/>
        <v>0.34850312679132922</v>
      </c>
      <c r="I52" s="36">
        <f>_xlfn.MAXIFS(workdata!Z:Z,AUX!$D:$D,Tablas!$A15)</f>
        <v>39.213000000000001</v>
      </c>
      <c r="J52" s="36">
        <f>AVERAGEIFS(workdata!Z:Z,AUX!$D:$D,Tablas!$A15)</f>
        <v>30.183499999999999</v>
      </c>
      <c r="K52" s="36">
        <f>_xlfn.MINIFS(workdata!Z:Z,AUX!$D:$D,Tablas!$A15)</f>
        <v>20.891999999999999</v>
      </c>
      <c r="L52" s="36">
        <f>_xlfn.MAXIFS(workdata!AA:AA,AUX!$D:$D,Tablas!$A15)</f>
        <v>51.767000000000003</v>
      </c>
      <c r="M52" s="36">
        <f>AVERAGEIFS(workdata!AA:AA,AUX!$D:$D,Tablas!$A15)</f>
        <v>35.844041666666662</v>
      </c>
      <c r="N52" s="47">
        <f>_xlfn.MINIFS(workdata!AA:AA,AUX!$D:$D,Tablas!$A15)</f>
        <v>20.199000000000002</v>
      </c>
    </row>
    <row r="53" spans="1:14" ht="15.75" thickBot="1" x14ac:dyDescent="0.3">
      <c r="A53" s="46">
        <v>13</v>
      </c>
      <c r="B53" s="31">
        <f>SUMIFS(workdata!C:C,AUX!$D:$D,Tablas!$A16)</f>
        <v>10041.315000000001</v>
      </c>
      <c r="C53" s="31">
        <f>SUMIFS(workdata!D:D,AUX!$D:$D,Tablas!$A16)</f>
        <v>10077.892000000002</v>
      </c>
      <c r="D53" s="31">
        <f>SUMIFS(workdata!E:E,AUX!$D:$D,Tablas!$A16)</f>
        <v>10234.699999999999</v>
      </c>
      <c r="E53" s="31">
        <f>SUMIFS(workdata!F:F,AUX!$D:$D,Tablas!$A16)</f>
        <v>10024.138000000001</v>
      </c>
      <c r="F53" s="31">
        <f t="shared" si="3"/>
        <v>10094.51125</v>
      </c>
      <c r="G53" s="31">
        <f>'Corrección Irrad'!I16</f>
        <v>7938.6630000000014</v>
      </c>
      <c r="H53" s="32">
        <f t="shared" si="6"/>
        <v>0.27156313978814794</v>
      </c>
      <c r="I53" s="36">
        <f>_xlfn.MAXIFS(workdata!Z:Z,AUX!$D:$D,Tablas!$A16)</f>
        <v>38.795000000000002</v>
      </c>
      <c r="J53" s="36">
        <f>AVERAGEIFS(workdata!Z:Z,AUX!$D:$D,Tablas!$A16)</f>
        <v>28.206583333333342</v>
      </c>
      <c r="K53" s="36">
        <f>_xlfn.MINIFS(workdata!Z:Z,AUX!$D:$D,Tablas!$A16)</f>
        <v>19.542000000000002</v>
      </c>
      <c r="L53" s="36">
        <f>_xlfn.MAXIFS(workdata!AA:AA,AUX!$D:$D,Tablas!$A16)</f>
        <v>50.511000000000003</v>
      </c>
      <c r="M53" s="36">
        <f>AVERAGEIFS(workdata!AA:AA,AUX!$D:$D,Tablas!$A16)</f>
        <v>33.209125</v>
      </c>
      <c r="N53" s="47">
        <f>_xlfn.MINIFS(workdata!AA:AA,AUX!$D:$D,Tablas!$A16)</f>
        <v>18.786000000000001</v>
      </c>
    </row>
    <row r="54" spans="1:14" ht="15.75" thickBot="1" x14ac:dyDescent="0.3">
      <c r="A54" s="46">
        <v>14</v>
      </c>
      <c r="B54" s="31">
        <f>SUMIFS(workdata!C:C,AUX!$D:$D,Tablas!$A17)</f>
        <v>11149.146999999999</v>
      </c>
      <c r="C54" s="31">
        <f>SUMIFS(workdata!D:D,AUX!$D:$D,Tablas!$A17)</f>
        <v>11167.876</v>
      </c>
      <c r="D54" s="31">
        <f>SUMIFS(workdata!E:E,AUX!$D:$D,Tablas!$A17)</f>
        <v>11307.686</v>
      </c>
      <c r="E54" s="31">
        <f>SUMIFS(workdata!F:F,AUX!$D:$D,Tablas!$A17)</f>
        <v>11222.436</v>
      </c>
      <c r="F54" s="31">
        <f t="shared" si="3"/>
        <v>11211.786250000001</v>
      </c>
      <c r="G54" s="31">
        <f>'Corrección Irrad'!I17</f>
        <v>8345.112000000001</v>
      </c>
      <c r="H54" s="32">
        <f t="shared" si="6"/>
        <v>0.34351537163311874</v>
      </c>
      <c r="I54" s="36">
        <f>_xlfn.MAXIFS(workdata!Z:Z,AUX!$D:$D,Tablas!$A17)</f>
        <v>41.213000000000001</v>
      </c>
      <c r="J54" s="36">
        <f>AVERAGEIFS(workdata!Z:Z,AUX!$D:$D,Tablas!$A17)</f>
        <v>28.132833333333334</v>
      </c>
      <c r="K54" s="36">
        <f>_xlfn.MINIFS(workdata!Z:Z,AUX!$D:$D,Tablas!$A17)</f>
        <v>17.815999999999999</v>
      </c>
      <c r="L54" s="36">
        <f>_xlfn.MAXIFS(workdata!AA:AA,AUX!$D:$D,Tablas!$A17)</f>
        <v>52.220999999999997</v>
      </c>
      <c r="M54" s="36">
        <f>AVERAGEIFS(workdata!AA:AA,AUX!$D:$D,Tablas!$A17)</f>
        <v>33.50620833333334</v>
      </c>
      <c r="N54" s="47">
        <f>_xlfn.MINIFS(workdata!AA:AA,AUX!$D:$D,Tablas!$A17)</f>
        <v>17.494</v>
      </c>
    </row>
    <row r="55" spans="1:14" ht="15.75" thickBot="1" x14ac:dyDescent="0.3">
      <c r="A55" s="46">
        <v>15</v>
      </c>
      <c r="B55" s="31">
        <f>SUMIFS(workdata!C:C,AUX!$D:$D,Tablas!$A18)</f>
        <v>10963.616</v>
      </c>
      <c r="C55" s="31">
        <f>SUMIFS(workdata!D:D,AUX!$D:$D,Tablas!$A18)</f>
        <v>10989.507</v>
      </c>
      <c r="D55" s="31">
        <f>SUMIFS(workdata!E:E,AUX!$D:$D,Tablas!$A18)</f>
        <v>11122.785</v>
      </c>
      <c r="E55" s="31">
        <f>SUMIFS(workdata!F:F,AUX!$D:$D,Tablas!$A18)</f>
        <v>11052.778999999999</v>
      </c>
      <c r="F55" s="31">
        <f t="shared" si="3"/>
        <v>11032.171749999998</v>
      </c>
      <c r="G55" s="31">
        <f>'Corrección Irrad'!I18</f>
        <v>8162.4570000000003</v>
      </c>
      <c r="H55" s="32">
        <f>(F55/G55)-1</f>
        <v>0.35157486893958478</v>
      </c>
      <c r="I55" s="36">
        <f>_xlfn.MAXIFS(workdata!Z:Z,AUX!$D:$D,Tablas!$A18)</f>
        <v>36.061999999999998</v>
      </c>
      <c r="J55" s="36">
        <f>AVERAGEIFS(workdata!Z:Z,AUX!$D:$D,Tablas!$A18)</f>
        <v>26.735125</v>
      </c>
      <c r="K55" s="36">
        <f>_xlfn.MINIFS(workdata!Z:Z,AUX!$D:$D,Tablas!$A18)</f>
        <v>17.376999999999999</v>
      </c>
      <c r="L55" s="36">
        <f>_xlfn.MAXIFS(workdata!AA:AA,AUX!$D:$D,Tablas!$A18)</f>
        <v>49.466000000000001</v>
      </c>
      <c r="M55" s="36">
        <f>AVERAGEIFS(workdata!AA:AA,AUX!$D:$D,Tablas!$A18)</f>
        <v>32.132125000000002</v>
      </c>
      <c r="N55" s="47">
        <f>_xlfn.MINIFS(workdata!AA:AA,AUX!$D:$D,Tablas!$A18)</f>
        <v>16.832999999999998</v>
      </c>
    </row>
    <row r="56" spans="1:14" ht="15.75" thickBot="1" x14ac:dyDescent="0.3">
      <c r="A56" s="46">
        <v>16</v>
      </c>
      <c r="B56" s="31">
        <f>SUMIFS(workdata!C:C,AUX!$D:$D,Tablas!$A19)</f>
        <v>11023.713</v>
      </c>
      <c r="C56" s="31">
        <f>SUMIFS(workdata!D:D,AUX!$D:$D,Tablas!$A19)</f>
        <v>11016.76</v>
      </c>
      <c r="D56" s="31">
        <f>SUMIFS(workdata!E:E,AUX!$D:$D,Tablas!$A19)</f>
        <v>11165.853999999999</v>
      </c>
      <c r="E56" s="31">
        <f>SUMIFS(workdata!F:F,AUX!$D:$D,Tablas!$A19)</f>
        <v>11089.734</v>
      </c>
      <c r="F56" s="31">
        <f t="shared" si="3"/>
        <v>11074.01525</v>
      </c>
      <c r="G56" s="31">
        <f>'Corrección Irrad'!I19</f>
        <v>8191.0889999999999</v>
      </c>
      <c r="H56" s="32">
        <f t="shared" ref="H56:H57" si="7">(F56/G56)-1</f>
        <v>0.35195884820687473</v>
      </c>
      <c r="I56" s="36">
        <f>_xlfn.MAXIFS(workdata!Z:Z,AUX!$D:$D,Tablas!$A19)</f>
        <v>40.048000000000002</v>
      </c>
      <c r="J56" s="36">
        <f>AVERAGEIFS(workdata!Z:Z,AUX!$D:$D,Tablas!$A19)</f>
        <v>29.429083333333335</v>
      </c>
      <c r="K56" s="36">
        <f>_xlfn.MINIFS(workdata!Z:Z,AUX!$D:$D,Tablas!$A19)</f>
        <v>18.407</v>
      </c>
      <c r="L56" s="36">
        <f>_xlfn.MAXIFS(workdata!AA:AA,AUX!$D:$D,Tablas!$A19)</f>
        <v>53.456000000000003</v>
      </c>
      <c r="M56" s="36">
        <f>AVERAGEIFS(workdata!AA:AA,AUX!$D:$D,Tablas!$A19)</f>
        <v>34.894208333333331</v>
      </c>
      <c r="N56" s="47">
        <f>_xlfn.MINIFS(workdata!AA:AA,AUX!$D:$D,Tablas!$A19)</f>
        <v>17.942</v>
      </c>
    </row>
    <row r="57" spans="1:14" ht="15.75" thickBot="1" x14ac:dyDescent="0.3">
      <c r="A57" s="46">
        <v>17</v>
      </c>
      <c r="B57" s="31">
        <f>SUMIFS(workdata!C:C,AUX!$D:$D,Tablas!$A20)</f>
        <v>10102.343000000001</v>
      </c>
      <c r="C57" s="31">
        <f>SUMIFS(workdata!D:D,AUX!$D:$D,Tablas!$A20)</f>
        <v>10068.849999999999</v>
      </c>
      <c r="D57" s="31">
        <f>SUMIFS(workdata!E:E,AUX!$D:$D,Tablas!$A20)</f>
        <v>10227.954999999998</v>
      </c>
      <c r="E57" s="31">
        <f>SUMIFS(workdata!F:F,AUX!$D:$D,Tablas!$A20)</f>
        <v>10154.989999999998</v>
      </c>
      <c r="F57" s="31">
        <f t="shared" si="3"/>
        <v>10138.534499999998</v>
      </c>
      <c r="G57" s="31">
        <f>'Corrección Irrad'!I20</f>
        <v>7771.1010000000006</v>
      </c>
      <c r="H57" s="32">
        <f t="shared" si="7"/>
        <v>0.30464582817801467</v>
      </c>
      <c r="I57" s="36">
        <f>_xlfn.MAXIFS(workdata!Z:Z,AUX!$D:$D,Tablas!$A20)</f>
        <v>43.863999999999997</v>
      </c>
      <c r="J57" s="36">
        <f>AVERAGEIFS(workdata!Z:Z,AUX!$D:$D,Tablas!$A20)</f>
        <v>30.153624999999995</v>
      </c>
      <c r="K57" s="36">
        <f>_xlfn.MINIFS(workdata!Z:Z,AUX!$D:$D,Tablas!$A20)</f>
        <v>17.13</v>
      </c>
      <c r="L57" s="36">
        <f>_xlfn.MAXIFS(workdata!AA:AA,AUX!$D:$D,Tablas!$A20)</f>
        <v>54.206000000000003</v>
      </c>
      <c r="M57" s="36">
        <f>AVERAGEIFS(workdata!AA:AA,AUX!$D:$D,Tablas!$A20)</f>
        <v>34.939708333333336</v>
      </c>
      <c r="N57" s="47">
        <f>_xlfn.MINIFS(workdata!AA:AA,AUX!$D:$D,Tablas!$A20)</f>
        <v>16.324999999999999</v>
      </c>
    </row>
    <row r="58" spans="1:14" ht="15.75" thickBot="1" x14ac:dyDescent="0.3">
      <c r="A58" s="46">
        <v>18</v>
      </c>
      <c r="B58" s="31">
        <f>SUMIFS(workdata!C:C,AUX!$D:$D,Tablas!$A21)</f>
        <v>4942.4280000000008</v>
      </c>
      <c r="C58" s="31">
        <f>SUMIFS(workdata!D:D,AUX!$D:$D,Tablas!$A21)</f>
        <v>4932.9980000000005</v>
      </c>
      <c r="D58" s="31">
        <f>SUMIFS(workdata!E:E,AUX!$D:$D,Tablas!$A21)</f>
        <v>5028.0749999999998</v>
      </c>
      <c r="E58" s="31">
        <f>SUMIFS(workdata!F:F,AUX!$D:$D,Tablas!$A21)</f>
        <v>4939.1040000000012</v>
      </c>
      <c r="F58" s="31">
        <f t="shared" si="3"/>
        <v>4960.6512500000008</v>
      </c>
      <c r="G58" s="31">
        <f>'Corrección Irrad'!I21</f>
        <v>4001.4500000000007</v>
      </c>
      <c r="H58" s="32">
        <f t="shared" si="5"/>
        <v>0.23971341638655974</v>
      </c>
      <c r="I58" s="36">
        <f>_xlfn.MAXIFS(workdata!Z:Z,AUX!$D:$D,Tablas!$A21)</f>
        <v>44.235999999999997</v>
      </c>
      <c r="J58" s="36">
        <f>AVERAGEIFS(workdata!Z:Z,AUX!$D:$D,Tablas!$A21)</f>
        <v>30.320208333333337</v>
      </c>
      <c r="K58" s="36">
        <f>_xlfn.MINIFS(workdata!Z:Z,AUX!$D:$D,Tablas!$A21)</f>
        <v>21.59</v>
      </c>
      <c r="L58" s="36">
        <f>_xlfn.MAXIFS(workdata!AA:AA,AUX!$D:$D,Tablas!$A21)</f>
        <v>53.966000000000001</v>
      </c>
      <c r="M58" s="36">
        <f>AVERAGEIFS(workdata!AA:AA,AUX!$D:$D,Tablas!$A21)</f>
        <v>32.747416666666673</v>
      </c>
      <c r="N58" s="47">
        <f>_xlfn.MINIFS(workdata!AA:AA,AUX!$D:$D,Tablas!$A21)</f>
        <v>21.178000000000001</v>
      </c>
    </row>
    <row r="59" spans="1:14" ht="15.75" thickBot="1" x14ac:dyDescent="0.3">
      <c r="A59" s="46">
        <v>19</v>
      </c>
      <c r="B59" s="31">
        <f>SUMIFS(workdata!C:C,AUX!$D:$D,Tablas!$A22)</f>
        <v>9639.351999999999</v>
      </c>
      <c r="C59" s="31">
        <f>SUMIFS(workdata!D:D,AUX!$D:$D,Tablas!$A22)</f>
        <v>9594.7929999999997</v>
      </c>
      <c r="D59" s="31">
        <f>SUMIFS(workdata!E:E,AUX!$D:$D,Tablas!$A22)</f>
        <v>9738.5840000000007</v>
      </c>
      <c r="E59" s="31">
        <f>SUMIFS(workdata!F:F,AUX!$D:$D,Tablas!$A22)</f>
        <v>9640.5579999999991</v>
      </c>
      <c r="F59" s="31">
        <f t="shared" si="3"/>
        <v>9653.3217499999992</v>
      </c>
      <c r="G59" s="31">
        <f>'Corrección Irrad'!I22</f>
        <v>7606.6289999999999</v>
      </c>
      <c r="H59" s="32">
        <f t="shared" si="5"/>
        <v>0.2690669874920939</v>
      </c>
      <c r="I59" s="36">
        <f>_xlfn.MAXIFS(workdata!Z:Z,AUX!$D:$D,Tablas!$A22)</f>
        <v>49.119</v>
      </c>
      <c r="J59" s="36">
        <f>AVERAGEIFS(workdata!Z:Z,AUX!$D:$D,Tablas!$A22)</f>
        <v>33.434583333333329</v>
      </c>
      <c r="K59" s="36">
        <f>_xlfn.MINIFS(workdata!Z:Z,AUX!$D:$D,Tablas!$A22)</f>
        <v>21.51</v>
      </c>
      <c r="L59" s="36">
        <f>_xlfn.MAXIFS(workdata!AA:AA,AUX!$D:$D,Tablas!$A22)</f>
        <v>61.927</v>
      </c>
      <c r="M59" s="36">
        <f>AVERAGEIFS(workdata!AA:AA,AUX!$D:$D,Tablas!$A22)</f>
        <v>38.365166666666667</v>
      </c>
      <c r="N59" s="47">
        <f>_xlfn.MINIFS(workdata!AA:AA,AUX!$D:$D,Tablas!$A22)</f>
        <v>21.015999999999998</v>
      </c>
    </row>
    <row r="60" spans="1:14" ht="15.75" thickBot="1" x14ac:dyDescent="0.3">
      <c r="A60" s="46">
        <v>20</v>
      </c>
      <c r="B60" s="31">
        <f>SUMIFS(workdata!C:C,AUX!$D:$D,Tablas!$A23)</f>
        <v>10494.821999999998</v>
      </c>
      <c r="C60" s="31">
        <f>SUMIFS(workdata!D:D,AUX!$D:$D,Tablas!$A23)</f>
        <v>10514.017</v>
      </c>
      <c r="D60" s="31">
        <f>SUMIFS(workdata!E:E,AUX!$D:$D,Tablas!$A23)</f>
        <v>10599.421999999999</v>
      </c>
      <c r="E60" s="31">
        <f>SUMIFS(workdata!F:F,AUX!$D:$D,Tablas!$A23)</f>
        <v>10495.881000000003</v>
      </c>
      <c r="F60" s="31">
        <f t="shared" si="3"/>
        <v>10526.0355</v>
      </c>
      <c r="G60" s="31">
        <f>'Corrección Irrad'!I23</f>
        <v>7929.99</v>
      </c>
      <c r="H60" s="32">
        <f t="shared" si="5"/>
        <v>0.32737058937022612</v>
      </c>
      <c r="I60" s="36">
        <f>_xlfn.MAXIFS(workdata!Z:Z,AUX!$D:$D,Tablas!$A23)</f>
        <v>40.640999999999998</v>
      </c>
      <c r="J60" s="36">
        <f>AVERAGEIFS(workdata!Z:Z,AUX!$D:$D,Tablas!$A23)</f>
        <v>30.348000000000003</v>
      </c>
      <c r="K60" s="36">
        <f>_xlfn.MINIFS(workdata!Z:Z,AUX!$D:$D,Tablas!$A23)</f>
        <v>20.038</v>
      </c>
      <c r="L60" s="36">
        <f>_xlfn.MAXIFS(workdata!AA:AA,AUX!$D:$D,Tablas!$A23)</f>
        <v>53.664999999999999</v>
      </c>
      <c r="M60" s="36">
        <f>AVERAGEIFS(workdata!AA:AA,AUX!$D:$D,Tablas!$A23)</f>
        <v>35.523458333333338</v>
      </c>
      <c r="N60" s="47">
        <f>_xlfn.MINIFS(workdata!AA:AA,AUX!$D:$D,Tablas!$A23)</f>
        <v>19.600999999999999</v>
      </c>
    </row>
    <row r="61" spans="1:14" ht="15.75" thickBot="1" x14ac:dyDescent="0.3">
      <c r="A61" s="46">
        <v>21</v>
      </c>
      <c r="B61" s="31">
        <f>SUMIFS(workdata!C:C,AUX!$D:$D,Tablas!$A24)</f>
        <v>10881.904999999999</v>
      </c>
      <c r="C61" s="31">
        <f>SUMIFS(workdata!D:D,AUX!$D:$D,Tablas!$A24)</f>
        <v>10833.54</v>
      </c>
      <c r="D61" s="31">
        <f>SUMIFS(workdata!E:E,AUX!$D:$D,Tablas!$A24)</f>
        <v>10965.488000000001</v>
      </c>
      <c r="E61" s="31">
        <f>SUMIFS(workdata!F:F,AUX!$D:$D,Tablas!$A24)</f>
        <v>10890.125</v>
      </c>
      <c r="F61" s="31">
        <f t="shared" si="3"/>
        <v>10892.764500000001</v>
      </c>
      <c r="G61" s="31">
        <f>'Corrección Irrad'!I24</f>
        <v>8067.5829999999996</v>
      </c>
      <c r="H61" s="235">
        <f t="shared" si="5"/>
        <v>0.35018933179863176</v>
      </c>
      <c r="I61" s="36">
        <f>_xlfn.MAXIFS(workdata!Z:Z,AUX!$D:$D,Tablas!$A24)</f>
        <v>37.354999999999997</v>
      </c>
      <c r="J61" s="36">
        <f>AVERAGEIFS(workdata!Z:Z,AUX!$D:$D,Tablas!$A24)</f>
        <v>28.584374999999994</v>
      </c>
      <c r="K61" s="36">
        <f>_xlfn.MINIFS(workdata!Z:Z,AUX!$D:$D,Tablas!$A24)</f>
        <v>20.073</v>
      </c>
      <c r="L61" s="36">
        <f>_xlfn.MAXIFS(workdata!AA:AA,AUX!$D:$D,Tablas!$A24)</f>
        <v>50.283999999999999</v>
      </c>
      <c r="M61" s="36">
        <f>AVERAGEIFS(workdata!AA:AA,AUX!$D:$D,Tablas!$A24)</f>
        <v>34.065791666666669</v>
      </c>
      <c r="N61" s="47">
        <f>_xlfn.MINIFS(workdata!AA:AA,AUX!$D:$D,Tablas!$A24)</f>
        <v>19.748999999999999</v>
      </c>
    </row>
    <row r="62" spans="1:14" ht="15.75" thickBot="1" x14ac:dyDescent="0.3">
      <c r="A62" s="46">
        <v>22</v>
      </c>
      <c r="B62" s="31">
        <f>SUMIFS(workdata!C:C,AUX!$D:$D,Tablas!$A25)</f>
        <v>10733.171999999999</v>
      </c>
      <c r="C62" s="31">
        <f>SUMIFS(workdata!D:D,AUX!$D:$D,Tablas!$A25)</f>
        <v>10669.972</v>
      </c>
      <c r="D62" s="31">
        <f>SUMIFS(workdata!E:E,AUX!$D:$D,Tablas!$A25)</f>
        <v>10833.416999999999</v>
      </c>
      <c r="E62" s="31">
        <f>SUMIFS(workdata!F:F,AUX!$D:$D,Tablas!$A25)</f>
        <v>10736.824000000001</v>
      </c>
      <c r="F62" s="31">
        <f t="shared" si="3"/>
        <v>10743.346250000001</v>
      </c>
      <c r="G62" s="31">
        <f>'Corrección Irrad'!I25</f>
        <v>8004.777000000001</v>
      </c>
      <c r="H62" s="235">
        <f t="shared" si="5"/>
        <v>0.34211686971417188</v>
      </c>
      <c r="I62" s="36">
        <f>_xlfn.MAXIFS(workdata!Z:Z,AUX!$D:$D,Tablas!$A25)</f>
        <v>43.786000000000001</v>
      </c>
      <c r="J62" s="36">
        <f>AVERAGEIFS(workdata!Z:Z,AUX!$D:$D,Tablas!$A25)</f>
        <v>30.824833333333331</v>
      </c>
      <c r="K62" s="36">
        <f>_xlfn.MINIFS(workdata!Z:Z,AUX!$D:$D,Tablas!$A25)</f>
        <v>18.161999999999999</v>
      </c>
      <c r="L62" s="36">
        <f>_xlfn.MAXIFS(workdata!AA:AA,AUX!$D:$D,Tablas!$A25)</f>
        <v>54.854999999999997</v>
      </c>
      <c r="M62" s="36">
        <f>AVERAGEIFS(workdata!AA:AA,AUX!$D:$D,Tablas!$A25)</f>
        <v>35.727291666666659</v>
      </c>
      <c r="N62" s="47">
        <f>_xlfn.MINIFS(workdata!AA:AA,AUX!$D:$D,Tablas!$A25)</f>
        <v>17.802</v>
      </c>
    </row>
    <row r="63" spans="1:14" ht="15.75" thickBot="1" x14ac:dyDescent="0.3">
      <c r="A63" s="46">
        <v>23</v>
      </c>
      <c r="B63" s="31">
        <f>SUMIFS(workdata!C:C,AUX!$D:$D,Tablas!$A26)</f>
        <v>10708.359999999999</v>
      </c>
      <c r="C63" s="31">
        <f>SUMIFS(workdata!D:D,AUX!$D:$D,Tablas!$A26)</f>
        <v>10673.559000000001</v>
      </c>
      <c r="D63" s="31">
        <f>SUMIFS(workdata!E:E,AUX!$D:$D,Tablas!$A26)</f>
        <v>10817.263999999999</v>
      </c>
      <c r="E63" s="31">
        <f>SUMIFS(workdata!F:F,AUX!$D:$D,Tablas!$A26)</f>
        <v>10720.998000000003</v>
      </c>
      <c r="F63" s="31">
        <f t="shared" si="3"/>
        <v>10730.045250000001</v>
      </c>
      <c r="G63" s="31">
        <f>'Corrección Irrad'!I26</f>
        <v>8006.9900000000007</v>
      </c>
      <c r="H63" s="235">
        <f t="shared" si="5"/>
        <v>0.34008475719340225</v>
      </c>
      <c r="I63" s="36">
        <f>_xlfn.MAXIFS(workdata!Z:Z,AUX!$D:$D,Tablas!$A26)</f>
        <v>43.881</v>
      </c>
      <c r="J63" s="36">
        <f>AVERAGEIFS(workdata!Z:Z,AUX!$D:$D,Tablas!$A26)</f>
        <v>33.624833333333335</v>
      </c>
      <c r="K63" s="36">
        <f>_xlfn.MINIFS(workdata!Z:Z,AUX!$D:$D,Tablas!$A26)</f>
        <v>22.07</v>
      </c>
      <c r="L63" s="36">
        <f>_xlfn.MAXIFS(workdata!AA:AA,AUX!$D:$D,Tablas!$A26)</f>
        <v>54.997999999999998</v>
      </c>
      <c r="M63" s="36">
        <f>AVERAGEIFS(workdata!AA:AA,AUX!$D:$D,Tablas!$A26)</f>
        <v>38.337916666666672</v>
      </c>
      <c r="N63" s="47">
        <f>_xlfn.MINIFS(workdata!AA:AA,AUX!$D:$D,Tablas!$A26)</f>
        <v>21.303000000000001</v>
      </c>
    </row>
    <row r="64" spans="1:14" ht="15.75" thickBot="1" x14ac:dyDescent="0.3">
      <c r="A64" s="46">
        <v>24</v>
      </c>
      <c r="B64" s="31">
        <f>SUMIFS(workdata!C:C,AUX!$D:$D,Tablas!$A27)</f>
        <v>10376.938000000002</v>
      </c>
      <c r="C64" s="31">
        <f>SUMIFS(workdata!D:D,AUX!$D:$D,Tablas!$A27)</f>
        <v>10315.067999999999</v>
      </c>
      <c r="D64" s="31">
        <f>SUMIFS(workdata!E:E,AUX!$D:$D,Tablas!$A27)</f>
        <v>10473.966000000002</v>
      </c>
      <c r="E64" s="31">
        <f>SUMIFS(workdata!F:F,AUX!$D:$D,Tablas!$A27)</f>
        <v>10375.644000000002</v>
      </c>
      <c r="F64" s="31">
        <f t="shared" si="3"/>
        <v>10385.404</v>
      </c>
      <c r="G64" s="31">
        <f>'Corrección Irrad'!I27</f>
        <v>7793.0259999999989</v>
      </c>
      <c r="H64" s="235">
        <f t="shared" si="5"/>
        <v>0.33265358026522707</v>
      </c>
      <c r="I64" s="36">
        <f>_xlfn.MAXIFS(workdata!Z:Z,AUX!$D:$D,Tablas!$A27)</f>
        <v>49.689</v>
      </c>
      <c r="J64" s="36">
        <f>AVERAGEIFS(workdata!Z:Z,AUX!$D:$D,Tablas!$A27)</f>
        <v>34.369041666666668</v>
      </c>
      <c r="K64" s="36">
        <f>_xlfn.MINIFS(workdata!Z:Z,AUX!$D:$D,Tablas!$A27)</f>
        <v>21.744</v>
      </c>
      <c r="L64" s="36">
        <f>_xlfn.MAXIFS(workdata!AA:AA,AUX!$D:$D,Tablas!$A27)</f>
        <v>61.046999999999997</v>
      </c>
      <c r="M64" s="36">
        <f>AVERAGEIFS(workdata!AA:AA,AUX!$D:$D,Tablas!$A27)</f>
        <v>39.401208333333329</v>
      </c>
      <c r="N64" s="47">
        <f>_xlfn.MINIFS(workdata!AA:AA,AUX!$D:$D,Tablas!$A27)</f>
        <v>21.103000000000002</v>
      </c>
    </row>
    <row r="65" spans="1:14" ht="15.75" thickBot="1" x14ac:dyDescent="0.3">
      <c r="A65" s="46">
        <v>25</v>
      </c>
      <c r="B65" s="31">
        <f>SUMIFS(workdata!C:C,AUX!$D:$D,Tablas!$A28)</f>
        <v>10755.469000000001</v>
      </c>
      <c r="C65" s="31">
        <f>SUMIFS(workdata!D:D,AUX!$D:$D,Tablas!$A28)</f>
        <v>10710.172999999999</v>
      </c>
      <c r="D65" s="31">
        <f>SUMIFS(workdata!E:E,AUX!$D:$D,Tablas!$A28)</f>
        <v>10833.919000000002</v>
      </c>
      <c r="E65" s="31">
        <f>SUMIFS(workdata!F:F,AUX!$D:$D,Tablas!$A28)</f>
        <v>10772.693000000001</v>
      </c>
      <c r="F65" s="31">
        <f t="shared" si="3"/>
        <v>10768.0635</v>
      </c>
      <c r="G65" s="31">
        <f>'Corrección Irrad'!I28</f>
        <v>8042.7719999999999</v>
      </c>
      <c r="H65" s="235">
        <f t="shared" si="5"/>
        <v>0.3388497771663801</v>
      </c>
      <c r="I65" s="36">
        <f>_xlfn.MAXIFS(workdata!Z:Z,AUX!$D:$D,Tablas!$A28)</f>
        <v>40.659999999999997</v>
      </c>
      <c r="J65" s="36">
        <f>AVERAGEIFS(workdata!Z:Z,AUX!$D:$D,Tablas!$A28)</f>
        <v>30.297583333333325</v>
      </c>
      <c r="K65" s="36">
        <f>_xlfn.MINIFS(workdata!Z:Z,AUX!$D:$D,Tablas!$A28)</f>
        <v>20.689</v>
      </c>
      <c r="L65" s="36">
        <f>_xlfn.MAXIFS(workdata!AA:AA,AUX!$D:$D,Tablas!$A28)</f>
        <v>52.412999999999997</v>
      </c>
      <c r="M65" s="36">
        <f>AVERAGEIFS(workdata!AA:AA,AUX!$D:$D,Tablas!$A28)</f>
        <v>35.33433333333334</v>
      </c>
      <c r="N65" s="47">
        <f>_xlfn.MINIFS(workdata!AA:AA,AUX!$D:$D,Tablas!$A28)</f>
        <v>19.942</v>
      </c>
    </row>
    <row r="66" spans="1:14" ht="15.75" thickBot="1" x14ac:dyDescent="0.3">
      <c r="A66" s="46">
        <v>26</v>
      </c>
      <c r="B66" s="31">
        <f>SUMIFS(workdata!C:C,AUX!$D:$D,Tablas!$A29)</f>
        <v>10335.003999999999</v>
      </c>
      <c r="C66" s="31">
        <f>SUMIFS(workdata!D:D,AUX!$D:$D,Tablas!$A29)</f>
        <v>10318.482999999998</v>
      </c>
      <c r="D66" s="31">
        <f>SUMIFS(workdata!E:E,AUX!$D:$D,Tablas!$A29)</f>
        <v>10306.935000000001</v>
      </c>
      <c r="E66" s="31">
        <f>SUMIFS(workdata!F:F,AUX!$D:$D,Tablas!$A29)</f>
        <v>10186.677000000001</v>
      </c>
      <c r="F66" s="31">
        <f t="shared" si="3"/>
        <v>10286.77475</v>
      </c>
      <c r="G66" s="31">
        <f>'Corrección Irrad'!I29</f>
        <v>7970.7040000000015</v>
      </c>
      <c r="H66" s="32">
        <f t="shared" si="5"/>
        <v>0.29057292178959337</v>
      </c>
      <c r="I66" s="36">
        <f>_xlfn.MAXIFS(workdata!Z:Z,AUX!$D:$D,Tablas!$A29)</f>
        <v>41.289000000000001</v>
      </c>
      <c r="J66" s="36">
        <f>AVERAGEIFS(workdata!Z:Z,AUX!$D:$D,Tablas!$A29)</f>
        <v>29.774083333333323</v>
      </c>
      <c r="K66" s="36">
        <f>_xlfn.MINIFS(workdata!Z:Z,AUX!$D:$D,Tablas!$A29)</f>
        <v>20.672000000000001</v>
      </c>
      <c r="L66" s="36">
        <f>_xlfn.MAXIFS(workdata!AA:AA,AUX!$D:$D,Tablas!$A29)</f>
        <v>52.558999999999997</v>
      </c>
      <c r="M66" s="36">
        <f>AVERAGEIFS(workdata!AA:AA,AUX!$D:$D,Tablas!$A29)</f>
        <v>34.614624999999997</v>
      </c>
      <c r="N66" s="47">
        <f>_xlfn.MINIFS(workdata!AA:AA,AUX!$D:$D,Tablas!$A29)</f>
        <v>20.056000000000001</v>
      </c>
    </row>
    <row r="67" spans="1:14" ht="15.75" thickBot="1" x14ac:dyDescent="0.3">
      <c r="A67" s="46">
        <v>27</v>
      </c>
      <c r="B67" s="31">
        <f>SUMIFS(workdata!C:C,AUX!$D:$D,Tablas!$A30)</f>
        <v>8718.7800000000007</v>
      </c>
      <c r="C67" s="31">
        <f>SUMIFS(workdata!D:D,AUX!$D:$D,Tablas!$A30)</f>
        <v>8899.2749999999996</v>
      </c>
      <c r="D67" s="31">
        <f>SUMIFS(workdata!E:E,AUX!$D:$D,Tablas!$A30)</f>
        <v>9142.5669999999991</v>
      </c>
      <c r="E67" s="31">
        <f>SUMIFS(workdata!F:F,AUX!$D:$D,Tablas!$A30)</f>
        <v>9004.9929999999986</v>
      </c>
      <c r="F67" s="31">
        <f t="shared" si="3"/>
        <v>8941.4037499999995</v>
      </c>
      <c r="G67" s="31">
        <f>'Corrección Irrad'!I30</f>
        <v>7250.5039999999999</v>
      </c>
      <c r="H67" s="32">
        <f t="shared" si="5"/>
        <v>0.23321133951515649</v>
      </c>
      <c r="I67" s="36">
        <f>_xlfn.MAXIFS(workdata!Z:Z,AUX!$D:$D,Tablas!$A30)</f>
        <v>37.898000000000003</v>
      </c>
      <c r="J67" s="36">
        <f>AVERAGEIFS(workdata!Z:Z,AUX!$D:$D,Tablas!$A30)</f>
        <v>27.647458333333329</v>
      </c>
      <c r="K67" s="36">
        <f>_xlfn.MINIFS(workdata!Z:Z,AUX!$D:$D,Tablas!$A30)</f>
        <v>19.367999999999999</v>
      </c>
      <c r="L67" s="36">
        <f>_xlfn.MAXIFS(workdata!AA:AA,AUX!$D:$D,Tablas!$A30)</f>
        <v>49.537999999999997</v>
      </c>
      <c r="M67" s="36">
        <f>AVERAGEIFS(workdata!AA:AA,AUX!$D:$D,Tablas!$A30)</f>
        <v>32.503583333333324</v>
      </c>
      <c r="N67" s="47">
        <f>_xlfn.MINIFS(workdata!AA:AA,AUX!$D:$D,Tablas!$A30)</f>
        <v>18.86</v>
      </c>
    </row>
    <row r="68" spans="1:14" ht="15.75" thickBot="1" x14ac:dyDescent="0.3">
      <c r="A68" s="46">
        <v>28</v>
      </c>
      <c r="B68" s="31">
        <f>SUMIFS(workdata!C:C,AUX!$D:$D,Tablas!$A31)</f>
        <v>8861.134</v>
      </c>
      <c r="C68" s="31">
        <f>SUMIFS(workdata!D:D,AUX!$D:$D,Tablas!$A31)</f>
        <v>8889.9429999999993</v>
      </c>
      <c r="D68" s="31">
        <f>SUMIFS(workdata!E:E,AUX!$D:$D,Tablas!$A31)</f>
        <v>9031.273000000001</v>
      </c>
      <c r="E68" s="31">
        <f>SUMIFS(workdata!F:F,AUX!$D:$D,Tablas!$A31)</f>
        <v>8981.262999999999</v>
      </c>
      <c r="F68" s="31">
        <f t="shared" si="3"/>
        <v>8940.9032499999994</v>
      </c>
      <c r="G68" s="31">
        <f>'Corrección Irrad'!I31</f>
        <v>7168.3610000000008</v>
      </c>
      <c r="H68" s="32">
        <f t="shared" si="5"/>
        <v>0.2472730168025854</v>
      </c>
      <c r="I68" s="36">
        <f>_xlfn.MAXIFS(workdata!Z:Z,AUX!$D:$D,Tablas!$A31)</f>
        <v>41.554000000000002</v>
      </c>
      <c r="J68" s="36">
        <f>AVERAGEIFS(workdata!Z:Z,AUX!$D:$D,Tablas!$A31)</f>
        <v>31.305666666666667</v>
      </c>
      <c r="K68" s="36">
        <f>_xlfn.MINIFS(workdata!Z:Z,AUX!$D:$D,Tablas!$A31)</f>
        <v>21.452999999999999</v>
      </c>
      <c r="L68" s="36">
        <f>_xlfn.MAXIFS(workdata!AA:AA,AUX!$D:$D,Tablas!$A31)</f>
        <v>51.109000000000002</v>
      </c>
      <c r="M68" s="36">
        <f>AVERAGEIFS(workdata!AA:AA,AUX!$D:$D,Tablas!$A31)</f>
        <v>35.303041666666665</v>
      </c>
      <c r="N68" s="47">
        <f>_xlfn.MINIFS(workdata!AA:AA,AUX!$D:$D,Tablas!$A31)</f>
        <v>21.111999999999998</v>
      </c>
    </row>
    <row r="69" spans="1:14" ht="15.75" thickBot="1" x14ac:dyDescent="0.3">
      <c r="A69" s="46">
        <v>29</v>
      </c>
      <c r="B69" s="31">
        <f>SUMIFS(workdata!C:C,AUX!$D:$D,Tablas!$A32)</f>
        <v>6564.1180000000013</v>
      </c>
      <c r="C69" s="31">
        <f>SUMIFS(workdata!D:D,AUX!$D:$D,Tablas!$A32)</f>
        <v>6643.8729999999996</v>
      </c>
      <c r="D69" s="31">
        <f>SUMIFS(workdata!E:E,AUX!$D:$D,Tablas!$A32)</f>
        <v>6795.896999999999</v>
      </c>
      <c r="E69" s="31">
        <f>SUMIFS(workdata!F:F,AUX!$D:$D,Tablas!$A32)</f>
        <v>6594.4660000000003</v>
      </c>
      <c r="F69" s="31">
        <f t="shared" ref="F69:F70" si="8">AVERAGE(B69:E69)</f>
        <v>6649.5884999999998</v>
      </c>
      <c r="G69" s="31">
        <f>'Corrección Irrad'!I32</f>
        <v>5170.4349999999995</v>
      </c>
      <c r="H69" s="32">
        <f t="shared" ref="H69:H70" si="9">(F69/G69)-1</f>
        <v>0.28607912100239163</v>
      </c>
      <c r="I69" s="36">
        <f>_xlfn.MAXIFS(workdata!Z:Z,AUX!$D:$D,Tablas!$A32)</f>
        <v>41.359000000000002</v>
      </c>
      <c r="J69" s="36">
        <f>AVERAGEIFS(workdata!Z:Z,AUX!$D:$D,Tablas!$A32)</f>
        <v>32.829583333333339</v>
      </c>
      <c r="K69" s="36">
        <f>_xlfn.MINIFS(workdata!Z:Z,AUX!$D:$D,Tablas!$A32)</f>
        <v>27.091000000000001</v>
      </c>
      <c r="L69" s="36">
        <f>_xlfn.MAXIFS(workdata!AA:AA,AUX!$D:$D,Tablas!$A32)</f>
        <v>50.683</v>
      </c>
      <c r="M69" s="36">
        <f>AVERAGEIFS(workdata!AA:AA,AUX!$D:$D,Tablas!$A32)</f>
        <v>35.873624999999997</v>
      </c>
      <c r="N69" s="47">
        <f>_xlfn.MINIFS(workdata!AA:AA,AUX!$D:$D,Tablas!$A32)</f>
        <v>26.922999999999998</v>
      </c>
    </row>
    <row r="70" spans="1:14" ht="15.75" thickBot="1" x14ac:dyDescent="0.3">
      <c r="A70" s="46">
        <v>30</v>
      </c>
      <c r="B70" s="31">
        <f>SUMIFS(workdata!C:C,AUX!$D:$D,Tablas!$A33)</f>
        <v>8852.1800000000021</v>
      </c>
      <c r="C70" s="31">
        <f>SUMIFS(workdata!D:D,AUX!$D:$D,Tablas!$A33)</f>
        <v>8661.6759999999995</v>
      </c>
      <c r="D70" s="31">
        <f>SUMIFS(workdata!E:E,AUX!$D:$D,Tablas!$A33)</f>
        <v>8893.49</v>
      </c>
      <c r="E70" s="31">
        <f>SUMIFS(workdata!F:F,AUX!$D:$D,Tablas!$A33)</f>
        <v>8687.4380000000001</v>
      </c>
      <c r="F70" s="31">
        <f t="shared" si="8"/>
        <v>8773.6959999999999</v>
      </c>
      <c r="G70" s="31">
        <f>'Corrección Irrad'!I33</f>
        <v>7039.6969999999992</v>
      </c>
      <c r="H70" s="32">
        <f t="shared" si="9"/>
        <v>0.24631727757600941</v>
      </c>
      <c r="I70" s="36">
        <f>_xlfn.MAXIFS(workdata!Z:Z,AUX!$D:$D,Tablas!$A33)</f>
        <v>38.575000000000003</v>
      </c>
      <c r="J70" s="36">
        <f>AVERAGEIFS(workdata!Z:Z,AUX!$D:$D,Tablas!$A33)</f>
        <v>29.225749999999994</v>
      </c>
      <c r="K70" s="36">
        <f>_xlfn.MINIFS(workdata!Z:Z,AUX!$D:$D,Tablas!$A33)</f>
        <v>22.934999999999999</v>
      </c>
      <c r="L70" s="36">
        <f>_xlfn.MAXIFS(workdata!AA:AA,AUX!$D:$D,Tablas!$A33)</f>
        <v>49.768000000000001</v>
      </c>
      <c r="M70" s="36">
        <f>AVERAGEIFS(workdata!AA:AA,AUX!$D:$D,Tablas!$A33)</f>
        <v>33.90229166666667</v>
      </c>
      <c r="N70" s="47">
        <f>_xlfn.MINIFS(workdata!AA:AA,AUX!$D:$D,Tablas!$A33)</f>
        <v>22.370999999999999</v>
      </c>
    </row>
    <row r="71" spans="1:14" ht="15.75" thickBot="1" x14ac:dyDescent="0.3">
      <c r="A71" s="46">
        <v>31</v>
      </c>
      <c r="B71" s="31">
        <f>SUMIFS(workdata!C:C,AUX!$D:$D,Tablas!$A34)</f>
        <v>9686.996000000001</v>
      </c>
      <c r="C71" s="31">
        <f>SUMIFS(workdata!D:D,AUX!$D:$D,Tablas!$A34)</f>
        <v>9572.2910000000011</v>
      </c>
      <c r="D71" s="31">
        <f>SUMIFS(workdata!E:E,AUX!$D:$D,Tablas!$A34)</f>
        <v>9741.1890000000003</v>
      </c>
      <c r="E71" s="31">
        <f>SUMIFS(workdata!F:F,AUX!$D:$D,Tablas!$A34)</f>
        <v>9563.0000000000018</v>
      </c>
      <c r="F71" s="31">
        <f t="shared" ref="F71" si="10">AVERAGE(B71:E71)</f>
        <v>9640.8690000000006</v>
      </c>
      <c r="G71" s="31">
        <f>'Corrección Irrad'!I34</f>
        <v>7331.2299999999987</v>
      </c>
      <c r="H71" s="32">
        <f>(F71/G71)-1</f>
        <v>0.31504113225202346</v>
      </c>
      <c r="I71" s="36">
        <f>_xlfn.MAXIFS(workdata!Z:Z,AUX!$D:$D,Tablas!$A34)</f>
        <v>41.048000000000002</v>
      </c>
      <c r="J71" s="36">
        <f>AVERAGEIFS(workdata!Z:Z,AUX!$D:$D,Tablas!$A34)</f>
        <v>29.781375000000001</v>
      </c>
      <c r="K71" s="36">
        <f>_xlfn.MINIFS(workdata!Z:Z,AUX!$D:$D,Tablas!$A34)</f>
        <v>20.561</v>
      </c>
      <c r="L71" s="36">
        <f>_xlfn.MAXIFS(workdata!AA:AA,AUX!$D:$D,Tablas!$A34)</f>
        <v>51.533999999999999</v>
      </c>
      <c r="M71" s="36">
        <f>AVERAGEIFS(workdata!AA:AA,AUX!$D:$D,Tablas!$A34)</f>
        <v>34.666625000000003</v>
      </c>
      <c r="N71" s="47">
        <f>_xlfn.MINIFS(workdata!AA:AA,AUX!$D:$D,Tablas!$A34)</f>
        <v>20.285</v>
      </c>
    </row>
    <row r="72" spans="1:14" ht="15.75" thickBot="1" x14ac:dyDescent="0.3">
      <c r="A72" s="48" t="s">
        <v>378</v>
      </c>
      <c r="B72" s="49">
        <f t="shared" ref="B72:F72" si="11">SUM(B41:B71)</f>
        <v>310664.67200000002</v>
      </c>
      <c r="C72" s="49">
        <f t="shared" si="11"/>
        <v>310962.53800000012</v>
      </c>
      <c r="D72" s="49">
        <f t="shared" si="11"/>
        <v>314798.90099999995</v>
      </c>
      <c r="E72" s="49">
        <f t="shared" si="11"/>
        <v>311840.30799999996</v>
      </c>
      <c r="F72" s="49">
        <f t="shared" si="11"/>
        <v>312066.60475</v>
      </c>
      <c r="G72" s="49">
        <f>SUM(G41:G71)</f>
        <v>236702.973</v>
      </c>
      <c r="H72" s="50">
        <f t="shared" si="5"/>
        <v>0.31838903751327186</v>
      </c>
      <c r="I72" s="51">
        <f>AVERAGE(I41:I56,I57:I71)</f>
        <v>41.260354838709674</v>
      </c>
      <c r="J72" s="51">
        <f t="shared" ref="J72:N72" si="12">AVERAGE(J41:J56,J57:J71)</f>
        <v>29.855720430107525</v>
      </c>
      <c r="K72" s="51">
        <f t="shared" si="12"/>
        <v>19.85912903225806</v>
      </c>
      <c r="L72" s="51">
        <f t="shared" si="12"/>
        <v>52.95622580645162</v>
      </c>
      <c r="M72" s="51">
        <f t="shared" si="12"/>
        <v>34.763081989247311</v>
      </c>
      <c r="N72" s="51">
        <f t="shared" si="12"/>
        <v>19.388709677419353</v>
      </c>
    </row>
  </sheetData>
  <mergeCells count="11">
    <mergeCell ref="A37:A39"/>
    <mergeCell ref="A1:A2"/>
    <mergeCell ref="C1:C2"/>
    <mergeCell ref="B1:B2"/>
    <mergeCell ref="B37:B39"/>
    <mergeCell ref="C37:C39"/>
    <mergeCell ref="D37:D39"/>
    <mergeCell ref="E37:E39"/>
    <mergeCell ref="F37:F39"/>
    <mergeCell ref="G37:G39"/>
    <mergeCell ref="H37:H39"/>
  </mergeCells>
  <phoneticPr fontId="2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L29"/>
  <sheetViews>
    <sheetView workbookViewId="0">
      <selection activeCell="A9" sqref="A9"/>
    </sheetView>
  </sheetViews>
  <sheetFormatPr defaultColWidth="9.140625" defaultRowHeight="15" x14ac:dyDescent="0.25"/>
  <cols>
    <col min="1" max="1" width="12.28515625" bestFit="1" customWidth="1"/>
    <col min="2" max="2" width="31" bestFit="1" customWidth="1"/>
    <col min="3" max="3" width="20.7109375" bestFit="1" customWidth="1"/>
    <col min="4" max="4" width="6.140625" bestFit="1" customWidth="1"/>
    <col min="5" max="5" width="11.140625" bestFit="1" customWidth="1"/>
    <col min="9" max="9" width="9.5703125" bestFit="1" customWidth="1"/>
    <col min="12" max="12" width="15.5703125" bestFit="1" customWidth="1"/>
  </cols>
  <sheetData>
    <row r="1" spans="1:12" x14ac:dyDescent="0.25">
      <c r="A1" t="s">
        <v>242</v>
      </c>
      <c r="B1">
        <v>26</v>
      </c>
      <c r="C1" t="s">
        <v>243</v>
      </c>
      <c r="D1" t="s">
        <v>244</v>
      </c>
      <c r="E1" t="s">
        <v>245</v>
      </c>
      <c r="F1" t="s">
        <v>244</v>
      </c>
      <c r="I1" t="s">
        <v>246</v>
      </c>
      <c r="J1" t="s">
        <v>247</v>
      </c>
      <c r="K1" t="s">
        <v>248</v>
      </c>
      <c r="L1" s="1">
        <v>44592.820138888892</v>
      </c>
    </row>
    <row r="3" spans="1:12" x14ac:dyDescent="0.25">
      <c r="B3" t="s">
        <v>249</v>
      </c>
      <c r="C3" t="s">
        <v>250</v>
      </c>
      <c r="D3" t="s">
        <v>251</v>
      </c>
      <c r="E3" t="s">
        <v>252</v>
      </c>
      <c r="I3" t="s">
        <v>253</v>
      </c>
      <c r="J3" t="s">
        <v>254</v>
      </c>
    </row>
    <row r="4" spans="1:12" x14ac:dyDescent="0.25">
      <c r="A4" t="s">
        <v>255</v>
      </c>
      <c r="B4" t="s">
        <v>256</v>
      </c>
      <c r="C4" t="s">
        <v>257</v>
      </c>
      <c r="D4" t="s">
        <v>258</v>
      </c>
      <c r="E4" t="s">
        <v>259</v>
      </c>
      <c r="F4" t="s">
        <v>256</v>
      </c>
    </row>
    <row r="5" spans="1:12" x14ac:dyDescent="0.25">
      <c r="A5" t="s">
        <v>260</v>
      </c>
      <c r="B5" t="s">
        <v>261</v>
      </c>
      <c r="C5" t="s">
        <v>262</v>
      </c>
      <c r="D5" t="s">
        <v>240</v>
      </c>
      <c r="E5" t="s">
        <v>263</v>
      </c>
      <c r="F5" s="2" t="s">
        <v>261</v>
      </c>
    </row>
    <row r="6" spans="1:12" x14ac:dyDescent="0.25">
      <c r="A6" t="s">
        <v>264</v>
      </c>
      <c r="B6" t="s">
        <v>261</v>
      </c>
      <c r="C6" t="s">
        <v>262</v>
      </c>
      <c r="D6" t="s">
        <v>240</v>
      </c>
      <c r="E6" t="s">
        <v>265</v>
      </c>
      <c r="F6" s="2" t="s">
        <v>261</v>
      </c>
    </row>
    <row r="7" spans="1:12" x14ac:dyDescent="0.25">
      <c r="A7" t="s">
        <v>266</v>
      </c>
      <c r="B7" t="s">
        <v>261</v>
      </c>
      <c r="C7" t="s">
        <v>262</v>
      </c>
      <c r="D7" t="s">
        <v>240</v>
      </c>
      <c r="E7" t="s">
        <v>267</v>
      </c>
      <c r="F7" s="2" t="s">
        <v>261</v>
      </c>
    </row>
    <row r="8" spans="1:12" x14ac:dyDescent="0.25">
      <c r="A8" t="s">
        <v>268</v>
      </c>
      <c r="B8" t="s">
        <v>261</v>
      </c>
      <c r="C8" t="s">
        <v>262</v>
      </c>
      <c r="D8" t="s">
        <v>240</v>
      </c>
      <c r="E8" t="s">
        <v>269</v>
      </c>
      <c r="F8" s="2" t="s">
        <v>261</v>
      </c>
    </row>
    <row r="9" spans="1:12" x14ac:dyDescent="0.25">
      <c r="A9" t="s">
        <v>270</v>
      </c>
      <c r="B9" t="s">
        <v>271</v>
      </c>
      <c r="C9" t="s">
        <v>272</v>
      </c>
      <c r="D9" t="s">
        <v>240</v>
      </c>
      <c r="E9" t="s">
        <v>273</v>
      </c>
      <c r="F9" t="s">
        <v>271</v>
      </c>
    </row>
    <row r="10" spans="1:12" x14ac:dyDescent="0.25">
      <c r="A10" t="s">
        <v>274</v>
      </c>
      <c r="B10" t="s">
        <v>275</v>
      </c>
      <c r="C10" t="s">
        <v>276</v>
      </c>
      <c r="D10" t="s">
        <v>277</v>
      </c>
      <c r="E10" t="s">
        <v>278</v>
      </c>
      <c r="F10" s="2" t="s">
        <v>275</v>
      </c>
    </row>
    <row r="11" spans="1:12" x14ac:dyDescent="0.25">
      <c r="A11" t="s">
        <v>279</v>
      </c>
      <c r="B11" t="s">
        <v>275</v>
      </c>
      <c r="C11" t="s">
        <v>276</v>
      </c>
      <c r="D11" t="s">
        <v>277</v>
      </c>
      <c r="E11" t="s">
        <v>280</v>
      </c>
      <c r="F11" s="2" t="s">
        <v>275</v>
      </c>
    </row>
    <row r="12" spans="1:12" x14ac:dyDescent="0.25">
      <c r="A12" t="s">
        <v>281</v>
      </c>
      <c r="B12" t="s">
        <v>275</v>
      </c>
      <c r="C12" t="s">
        <v>276</v>
      </c>
      <c r="D12" t="s">
        <v>277</v>
      </c>
      <c r="E12" t="s">
        <v>282</v>
      </c>
      <c r="F12" s="2" t="s">
        <v>275</v>
      </c>
    </row>
    <row r="13" spans="1:12" x14ac:dyDescent="0.25">
      <c r="A13" t="s">
        <v>283</v>
      </c>
      <c r="B13" t="s">
        <v>275</v>
      </c>
      <c r="C13" t="s">
        <v>276</v>
      </c>
      <c r="D13" t="s">
        <v>277</v>
      </c>
      <c r="E13" t="s">
        <v>284</v>
      </c>
      <c r="F13" s="2" t="s">
        <v>275</v>
      </c>
    </row>
    <row r="14" spans="1:12" x14ac:dyDescent="0.25">
      <c r="A14" t="s">
        <v>285</v>
      </c>
      <c r="B14" t="s">
        <v>275</v>
      </c>
      <c r="C14" t="s">
        <v>276</v>
      </c>
      <c r="D14" t="s">
        <v>277</v>
      </c>
      <c r="E14" t="s">
        <v>286</v>
      </c>
      <c r="F14" s="2" t="s">
        <v>275</v>
      </c>
    </row>
    <row r="15" spans="1:12" x14ac:dyDescent="0.25">
      <c r="A15" t="s">
        <v>287</v>
      </c>
      <c r="B15" t="s">
        <v>275</v>
      </c>
      <c r="C15" t="s">
        <v>276</v>
      </c>
      <c r="D15" t="s">
        <v>277</v>
      </c>
      <c r="E15" t="s">
        <v>288</v>
      </c>
      <c r="F15" s="2" t="s">
        <v>275</v>
      </c>
    </row>
    <row r="16" spans="1:12" x14ac:dyDescent="0.25">
      <c r="A16" t="s">
        <v>289</v>
      </c>
      <c r="B16" t="s">
        <v>275</v>
      </c>
      <c r="C16" t="s">
        <v>276</v>
      </c>
      <c r="D16" t="s">
        <v>277</v>
      </c>
      <c r="E16" t="s">
        <v>290</v>
      </c>
      <c r="F16" s="2" t="s">
        <v>275</v>
      </c>
    </row>
    <row r="17" spans="1:6" x14ac:dyDescent="0.25">
      <c r="A17" t="s">
        <v>291</v>
      </c>
      <c r="B17" t="s">
        <v>275</v>
      </c>
      <c r="C17" t="s">
        <v>276</v>
      </c>
      <c r="D17" t="s">
        <v>277</v>
      </c>
      <c r="E17" t="s">
        <v>292</v>
      </c>
      <c r="F17" s="2" t="s">
        <v>275</v>
      </c>
    </row>
    <row r="18" spans="1:6" x14ac:dyDescent="0.25">
      <c r="A18" t="s">
        <v>293</v>
      </c>
      <c r="B18" t="s">
        <v>275</v>
      </c>
      <c r="C18" t="s">
        <v>276</v>
      </c>
      <c r="D18" t="s">
        <v>277</v>
      </c>
      <c r="E18" t="s">
        <v>294</v>
      </c>
      <c r="F18" s="2" t="s">
        <v>275</v>
      </c>
    </row>
    <row r="19" spans="1:6" x14ac:dyDescent="0.25">
      <c r="A19" t="s">
        <v>295</v>
      </c>
      <c r="B19" t="s">
        <v>275</v>
      </c>
      <c r="C19" t="s">
        <v>276</v>
      </c>
      <c r="D19" t="s">
        <v>277</v>
      </c>
      <c r="E19" t="s">
        <v>296</v>
      </c>
      <c r="F19" s="2" t="s">
        <v>275</v>
      </c>
    </row>
    <row r="20" spans="1:6" x14ac:dyDescent="0.25">
      <c r="A20" t="s">
        <v>297</v>
      </c>
      <c r="B20" t="s">
        <v>275</v>
      </c>
      <c r="C20" t="s">
        <v>276</v>
      </c>
      <c r="D20" t="s">
        <v>277</v>
      </c>
      <c r="E20" t="s">
        <v>298</v>
      </c>
      <c r="F20" s="2" t="s">
        <v>275</v>
      </c>
    </row>
    <row r="21" spans="1:6" x14ac:dyDescent="0.25">
      <c r="A21" t="s">
        <v>299</v>
      </c>
      <c r="B21" t="s">
        <v>275</v>
      </c>
      <c r="C21" t="s">
        <v>276</v>
      </c>
      <c r="D21" t="s">
        <v>277</v>
      </c>
      <c r="E21" t="s">
        <v>300</v>
      </c>
      <c r="F21" s="2" t="s">
        <v>275</v>
      </c>
    </row>
    <row r="22" spans="1:6" x14ac:dyDescent="0.25">
      <c r="A22" t="s">
        <v>301</v>
      </c>
      <c r="B22" t="s">
        <v>275</v>
      </c>
      <c r="C22" t="s">
        <v>276</v>
      </c>
      <c r="D22" t="s">
        <v>277</v>
      </c>
      <c r="E22" t="s">
        <v>302</v>
      </c>
      <c r="F22" s="2" t="s">
        <v>275</v>
      </c>
    </row>
    <row r="23" spans="1:6" x14ac:dyDescent="0.25">
      <c r="A23" t="s">
        <v>303</v>
      </c>
      <c r="B23" t="s">
        <v>275</v>
      </c>
      <c r="C23" t="s">
        <v>276</v>
      </c>
      <c r="D23" t="s">
        <v>277</v>
      </c>
      <c r="E23" t="s">
        <v>304</v>
      </c>
      <c r="F23" s="2" t="s">
        <v>275</v>
      </c>
    </row>
    <row r="24" spans="1:6" x14ac:dyDescent="0.25">
      <c r="A24" t="s">
        <v>305</v>
      </c>
      <c r="B24" t="s">
        <v>275</v>
      </c>
      <c r="C24" t="s">
        <v>276</v>
      </c>
      <c r="D24" t="s">
        <v>277</v>
      </c>
      <c r="E24" t="s">
        <v>306</v>
      </c>
      <c r="F24" s="2" t="s">
        <v>275</v>
      </c>
    </row>
    <row r="25" spans="1:6" x14ac:dyDescent="0.25">
      <c r="A25" t="s">
        <v>307</v>
      </c>
      <c r="B25" t="s">
        <v>275</v>
      </c>
      <c r="C25" t="s">
        <v>276</v>
      </c>
      <c r="D25" t="s">
        <v>277</v>
      </c>
      <c r="E25" t="s">
        <v>308</v>
      </c>
      <c r="F25" s="2" t="s">
        <v>275</v>
      </c>
    </row>
    <row r="26" spans="1:6" x14ac:dyDescent="0.25">
      <c r="A26" t="s">
        <v>309</v>
      </c>
      <c r="B26" t="s">
        <v>275</v>
      </c>
      <c r="C26" t="s">
        <v>276</v>
      </c>
      <c r="D26" t="s">
        <v>277</v>
      </c>
      <c r="E26" t="s">
        <v>310</v>
      </c>
      <c r="F26" s="2" t="s">
        <v>275</v>
      </c>
    </row>
    <row r="27" spans="1:6" x14ac:dyDescent="0.25">
      <c r="A27" t="s">
        <v>311</v>
      </c>
      <c r="B27" t="s">
        <v>275</v>
      </c>
      <c r="C27" t="s">
        <v>276</v>
      </c>
      <c r="D27" t="s">
        <v>277</v>
      </c>
      <c r="E27" t="s">
        <v>312</v>
      </c>
      <c r="F27" s="2" t="s">
        <v>275</v>
      </c>
    </row>
    <row r="28" spans="1:6" x14ac:dyDescent="0.25">
      <c r="A28" t="s">
        <v>313</v>
      </c>
      <c r="B28" t="s">
        <v>314</v>
      </c>
      <c r="C28" t="s">
        <v>315</v>
      </c>
      <c r="D28" t="s">
        <v>316</v>
      </c>
      <c r="E28" t="s">
        <v>273</v>
      </c>
      <c r="F28" s="2" t="s">
        <v>314</v>
      </c>
    </row>
    <row r="29" spans="1:6" x14ac:dyDescent="0.25">
      <c r="A29" t="s">
        <v>317</v>
      </c>
      <c r="B29" t="s">
        <v>318</v>
      </c>
      <c r="C29" t="s">
        <v>319</v>
      </c>
      <c r="D29" t="s">
        <v>316</v>
      </c>
      <c r="E29" t="s">
        <v>273</v>
      </c>
      <c r="F29" s="2" t="s">
        <v>318</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AA748"/>
  <sheetViews>
    <sheetView zoomScale="80" zoomScaleNormal="80" workbookViewId="0">
      <pane ySplit="3" topLeftCell="A4" activePane="bottomLeft" state="frozen"/>
      <selection pane="bottomLeft" activeCell="A7" sqref="A7"/>
    </sheetView>
  </sheetViews>
  <sheetFormatPr defaultColWidth="15.7109375" defaultRowHeight="15" x14ac:dyDescent="0.25"/>
  <cols>
    <col min="1" max="1" width="16.5703125" bestFit="1" customWidth="1"/>
    <col min="2" max="2" width="43.5703125" bestFit="1" customWidth="1"/>
    <col min="3" max="6" width="41.140625" style="2" bestFit="1" customWidth="1"/>
    <col min="7" max="7" width="46.7109375" style="2" bestFit="1" customWidth="1"/>
    <col min="8" max="25" width="41.140625" style="2" bestFit="1" customWidth="1"/>
    <col min="26" max="26" width="38.28515625" style="2" bestFit="1" customWidth="1"/>
    <col min="27" max="27" width="37.140625" style="2" bestFit="1" customWidth="1"/>
  </cols>
  <sheetData>
    <row r="1" spans="1:27" x14ac:dyDescent="0.25">
      <c r="A1" t="s">
        <v>320</v>
      </c>
      <c r="B1" t="s">
        <v>321</v>
      </c>
      <c r="C1" t="s">
        <v>321</v>
      </c>
      <c r="D1" t="s">
        <v>321</v>
      </c>
      <c r="E1" t="s">
        <v>321</v>
      </c>
      <c r="F1" t="s">
        <v>321</v>
      </c>
      <c r="G1" t="s">
        <v>321</v>
      </c>
      <c r="H1" t="s">
        <v>321</v>
      </c>
      <c r="I1" t="s">
        <v>321</v>
      </c>
      <c r="J1" t="s">
        <v>321</v>
      </c>
      <c r="K1" t="s">
        <v>321</v>
      </c>
      <c r="L1" t="s">
        <v>321</v>
      </c>
      <c r="M1" t="s">
        <v>321</v>
      </c>
      <c r="N1" t="s">
        <v>321</v>
      </c>
      <c r="O1" t="s">
        <v>321</v>
      </c>
      <c r="P1" t="s">
        <v>321</v>
      </c>
      <c r="Q1" t="s">
        <v>321</v>
      </c>
      <c r="R1" t="s">
        <v>321</v>
      </c>
      <c r="S1" t="s">
        <v>321</v>
      </c>
      <c r="T1" t="s">
        <v>321</v>
      </c>
      <c r="U1" t="s">
        <v>321</v>
      </c>
      <c r="V1" t="s">
        <v>321</v>
      </c>
      <c r="W1" t="s">
        <v>321</v>
      </c>
      <c r="X1" t="s">
        <v>321</v>
      </c>
      <c r="Y1" t="s">
        <v>321</v>
      </c>
      <c r="Z1" t="s">
        <v>321</v>
      </c>
      <c r="AA1" t="s">
        <v>321</v>
      </c>
    </row>
    <row r="2" spans="1:27" x14ac:dyDescent="0.25">
      <c r="A2" t="s">
        <v>322</v>
      </c>
      <c r="B2" t="s">
        <v>323</v>
      </c>
      <c r="C2" t="s">
        <v>324</v>
      </c>
      <c r="D2" t="s">
        <v>325</v>
      </c>
      <c r="E2" t="s">
        <v>326</v>
      </c>
      <c r="F2" t="s">
        <v>327</v>
      </c>
      <c r="G2" t="s">
        <v>328</v>
      </c>
      <c r="H2" t="s">
        <v>329</v>
      </c>
      <c r="I2" t="s">
        <v>330</v>
      </c>
      <c r="J2" t="s">
        <v>331</v>
      </c>
      <c r="K2" t="s">
        <v>332</v>
      </c>
      <c r="L2" t="s">
        <v>333</v>
      </c>
      <c r="M2" t="s">
        <v>334</v>
      </c>
      <c r="N2" t="s">
        <v>335</v>
      </c>
      <c r="O2" t="s">
        <v>336</v>
      </c>
      <c r="P2" t="s">
        <v>337</v>
      </c>
      <c r="Q2" t="s">
        <v>338</v>
      </c>
      <c r="R2" t="s">
        <v>339</v>
      </c>
      <c r="S2" t="s">
        <v>340</v>
      </c>
      <c r="T2" t="s">
        <v>341</v>
      </c>
      <c r="U2" t="s">
        <v>342</v>
      </c>
      <c r="V2" t="s">
        <v>343</v>
      </c>
      <c r="W2" t="s">
        <v>344</v>
      </c>
      <c r="X2" t="s">
        <v>345</v>
      </c>
      <c r="Y2" t="s">
        <v>346</v>
      </c>
      <c r="Z2" t="s">
        <v>347</v>
      </c>
      <c r="AA2" t="s">
        <v>347</v>
      </c>
    </row>
    <row r="3" spans="1:27" x14ac:dyDescent="0.25">
      <c r="A3" t="s">
        <v>348</v>
      </c>
      <c r="B3" t="s">
        <v>349</v>
      </c>
      <c r="C3" t="s">
        <v>261</v>
      </c>
      <c r="D3" t="s">
        <v>261</v>
      </c>
      <c r="E3" t="s">
        <v>261</v>
      </c>
      <c r="F3" t="s">
        <v>261</v>
      </c>
      <c r="G3" t="s">
        <v>271</v>
      </c>
      <c r="H3" t="s">
        <v>275</v>
      </c>
      <c r="I3" t="s">
        <v>275</v>
      </c>
      <c r="J3" t="s">
        <v>275</v>
      </c>
      <c r="K3" t="s">
        <v>275</v>
      </c>
      <c r="L3" t="s">
        <v>275</v>
      </c>
      <c r="M3" t="s">
        <v>275</v>
      </c>
      <c r="N3" t="s">
        <v>275</v>
      </c>
      <c r="O3" t="s">
        <v>275</v>
      </c>
      <c r="P3" t="s">
        <v>275</v>
      </c>
      <c r="Q3" t="s">
        <v>275</v>
      </c>
      <c r="R3" t="s">
        <v>275</v>
      </c>
      <c r="S3" t="s">
        <v>275</v>
      </c>
      <c r="T3" t="s">
        <v>275</v>
      </c>
      <c r="U3" t="s">
        <v>275</v>
      </c>
      <c r="V3" t="s">
        <v>275</v>
      </c>
      <c r="W3" t="s">
        <v>275</v>
      </c>
      <c r="X3" t="s">
        <v>275</v>
      </c>
      <c r="Y3" t="s">
        <v>275</v>
      </c>
      <c r="Z3" t="s">
        <v>314</v>
      </c>
      <c r="AA3" t="s">
        <v>318</v>
      </c>
    </row>
    <row r="4" spans="1:27" x14ac:dyDescent="0.25">
      <c r="A4" t="s">
        <v>350</v>
      </c>
      <c r="B4" t="s">
        <v>351</v>
      </c>
      <c r="C4" t="s">
        <v>352</v>
      </c>
      <c r="D4" t="s">
        <v>353</v>
      </c>
      <c r="E4" t="s">
        <v>354</v>
      </c>
      <c r="F4" t="s">
        <v>355</v>
      </c>
      <c r="G4" t="s">
        <v>356</v>
      </c>
      <c r="H4" t="s">
        <v>357</v>
      </c>
      <c r="I4" t="s">
        <v>358</v>
      </c>
      <c r="J4" t="s">
        <v>359</v>
      </c>
      <c r="K4" t="s">
        <v>360</v>
      </c>
      <c r="L4" t="s">
        <v>361</v>
      </c>
      <c r="M4" t="s">
        <v>362</v>
      </c>
      <c r="N4" t="s">
        <v>363</v>
      </c>
      <c r="O4" t="s">
        <v>364</v>
      </c>
      <c r="P4" t="s">
        <v>365</v>
      </c>
      <c r="Q4" t="s">
        <v>366</v>
      </c>
      <c r="R4" t="s">
        <v>367</v>
      </c>
      <c r="S4" t="s">
        <v>368</v>
      </c>
      <c r="T4" t="s">
        <v>369</v>
      </c>
      <c r="U4" t="s">
        <v>370</v>
      </c>
      <c r="V4" t="s">
        <v>371</v>
      </c>
      <c r="W4" t="s">
        <v>372</v>
      </c>
      <c r="X4" t="s">
        <v>373</v>
      </c>
      <c r="Y4" t="s">
        <v>374</v>
      </c>
      <c r="Z4" t="s">
        <v>375</v>
      </c>
      <c r="AA4" t="s">
        <v>376</v>
      </c>
    </row>
    <row r="5" spans="1:27" x14ac:dyDescent="0.25">
      <c r="A5" s="238">
        <v>45474</v>
      </c>
      <c r="B5" s="237">
        <v>0</v>
      </c>
      <c r="C5" s="237">
        <v>0</v>
      </c>
      <c r="D5" s="237">
        <v>0</v>
      </c>
      <c r="E5" s="237">
        <v>0</v>
      </c>
      <c r="F5" s="237">
        <v>0</v>
      </c>
      <c r="G5" s="237">
        <v>0</v>
      </c>
      <c r="H5" s="237">
        <v>0</v>
      </c>
      <c r="I5" s="237">
        <v>0</v>
      </c>
      <c r="J5" s="237">
        <v>0</v>
      </c>
      <c r="K5" s="237">
        <v>0</v>
      </c>
      <c r="L5" s="237">
        <v>0</v>
      </c>
      <c r="M5" s="237">
        <v>0</v>
      </c>
      <c r="N5" s="237">
        <v>0</v>
      </c>
      <c r="O5" s="237">
        <v>0</v>
      </c>
      <c r="P5" s="237">
        <v>0</v>
      </c>
      <c r="Q5" s="237">
        <v>0</v>
      </c>
      <c r="R5" s="237">
        <v>0</v>
      </c>
      <c r="S5" s="237">
        <v>0</v>
      </c>
      <c r="T5" s="237">
        <v>0</v>
      </c>
      <c r="U5" s="237">
        <v>0</v>
      </c>
      <c r="V5" s="237">
        <v>0</v>
      </c>
      <c r="W5" s="237">
        <v>0</v>
      </c>
      <c r="X5" s="237">
        <v>0</v>
      </c>
      <c r="Y5" s="237">
        <v>0</v>
      </c>
      <c r="Z5" s="237">
        <v>20.161999999999999</v>
      </c>
      <c r="AA5" s="237">
        <v>19.78</v>
      </c>
    </row>
    <row r="6" spans="1:27" x14ac:dyDescent="0.25">
      <c r="A6" s="238">
        <v>45474.041666666664</v>
      </c>
      <c r="B6" s="237">
        <v>0</v>
      </c>
      <c r="C6" s="237">
        <v>0</v>
      </c>
      <c r="D6" s="237">
        <v>0</v>
      </c>
      <c r="E6" s="237">
        <v>0</v>
      </c>
      <c r="F6" s="237">
        <v>0</v>
      </c>
      <c r="G6" s="237">
        <v>0</v>
      </c>
      <c r="H6" s="237">
        <v>0</v>
      </c>
      <c r="I6" s="237">
        <v>0</v>
      </c>
      <c r="J6" s="237">
        <v>0</v>
      </c>
      <c r="K6" s="237">
        <v>0</v>
      </c>
      <c r="L6" s="237">
        <v>0</v>
      </c>
      <c r="M6" s="237">
        <v>0</v>
      </c>
      <c r="N6" s="237">
        <v>0</v>
      </c>
      <c r="O6" s="237">
        <v>0</v>
      </c>
      <c r="P6" s="237">
        <v>0</v>
      </c>
      <c r="Q6" s="237">
        <v>0</v>
      </c>
      <c r="R6" s="237">
        <v>0</v>
      </c>
      <c r="S6" s="237">
        <v>0</v>
      </c>
      <c r="T6" s="237">
        <v>0</v>
      </c>
      <c r="U6" s="237">
        <v>0</v>
      </c>
      <c r="V6" s="237">
        <v>0</v>
      </c>
      <c r="W6" s="237">
        <v>0</v>
      </c>
      <c r="X6" s="237">
        <v>0</v>
      </c>
      <c r="Y6" s="237">
        <v>0</v>
      </c>
      <c r="Z6" s="237">
        <v>19.256</v>
      </c>
      <c r="AA6" s="237">
        <v>18.768999999999998</v>
      </c>
    </row>
    <row r="7" spans="1:27" x14ac:dyDescent="0.25">
      <c r="A7" s="238">
        <v>45474.083333333336</v>
      </c>
      <c r="B7" s="237">
        <v>0</v>
      </c>
      <c r="C7" s="237">
        <v>0</v>
      </c>
      <c r="D7" s="237">
        <v>0</v>
      </c>
      <c r="E7" s="237">
        <v>0</v>
      </c>
      <c r="F7" s="237">
        <v>0</v>
      </c>
      <c r="G7" s="237">
        <v>0</v>
      </c>
      <c r="H7" s="237">
        <v>0</v>
      </c>
      <c r="I7" s="237">
        <v>0</v>
      </c>
      <c r="J7" s="237">
        <v>0</v>
      </c>
      <c r="K7" s="237">
        <v>0</v>
      </c>
      <c r="L7" s="237">
        <v>0</v>
      </c>
      <c r="M7" s="237">
        <v>0</v>
      </c>
      <c r="N7" s="237">
        <v>0</v>
      </c>
      <c r="O7" s="237">
        <v>0</v>
      </c>
      <c r="P7" s="237">
        <v>0</v>
      </c>
      <c r="Q7" s="237">
        <v>0</v>
      </c>
      <c r="R7" s="237">
        <v>0</v>
      </c>
      <c r="S7" s="237">
        <v>0</v>
      </c>
      <c r="T7" s="237">
        <v>0</v>
      </c>
      <c r="U7" s="237">
        <v>0</v>
      </c>
      <c r="V7" s="237">
        <v>0</v>
      </c>
      <c r="W7" s="237">
        <v>0</v>
      </c>
      <c r="X7" s="237">
        <v>0</v>
      </c>
      <c r="Y7" s="237">
        <v>0</v>
      </c>
      <c r="Z7" s="237">
        <v>18.864000000000001</v>
      </c>
      <c r="AA7" s="237">
        <v>18.401</v>
      </c>
    </row>
    <row r="8" spans="1:27" x14ac:dyDescent="0.25">
      <c r="A8" s="238">
        <v>45474.125</v>
      </c>
      <c r="B8" s="237">
        <v>0</v>
      </c>
      <c r="C8" s="237">
        <v>0</v>
      </c>
      <c r="D8" s="237">
        <v>0</v>
      </c>
      <c r="E8" s="237">
        <v>0</v>
      </c>
      <c r="F8" s="237">
        <v>0</v>
      </c>
      <c r="G8" s="237">
        <v>0</v>
      </c>
      <c r="H8" s="237">
        <v>0</v>
      </c>
      <c r="I8" s="237">
        <v>0</v>
      </c>
      <c r="J8" s="237">
        <v>0</v>
      </c>
      <c r="K8" s="237">
        <v>0</v>
      </c>
      <c r="L8" s="237">
        <v>0</v>
      </c>
      <c r="M8" s="237">
        <v>0</v>
      </c>
      <c r="N8" s="237">
        <v>0</v>
      </c>
      <c r="O8" s="237">
        <v>0</v>
      </c>
      <c r="P8" s="237">
        <v>0</v>
      </c>
      <c r="Q8" s="237">
        <v>0</v>
      </c>
      <c r="R8" s="237">
        <v>0</v>
      </c>
      <c r="S8" s="237">
        <v>0</v>
      </c>
      <c r="T8" s="237">
        <v>0</v>
      </c>
      <c r="U8" s="237">
        <v>0</v>
      </c>
      <c r="V8" s="237">
        <v>0</v>
      </c>
      <c r="W8" s="237">
        <v>0</v>
      </c>
      <c r="X8" s="237">
        <v>0</v>
      </c>
      <c r="Y8" s="237">
        <v>0</v>
      </c>
      <c r="Z8" s="237">
        <v>18.699000000000002</v>
      </c>
      <c r="AA8" s="237">
        <v>18.297000000000001</v>
      </c>
    </row>
    <row r="9" spans="1:27" x14ac:dyDescent="0.25">
      <c r="A9" s="238">
        <v>45474.166666666664</v>
      </c>
      <c r="B9" s="237">
        <v>0</v>
      </c>
      <c r="C9" s="237">
        <v>0</v>
      </c>
      <c r="D9" s="237">
        <v>0</v>
      </c>
      <c r="E9" s="237">
        <v>0</v>
      </c>
      <c r="F9" s="237">
        <v>0</v>
      </c>
      <c r="G9" s="237">
        <v>0</v>
      </c>
      <c r="H9" s="237">
        <v>0</v>
      </c>
      <c r="I9" s="237">
        <v>0</v>
      </c>
      <c r="J9" s="237">
        <v>0</v>
      </c>
      <c r="K9" s="237">
        <v>0</v>
      </c>
      <c r="L9" s="237">
        <v>0</v>
      </c>
      <c r="M9" s="237">
        <v>0</v>
      </c>
      <c r="N9" s="237">
        <v>0</v>
      </c>
      <c r="O9" s="237">
        <v>0</v>
      </c>
      <c r="P9" s="237">
        <v>0</v>
      </c>
      <c r="Q9" s="237">
        <v>0</v>
      </c>
      <c r="R9" s="237">
        <v>0</v>
      </c>
      <c r="S9" s="237">
        <v>0</v>
      </c>
      <c r="T9" s="237">
        <v>0</v>
      </c>
      <c r="U9" s="237">
        <v>0</v>
      </c>
      <c r="V9" s="237">
        <v>0</v>
      </c>
      <c r="W9" s="237">
        <v>0</v>
      </c>
      <c r="X9" s="237">
        <v>0</v>
      </c>
      <c r="Y9" s="237">
        <v>0</v>
      </c>
      <c r="Z9" s="237">
        <v>18.192</v>
      </c>
      <c r="AA9" s="237">
        <v>17.920000000000002</v>
      </c>
    </row>
    <row r="10" spans="1:27" x14ac:dyDescent="0.25">
      <c r="A10" s="238">
        <v>45474.208333333336</v>
      </c>
      <c r="B10" s="237">
        <v>0</v>
      </c>
      <c r="C10" s="237">
        <v>0</v>
      </c>
      <c r="D10" s="237">
        <v>0</v>
      </c>
      <c r="E10" s="237">
        <v>0</v>
      </c>
      <c r="F10" s="237">
        <v>0</v>
      </c>
      <c r="G10" s="237">
        <v>0</v>
      </c>
      <c r="H10" s="237">
        <v>0</v>
      </c>
      <c r="I10" s="237">
        <v>0</v>
      </c>
      <c r="J10" s="237">
        <v>0</v>
      </c>
      <c r="K10" s="237">
        <v>0</v>
      </c>
      <c r="L10" s="237">
        <v>0</v>
      </c>
      <c r="M10" s="237">
        <v>0</v>
      </c>
      <c r="N10" s="237">
        <v>0</v>
      </c>
      <c r="O10" s="237">
        <v>0</v>
      </c>
      <c r="P10" s="237">
        <v>0</v>
      </c>
      <c r="Q10" s="237">
        <v>0</v>
      </c>
      <c r="R10" s="237">
        <v>0</v>
      </c>
      <c r="S10" s="237">
        <v>0</v>
      </c>
      <c r="T10" s="237">
        <v>0</v>
      </c>
      <c r="U10" s="237">
        <v>0</v>
      </c>
      <c r="V10" s="237">
        <v>0</v>
      </c>
      <c r="W10" s="237">
        <v>0</v>
      </c>
      <c r="X10" s="237">
        <v>0</v>
      </c>
      <c r="Y10" s="237">
        <v>0</v>
      </c>
      <c r="Z10" s="237">
        <v>17.567</v>
      </c>
      <c r="AA10" s="237">
        <v>17.245000000000001</v>
      </c>
    </row>
    <row r="11" spans="1:27" x14ac:dyDescent="0.25">
      <c r="A11" s="238">
        <v>45474.25</v>
      </c>
      <c r="B11" s="237">
        <v>0</v>
      </c>
      <c r="C11" s="237">
        <v>0</v>
      </c>
      <c r="D11" s="237">
        <v>0</v>
      </c>
      <c r="E11" s="237">
        <v>0</v>
      </c>
      <c r="F11" s="237">
        <v>0</v>
      </c>
      <c r="G11" s="237">
        <v>1E-3</v>
      </c>
      <c r="H11" s="237">
        <v>-1.6E-2</v>
      </c>
      <c r="I11" s="237">
        <v>-2.1999999999999999E-2</v>
      </c>
      <c r="J11" s="237">
        <v>0</v>
      </c>
      <c r="K11" s="237">
        <v>0</v>
      </c>
      <c r="L11" s="237">
        <v>0</v>
      </c>
      <c r="M11" s="237">
        <v>-1.7000000000000001E-2</v>
      </c>
      <c r="N11" s="237">
        <v>0</v>
      </c>
      <c r="O11" s="237">
        <v>-0.02</v>
      </c>
      <c r="P11" s="237">
        <v>-3.5999999999999997E-2</v>
      </c>
      <c r="Q11" s="237">
        <v>-3.5000000000000003E-2</v>
      </c>
      <c r="R11" s="237">
        <v>-1.7000000000000001E-2</v>
      </c>
      <c r="S11" s="237">
        <v>-1.9E-2</v>
      </c>
      <c r="T11" s="237">
        <v>-8.9999999999999993E-3</v>
      </c>
      <c r="U11" s="237">
        <v>0</v>
      </c>
      <c r="V11" s="237">
        <v>0</v>
      </c>
      <c r="W11" s="237">
        <v>0</v>
      </c>
      <c r="X11" s="237">
        <v>-1.9E-2</v>
      </c>
      <c r="Y11" s="237">
        <v>-1.4999999999999999E-2</v>
      </c>
      <c r="Z11" s="237">
        <v>17.395</v>
      </c>
      <c r="AA11" s="237">
        <v>17.135000000000002</v>
      </c>
    </row>
    <row r="12" spans="1:27" x14ac:dyDescent="0.25">
      <c r="A12" s="238">
        <v>45474.291666666664</v>
      </c>
      <c r="B12" s="237">
        <v>1026</v>
      </c>
      <c r="C12" s="237">
        <v>33.042999999999999</v>
      </c>
      <c r="D12" s="237">
        <v>19.187000000000001</v>
      </c>
      <c r="E12" s="237">
        <v>24.635999999999999</v>
      </c>
      <c r="F12" s="237">
        <v>30.141999999999999</v>
      </c>
      <c r="G12" s="237">
        <v>36.604999999999997</v>
      </c>
      <c r="H12" s="237">
        <v>69.67</v>
      </c>
      <c r="I12" s="237">
        <v>76.087999999999994</v>
      </c>
      <c r="J12" s="237">
        <v>59.981999999999999</v>
      </c>
      <c r="K12" s="237">
        <v>54.616</v>
      </c>
      <c r="L12" s="237">
        <v>51.076000000000001</v>
      </c>
      <c r="M12" s="237">
        <v>53.65</v>
      </c>
      <c r="N12" s="237">
        <v>58.145000000000003</v>
      </c>
      <c r="O12" s="237">
        <v>53.76</v>
      </c>
      <c r="P12" s="237">
        <v>70.936999999999998</v>
      </c>
      <c r="Q12" s="237">
        <v>77.727000000000004</v>
      </c>
      <c r="R12" s="237">
        <v>68.394999999999996</v>
      </c>
      <c r="S12" s="237">
        <v>57.985999999999997</v>
      </c>
      <c r="T12" s="237">
        <v>59.548999999999999</v>
      </c>
      <c r="U12" s="237">
        <v>56.838999999999999</v>
      </c>
      <c r="V12" s="237">
        <v>49.679000000000002</v>
      </c>
      <c r="W12" s="237">
        <v>57.84</v>
      </c>
      <c r="X12" s="237">
        <v>72.406000000000006</v>
      </c>
      <c r="Y12" s="237">
        <v>55.506999999999998</v>
      </c>
      <c r="Z12" s="237">
        <v>18.245999999999999</v>
      </c>
      <c r="AA12" s="237">
        <v>17.768000000000001</v>
      </c>
    </row>
    <row r="13" spans="1:27" x14ac:dyDescent="0.25">
      <c r="A13" s="238">
        <v>45474.333333333336</v>
      </c>
      <c r="B13" s="237">
        <v>13936</v>
      </c>
      <c r="C13" s="237">
        <v>347.74200000000002</v>
      </c>
      <c r="D13" s="237">
        <v>270.01400000000001</v>
      </c>
      <c r="E13" s="237">
        <v>304.18299999999999</v>
      </c>
      <c r="F13" s="237">
        <v>345.791</v>
      </c>
      <c r="G13" s="237">
        <v>190.929</v>
      </c>
      <c r="H13" s="237">
        <v>828.81</v>
      </c>
      <c r="I13" s="237">
        <v>884.69</v>
      </c>
      <c r="J13" s="237">
        <v>786.87199999999996</v>
      </c>
      <c r="K13" s="237">
        <v>756.54700000000003</v>
      </c>
      <c r="L13" s="237">
        <v>734.32799999999997</v>
      </c>
      <c r="M13" s="237">
        <v>744.49300000000005</v>
      </c>
      <c r="N13" s="237">
        <v>783.91899999999998</v>
      </c>
      <c r="O13" s="237">
        <v>786.11300000000006</v>
      </c>
      <c r="P13" s="237">
        <v>854.50400000000002</v>
      </c>
      <c r="Q13" s="237">
        <v>816.21299999999997</v>
      </c>
      <c r="R13" s="237">
        <v>849.2</v>
      </c>
      <c r="S13" s="237">
        <v>779.39400000000001</v>
      </c>
      <c r="T13" s="237">
        <v>771.56799999999998</v>
      </c>
      <c r="U13" s="237">
        <v>774.04700000000003</v>
      </c>
      <c r="V13" s="237">
        <v>718.14</v>
      </c>
      <c r="W13" s="237">
        <v>791.08699999999999</v>
      </c>
      <c r="X13" s="237">
        <v>860.98400000000004</v>
      </c>
      <c r="Y13" s="237">
        <v>762.32500000000005</v>
      </c>
      <c r="Z13" s="237">
        <v>25.02</v>
      </c>
      <c r="AA13" s="237">
        <v>26.213999999999999</v>
      </c>
    </row>
    <row r="14" spans="1:27" x14ac:dyDescent="0.25">
      <c r="A14" s="238">
        <v>45474.375</v>
      </c>
      <c r="B14" s="237">
        <v>20838</v>
      </c>
      <c r="C14" s="237">
        <v>503.81</v>
      </c>
      <c r="D14" s="237">
        <v>495.8</v>
      </c>
      <c r="E14" s="237">
        <v>452.99099999999999</v>
      </c>
      <c r="F14" s="237">
        <v>446.19900000000001</v>
      </c>
      <c r="G14" s="237">
        <v>294.02199999999999</v>
      </c>
      <c r="H14" s="237">
        <v>1250.075</v>
      </c>
      <c r="I14" s="237">
        <v>1232.662</v>
      </c>
      <c r="J14" s="237">
        <v>1217.8920000000001</v>
      </c>
      <c r="K14" s="237">
        <v>1219.7370000000001</v>
      </c>
      <c r="L14" s="237">
        <v>1185.6079999999999</v>
      </c>
      <c r="M14" s="237">
        <v>1159.019</v>
      </c>
      <c r="N14" s="237">
        <v>1170.923</v>
      </c>
      <c r="O14" s="237">
        <v>1148.992</v>
      </c>
      <c r="P14" s="237">
        <v>1157.768</v>
      </c>
      <c r="Q14" s="237">
        <v>1163.385</v>
      </c>
      <c r="R14" s="237">
        <v>1172.7650000000001</v>
      </c>
      <c r="S14" s="237">
        <v>1121.5029999999999</v>
      </c>
      <c r="T14" s="237">
        <v>1110.3810000000001</v>
      </c>
      <c r="U14" s="237">
        <v>1109.711</v>
      </c>
      <c r="V14" s="237">
        <v>1083.396</v>
      </c>
      <c r="W14" s="237">
        <v>1112.616</v>
      </c>
      <c r="X14" s="237">
        <v>1089.854</v>
      </c>
      <c r="Y14" s="237">
        <v>1066.2370000000001</v>
      </c>
      <c r="Z14" s="237">
        <v>30.395</v>
      </c>
      <c r="AA14" s="237">
        <v>37.152000000000001</v>
      </c>
    </row>
    <row r="15" spans="1:27" x14ac:dyDescent="0.25">
      <c r="A15" s="238">
        <v>45474.416666666664</v>
      </c>
      <c r="B15" s="237">
        <v>24434</v>
      </c>
      <c r="C15" s="237">
        <v>549.48699999999997</v>
      </c>
      <c r="D15" s="237">
        <v>642.59199999999998</v>
      </c>
      <c r="E15" s="237">
        <v>520.30700000000002</v>
      </c>
      <c r="F15" s="237">
        <v>540.29600000000005</v>
      </c>
      <c r="G15" s="237">
        <v>445.33199999999999</v>
      </c>
      <c r="H15" s="237">
        <v>1416.7639999999999</v>
      </c>
      <c r="I15" s="237">
        <v>1364.674</v>
      </c>
      <c r="J15" s="237">
        <v>1539.002</v>
      </c>
      <c r="K15" s="237">
        <v>1496.193</v>
      </c>
      <c r="L15" s="237">
        <v>1441.3589999999999</v>
      </c>
      <c r="M15" s="237">
        <v>1383.7670000000001</v>
      </c>
      <c r="N15" s="237">
        <v>1302.029</v>
      </c>
      <c r="O15" s="237">
        <v>1287.9649999999999</v>
      </c>
      <c r="P15" s="237">
        <v>1286.9069999999999</v>
      </c>
      <c r="Q15" s="237">
        <v>1433.962</v>
      </c>
      <c r="R15" s="237">
        <v>1523.213</v>
      </c>
      <c r="S15" s="237">
        <v>1437.6479999999999</v>
      </c>
      <c r="T15" s="237">
        <v>1389.4649999999999</v>
      </c>
      <c r="U15" s="237">
        <v>1319.2529999999999</v>
      </c>
      <c r="V15" s="237">
        <v>1273.1099999999999</v>
      </c>
      <c r="W15" s="237">
        <v>1300.117</v>
      </c>
      <c r="X15" s="237">
        <v>1338.9010000000001</v>
      </c>
      <c r="Y15" s="237">
        <v>1272.181</v>
      </c>
      <c r="Z15" s="237">
        <v>30.125</v>
      </c>
      <c r="AA15" s="237">
        <v>37.637</v>
      </c>
    </row>
    <row r="16" spans="1:27" x14ac:dyDescent="0.25">
      <c r="A16" s="238">
        <v>45474.458333333336</v>
      </c>
      <c r="B16" s="237">
        <v>35444</v>
      </c>
      <c r="C16" s="237">
        <v>841.23900000000003</v>
      </c>
      <c r="D16" s="237">
        <v>793.11199999999997</v>
      </c>
      <c r="E16" s="237">
        <v>926.92600000000004</v>
      </c>
      <c r="F16" s="237">
        <v>920.24099999999999</v>
      </c>
      <c r="G16" s="237">
        <v>692.92499999999995</v>
      </c>
      <c r="H16" s="237">
        <v>1834.8320000000001</v>
      </c>
      <c r="I16" s="237">
        <v>1907.5530000000001</v>
      </c>
      <c r="J16" s="237">
        <v>1719.8589999999999</v>
      </c>
      <c r="K16" s="237">
        <v>1806.1320000000001</v>
      </c>
      <c r="L16" s="237">
        <v>1925.979</v>
      </c>
      <c r="M16" s="237">
        <v>1980.47</v>
      </c>
      <c r="N16" s="237">
        <v>2008.3879999999999</v>
      </c>
      <c r="O16" s="237">
        <v>1982.8320000000001</v>
      </c>
      <c r="P16" s="237">
        <v>1862.2429999999999</v>
      </c>
      <c r="Q16" s="237">
        <v>1993.55</v>
      </c>
      <c r="R16" s="237">
        <v>2041.4680000000001</v>
      </c>
      <c r="S16" s="237">
        <v>2070.2049999999999</v>
      </c>
      <c r="T16" s="237">
        <v>2079.8409999999999</v>
      </c>
      <c r="U16" s="237">
        <v>2042.2449999999999</v>
      </c>
      <c r="V16" s="237">
        <v>2044.423</v>
      </c>
      <c r="W16" s="237">
        <v>2075.7199999999998</v>
      </c>
      <c r="X16" s="237">
        <v>2101.808</v>
      </c>
      <c r="Y16" s="237">
        <v>2097.1469999999999</v>
      </c>
      <c r="Z16" s="237">
        <v>33.691000000000003</v>
      </c>
      <c r="AA16" s="237">
        <v>44.838000000000001</v>
      </c>
    </row>
    <row r="17" spans="1:27" x14ac:dyDescent="0.25">
      <c r="A17" s="238">
        <v>45474.5</v>
      </c>
      <c r="B17" s="237">
        <v>37540</v>
      </c>
      <c r="C17" s="237">
        <v>870.69</v>
      </c>
      <c r="D17" s="237">
        <v>961.67</v>
      </c>
      <c r="E17" s="237">
        <v>872.39800000000002</v>
      </c>
      <c r="F17" s="237">
        <v>962.52499999999998</v>
      </c>
      <c r="G17" s="237">
        <v>702.19200000000001</v>
      </c>
      <c r="H17" s="237">
        <v>2122.7759999999998</v>
      </c>
      <c r="I17" s="237">
        <v>1973.039</v>
      </c>
      <c r="J17" s="237">
        <v>2147.1</v>
      </c>
      <c r="K17" s="237">
        <v>2209.297</v>
      </c>
      <c r="L17" s="237">
        <v>2289.6619999999998</v>
      </c>
      <c r="M17" s="237">
        <v>2205.2429999999999</v>
      </c>
      <c r="N17" s="237">
        <v>2068.0360000000001</v>
      </c>
      <c r="O17" s="237">
        <v>1940.5309999999999</v>
      </c>
      <c r="P17" s="237">
        <v>1984.912</v>
      </c>
      <c r="Q17" s="237">
        <v>1841.26</v>
      </c>
      <c r="R17" s="237">
        <v>2207.4369999999999</v>
      </c>
      <c r="S17" s="237">
        <v>2175.2379999999998</v>
      </c>
      <c r="T17" s="237">
        <v>2171.94</v>
      </c>
      <c r="U17" s="237">
        <v>2110.8409999999999</v>
      </c>
      <c r="V17" s="237">
        <v>2042.778</v>
      </c>
      <c r="W17" s="237">
        <v>1979.72</v>
      </c>
      <c r="X17" s="237">
        <v>2250.2820000000002</v>
      </c>
      <c r="Y17" s="237">
        <v>2226.1170000000002</v>
      </c>
      <c r="Z17" s="237">
        <v>32.753999999999998</v>
      </c>
      <c r="AA17" s="237">
        <v>44.238999999999997</v>
      </c>
    </row>
    <row r="18" spans="1:27" x14ac:dyDescent="0.25">
      <c r="A18" s="238">
        <v>45474.541666666664</v>
      </c>
      <c r="B18" s="237">
        <v>37480</v>
      </c>
      <c r="C18" s="237">
        <v>944.12599999999998</v>
      </c>
      <c r="D18" s="237">
        <v>863.66600000000005</v>
      </c>
      <c r="E18" s="237">
        <v>908.55399999999997</v>
      </c>
      <c r="F18" s="237">
        <v>856.74199999999996</v>
      </c>
      <c r="G18" s="237">
        <v>865.97</v>
      </c>
      <c r="H18" s="237">
        <v>2217.4769999999999</v>
      </c>
      <c r="I18" s="237">
        <v>2214.018</v>
      </c>
      <c r="J18" s="237">
        <v>2005.8720000000001</v>
      </c>
      <c r="K18" s="237">
        <v>2023.01</v>
      </c>
      <c r="L18" s="237">
        <v>2122.1669999999999</v>
      </c>
      <c r="M18" s="237">
        <v>2100.7669999999998</v>
      </c>
      <c r="N18" s="237">
        <v>2067.873</v>
      </c>
      <c r="O18" s="237">
        <v>2096.9839999999999</v>
      </c>
      <c r="P18" s="237">
        <v>2148.1979999999999</v>
      </c>
      <c r="Q18" s="237">
        <v>2083.5529999999999</v>
      </c>
      <c r="R18" s="237">
        <v>2037.29</v>
      </c>
      <c r="S18" s="237">
        <v>2020.6110000000001</v>
      </c>
      <c r="T18" s="237">
        <v>2153.241</v>
      </c>
      <c r="U18" s="237">
        <v>2074.2539999999999</v>
      </c>
      <c r="V18" s="237">
        <v>2055.6179999999999</v>
      </c>
      <c r="W18" s="237">
        <v>2090.3429999999998</v>
      </c>
      <c r="X18" s="237">
        <v>2048.837</v>
      </c>
      <c r="Y18" s="237">
        <v>2042.2539999999999</v>
      </c>
      <c r="Z18" s="237">
        <v>33.113999999999997</v>
      </c>
      <c r="AA18" s="237">
        <v>44.52</v>
      </c>
    </row>
    <row r="19" spans="1:27" x14ac:dyDescent="0.25">
      <c r="A19" s="238">
        <v>45474.583333333336</v>
      </c>
      <c r="B19" s="237">
        <v>42798</v>
      </c>
      <c r="C19" s="237">
        <v>977.15700000000004</v>
      </c>
      <c r="D19" s="237">
        <v>978.22199999999998</v>
      </c>
      <c r="E19" s="237">
        <v>996.70799999999997</v>
      </c>
      <c r="F19" s="237">
        <v>984.07799999999997</v>
      </c>
      <c r="G19" s="237">
        <v>986.64300000000003</v>
      </c>
      <c r="H19" s="237">
        <v>2432.0459999999998</v>
      </c>
      <c r="I19" s="237">
        <v>2437.547</v>
      </c>
      <c r="J19" s="237">
        <v>2435.7530000000002</v>
      </c>
      <c r="K19" s="237">
        <v>2410.6680000000001</v>
      </c>
      <c r="L19" s="237">
        <v>2454.6149999999998</v>
      </c>
      <c r="M19" s="237">
        <v>2458.5729999999999</v>
      </c>
      <c r="N19" s="237">
        <v>2451.6489999999999</v>
      </c>
      <c r="O19" s="237">
        <v>2437.8310000000001</v>
      </c>
      <c r="P19" s="237">
        <v>2440.998</v>
      </c>
      <c r="Q19" s="237">
        <v>2422.1559999999999</v>
      </c>
      <c r="R19" s="237">
        <v>2428.1759999999999</v>
      </c>
      <c r="S19" s="237">
        <v>2403.806</v>
      </c>
      <c r="T19" s="237">
        <v>2433.692</v>
      </c>
      <c r="U19" s="237">
        <v>2438.768</v>
      </c>
      <c r="V19" s="237">
        <v>2467.7750000000001</v>
      </c>
      <c r="W19" s="237">
        <v>2436.6909999999998</v>
      </c>
      <c r="X19" s="237">
        <v>2437.3809999999999</v>
      </c>
      <c r="Y19" s="237">
        <v>2447.0830000000001</v>
      </c>
      <c r="Z19" s="237">
        <v>32.25</v>
      </c>
      <c r="AA19" s="237">
        <v>43.893000000000001</v>
      </c>
    </row>
    <row r="20" spans="1:27" x14ac:dyDescent="0.25">
      <c r="A20" s="238">
        <v>45474.625</v>
      </c>
      <c r="B20" s="237">
        <v>43510</v>
      </c>
      <c r="C20" s="237">
        <v>977.48400000000004</v>
      </c>
      <c r="D20" s="237">
        <v>980.34</v>
      </c>
      <c r="E20" s="237">
        <v>994.89</v>
      </c>
      <c r="F20" s="237">
        <v>983.34299999999996</v>
      </c>
      <c r="G20" s="237">
        <v>954.40899999999999</v>
      </c>
      <c r="H20" s="237">
        <v>2401.4499999999998</v>
      </c>
      <c r="I20" s="237">
        <v>2401.672</v>
      </c>
      <c r="J20" s="237">
        <v>2407.1729999999998</v>
      </c>
      <c r="K20" s="237">
        <v>2406.5479999999998</v>
      </c>
      <c r="L20" s="237">
        <v>2422.2359999999999</v>
      </c>
      <c r="M20" s="237">
        <v>2430.3820000000001</v>
      </c>
      <c r="N20" s="237">
        <v>2433.9949999999999</v>
      </c>
      <c r="O20" s="237">
        <v>2421.1950000000002</v>
      </c>
      <c r="P20" s="237">
        <v>2412.877</v>
      </c>
      <c r="Q20" s="237">
        <v>2407.652</v>
      </c>
      <c r="R20" s="237">
        <v>2443.4470000000001</v>
      </c>
      <c r="S20" s="237">
        <v>2406.3200000000002</v>
      </c>
      <c r="T20" s="237">
        <v>2411.5160000000001</v>
      </c>
      <c r="U20" s="237">
        <v>2423.1320000000001</v>
      </c>
      <c r="V20" s="237">
        <v>2443.194</v>
      </c>
      <c r="W20" s="237">
        <v>2426.8820000000001</v>
      </c>
      <c r="X20" s="237">
        <v>2396.62</v>
      </c>
      <c r="Y20" s="237">
        <v>2417.8490000000002</v>
      </c>
      <c r="Z20" s="237">
        <v>32.514000000000003</v>
      </c>
      <c r="AA20" s="237">
        <v>44.963000000000001</v>
      </c>
    </row>
    <row r="21" spans="1:27" x14ac:dyDescent="0.25">
      <c r="A21" s="238">
        <v>45474.666666666664</v>
      </c>
      <c r="B21" s="237">
        <v>42527</v>
      </c>
      <c r="C21" s="237">
        <v>981.31100000000004</v>
      </c>
      <c r="D21" s="237">
        <v>984.05200000000002</v>
      </c>
      <c r="E21" s="237">
        <v>998.64800000000002</v>
      </c>
      <c r="F21" s="237">
        <v>988.10500000000002</v>
      </c>
      <c r="G21" s="237">
        <v>866.08600000000001</v>
      </c>
      <c r="H21" s="237">
        <v>2384.377</v>
      </c>
      <c r="I21" s="237">
        <v>2387.2919999999999</v>
      </c>
      <c r="J21" s="237">
        <v>2381.8249999999998</v>
      </c>
      <c r="K21" s="237">
        <v>2383.299</v>
      </c>
      <c r="L21" s="237">
        <v>2394.107</v>
      </c>
      <c r="M21" s="237">
        <v>2401.56</v>
      </c>
      <c r="N21" s="237">
        <v>2412.0859999999998</v>
      </c>
      <c r="O21" s="237">
        <v>2395.759</v>
      </c>
      <c r="P21" s="237">
        <v>2388.67</v>
      </c>
      <c r="Q21" s="237">
        <v>2388.288</v>
      </c>
      <c r="R21" s="237">
        <v>2418.2530000000002</v>
      </c>
      <c r="S21" s="237">
        <v>2382.6170000000002</v>
      </c>
      <c r="T21" s="237">
        <v>2387.761</v>
      </c>
      <c r="U21" s="237">
        <v>2400.123</v>
      </c>
      <c r="V21" s="237">
        <v>2414.0819999999999</v>
      </c>
      <c r="W21" s="237">
        <v>2404.9209999999998</v>
      </c>
      <c r="X21" s="237">
        <v>2386.4050000000002</v>
      </c>
      <c r="Y21" s="237">
        <v>2399.3359999999998</v>
      </c>
      <c r="Z21" s="237">
        <v>32.112000000000002</v>
      </c>
      <c r="AA21" s="237">
        <v>45.192999999999998</v>
      </c>
    </row>
    <row r="22" spans="1:27" x14ac:dyDescent="0.25">
      <c r="A22" s="238">
        <v>45474.708333333336</v>
      </c>
      <c r="B22" s="237">
        <v>41699</v>
      </c>
      <c r="C22" s="237">
        <v>972.91300000000001</v>
      </c>
      <c r="D22" s="237">
        <v>975.60299999999995</v>
      </c>
      <c r="E22" s="237">
        <v>988.96299999999997</v>
      </c>
      <c r="F22" s="237">
        <v>978.61500000000001</v>
      </c>
      <c r="G22" s="237">
        <v>731.16099999999994</v>
      </c>
      <c r="H22" s="237">
        <v>2352.5149999999999</v>
      </c>
      <c r="I22" s="237">
        <v>2354.5039999999999</v>
      </c>
      <c r="J22" s="237">
        <v>2346.9319999999998</v>
      </c>
      <c r="K22" s="237">
        <v>2348.9070000000002</v>
      </c>
      <c r="L22" s="237">
        <v>2360.0610000000001</v>
      </c>
      <c r="M22" s="237">
        <v>2367.8850000000002</v>
      </c>
      <c r="N22" s="237">
        <v>2382.0790000000002</v>
      </c>
      <c r="O22" s="237">
        <v>2358.623</v>
      </c>
      <c r="P22" s="237">
        <v>2355.9279999999999</v>
      </c>
      <c r="Q22" s="237">
        <v>2357.9879999999998</v>
      </c>
      <c r="R22" s="237">
        <v>2388.0250000000001</v>
      </c>
      <c r="S22" s="237">
        <v>2351.7869999999998</v>
      </c>
      <c r="T22" s="237">
        <v>2357.6709999999998</v>
      </c>
      <c r="U22" s="237">
        <v>2367.9699999999998</v>
      </c>
      <c r="V22" s="237">
        <v>2375.1239999999998</v>
      </c>
      <c r="W22" s="237">
        <v>2373.2089999999998</v>
      </c>
      <c r="X22" s="237">
        <v>2354.616</v>
      </c>
      <c r="Y22" s="237">
        <v>2366.982</v>
      </c>
      <c r="Z22" s="237">
        <v>33.558999999999997</v>
      </c>
      <c r="AA22" s="237">
        <v>45.77</v>
      </c>
    </row>
    <row r="23" spans="1:27" x14ac:dyDescent="0.25">
      <c r="A23" s="238">
        <v>45474.75</v>
      </c>
      <c r="B23" s="237">
        <v>40485</v>
      </c>
      <c r="C23" s="237">
        <v>936.46500000000003</v>
      </c>
      <c r="D23" s="237">
        <v>938.24900000000002</v>
      </c>
      <c r="E23" s="237">
        <v>950.81399999999996</v>
      </c>
      <c r="F23" s="237">
        <v>941.46600000000001</v>
      </c>
      <c r="G23" s="237">
        <v>474.16</v>
      </c>
      <c r="H23" s="237">
        <v>2249.1370000000002</v>
      </c>
      <c r="I23" s="237">
        <v>2250.5509999999999</v>
      </c>
      <c r="J23" s="237">
        <v>2242.6489999999999</v>
      </c>
      <c r="K23" s="237">
        <v>2243.817</v>
      </c>
      <c r="L23" s="237">
        <v>2255.4580000000001</v>
      </c>
      <c r="M23" s="237">
        <v>2263.0140000000001</v>
      </c>
      <c r="N23" s="237">
        <v>2278.4949999999999</v>
      </c>
      <c r="O23" s="237">
        <v>2252.3229999999999</v>
      </c>
      <c r="P23" s="237">
        <v>2250.6509999999998</v>
      </c>
      <c r="Q23" s="237">
        <v>2258.114</v>
      </c>
      <c r="R23" s="237">
        <v>2287.3290000000002</v>
      </c>
      <c r="S23" s="237">
        <v>2247.8420000000001</v>
      </c>
      <c r="T23" s="237">
        <v>2253.29</v>
      </c>
      <c r="U23" s="237">
        <v>2260.9560000000001</v>
      </c>
      <c r="V23" s="237">
        <v>2261.607</v>
      </c>
      <c r="W23" s="237">
        <v>2270.5720000000001</v>
      </c>
      <c r="X23" s="237">
        <v>2250.2280000000001</v>
      </c>
      <c r="Y23" s="237">
        <v>2262.482</v>
      </c>
      <c r="Z23" s="237">
        <v>35.790999999999997</v>
      </c>
      <c r="AA23" s="237">
        <v>47.104999999999997</v>
      </c>
    </row>
    <row r="24" spans="1:27" x14ac:dyDescent="0.25">
      <c r="A24" s="238">
        <v>45474.791666666664</v>
      </c>
      <c r="B24" s="237">
        <v>35732</v>
      </c>
      <c r="C24" s="237">
        <v>824.06899999999996</v>
      </c>
      <c r="D24" s="237">
        <v>844.51300000000003</v>
      </c>
      <c r="E24" s="237">
        <v>842.30799999999999</v>
      </c>
      <c r="F24" s="237">
        <v>833.125</v>
      </c>
      <c r="G24" s="237">
        <v>317.17899999999997</v>
      </c>
      <c r="H24" s="237">
        <v>2007.9780000000001</v>
      </c>
      <c r="I24" s="237">
        <v>1986.5</v>
      </c>
      <c r="J24" s="237">
        <v>2001.7619999999999</v>
      </c>
      <c r="K24" s="237">
        <v>2004.9</v>
      </c>
      <c r="L24" s="237">
        <v>2016.82</v>
      </c>
      <c r="M24" s="237">
        <v>2013.8489999999999</v>
      </c>
      <c r="N24" s="237">
        <v>2033.462</v>
      </c>
      <c r="O24" s="237">
        <v>2008.2239999999999</v>
      </c>
      <c r="P24" s="237">
        <v>1979.508</v>
      </c>
      <c r="Q24" s="237">
        <v>1980.296</v>
      </c>
      <c r="R24" s="237">
        <v>2021.068</v>
      </c>
      <c r="S24" s="237">
        <v>1984.114</v>
      </c>
      <c r="T24" s="237">
        <v>1991.0820000000001</v>
      </c>
      <c r="U24" s="237">
        <v>1973.116</v>
      </c>
      <c r="V24" s="237">
        <v>2002.9670000000001</v>
      </c>
      <c r="W24" s="237">
        <v>2007.126</v>
      </c>
      <c r="X24" s="237">
        <v>1950.854</v>
      </c>
      <c r="Y24" s="237">
        <v>1988.405</v>
      </c>
      <c r="Z24" s="237">
        <v>33.957999999999998</v>
      </c>
      <c r="AA24" s="237">
        <v>44.408000000000001</v>
      </c>
    </row>
    <row r="25" spans="1:27" x14ac:dyDescent="0.25">
      <c r="A25" s="238">
        <v>45474.833333333336</v>
      </c>
      <c r="B25" s="237">
        <v>15796</v>
      </c>
      <c r="C25" s="237">
        <v>422.66</v>
      </c>
      <c r="D25" s="237">
        <v>518.81500000000005</v>
      </c>
      <c r="E25" s="237">
        <v>480.274</v>
      </c>
      <c r="F25" s="237">
        <v>454.36900000000003</v>
      </c>
      <c r="G25" s="237">
        <v>165.17599999999999</v>
      </c>
      <c r="H25" s="237">
        <v>925.32899999999995</v>
      </c>
      <c r="I25" s="237">
        <v>830.26099999999997</v>
      </c>
      <c r="J25" s="237">
        <v>889.41899999999998</v>
      </c>
      <c r="K25" s="237">
        <v>869.11800000000005</v>
      </c>
      <c r="L25" s="237">
        <v>886.23199999999997</v>
      </c>
      <c r="M25" s="237">
        <v>914.30200000000002</v>
      </c>
      <c r="N25" s="237">
        <v>950.81299999999999</v>
      </c>
      <c r="O25" s="237">
        <v>940.71699999999998</v>
      </c>
      <c r="P25" s="237">
        <v>820.47400000000005</v>
      </c>
      <c r="Q25" s="237">
        <v>864.745</v>
      </c>
      <c r="R25" s="237">
        <v>864.79300000000001</v>
      </c>
      <c r="S25" s="237">
        <v>872.26</v>
      </c>
      <c r="T25" s="237">
        <v>876.28200000000004</v>
      </c>
      <c r="U25" s="237">
        <v>820.50300000000004</v>
      </c>
      <c r="V25" s="237">
        <v>850.25</v>
      </c>
      <c r="W25" s="237">
        <v>827.35199999999998</v>
      </c>
      <c r="X25" s="237">
        <v>829.16399999999999</v>
      </c>
      <c r="Y25" s="237">
        <v>885.83799999999997</v>
      </c>
      <c r="Z25" s="237">
        <v>30.667000000000002</v>
      </c>
      <c r="AA25" s="237">
        <v>37.424999999999997</v>
      </c>
    </row>
    <row r="26" spans="1:27" x14ac:dyDescent="0.25">
      <c r="A26" s="238">
        <v>45474.875</v>
      </c>
      <c r="B26" s="237">
        <v>1831</v>
      </c>
      <c r="C26" s="237">
        <v>45.173000000000002</v>
      </c>
      <c r="D26" s="237">
        <v>74.546000000000006</v>
      </c>
      <c r="E26" s="237">
        <v>60.939</v>
      </c>
      <c r="F26" s="237">
        <v>54.155999999999999</v>
      </c>
      <c r="G26" s="237">
        <v>24.439</v>
      </c>
      <c r="H26" s="237">
        <v>110.386</v>
      </c>
      <c r="I26" s="237">
        <v>92.513000000000005</v>
      </c>
      <c r="J26" s="237">
        <v>104.908</v>
      </c>
      <c r="K26" s="237">
        <v>104.145</v>
      </c>
      <c r="L26" s="237">
        <v>108.505</v>
      </c>
      <c r="M26" s="237">
        <v>106.64100000000001</v>
      </c>
      <c r="N26" s="237">
        <v>111.572</v>
      </c>
      <c r="O26" s="237">
        <v>113.26300000000001</v>
      </c>
      <c r="P26" s="237">
        <v>89.641999999999996</v>
      </c>
      <c r="Q26" s="237">
        <v>90.97</v>
      </c>
      <c r="R26" s="237">
        <v>99.298000000000002</v>
      </c>
      <c r="S26" s="237">
        <v>99.231999999999999</v>
      </c>
      <c r="T26" s="237">
        <v>102.06399999999999</v>
      </c>
      <c r="U26" s="237">
        <v>91.459000000000003</v>
      </c>
      <c r="V26" s="237">
        <v>102.336</v>
      </c>
      <c r="W26" s="237">
        <v>95.772999999999996</v>
      </c>
      <c r="X26" s="237">
        <v>82.504000000000005</v>
      </c>
      <c r="Y26" s="237">
        <v>99.974000000000004</v>
      </c>
      <c r="Z26" s="237">
        <v>24.902999999999999</v>
      </c>
      <c r="AA26" s="237">
        <v>26.34</v>
      </c>
    </row>
    <row r="27" spans="1:27" x14ac:dyDescent="0.25">
      <c r="A27" s="238">
        <v>45474.916666666664</v>
      </c>
      <c r="B27" s="237">
        <v>0</v>
      </c>
      <c r="C27" s="237">
        <v>0</v>
      </c>
      <c r="D27" s="237">
        <v>0</v>
      </c>
      <c r="E27" s="237">
        <v>0</v>
      </c>
      <c r="F27" s="237">
        <v>0</v>
      </c>
      <c r="G27" s="237">
        <v>0</v>
      </c>
      <c r="H27" s="237">
        <v>0</v>
      </c>
      <c r="I27" s="237">
        <v>0</v>
      </c>
      <c r="J27" s="237">
        <v>0</v>
      </c>
      <c r="K27" s="237">
        <v>0</v>
      </c>
      <c r="L27" s="237">
        <v>0</v>
      </c>
      <c r="M27" s="237">
        <v>0</v>
      </c>
      <c r="N27" s="237">
        <v>0</v>
      </c>
      <c r="O27" s="237">
        <v>0</v>
      </c>
      <c r="P27" s="237">
        <v>0</v>
      </c>
      <c r="Q27" s="237">
        <v>0</v>
      </c>
      <c r="R27" s="237">
        <v>0</v>
      </c>
      <c r="S27" s="237">
        <v>0</v>
      </c>
      <c r="T27" s="237">
        <v>0</v>
      </c>
      <c r="U27" s="237">
        <v>0</v>
      </c>
      <c r="V27" s="237">
        <v>0</v>
      </c>
      <c r="W27" s="237">
        <v>0</v>
      </c>
      <c r="X27" s="237">
        <v>0</v>
      </c>
      <c r="Y27" s="237">
        <v>0</v>
      </c>
      <c r="Z27" s="237">
        <v>21.9</v>
      </c>
      <c r="AA27" s="237">
        <v>21.58</v>
      </c>
    </row>
    <row r="28" spans="1:27" x14ac:dyDescent="0.25">
      <c r="A28" s="238">
        <v>45474.958333333336</v>
      </c>
      <c r="B28" s="237">
        <v>0</v>
      </c>
      <c r="C28" s="237">
        <v>0</v>
      </c>
      <c r="D28" s="237">
        <v>0</v>
      </c>
      <c r="E28" s="237">
        <v>0</v>
      </c>
      <c r="F28" s="237">
        <v>0</v>
      </c>
      <c r="G28" s="237">
        <v>0</v>
      </c>
      <c r="H28" s="237">
        <v>0</v>
      </c>
      <c r="I28" s="237">
        <v>0</v>
      </c>
      <c r="J28" s="237">
        <v>0</v>
      </c>
      <c r="K28" s="237">
        <v>0</v>
      </c>
      <c r="L28" s="237">
        <v>0</v>
      </c>
      <c r="M28" s="237">
        <v>0</v>
      </c>
      <c r="N28" s="237">
        <v>0</v>
      </c>
      <c r="O28" s="237">
        <v>0</v>
      </c>
      <c r="P28" s="237">
        <v>0</v>
      </c>
      <c r="Q28" s="237">
        <v>0</v>
      </c>
      <c r="R28" s="237">
        <v>0</v>
      </c>
      <c r="S28" s="237">
        <v>0</v>
      </c>
      <c r="T28" s="237">
        <v>0</v>
      </c>
      <c r="U28" s="237">
        <v>0</v>
      </c>
      <c r="V28" s="237">
        <v>0</v>
      </c>
      <c r="W28" s="237">
        <v>0</v>
      </c>
      <c r="X28" s="237">
        <v>0</v>
      </c>
      <c r="Y28" s="237">
        <v>0</v>
      </c>
      <c r="Z28" s="237">
        <v>20.631</v>
      </c>
      <c r="AA28" s="237">
        <v>20.213999999999999</v>
      </c>
    </row>
    <row r="29" spans="1:27" x14ac:dyDescent="0.25">
      <c r="A29" s="238">
        <v>45475</v>
      </c>
      <c r="B29" s="237">
        <v>0</v>
      </c>
      <c r="C29" s="237">
        <v>0</v>
      </c>
      <c r="D29" s="237">
        <v>0</v>
      </c>
      <c r="E29" s="237">
        <v>0</v>
      </c>
      <c r="F29" s="237">
        <v>0</v>
      </c>
      <c r="G29" s="237">
        <v>0</v>
      </c>
      <c r="H29" s="237">
        <v>0</v>
      </c>
      <c r="I29" s="237">
        <v>0</v>
      </c>
      <c r="J29" s="237">
        <v>0</v>
      </c>
      <c r="K29" s="237">
        <v>0</v>
      </c>
      <c r="L29" s="237">
        <v>0</v>
      </c>
      <c r="M29" s="237">
        <v>0</v>
      </c>
      <c r="N29" s="237">
        <v>0</v>
      </c>
      <c r="O29" s="237">
        <v>0</v>
      </c>
      <c r="P29" s="237">
        <v>0</v>
      </c>
      <c r="Q29" s="237">
        <v>0</v>
      </c>
      <c r="R29" s="237">
        <v>0</v>
      </c>
      <c r="S29" s="237">
        <v>0</v>
      </c>
      <c r="T29" s="237">
        <v>0</v>
      </c>
      <c r="U29" s="237">
        <v>0</v>
      </c>
      <c r="V29" s="237">
        <v>0</v>
      </c>
      <c r="W29" s="237">
        <v>0</v>
      </c>
      <c r="X29" s="237">
        <v>0</v>
      </c>
      <c r="Y29" s="237">
        <v>0</v>
      </c>
      <c r="Z29" s="237">
        <v>19.571999999999999</v>
      </c>
      <c r="AA29" s="237">
        <v>19.097000000000001</v>
      </c>
    </row>
    <row r="30" spans="1:27" x14ac:dyDescent="0.25">
      <c r="A30" s="238">
        <v>45475.041666666664</v>
      </c>
      <c r="B30" s="237">
        <v>0</v>
      </c>
      <c r="C30" s="237">
        <v>0</v>
      </c>
      <c r="D30" s="237">
        <v>0</v>
      </c>
      <c r="E30" s="237">
        <v>0</v>
      </c>
      <c r="F30" s="237">
        <v>0</v>
      </c>
      <c r="G30" s="237">
        <v>0</v>
      </c>
      <c r="H30" s="237">
        <v>0</v>
      </c>
      <c r="I30" s="237">
        <v>0</v>
      </c>
      <c r="J30" s="237">
        <v>0</v>
      </c>
      <c r="K30" s="237">
        <v>0</v>
      </c>
      <c r="L30" s="237">
        <v>0</v>
      </c>
      <c r="M30" s="237">
        <v>0</v>
      </c>
      <c r="N30" s="237">
        <v>0</v>
      </c>
      <c r="O30" s="237">
        <v>0</v>
      </c>
      <c r="P30" s="237">
        <v>0</v>
      </c>
      <c r="Q30" s="237">
        <v>0</v>
      </c>
      <c r="R30" s="237">
        <v>0</v>
      </c>
      <c r="S30" s="237">
        <v>0</v>
      </c>
      <c r="T30" s="237">
        <v>0</v>
      </c>
      <c r="U30" s="237">
        <v>0</v>
      </c>
      <c r="V30" s="237">
        <v>0</v>
      </c>
      <c r="W30" s="237">
        <v>0</v>
      </c>
      <c r="X30" s="237">
        <v>0</v>
      </c>
      <c r="Y30" s="237">
        <v>0</v>
      </c>
      <c r="Z30" s="237">
        <v>18.986999999999998</v>
      </c>
      <c r="AA30" s="237">
        <v>18.475000000000001</v>
      </c>
    </row>
    <row r="31" spans="1:27" x14ac:dyDescent="0.25">
      <c r="A31" s="238">
        <v>45475.083333333336</v>
      </c>
      <c r="B31" s="237">
        <v>0</v>
      </c>
      <c r="C31" s="237">
        <v>0</v>
      </c>
      <c r="D31" s="237">
        <v>0</v>
      </c>
      <c r="E31" s="237">
        <v>0</v>
      </c>
      <c r="F31" s="237">
        <v>0</v>
      </c>
      <c r="G31" s="237">
        <v>0</v>
      </c>
      <c r="H31" s="237">
        <v>0</v>
      </c>
      <c r="I31" s="237">
        <v>0</v>
      </c>
      <c r="J31" s="237">
        <v>0</v>
      </c>
      <c r="K31" s="237">
        <v>0</v>
      </c>
      <c r="L31" s="237">
        <v>0</v>
      </c>
      <c r="M31" s="237">
        <v>0</v>
      </c>
      <c r="N31" s="237">
        <v>0</v>
      </c>
      <c r="O31" s="237">
        <v>0</v>
      </c>
      <c r="P31" s="237">
        <v>0</v>
      </c>
      <c r="Q31" s="237">
        <v>0</v>
      </c>
      <c r="R31" s="237">
        <v>0</v>
      </c>
      <c r="S31" s="237">
        <v>0</v>
      </c>
      <c r="T31" s="237">
        <v>0</v>
      </c>
      <c r="U31" s="237">
        <v>0</v>
      </c>
      <c r="V31" s="237">
        <v>0</v>
      </c>
      <c r="W31" s="237">
        <v>0</v>
      </c>
      <c r="X31" s="237">
        <v>0</v>
      </c>
      <c r="Y31" s="237">
        <v>0</v>
      </c>
      <c r="Z31" s="237">
        <v>19.082000000000001</v>
      </c>
      <c r="AA31" s="237">
        <v>18.492000000000001</v>
      </c>
    </row>
    <row r="32" spans="1:27" x14ac:dyDescent="0.25">
      <c r="A32" s="238">
        <v>45475.125</v>
      </c>
      <c r="B32" s="237">
        <v>0</v>
      </c>
      <c r="C32" s="237">
        <v>0</v>
      </c>
      <c r="D32" s="237">
        <v>0</v>
      </c>
      <c r="E32" s="237">
        <v>0</v>
      </c>
      <c r="F32" s="237">
        <v>0</v>
      </c>
      <c r="G32" s="237">
        <v>0</v>
      </c>
      <c r="H32" s="237">
        <v>0</v>
      </c>
      <c r="I32" s="237">
        <v>0</v>
      </c>
      <c r="J32" s="237">
        <v>0</v>
      </c>
      <c r="K32" s="237">
        <v>0</v>
      </c>
      <c r="L32" s="237">
        <v>0</v>
      </c>
      <c r="M32" s="237">
        <v>0</v>
      </c>
      <c r="N32" s="237">
        <v>0</v>
      </c>
      <c r="O32" s="237">
        <v>0</v>
      </c>
      <c r="P32" s="237">
        <v>0</v>
      </c>
      <c r="Q32" s="237">
        <v>0</v>
      </c>
      <c r="R32" s="237">
        <v>0</v>
      </c>
      <c r="S32" s="237">
        <v>0</v>
      </c>
      <c r="T32" s="237">
        <v>0</v>
      </c>
      <c r="U32" s="237">
        <v>0</v>
      </c>
      <c r="V32" s="237">
        <v>0</v>
      </c>
      <c r="W32" s="237">
        <v>0</v>
      </c>
      <c r="X32" s="237">
        <v>0</v>
      </c>
      <c r="Y32" s="237">
        <v>0</v>
      </c>
      <c r="Z32" s="237">
        <v>19.055</v>
      </c>
      <c r="AA32" s="237">
        <v>18.645</v>
      </c>
    </row>
    <row r="33" spans="1:27" x14ac:dyDescent="0.25">
      <c r="A33" s="238">
        <v>45475.166666666664</v>
      </c>
      <c r="B33" s="237">
        <v>0</v>
      </c>
      <c r="C33" s="237">
        <v>0</v>
      </c>
      <c r="D33" s="237">
        <v>0</v>
      </c>
      <c r="E33" s="237">
        <v>0</v>
      </c>
      <c r="F33" s="237">
        <v>0</v>
      </c>
      <c r="G33" s="237">
        <v>0</v>
      </c>
      <c r="H33" s="237">
        <v>0</v>
      </c>
      <c r="I33" s="237">
        <v>0</v>
      </c>
      <c r="J33" s="237">
        <v>0</v>
      </c>
      <c r="K33" s="237">
        <v>0</v>
      </c>
      <c r="L33" s="237">
        <v>0</v>
      </c>
      <c r="M33" s="237">
        <v>0</v>
      </c>
      <c r="N33" s="237">
        <v>0</v>
      </c>
      <c r="O33" s="237">
        <v>0</v>
      </c>
      <c r="P33" s="237">
        <v>0</v>
      </c>
      <c r="Q33" s="237">
        <v>0</v>
      </c>
      <c r="R33" s="237">
        <v>0</v>
      </c>
      <c r="S33" s="237">
        <v>0</v>
      </c>
      <c r="T33" s="237">
        <v>0</v>
      </c>
      <c r="U33" s="237">
        <v>0</v>
      </c>
      <c r="V33" s="237">
        <v>0</v>
      </c>
      <c r="W33" s="237">
        <v>0</v>
      </c>
      <c r="X33" s="237">
        <v>0</v>
      </c>
      <c r="Y33" s="237">
        <v>0</v>
      </c>
      <c r="Z33" s="237">
        <v>18.556999999999999</v>
      </c>
      <c r="AA33" s="237">
        <v>18.013000000000002</v>
      </c>
    </row>
    <row r="34" spans="1:27" x14ac:dyDescent="0.25">
      <c r="A34" s="238">
        <v>45475.208333333336</v>
      </c>
      <c r="B34" s="237">
        <v>0</v>
      </c>
      <c r="C34" s="237">
        <v>0</v>
      </c>
      <c r="D34" s="237">
        <v>0</v>
      </c>
      <c r="E34" s="237">
        <v>0</v>
      </c>
      <c r="F34" s="237">
        <v>0</v>
      </c>
      <c r="G34" s="237">
        <v>0</v>
      </c>
      <c r="H34" s="237">
        <v>0</v>
      </c>
      <c r="I34" s="237">
        <v>0</v>
      </c>
      <c r="J34" s="237">
        <v>0</v>
      </c>
      <c r="K34" s="237">
        <v>0</v>
      </c>
      <c r="L34" s="237">
        <v>0</v>
      </c>
      <c r="M34" s="237">
        <v>0</v>
      </c>
      <c r="N34" s="237">
        <v>0</v>
      </c>
      <c r="O34" s="237">
        <v>0</v>
      </c>
      <c r="P34" s="237">
        <v>0</v>
      </c>
      <c r="Q34" s="237">
        <v>0</v>
      </c>
      <c r="R34" s="237">
        <v>0</v>
      </c>
      <c r="S34" s="237">
        <v>0</v>
      </c>
      <c r="T34" s="237">
        <v>0</v>
      </c>
      <c r="U34" s="237">
        <v>0</v>
      </c>
      <c r="V34" s="237">
        <v>0</v>
      </c>
      <c r="W34" s="237">
        <v>0</v>
      </c>
      <c r="X34" s="237">
        <v>0</v>
      </c>
      <c r="Y34" s="237">
        <v>0</v>
      </c>
      <c r="Z34" s="237">
        <v>18.419</v>
      </c>
      <c r="AA34" s="237">
        <v>17.899000000000001</v>
      </c>
    </row>
    <row r="35" spans="1:27" x14ac:dyDescent="0.25">
      <c r="A35" s="238">
        <v>45475.25</v>
      </c>
      <c r="B35" s="237">
        <v>0</v>
      </c>
      <c r="C35" s="237">
        <v>0</v>
      </c>
      <c r="D35" s="237">
        <v>0</v>
      </c>
      <c r="E35" s="237">
        <v>0</v>
      </c>
      <c r="F35" s="237">
        <v>0</v>
      </c>
      <c r="G35" s="237">
        <v>0</v>
      </c>
      <c r="H35" s="237">
        <v>-1.7000000000000001E-2</v>
      </c>
      <c r="I35" s="237">
        <v>-3.4000000000000002E-2</v>
      </c>
      <c r="J35" s="237">
        <v>0</v>
      </c>
      <c r="K35" s="237">
        <v>-0.02</v>
      </c>
      <c r="L35" s="237">
        <v>-1.6E-2</v>
      </c>
      <c r="M35" s="237">
        <v>-1.4999999999999999E-2</v>
      </c>
      <c r="N35" s="237">
        <v>-4.2999999999999997E-2</v>
      </c>
      <c r="O35" s="237">
        <v>-3.6999999999999998E-2</v>
      </c>
      <c r="P35" s="237">
        <v>-1.2E-2</v>
      </c>
      <c r="Q35" s="237">
        <v>0</v>
      </c>
      <c r="R35" s="237">
        <v>-2.7E-2</v>
      </c>
      <c r="S35" s="237">
        <v>-2.5000000000000001E-2</v>
      </c>
      <c r="T35" s="237">
        <v>-4.2000000000000003E-2</v>
      </c>
      <c r="U35" s="237">
        <v>0</v>
      </c>
      <c r="V35" s="237">
        <v>0</v>
      </c>
      <c r="W35" s="237">
        <v>0</v>
      </c>
      <c r="X35" s="237">
        <v>0</v>
      </c>
      <c r="Y35" s="237">
        <v>-1.6E-2</v>
      </c>
      <c r="Z35" s="237">
        <v>17.709</v>
      </c>
      <c r="AA35" s="237">
        <v>17.146000000000001</v>
      </c>
    </row>
    <row r="36" spans="1:27" x14ac:dyDescent="0.25">
      <c r="A36" s="238">
        <v>45475.291666666664</v>
      </c>
      <c r="B36" s="237">
        <v>1009</v>
      </c>
      <c r="C36" s="237">
        <v>33.256999999999998</v>
      </c>
      <c r="D36" s="237">
        <v>17.07</v>
      </c>
      <c r="E36" s="237">
        <v>23.821000000000002</v>
      </c>
      <c r="F36" s="237">
        <v>30.201000000000001</v>
      </c>
      <c r="G36" s="237">
        <v>34.26</v>
      </c>
      <c r="H36" s="237">
        <v>69.066999999999993</v>
      </c>
      <c r="I36" s="237">
        <v>78.203000000000003</v>
      </c>
      <c r="J36" s="237">
        <v>56.57</v>
      </c>
      <c r="K36" s="237">
        <v>50.215000000000003</v>
      </c>
      <c r="L36" s="237">
        <v>46.783999999999999</v>
      </c>
      <c r="M36" s="237">
        <v>50.957000000000001</v>
      </c>
      <c r="N36" s="237">
        <v>56.652000000000001</v>
      </c>
      <c r="O36" s="237">
        <v>59.987000000000002</v>
      </c>
      <c r="P36" s="237">
        <v>71.616</v>
      </c>
      <c r="Q36" s="237">
        <v>79.424999999999997</v>
      </c>
      <c r="R36" s="237">
        <v>66.983999999999995</v>
      </c>
      <c r="S36" s="237">
        <v>55.359000000000002</v>
      </c>
      <c r="T36" s="237">
        <v>57.639000000000003</v>
      </c>
      <c r="U36" s="237">
        <v>55.59</v>
      </c>
      <c r="V36" s="237">
        <v>47.497</v>
      </c>
      <c r="W36" s="237">
        <v>57.008000000000003</v>
      </c>
      <c r="X36" s="237">
        <v>64.802000000000007</v>
      </c>
      <c r="Y36" s="237">
        <v>54.366999999999997</v>
      </c>
      <c r="Z36" s="237">
        <v>19.018999999999998</v>
      </c>
      <c r="AA36" s="237">
        <v>18.143000000000001</v>
      </c>
    </row>
    <row r="37" spans="1:27" x14ac:dyDescent="0.25">
      <c r="A37" s="238">
        <v>45475.333333333336</v>
      </c>
      <c r="B37" s="237">
        <v>14079</v>
      </c>
      <c r="C37" s="237">
        <v>352.93299999999999</v>
      </c>
      <c r="D37" s="237">
        <v>272.827</v>
      </c>
      <c r="E37" s="237">
        <v>316.18400000000003</v>
      </c>
      <c r="F37" s="237">
        <v>352.63900000000001</v>
      </c>
      <c r="G37" s="237">
        <v>191.76400000000001</v>
      </c>
      <c r="H37" s="237">
        <v>840.351</v>
      </c>
      <c r="I37" s="237">
        <v>906.56899999999996</v>
      </c>
      <c r="J37" s="237">
        <v>801.03399999999999</v>
      </c>
      <c r="K37" s="237">
        <v>767.89</v>
      </c>
      <c r="L37" s="237">
        <v>743.16200000000003</v>
      </c>
      <c r="M37" s="237">
        <v>757.34199999999998</v>
      </c>
      <c r="N37" s="237">
        <v>798.47</v>
      </c>
      <c r="O37" s="237">
        <v>805.62900000000002</v>
      </c>
      <c r="P37" s="237">
        <v>880.02300000000002</v>
      </c>
      <c r="Q37" s="237">
        <v>903.19399999999996</v>
      </c>
      <c r="R37" s="237">
        <v>868.41800000000001</v>
      </c>
      <c r="S37" s="237">
        <v>793.88400000000001</v>
      </c>
      <c r="T37" s="237">
        <v>783.17600000000004</v>
      </c>
      <c r="U37" s="237">
        <v>788.80499999999995</v>
      </c>
      <c r="V37" s="237">
        <v>734.52200000000005</v>
      </c>
      <c r="W37" s="237">
        <v>807.89800000000002</v>
      </c>
      <c r="X37" s="237">
        <v>792.072</v>
      </c>
      <c r="Y37" s="237">
        <v>775.56600000000003</v>
      </c>
      <c r="Z37" s="237">
        <v>26.77</v>
      </c>
      <c r="AA37" s="237">
        <v>28.297999999999998</v>
      </c>
    </row>
    <row r="38" spans="1:27" x14ac:dyDescent="0.25">
      <c r="A38" s="238">
        <v>45475.375</v>
      </c>
      <c r="B38" s="237">
        <v>32317</v>
      </c>
      <c r="C38" s="237">
        <v>790.08900000000006</v>
      </c>
      <c r="D38" s="237">
        <v>756.05100000000004</v>
      </c>
      <c r="E38" s="237">
        <v>775.649</v>
      </c>
      <c r="F38" s="237">
        <v>795.221</v>
      </c>
      <c r="G38" s="237">
        <v>390.71899999999999</v>
      </c>
      <c r="H38" s="237">
        <v>1858.8019999999999</v>
      </c>
      <c r="I38" s="237">
        <v>1892.037</v>
      </c>
      <c r="J38" s="237">
        <v>1843.335</v>
      </c>
      <c r="K38" s="237">
        <v>1829.809</v>
      </c>
      <c r="L38" s="237">
        <v>1760.2280000000001</v>
      </c>
      <c r="M38" s="237">
        <v>1798.453</v>
      </c>
      <c r="N38" s="237">
        <v>1863.0530000000001</v>
      </c>
      <c r="O38" s="237">
        <v>1840.9570000000001</v>
      </c>
      <c r="P38" s="237">
        <v>1879.576</v>
      </c>
      <c r="Q38" s="237">
        <v>1893.3969999999999</v>
      </c>
      <c r="R38" s="237">
        <v>1906.9749999999999</v>
      </c>
      <c r="S38" s="237">
        <v>1847.819</v>
      </c>
      <c r="T38" s="237">
        <v>1837.135</v>
      </c>
      <c r="U38" s="237">
        <v>1848.8389999999999</v>
      </c>
      <c r="V38" s="237">
        <v>1805.998</v>
      </c>
      <c r="W38" s="237">
        <v>1857.366</v>
      </c>
      <c r="X38" s="237">
        <v>1818.6759999999999</v>
      </c>
      <c r="Y38" s="237">
        <v>1838.808</v>
      </c>
      <c r="Z38" s="237">
        <v>34.475999999999999</v>
      </c>
      <c r="AA38" s="237">
        <v>43.317</v>
      </c>
    </row>
    <row r="39" spans="1:27" x14ac:dyDescent="0.25">
      <c r="A39" s="238">
        <v>45475.416666666664</v>
      </c>
      <c r="B39" s="237">
        <v>39121</v>
      </c>
      <c r="C39" s="237">
        <v>922.10500000000002</v>
      </c>
      <c r="D39" s="237">
        <v>918.14099999999996</v>
      </c>
      <c r="E39" s="237">
        <v>926.41899999999998</v>
      </c>
      <c r="F39" s="237">
        <v>916.71699999999998</v>
      </c>
      <c r="G39" s="237">
        <v>584.49</v>
      </c>
      <c r="H39" s="237">
        <v>2142.56</v>
      </c>
      <c r="I39" s="237">
        <v>2149.0360000000001</v>
      </c>
      <c r="J39" s="237">
        <v>2132.279</v>
      </c>
      <c r="K39" s="237">
        <v>2127.4270000000001</v>
      </c>
      <c r="L39" s="237">
        <v>2131.5819999999999</v>
      </c>
      <c r="M39" s="237">
        <v>2127.0639999999999</v>
      </c>
      <c r="N39" s="237">
        <v>2151.4499999999998</v>
      </c>
      <c r="O39" s="237">
        <v>2127.9609999999998</v>
      </c>
      <c r="P39" s="237">
        <v>2140.741</v>
      </c>
      <c r="Q39" s="237">
        <v>2153.076</v>
      </c>
      <c r="R39" s="237">
        <v>2178.471</v>
      </c>
      <c r="S39" s="237">
        <v>2136.1149999999998</v>
      </c>
      <c r="T39" s="237">
        <v>2135.0230000000001</v>
      </c>
      <c r="U39" s="237">
        <v>2146.1480000000001</v>
      </c>
      <c r="V39" s="237">
        <v>2135.9160000000002</v>
      </c>
      <c r="W39" s="237">
        <v>2147.7860000000001</v>
      </c>
      <c r="X39" s="237">
        <v>2130.866</v>
      </c>
      <c r="Y39" s="237">
        <v>2138.8580000000002</v>
      </c>
      <c r="Z39" s="237">
        <v>38.805</v>
      </c>
      <c r="AA39" s="237">
        <v>51.59</v>
      </c>
    </row>
    <row r="40" spans="1:27" x14ac:dyDescent="0.25">
      <c r="A40" s="238">
        <v>45475.458333333336</v>
      </c>
      <c r="B40" s="237">
        <v>39292</v>
      </c>
      <c r="C40" s="237">
        <v>963.06600000000003</v>
      </c>
      <c r="D40" s="237">
        <v>962.50800000000004</v>
      </c>
      <c r="E40" s="237">
        <v>974.35</v>
      </c>
      <c r="F40" s="237">
        <v>963.66600000000005</v>
      </c>
      <c r="G40" s="237">
        <v>753.52099999999996</v>
      </c>
      <c r="H40" s="237">
        <v>2236.319</v>
      </c>
      <c r="I40" s="237">
        <v>2243.4989999999998</v>
      </c>
      <c r="J40" s="237">
        <v>2231.9229999999998</v>
      </c>
      <c r="K40" s="237">
        <v>2226.9459999999999</v>
      </c>
      <c r="L40" s="237">
        <v>2233.413</v>
      </c>
      <c r="M40" s="237">
        <v>2244.7570000000001</v>
      </c>
      <c r="N40" s="237">
        <v>2264.087</v>
      </c>
      <c r="O40" s="237">
        <v>2197.8939999999998</v>
      </c>
      <c r="P40" s="237">
        <v>2202.1559999999999</v>
      </c>
      <c r="Q40" s="237">
        <v>2222.2379999999998</v>
      </c>
      <c r="R40" s="237">
        <v>2276.2429999999999</v>
      </c>
      <c r="S40" s="237">
        <v>2235.84</v>
      </c>
      <c r="T40" s="237">
        <v>2235.7860000000001</v>
      </c>
      <c r="U40" s="237">
        <v>2245.1660000000002</v>
      </c>
      <c r="V40" s="237">
        <v>2242.9949999999999</v>
      </c>
      <c r="W40" s="237">
        <v>2246.7269999999999</v>
      </c>
      <c r="X40" s="237">
        <v>2146.9580000000001</v>
      </c>
      <c r="Y40" s="237">
        <v>2233.62</v>
      </c>
      <c r="Z40" s="237">
        <v>41.893000000000001</v>
      </c>
      <c r="AA40" s="237">
        <v>55.521000000000001</v>
      </c>
    </row>
    <row r="41" spans="1:27" x14ac:dyDescent="0.25">
      <c r="A41" s="238">
        <v>45475.5</v>
      </c>
      <c r="B41" s="237">
        <v>40681</v>
      </c>
      <c r="C41" s="237">
        <v>973.07</v>
      </c>
      <c r="D41" s="237">
        <v>972.47799999999995</v>
      </c>
      <c r="E41" s="237">
        <v>987.52800000000002</v>
      </c>
      <c r="F41" s="237">
        <v>975.47500000000002</v>
      </c>
      <c r="G41" s="237">
        <v>876.93</v>
      </c>
      <c r="H41" s="237">
        <v>2258.06</v>
      </c>
      <c r="I41" s="237">
        <v>2262.511</v>
      </c>
      <c r="J41" s="237">
        <v>2268.125</v>
      </c>
      <c r="K41" s="237">
        <v>2265.6590000000001</v>
      </c>
      <c r="L41" s="237">
        <v>2271.3150000000001</v>
      </c>
      <c r="M41" s="237">
        <v>2275.6779999999999</v>
      </c>
      <c r="N41" s="237">
        <v>2289.2510000000002</v>
      </c>
      <c r="O41" s="237">
        <v>2261.4180000000001</v>
      </c>
      <c r="P41" s="237">
        <v>2260.7179999999998</v>
      </c>
      <c r="Q41" s="237">
        <v>2266.6750000000002</v>
      </c>
      <c r="R41" s="237">
        <v>2309.6120000000001</v>
      </c>
      <c r="S41" s="237">
        <v>2267.4270000000001</v>
      </c>
      <c r="T41" s="237">
        <v>2266.3620000000001</v>
      </c>
      <c r="U41" s="237">
        <v>2281.34</v>
      </c>
      <c r="V41" s="237">
        <v>2286.4940000000001</v>
      </c>
      <c r="W41" s="237">
        <v>2277.288</v>
      </c>
      <c r="X41" s="237">
        <v>2244.4850000000001</v>
      </c>
      <c r="Y41" s="237">
        <v>2218.4189999999999</v>
      </c>
      <c r="Z41" s="237">
        <v>44.055999999999997</v>
      </c>
      <c r="AA41" s="237">
        <v>57.636000000000003</v>
      </c>
    </row>
    <row r="42" spans="1:27" x14ac:dyDescent="0.25">
      <c r="A42" s="238">
        <v>45475.541666666664</v>
      </c>
      <c r="B42" s="237">
        <v>41230</v>
      </c>
      <c r="C42" s="237">
        <v>967.923</v>
      </c>
      <c r="D42" s="237">
        <v>968.33500000000004</v>
      </c>
      <c r="E42" s="237">
        <v>984.529</v>
      </c>
      <c r="F42" s="237">
        <v>971.68799999999999</v>
      </c>
      <c r="G42" s="237">
        <v>952.36300000000006</v>
      </c>
      <c r="H42" s="237">
        <v>2254.6210000000001</v>
      </c>
      <c r="I42" s="237">
        <v>2255.89</v>
      </c>
      <c r="J42" s="237">
        <v>2309.08</v>
      </c>
      <c r="K42" s="237">
        <v>2299.875</v>
      </c>
      <c r="L42" s="237">
        <v>2302.9430000000002</v>
      </c>
      <c r="M42" s="237">
        <v>2304.5439999999999</v>
      </c>
      <c r="N42" s="237">
        <v>2306.6309999999999</v>
      </c>
      <c r="O42" s="237">
        <v>2268.549</v>
      </c>
      <c r="P42" s="237">
        <v>2260.9360000000001</v>
      </c>
      <c r="Q42" s="237">
        <v>2263.5219999999999</v>
      </c>
      <c r="R42" s="237">
        <v>2342.9079999999999</v>
      </c>
      <c r="S42" s="237">
        <v>2303.4169999999999</v>
      </c>
      <c r="T42" s="237">
        <v>2302.451</v>
      </c>
      <c r="U42" s="237">
        <v>2311.0700000000002</v>
      </c>
      <c r="V42" s="237">
        <v>2320.3229999999999</v>
      </c>
      <c r="W42" s="237">
        <v>2296.4630000000002</v>
      </c>
      <c r="X42" s="237">
        <v>2302.9059999999999</v>
      </c>
      <c r="Y42" s="237">
        <v>2303.9850000000001</v>
      </c>
      <c r="Z42" s="237">
        <v>43.665999999999997</v>
      </c>
      <c r="AA42" s="237">
        <v>56.872999999999998</v>
      </c>
    </row>
    <row r="43" spans="1:27" x14ac:dyDescent="0.25">
      <c r="A43" s="238">
        <v>45475.583333333336</v>
      </c>
      <c r="B43" s="237">
        <v>40687</v>
      </c>
      <c r="C43" s="237">
        <v>963.74199999999996</v>
      </c>
      <c r="D43" s="237">
        <v>964.428</v>
      </c>
      <c r="E43" s="237">
        <v>980.76400000000001</v>
      </c>
      <c r="F43" s="237">
        <v>968.12199999999996</v>
      </c>
      <c r="G43" s="237">
        <v>975.12099999999998</v>
      </c>
      <c r="H43" s="237">
        <v>2289.0940000000001</v>
      </c>
      <c r="I43" s="237">
        <v>2297.0360000000001</v>
      </c>
      <c r="J43" s="237">
        <v>2303.4769999999999</v>
      </c>
      <c r="K43" s="237">
        <v>2296.31</v>
      </c>
      <c r="L43" s="237">
        <v>2314.1930000000002</v>
      </c>
      <c r="M43" s="237">
        <v>2321.5940000000001</v>
      </c>
      <c r="N43" s="237">
        <v>2324.7849999999999</v>
      </c>
      <c r="O43" s="237">
        <v>2296.386</v>
      </c>
      <c r="P43" s="237">
        <v>2302.6689999999999</v>
      </c>
      <c r="Q43" s="237">
        <v>2294.8319999999999</v>
      </c>
      <c r="R43" s="237">
        <v>2336.3649999999998</v>
      </c>
      <c r="S43" s="237">
        <v>2302.2049999999999</v>
      </c>
      <c r="T43" s="237">
        <v>2307.672</v>
      </c>
      <c r="U43" s="237">
        <v>2318.2220000000002</v>
      </c>
      <c r="V43" s="237">
        <v>2333.951</v>
      </c>
      <c r="W43" s="237">
        <v>2316.33</v>
      </c>
      <c r="X43" s="237">
        <v>2303.7600000000002</v>
      </c>
      <c r="Y43" s="237">
        <v>2311.4899999999998</v>
      </c>
      <c r="Z43" s="237">
        <v>43.671999999999997</v>
      </c>
      <c r="AA43" s="237">
        <v>55.69</v>
      </c>
    </row>
    <row r="44" spans="1:27" x14ac:dyDescent="0.25">
      <c r="A44" s="238">
        <v>45475.625</v>
      </c>
      <c r="B44" s="237">
        <v>41849</v>
      </c>
      <c r="C44" s="237">
        <v>959.48800000000006</v>
      </c>
      <c r="D44" s="237">
        <v>962.55899999999997</v>
      </c>
      <c r="E44" s="237">
        <v>976.88800000000003</v>
      </c>
      <c r="F44" s="237">
        <v>965.779</v>
      </c>
      <c r="G44" s="237">
        <v>936.18700000000001</v>
      </c>
      <c r="H44" s="237">
        <v>2309.0100000000002</v>
      </c>
      <c r="I44" s="237">
        <v>2311.0340000000001</v>
      </c>
      <c r="J44" s="237">
        <v>2315.7449999999999</v>
      </c>
      <c r="K44" s="237">
        <v>2298.4470000000001</v>
      </c>
      <c r="L44" s="237">
        <v>2330.056</v>
      </c>
      <c r="M44" s="237">
        <v>2336.6750000000002</v>
      </c>
      <c r="N44" s="237">
        <v>2338.5540000000001</v>
      </c>
      <c r="O44" s="237">
        <v>2313.5790000000002</v>
      </c>
      <c r="P44" s="237">
        <v>2319.8240000000001</v>
      </c>
      <c r="Q44" s="237">
        <v>2311.9250000000002</v>
      </c>
      <c r="R44" s="237">
        <v>2356.2640000000001</v>
      </c>
      <c r="S44" s="237">
        <v>2319.3649999999998</v>
      </c>
      <c r="T44" s="237">
        <v>2323.944</v>
      </c>
      <c r="U44" s="237">
        <v>2332.6570000000002</v>
      </c>
      <c r="V44" s="237">
        <v>2351.8180000000002</v>
      </c>
      <c r="W44" s="237">
        <v>2333.5039999999999</v>
      </c>
      <c r="X44" s="237">
        <v>2319.6819999999998</v>
      </c>
      <c r="Y44" s="237">
        <v>2331.2660000000001</v>
      </c>
      <c r="Z44" s="237">
        <v>40.744999999999997</v>
      </c>
      <c r="AA44" s="237">
        <v>52.43</v>
      </c>
    </row>
    <row r="45" spans="1:27" x14ac:dyDescent="0.25">
      <c r="A45" s="238">
        <v>45475.666666666664</v>
      </c>
      <c r="B45" s="237">
        <v>41057</v>
      </c>
      <c r="C45" s="237">
        <v>964.27099999999996</v>
      </c>
      <c r="D45" s="237">
        <v>966.48199999999997</v>
      </c>
      <c r="E45" s="237">
        <v>980.95699999999999</v>
      </c>
      <c r="F45" s="237">
        <v>969.34699999999998</v>
      </c>
      <c r="G45" s="237">
        <v>848.62199999999996</v>
      </c>
      <c r="H45" s="237">
        <v>2291.6959999999999</v>
      </c>
      <c r="I45" s="237">
        <v>2297.2910000000002</v>
      </c>
      <c r="J45" s="237">
        <v>2293.645</v>
      </c>
      <c r="K45" s="237">
        <v>2293.1590000000001</v>
      </c>
      <c r="L45" s="237">
        <v>2309.2240000000002</v>
      </c>
      <c r="M45" s="237">
        <v>2317.6080000000002</v>
      </c>
      <c r="N45" s="237">
        <v>2323.5169999999998</v>
      </c>
      <c r="O45" s="237">
        <v>2295.7170000000001</v>
      </c>
      <c r="P45" s="237">
        <v>2302.9749999999999</v>
      </c>
      <c r="Q45" s="237">
        <v>2303.127</v>
      </c>
      <c r="R45" s="237">
        <v>2334.7649999999999</v>
      </c>
      <c r="S45" s="237">
        <v>2298.8359999999998</v>
      </c>
      <c r="T45" s="237">
        <v>2303.0070000000001</v>
      </c>
      <c r="U45" s="237">
        <v>2313.335</v>
      </c>
      <c r="V45" s="237">
        <v>2327.6999999999998</v>
      </c>
      <c r="W45" s="237">
        <v>2319.944</v>
      </c>
      <c r="X45" s="237">
        <v>2300.6619999999998</v>
      </c>
      <c r="Y45" s="237">
        <v>2315.84</v>
      </c>
      <c r="Z45" s="237">
        <v>40.926000000000002</v>
      </c>
      <c r="AA45" s="237">
        <v>52.573999999999998</v>
      </c>
    </row>
    <row r="46" spans="1:27" x14ac:dyDescent="0.25">
      <c r="A46" s="238">
        <v>45475.708333333336</v>
      </c>
      <c r="B46" s="237">
        <v>40104</v>
      </c>
      <c r="C46" s="237">
        <v>958.827</v>
      </c>
      <c r="D46" s="237">
        <v>959.48599999999999</v>
      </c>
      <c r="E46" s="237">
        <v>974.04</v>
      </c>
      <c r="F46" s="237">
        <v>962.05200000000002</v>
      </c>
      <c r="G46" s="237">
        <v>718.94</v>
      </c>
      <c r="H46" s="237">
        <v>2263.0189999999998</v>
      </c>
      <c r="I46" s="237">
        <v>2268.6790000000001</v>
      </c>
      <c r="J46" s="237">
        <v>2252.8440000000001</v>
      </c>
      <c r="K46" s="237">
        <v>2254.89</v>
      </c>
      <c r="L46" s="237">
        <v>2268.7170000000001</v>
      </c>
      <c r="M46" s="237">
        <v>2279.0740000000001</v>
      </c>
      <c r="N46" s="237">
        <v>2291.5309999999999</v>
      </c>
      <c r="O46" s="237">
        <v>2259.8890000000001</v>
      </c>
      <c r="P46" s="237">
        <v>2270.0970000000002</v>
      </c>
      <c r="Q46" s="237">
        <v>2274.2179999999998</v>
      </c>
      <c r="R46" s="237">
        <v>2295.3969999999999</v>
      </c>
      <c r="S46" s="237">
        <v>2260.4479999999999</v>
      </c>
      <c r="T46" s="237">
        <v>2265.5189999999998</v>
      </c>
      <c r="U46" s="237">
        <v>2274.5309999999999</v>
      </c>
      <c r="V46" s="237">
        <v>2283.2089999999998</v>
      </c>
      <c r="W46" s="237">
        <v>2283.942</v>
      </c>
      <c r="X46" s="237">
        <v>2260.797</v>
      </c>
      <c r="Y46" s="237">
        <v>2275.1289999999999</v>
      </c>
      <c r="Z46" s="237">
        <v>41.478000000000002</v>
      </c>
      <c r="AA46" s="237">
        <v>53.332999999999998</v>
      </c>
    </row>
    <row r="47" spans="1:27" x14ac:dyDescent="0.25">
      <c r="A47" s="238">
        <v>45475.75</v>
      </c>
      <c r="B47" s="237">
        <v>37213</v>
      </c>
      <c r="C47" s="237">
        <v>906.43700000000001</v>
      </c>
      <c r="D47" s="237">
        <v>905.71400000000006</v>
      </c>
      <c r="E47" s="237">
        <v>919.81299999999999</v>
      </c>
      <c r="F47" s="237">
        <v>907.31399999999996</v>
      </c>
      <c r="G47" s="237">
        <v>468.65</v>
      </c>
      <c r="H47" s="237">
        <v>2156.181</v>
      </c>
      <c r="I47" s="237">
        <v>2151.8670000000002</v>
      </c>
      <c r="J47" s="237">
        <v>2139.8519999999999</v>
      </c>
      <c r="K47" s="237">
        <v>2139.652</v>
      </c>
      <c r="L47" s="237">
        <v>2150.078</v>
      </c>
      <c r="M47" s="237">
        <v>2155.2919999999999</v>
      </c>
      <c r="N47" s="237">
        <v>2171.9160000000002</v>
      </c>
      <c r="O47" s="237">
        <v>2136.752</v>
      </c>
      <c r="P47" s="237">
        <v>2142.6610000000001</v>
      </c>
      <c r="Q47" s="237">
        <v>2150.6460000000002</v>
      </c>
      <c r="R47" s="237">
        <v>2169.2429999999999</v>
      </c>
      <c r="S47" s="237">
        <v>2131.453</v>
      </c>
      <c r="T47" s="237">
        <v>2137.2170000000001</v>
      </c>
      <c r="U47" s="237">
        <v>2142.6689999999999</v>
      </c>
      <c r="V47" s="237">
        <v>2146.5659999999998</v>
      </c>
      <c r="W47" s="237">
        <v>2154.9349999999999</v>
      </c>
      <c r="X47" s="237">
        <v>2129.058</v>
      </c>
      <c r="Y47" s="237">
        <v>2142.114</v>
      </c>
      <c r="Z47" s="237">
        <v>39.590000000000003</v>
      </c>
      <c r="AA47" s="237">
        <v>50.838999999999999</v>
      </c>
    </row>
    <row r="48" spans="1:27" x14ac:dyDescent="0.25">
      <c r="A48" s="238">
        <v>45475.791666666664</v>
      </c>
      <c r="B48" s="237">
        <v>34542</v>
      </c>
      <c r="C48" s="237">
        <v>773.22900000000004</v>
      </c>
      <c r="D48" s="237">
        <v>792.53700000000003</v>
      </c>
      <c r="E48" s="237">
        <v>790.35799999999995</v>
      </c>
      <c r="F48" s="237">
        <v>779.64700000000005</v>
      </c>
      <c r="G48" s="237">
        <v>308.17599999999999</v>
      </c>
      <c r="H48" s="237">
        <v>1870.3440000000001</v>
      </c>
      <c r="I48" s="237">
        <v>1847.925</v>
      </c>
      <c r="J48" s="237">
        <v>1856.921</v>
      </c>
      <c r="K48" s="237">
        <v>1859.239</v>
      </c>
      <c r="L48" s="237">
        <v>1871.6030000000001</v>
      </c>
      <c r="M48" s="237">
        <v>1865.7750000000001</v>
      </c>
      <c r="N48" s="237">
        <v>1884.748</v>
      </c>
      <c r="O48" s="237">
        <v>1853.087</v>
      </c>
      <c r="P48" s="237">
        <v>1835.8040000000001</v>
      </c>
      <c r="Q48" s="237">
        <v>1836.1869999999999</v>
      </c>
      <c r="R48" s="237">
        <v>1868.94</v>
      </c>
      <c r="S48" s="237">
        <v>1834.2280000000001</v>
      </c>
      <c r="T48" s="237">
        <v>1844.076</v>
      </c>
      <c r="U48" s="237">
        <v>1825.7159999999999</v>
      </c>
      <c r="V48" s="237">
        <v>1854.124</v>
      </c>
      <c r="W48" s="237">
        <v>1856.607</v>
      </c>
      <c r="X48" s="237">
        <v>1803.9169999999999</v>
      </c>
      <c r="Y48" s="237">
        <v>1837.288</v>
      </c>
      <c r="Z48" s="237">
        <v>35.802</v>
      </c>
      <c r="AA48" s="237">
        <v>45.816000000000003</v>
      </c>
    </row>
    <row r="49" spans="1:27" x14ac:dyDescent="0.25">
      <c r="A49" s="238">
        <v>45475.833333333336</v>
      </c>
      <c r="B49" s="237">
        <v>14197</v>
      </c>
      <c r="C49" s="237">
        <v>390.78800000000001</v>
      </c>
      <c r="D49" s="237">
        <v>472.28399999999999</v>
      </c>
      <c r="E49" s="237">
        <v>449.01</v>
      </c>
      <c r="F49" s="237">
        <v>416.935</v>
      </c>
      <c r="G49" s="237">
        <v>158.19499999999999</v>
      </c>
      <c r="H49" s="237">
        <v>834.39200000000005</v>
      </c>
      <c r="I49" s="237">
        <v>755.14400000000001</v>
      </c>
      <c r="J49" s="237">
        <v>805.96100000000001</v>
      </c>
      <c r="K49" s="237">
        <v>793.28499999999997</v>
      </c>
      <c r="L49" s="237">
        <v>807.27</v>
      </c>
      <c r="M49" s="237">
        <v>830.07500000000005</v>
      </c>
      <c r="N49" s="237">
        <v>857.048</v>
      </c>
      <c r="O49" s="237">
        <v>845.29</v>
      </c>
      <c r="P49" s="237">
        <v>748.42499999999995</v>
      </c>
      <c r="Q49" s="237">
        <v>786.38</v>
      </c>
      <c r="R49" s="237">
        <v>789.40300000000002</v>
      </c>
      <c r="S49" s="237">
        <v>796.60799999999995</v>
      </c>
      <c r="T49" s="237">
        <v>798.30399999999997</v>
      </c>
      <c r="U49" s="237">
        <v>753.16499999999996</v>
      </c>
      <c r="V49" s="237">
        <v>779.89200000000005</v>
      </c>
      <c r="W49" s="237">
        <v>758.255</v>
      </c>
      <c r="X49" s="237">
        <v>756.58699999999999</v>
      </c>
      <c r="Y49" s="237">
        <v>804.952</v>
      </c>
      <c r="Z49" s="237">
        <v>33.488999999999997</v>
      </c>
      <c r="AA49" s="237">
        <v>40.145000000000003</v>
      </c>
    </row>
    <row r="50" spans="1:27" x14ac:dyDescent="0.25">
      <c r="A50" s="238">
        <v>45475.875</v>
      </c>
      <c r="B50" s="237">
        <v>1630</v>
      </c>
      <c r="C50" s="237">
        <v>41.768000000000001</v>
      </c>
      <c r="D50" s="237">
        <v>63.494999999999997</v>
      </c>
      <c r="E50" s="237">
        <v>54.073999999999998</v>
      </c>
      <c r="F50" s="237">
        <v>47.593000000000004</v>
      </c>
      <c r="G50" s="237">
        <v>23.55</v>
      </c>
      <c r="H50" s="237">
        <v>100.133</v>
      </c>
      <c r="I50" s="237">
        <v>86.426000000000002</v>
      </c>
      <c r="J50" s="237">
        <v>95.414000000000001</v>
      </c>
      <c r="K50" s="237">
        <v>95.332999999999998</v>
      </c>
      <c r="L50" s="237">
        <v>99.593999999999994</v>
      </c>
      <c r="M50" s="237">
        <v>97.168999999999997</v>
      </c>
      <c r="N50" s="237">
        <v>100.785</v>
      </c>
      <c r="O50" s="237">
        <v>101.52500000000001</v>
      </c>
      <c r="P50" s="237">
        <v>83.679000000000002</v>
      </c>
      <c r="Q50" s="237">
        <v>84.855000000000004</v>
      </c>
      <c r="R50" s="237">
        <v>91.32</v>
      </c>
      <c r="S50" s="237">
        <v>91.001999999999995</v>
      </c>
      <c r="T50" s="237">
        <v>93.373999999999995</v>
      </c>
      <c r="U50" s="237">
        <v>85.483999999999995</v>
      </c>
      <c r="V50" s="237">
        <v>94.626000000000005</v>
      </c>
      <c r="W50" s="237">
        <v>88.88</v>
      </c>
      <c r="X50" s="237">
        <v>77.802999999999997</v>
      </c>
      <c r="Y50" s="237">
        <v>91.787000000000006</v>
      </c>
      <c r="Z50" s="237">
        <v>28.416</v>
      </c>
      <c r="AA50" s="237">
        <v>29.544</v>
      </c>
    </row>
    <row r="51" spans="1:27" x14ac:dyDescent="0.25">
      <c r="A51" s="238">
        <v>45475.916666666664</v>
      </c>
      <c r="B51" s="237">
        <v>0</v>
      </c>
      <c r="C51" s="237">
        <v>0</v>
      </c>
      <c r="D51" s="237">
        <v>0</v>
      </c>
      <c r="E51" s="237">
        <v>0</v>
      </c>
      <c r="F51" s="237">
        <v>0</v>
      </c>
      <c r="G51" s="237">
        <v>0</v>
      </c>
      <c r="H51" s="237">
        <v>0</v>
      </c>
      <c r="I51" s="237">
        <v>0</v>
      </c>
      <c r="J51" s="237">
        <v>0</v>
      </c>
      <c r="K51" s="237">
        <v>0</v>
      </c>
      <c r="L51" s="237">
        <v>0</v>
      </c>
      <c r="M51" s="237">
        <v>0</v>
      </c>
      <c r="N51" s="237">
        <v>0</v>
      </c>
      <c r="O51" s="237">
        <v>0</v>
      </c>
      <c r="P51" s="237">
        <v>0</v>
      </c>
      <c r="Q51" s="237">
        <v>0</v>
      </c>
      <c r="R51" s="237">
        <v>0</v>
      </c>
      <c r="S51" s="237">
        <v>0</v>
      </c>
      <c r="T51" s="237">
        <v>0</v>
      </c>
      <c r="U51" s="237">
        <v>0</v>
      </c>
      <c r="V51" s="237">
        <v>0</v>
      </c>
      <c r="W51" s="237">
        <v>0</v>
      </c>
      <c r="X51" s="237">
        <v>0</v>
      </c>
      <c r="Y51" s="237">
        <v>0</v>
      </c>
      <c r="Z51" s="237">
        <v>23.992000000000001</v>
      </c>
      <c r="AA51" s="237">
        <v>23.542999999999999</v>
      </c>
    </row>
    <row r="52" spans="1:27" x14ac:dyDescent="0.25">
      <c r="A52" s="238">
        <v>45475.958333333336</v>
      </c>
      <c r="B52" s="237">
        <v>0</v>
      </c>
      <c r="C52" s="237">
        <v>0</v>
      </c>
      <c r="D52" s="237">
        <v>0</v>
      </c>
      <c r="E52" s="237">
        <v>0</v>
      </c>
      <c r="F52" s="237">
        <v>0</v>
      </c>
      <c r="G52" s="237">
        <v>0</v>
      </c>
      <c r="H52" s="237">
        <v>0</v>
      </c>
      <c r="I52" s="237">
        <v>0</v>
      </c>
      <c r="J52" s="237">
        <v>0</v>
      </c>
      <c r="K52" s="237">
        <v>0</v>
      </c>
      <c r="L52" s="237">
        <v>0</v>
      </c>
      <c r="M52" s="237">
        <v>0</v>
      </c>
      <c r="N52" s="237">
        <v>0</v>
      </c>
      <c r="O52" s="237">
        <v>0</v>
      </c>
      <c r="P52" s="237">
        <v>0</v>
      </c>
      <c r="Q52" s="237">
        <v>0</v>
      </c>
      <c r="R52" s="237">
        <v>0</v>
      </c>
      <c r="S52" s="237">
        <v>0</v>
      </c>
      <c r="T52" s="237">
        <v>0</v>
      </c>
      <c r="U52" s="237">
        <v>0</v>
      </c>
      <c r="V52" s="237">
        <v>0</v>
      </c>
      <c r="W52" s="237">
        <v>0</v>
      </c>
      <c r="X52" s="237">
        <v>0</v>
      </c>
      <c r="Y52" s="237">
        <v>0</v>
      </c>
      <c r="Z52" s="237">
        <v>22.381</v>
      </c>
      <c r="AA52" s="237">
        <v>21.751999999999999</v>
      </c>
    </row>
    <row r="53" spans="1:27" x14ac:dyDescent="0.25">
      <c r="A53" s="238">
        <v>45476</v>
      </c>
      <c r="B53" s="237">
        <v>0</v>
      </c>
      <c r="C53" s="237">
        <v>0</v>
      </c>
      <c r="D53" s="237">
        <v>0</v>
      </c>
      <c r="E53" s="237">
        <v>0</v>
      </c>
      <c r="F53" s="237">
        <v>0</v>
      </c>
      <c r="G53" s="237">
        <v>0</v>
      </c>
      <c r="H53" s="237">
        <v>0</v>
      </c>
      <c r="I53" s="237">
        <v>0</v>
      </c>
      <c r="J53" s="237">
        <v>0</v>
      </c>
      <c r="K53" s="237">
        <v>0</v>
      </c>
      <c r="L53" s="237">
        <v>0</v>
      </c>
      <c r="M53" s="237">
        <v>0</v>
      </c>
      <c r="N53" s="237">
        <v>0</v>
      </c>
      <c r="O53" s="237">
        <v>0</v>
      </c>
      <c r="P53" s="237">
        <v>0</v>
      </c>
      <c r="Q53" s="237">
        <v>0</v>
      </c>
      <c r="R53" s="237">
        <v>0</v>
      </c>
      <c r="S53" s="237">
        <v>0</v>
      </c>
      <c r="T53" s="237">
        <v>0</v>
      </c>
      <c r="U53" s="237">
        <v>0</v>
      </c>
      <c r="V53" s="237">
        <v>0</v>
      </c>
      <c r="W53" s="237">
        <v>0</v>
      </c>
      <c r="X53" s="237">
        <v>0</v>
      </c>
      <c r="Y53" s="237">
        <v>0</v>
      </c>
      <c r="Z53" s="237">
        <v>21.584</v>
      </c>
      <c r="AA53" s="237">
        <v>21.097000000000001</v>
      </c>
    </row>
    <row r="54" spans="1:27" x14ac:dyDescent="0.25">
      <c r="A54" s="238">
        <v>45476.041666666664</v>
      </c>
      <c r="B54" s="237">
        <v>0</v>
      </c>
      <c r="C54" s="237">
        <v>0</v>
      </c>
      <c r="D54" s="237">
        <v>0</v>
      </c>
      <c r="E54" s="237">
        <v>0</v>
      </c>
      <c r="F54" s="237">
        <v>0</v>
      </c>
      <c r="G54" s="237">
        <v>0</v>
      </c>
      <c r="H54" s="237">
        <v>0</v>
      </c>
      <c r="I54" s="237">
        <v>0</v>
      </c>
      <c r="J54" s="237">
        <v>0</v>
      </c>
      <c r="K54" s="237">
        <v>0</v>
      </c>
      <c r="L54" s="237">
        <v>0</v>
      </c>
      <c r="M54" s="237">
        <v>0</v>
      </c>
      <c r="N54" s="237">
        <v>0</v>
      </c>
      <c r="O54" s="237">
        <v>0</v>
      </c>
      <c r="P54" s="237">
        <v>0</v>
      </c>
      <c r="Q54" s="237">
        <v>0</v>
      </c>
      <c r="R54" s="237">
        <v>0</v>
      </c>
      <c r="S54" s="237">
        <v>0</v>
      </c>
      <c r="T54" s="237">
        <v>0</v>
      </c>
      <c r="U54" s="237">
        <v>0</v>
      </c>
      <c r="V54" s="237">
        <v>0</v>
      </c>
      <c r="W54" s="237">
        <v>0</v>
      </c>
      <c r="X54" s="237">
        <v>0</v>
      </c>
      <c r="Y54" s="237">
        <v>0</v>
      </c>
      <c r="Z54" s="237">
        <v>21.303999999999998</v>
      </c>
      <c r="AA54" s="237">
        <v>20.783999999999999</v>
      </c>
    </row>
    <row r="55" spans="1:27" x14ac:dyDescent="0.25">
      <c r="A55" s="238">
        <v>45476.083333333336</v>
      </c>
      <c r="B55" s="237">
        <v>0</v>
      </c>
      <c r="C55" s="237">
        <v>0</v>
      </c>
      <c r="D55" s="237">
        <v>0</v>
      </c>
      <c r="E55" s="237">
        <v>0</v>
      </c>
      <c r="F55" s="237">
        <v>0</v>
      </c>
      <c r="G55" s="237">
        <v>0</v>
      </c>
      <c r="H55" s="237">
        <v>0</v>
      </c>
      <c r="I55" s="237">
        <v>0</v>
      </c>
      <c r="J55" s="237">
        <v>0</v>
      </c>
      <c r="K55" s="237">
        <v>0</v>
      </c>
      <c r="L55" s="237">
        <v>0</v>
      </c>
      <c r="M55" s="237">
        <v>0</v>
      </c>
      <c r="N55" s="237">
        <v>0</v>
      </c>
      <c r="O55" s="237">
        <v>0</v>
      </c>
      <c r="P55" s="237">
        <v>0</v>
      </c>
      <c r="Q55" s="237">
        <v>0</v>
      </c>
      <c r="R55" s="237">
        <v>0</v>
      </c>
      <c r="S55" s="237">
        <v>0</v>
      </c>
      <c r="T55" s="237">
        <v>0</v>
      </c>
      <c r="U55" s="237">
        <v>0</v>
      </c>
      <c r="V55" s="237">
        <v>0</v>
      </c>
      <c r="W55" s="237">
        <v>0</v>
      </c>
      <c r="X55" s="237">
        <v>0</v>
      </c>
      <c r="Y55" s="237">
        <v>0</v>
      </c>
      <c r="Z55" s="237">
        <v>21.242999999999999</v>
      </c>
      <c r="AA55" s="237">
        <v>20.747</v>
      </c>
    </row>
    <row r="56" spans="1:27" x14ac:dyDescent="0.25">
      <c r="A56" s="238">
        <v>45476.125</v>
      </c>
      <c r="B56" s="237">
        <v>0</v>
      </c>
      <c r="C56" s="237">
        <v>0</v>
      </c>
      <c r="D56" s="237">
        <v>0</v>
      </c>
      <c r="E56" s="237">
        <v>0</v>
      </c>
      <c r="F56" s="237">
        <v>0</v>
      </c>
      <c r="G56" s="237">
        <v>0</v>
      </c>
      <c r="H56" s="237">
        <v>0</v>
      </c>
      <c r="I56" s="237">
        <v>0</v>
      </c>
      <c r="J56" s="237">
        <v>0</v>
      </c>
      <c r="K56" s="237">
        <v>0</v>
      </c>
      <c r="L56" s="237">
        <v>0</v>
      </c>
      <c r="M56" s="237">
        <v>0</v>
      </c>
      <c r="N56" s="237">
        <v>0</v>
      </c>
      <c r="O56" s="237">
        <v>0</v>
      </c>
      <c r="P56" s="237">
        <v>0</v>
      </c>
      <c r="Q56" s="237">
        <v>0</v>
      </c>
      <c r="R56" s="237">
        <v>0</v>
      </c>
      <c r="S56" s="237">
        <v>0</v>
      </c>
      <c r="T56" s="237">
        <v>0</v>
      </c>
      <c r="U56" s="237">
        <v>0</v>
      </c>
      <c r="V56" s="237">
        <v>0</v>
      </c>
      <c r="W56" s="237">
        <v>0</v>
      </c>
      <c r="X56" s="237">
        <v>0</v>
      </c>
      <c r="Y56" s="237">
        <v>0</v>
      </c>
      <c r="Z56" s="237">
        <v>20.888000000000002</v>
      </c>
      <c r="AA56" s="237">
        <v>20.475000000000001</v>
      </c>
    </row>
    <row r="57" spans="1:27" x14ac:dyDescent="0.25">
      <c r="A57" s="238">
        <v>45476.166666666664</v>
      </c>
      <c r="B57" s="237">
        <v>0</v>
      </c>
      <c r="C57" s="237">
        <v>0</v>
      </c>
      <c r="D57" s="237">
        <v>0</v>
      </c>
      <c r="E57" s="237">
        <v>0</v>
      </c>
      <c r="F57" s="237">
        <v>0</v>
      </c>
      <c r="G57" s="237">
        <v>0</v>
      </c>
      <c r="H57" s="237">
        <v>0</v>
      </c>
      <c r="I57" s="237">
        <v>0</v>
      </c>
      <c r="J57" s="237">
        <v>0</v>
      </c>
      <c r="K57" s="237">
        <v>0</v>
      </c>
      <c r="L57" s="237">
        <v>0</v>
      </c>
      <c r="M57" s="237">
        <v>0</v>
      </c>
      <c r="N57" s="237">
        <v>0</v>
      </c>
      <c r="O57" s="237">
        <v>0</v>
      </c>
      <c r="P57" s="237">
        <v>0</v>
      </c>
      <c r="Q57" s="237">
        <v>0</v>
      </c>
      <c r="R57" s="237">
        <v>0</v>
      </c>
      <c r="S57" s="237">
        <v>0</v>
      </c>
      <c r="T57" s="237">
        <v>0</v>
      </c>
      <c r="U57" s="237">
        <v>0</v>
      </c>
      <c r="V57" s="237">
        <v>0</v>
      </c>
      <c r="W57" s="237">
        <v>0</v>
      </c>
      <c r="X57" s="237">
        <v>0</v>
      </c>
      <c r="Y57" s="237">
        <v>0</v>
      </c>
      <c r="Z57" s="237">
        <v>21.542000000000002</v>
      </c>
      <c r="AA57" s="237">
        <v>21.030999999999999</v>
      </c>
    </row>
    <row r="58" spans="1:27" x14ac:dyDescent="0.25">
      <c r="A58" s="238">
        <v>45476.208333333336</v>
      </c>
      <c r="B58" s="237">
        <v>0</v>
      </c>
      <c r="C58" s="237">
        <v>0</v>
      </c>
      <c r="D58" s="237">
        <v>0</v>
      </c>
      <c r="E58" s="237">
        <v>0</v>
      </c>
      <c r="F58" s="237">
        <v>0</v>
      </c>
      <c r="G58" s="237">
        <v>0</v>
      </c>
      <c r="H58" s="237">
        <v>0</v>
      </c>
      <c r="I58" s="237">
        <v>0</v>
      </c>
      <c r="J58" s="237">
        <v>0</v>
      </c>
      <c r="K58" s="237">
        <v>0</v>
      </c>
      <c r="L58" s="237">
        <v>0</v>
      </c>
      <c r="M58" s="237">
        <v>0</v>
      </c>
      <c r="N58" s="237">
        <v>0</v>
      </c>
      <c r="O58" s="237">
        <v>0</v>
      </c>
      <c r="P58" s="237">
        <v>0</v>
      </c>
      <c r="Q58" s="237">
        <v>0</v>
      </c>
      <c r="R58" s="237">
        <v>0</v>
      </c>
      <c r="S58" s="237">
        <v>0</v>
      </c>
      <c r="T58" s="237">
        <v>0</v>
      </c>
      <c r="U58" s="237">
        <v>0</v>
      </c>
      <c r="V58" s="237">
        <v>0</v>
      </c>
      <c r="W58" s="237">
        <v>0</v>
      </c>
      <c r="X58" s="237">
        <v>0</v>
      </c>
      <c r="Y58" s="237">
        <v>0</v>
      </c>
      <c r="Z58" s="237">
        <v>21.652999999999999</v>
      </c>
      <c r="AA58" s="237">
        <v>21.213999999999999</v>
      </c>
    </row>
    <row r="59" spans="1:27" x14ac:dyDescent="0.25">
      <c r="A59" s="238">
        <v>45476.25</v>
      </c>
      <c r="B59" s="237">
        <v>0</v>
      </c>
      <c r="C59" s="237">
        <v>0</v>
      </c>
      <c r="D59" s="237">
        <v>0</v>
      </c>
      <c r="E59" s="237">
        <v>0</v>
      </c>
      <c r="F59" s="237">
        <v>0</v>
      </c>
      <c r="G59" s="237">
        <v>0</v>
      </c>
      <c r="H59" s="237">
        <v>-1.4999999999999999E-2</v>
      </c>
      <c r="I59" s="237">
        <v>-1.6E-2</v>
      </c>
      <c r="J59" s="237">
        <v>0</v>
      </c>
      <c r="K59" s="237">
        <v>0</v>
      </c>
      <c r="L59" s="237">
        <v>0</v>
      </c>
      <c r="M59" s="237">
        <v>-0.02</v>
      </c>
      <c r="N59" s="237">
        <v>-4.0000000000000001E-3</v>
      </c>
      <c r="O59" s="237">
        <v>-1.7000000000000001E-2</v>
      </c>
      <c r="P59" s="237">
        <v>0</v>
      </c>
      <c r="Q59" s="237">
        <v>-0.01</v>
      </c>
      <c r="R59" s="237">
        <v>0</v>
      </c>
      <c r="S59" s="237">
        <v>0</v>
      </c>
      <c r="T59" s="237">
        <v>0</v>
      </c>
      <c r="U59" s="237">
        <v>0</v>
      </c>
      <c r="V59" s="237">
        <v>-1.2999999999999999E-2</v>
      </c>
      <c r="W59" s="237">
        <v>0</v>
      </c>
      <c r="X59" s="237">
        <v>0</v>
      </c>
      <c r="Y59" s="237">
        <v>0</v>
      </c>
      <c r="Z59" s="237">
        <v>21.065999999999999</v>
      </c>
      <c r="AA59" s="237">
        <v>20.614000000000001</v>
      </c>
    </row>
    <row r="60" spans="1:27" x14ac:dyDescent="0.25">
      <c r="A60" s="238">
        <v>45476.291666666664</v>
      </c>
      <c r="B60" s="237">
        <v>906</v>
      </c>
      <c r="C60" s="237">
        <v>30.198</v>
      </c>
      <c r="D60" s="237">
        <v>16.564</v>
      </c>
      <c r="E60" s="237">
        <v>22.565999999999999</v>
      </c>
      <c r="F60" s="237">
        <v>27.923999999999999</v>
      </c>
      <c r="G60" s="237">
        <v>32.137999999999998</v>
      </c>
      <c r="H60" s="237">
        <v>63.945999999999998</v>
      </c>
      <c r="I60" s="237">
        <v>71.742000000000004</v>
      </c>
      <c r="J60" s="237">
        <v>50.417999999999999</v>
      </c>
      <c r="K60" s="237">
        <v>45.9</v>
      </c>
      <c r="L60" s="237">
        <v>44.372</v>
      </c>
      <c r="M60" s="237">
        <v>48.122999999999998</v>
      </c>
      <c r="N60" s="237">
        <v>52.232999999999997</v>
      </c>
      <c r="O60" s="237">
        <v>54.47</v>
      </c>
      <c r="P60" s="237">
        <v>64.875</v>
      </c>
      <c r="Q60" s="237">
        <v>71.668000000000006</v>
      </c>
      <c r="R60" s="237">
        <v>61.345999999999997</v>
      </c>
      <c r="S60" s="237">
        <v>51.063000000000002</v>
      </c>
      <c r="T60" s="237">
        <v>53.540999999999997</v>
      </c>
      <c r="U60" s="237">
        <v>51.847999999999999</v>
      </c>
      <c r="V60" s="237">
        <v>44.819000000000003</v>
      </c>
      <c r="W60" s="237">
        <v>52.337000000000003</v>
      </c>
      <c r="X60" s="237">
        <v>66.472999999999999</v>
      </c>
      <c r="Y60" s="237">
        <v>43.164999999999999</v>
      </c>
      <c r="Z60" s="237">
        <v>22.276</v>
      </c>
      <c r="AA60" s="237">
        <v>21.625</v>
      </c>
    </row>
    <row r="61" spans="1:27" x14ac:dyDescent="0.25">
      <c r="A61" s="238">
        <v>45476.333333333336</v>
      </c>
      <c r="B61" s="237">
        <v>13672</v>
      </c>
      <c r="C61" s="237">
        <v>348.02800000000002</v>
      </c>
      <c r="D61" s="237">
        <v>270.44299999999998</v>
      </c>
      <c r="E61" s="237">
        <v>309.23099999999999</v>
      </c>
      <c r="F61" s="237">
        <v>347.84300000000002</v>
      </c>
      <c r="G61" s="237">
        <v>189.16</v>
      </c>
      <c r="H61" s="237">
        <v>814.31600000000003</v>
      </c>
      <c r="I61" s="237">
        <v>879.89</v>
      </c>
      <c r="J61" s="237">
        <v>778.33699999999999</v>
      </c>
      <c r="K61" s="237">
        <v>744.95399999999995</v>
      </c>
      <c r="L61" s="237">
        <v>709.00800000000004</v>
      </c>
      <c r="M61" s="237">
        <v>735.43299999999999</v>
      </c>
      <c r="N61" s="237">
        <v>773.80499999999995</v>
      </c>
      <c r="O61" s="237">
        <v>777.55899999999997</v>
      </c>
      <c r="P61" s="237">
        <v>851.423</v>
      </c>
      <c r="Q61" s="237">
        <v>872.69399999999996</v>
      </c>
      <c r="R61" s="237">
        <v>841.53200000000004</v>
      </c>
      <c r="S61" s="237">
        <v>771.03099999999995</v>
      </c>
      <c r="T61" s="237">
        <v>760.98400000000004</v>
      </c>
      <c r="U61" s="237">
        <v>766.53099999999995</v>
      </c>
      <c r="V61" s="237">
        <v>712.85199999999998</v>
      </c>
      <c r="W61" s="237">
        <v>784.71699999999998</v>
      </c>
      <c r="X61" s="237">
        <v>852.12900000000002</v>
      </c>
      <c r="Y61" s="237">
        <v>682.47799999999995</v>
      </c>
      <c r="Z61" s="237">
        <v>28.643999999999998</v>
      </c>
      <c r="AA61" s="237">
        <v>30.332999999999998</v>
      </c>
    </row>
    <row r="62" spans="1:27" x14ac:dyDescent="0.25">
      <c r="A62" s="238">
        <v>45476.375</v>
      </c>
      <c r="B62" s="237">
        <v>32242</v>
      </c>
      <c r="C62" s="237">
        <v>781.99099999999999</v>
      </c>
      <c r="D62" s="237">
        <v>745.83900000000006</v>
      </c>
      <c r="E62" s="237">
        <v>764.84799999999996</v>
      </c>
      <c r="F62" s="237">
        <v>783.91499999999996</v>
      </c>
      <c r="G62" s="237">
        <v>388.291</v>
      </c>
      <c r="H62" s="237">
        <v>1833.6079999999999</v>
      </c>
      <c r="I62" s="237">
        <v>1869.5029999999999</v>
      </c>
      <c r="J62" s="237">
        <v>1819.836</v>
      </c>
      <c r="K62" s="237">
        <v>1801.028</v>
      </c>
      <c r="L62" s="237">
        <v>1753.8979999999999</v>
      </c>
      <c r="M62" s="237">
        <v>1799.222</v>
      </c>
      <c r="N62" s="237">
        <v>1833.9580000000001</v>
      </c>
      <c r="O62" s="237">
        <v>1798.5409999999999</v>
      </c>
      <c r="P62" s="237">
        <v>1852.8340000000001</v>
      </c>
      <c r="Q62" s="237">
        <v>1866.82</v>
      </c>
      <c r="R62" s="237">
        <v>1877.3340000000001</v>
      </c>
      <c r="S62" s="237">
        <v>1815.2639999999999</v>
      </c>
      <c r="T62" s="237">
        <v>1802.5340000000001</v>
      </c>
      <c r="U62" s="237">
        <v>1817.769</v>
      </c>
      <c r="V62" s="237">
        <v>1779.816</v>
      </c>
      <c r="W62" s="237">
        <v>1829.83</v>
      </c>
      <c r="X62" s="237">
        <v>1852.5719999999999</v>
      </c>
      <c r="Y62" s="237">
        <v>1761.5509999999999</v>
      </c>
      <c r="Z62" s="237">
        <v>36.703000000000003</v>
      </c>
      <c r="AA62" s="237">
        <v>44.686</v>
      </c>
    </row>
    <row r="63" spans="1:27" x14ac:dyDescent="0.25">
      <c r="A63" s="238">
        <v>45476.416666666664</v>
      </c>
      <c r="B63" s="237">
        <v>37777</v>
      </c>
      <c r="C63" s="237">
        <v>916.20799999999997</v>
      </c>
      <c r="D63" s="237">
        <v>911.61199999999997</v>
      </c>
      <c r="E63" s="237">
        <v>918.75699999999995</v>
      </c>
      <c r="F63" s="237">
        <v>911.17</v>
      </c>
      <c r="G63" s="237">
        <v>582.41399999999999</v>
      </c>
      <c r="H63" s="237">
        <v>2134.3609999999999</v>
      </c>
      <c r="I63" s="237">
        <v>2141.9650000000001</v>
      </c>
      <c r="J63" s="237">
        <v>2126.1309999999999</v>
      </c>
      <c r="K63" s="237">
        <v>2122.16</v>
      </c>
      <c r="L63" s="237">
        <v>2085.8249999999998</v>
      </c>
      <c r="M63" s="237">
        <v>2136.029</v>
      </c>
      <c r="N63" s="237">
        <v>2157.52</v>
      </c>
      <c r="O63" s="237">
        <v>2133.1979999999999</v>
      </c>
      <c r="P63" s="237">
        <v>2135.5430000000001</v>
      </c>
      <c r="Q63" s="237">
        <v>2145.893</v>
      </c>
      <c r="R63" s="237">
        <v>2162.5010000000002</v>
      </c>
      <c r="S63" s="237">
        <v>2125.654</v>
      </c>
      <c r="T63" s="237">
        <v>2042.059</v>
      </c>
      <c r="U63" s="237">
        <v>2138.4960000000001</v>
      </c>
      <c r="V63" s="237">
        <v>2127.9079999999999</v>
      </c>
      <c r="W63" s="237">
        <v>2140.77</v>
      </c>
      <c r="X63" s="237">
        <v>2129.7620000000002</v>
      </c>
      <c r="Y63" s="237">
        <v>2105.5509999999999</v>
      </c>
      <c r="Z63" s="237">
        <v>40.817999999999998</v>
      </c>
      <c r="AA63" s="237">
        <v>51.896999999999998</v>
      </c>
    </row>
    <row r="64" spans="1:27" x14ac:dyDescent="0.25">
      <c r="A64" s="238">
        <v>45476.458333333336</v>
      </c>
      <c r="B64" s="237">
        <v>39988</v>
      </c>
      <c r="C64" s="237">
        <v>961.947</v>
      </c>
      <c r="D64" s="237">
        <v>961.30700000000002</v>
      </c>
      <c r="E64" s="237">
        <v>972.87599999999998</v>
      </c>
      <c r="F64" s="237">
        <v>961.56700000000001</v>
      </c>
      <c r="G64" s="237">
        <v>752.30200000000002</v>
      </c>
      <c r="H64" s="237">
        <v>2217.5909999999999</v>
      </c>
      <c r="I64" s="237">
        <v>2223.989</v>
      </c>
      <c r="J64" s="237">
        <v>2210.4349999999999</v>
      </c>
      <c r="K64" s="237">
        <v>2205.4699999999998</v>
      </c>
      <c r="L64" s="237">
        <v>2190.5010000000002</v>
      </c>
      <c r="M64" s="237">
        <v>2221.1120000000001</v>
      </c>
      <c r="N64" s="237">
        <v>2237.4070000000002</v>
      </c>
      <c r="O64" s="237">
        <v>2219.4740000000002</v>
      </c>
      <c r="P64" s="237">
        <v>2215.8249999999998</v>
      </c>
      <c r="Q64" s="237">
        <v>2223.09</v>
      </c>
      <c r="R64" s="237">
        <v>2258.3719999999998</v>
      </c>
      <c r="S64" s="237">
        <v>2217.0309999999999</v>
      </c>
      <c r="T64" s="237">
        <v>1935.7909999999999</v>
      </c>
      <c r="U64" s="237">
        <v>2227.9830000000002</v>
      </c>
      <c r="V64" s="237">
        <v>2225.9960000000001</v>
      </c>
      <c r="W64" s="237">
        <v>2224.7950000000001</v>
      </c>
      <c r="X64" s="237">
        <v>2223.6779999999999</v>
      </c>
      <c r="Y64" s="237">
        <v>2221.1120000000001</v>
      </c>
      <c r="Z64" s="237">
        <v>44.354999999999997</v>
      </c>
      <c r="AA64" s="237">
        <v>56.786999999999999</v>
      </c>
    </row>
    <row r="65" spans="1:27" x14ac:dyDescent="0.25">
      <c r="A65" s="238">
        <v>45476.5</v>
      </c>
      <c r="B65" s="237">
        <v>39646</v>
      </c>
      <c r="C65" s="237">
        <v>974.51599999999996</v>
      </c>
      <c r="D65" s="237">
        <v>974.40899999999999</v>
      </c>
      <c r="E65" s="237">
        <v>987.79899999999998</v>
      </c>
      <c r="F65" s="237">
        <v>977.33699999999999</v>
      </c>
      <c r="G65" s="237">
        <v>878.07600000000002</v>
      </c>
      <c r="H65" s="237">
        <v>2240.7939999999999</v>
      </c>
      <c r="I65" s="237">
        <v>2246.3440000000001</v>
      </c>
      <c r="J65" s="237">
        <v>2237.1129999999998</v>
      </c>
      <c r="K65" s="237">
        <v>2231.7559999999999</v>
      </c>
      <c r="L65" s="237">
        <v>2238.88</v>
      </c>
      <c r="M65" s="237">
        <v>2250.3879999999999</v>
      </c>
      <c r="N65" s="237">
        <v>2265.0459999999998</v>
      </c>
      <c r="O65" s="237">
        <v>2246.7660000000001</v>
      </c>
      <c r="P65" s="237">
        <v>2241.6320000000001</v>
      </c>
      <c r="Q65" s="237">
        <v>2244.7719999999999</v>
      </c>
      <c r="R65" s="237">
        <v>2278.41</v>
      </c>
      <c r="S65" s="237">
        <v>2238.4229999999998</v>
      </c>
      <c r="T65" s="237">
        <v>2013.029</v>
      </c>
      <c r="U65" s="237">
        <v>2254.308</v>
      </c>
      <c r="V65" s="237">
        <v>2261.6010000000001</v>
      </c>
      <c r="W65" s="237">
        <v>2253.3870000000002</v>
      </c>
      <c r="X65" s="237">
        <v>2246.8119999999999</v>
      </c>
      <c r="Y65" s="237">
        <v>2250.7910000000002</v>
      </c>
      <c r="Z65" s="237">
        <v>46.988999999999997</v>
      </c>
      <c r="AA65" s="237">
        <v>60.213000000000001</v>
      </c>
    </row>
    <row r="66" spans="1:27" x14ac:dyDescent="0.25">
      <c r="A66" s="238">
        <v>45476.541666666664</v>
      </c>
      <c r="B66" s="237">
        <v>40309</v>
      </c>
      <c r="C66" s="237">
        <v>972.35599999999999</v>
      </c>
      <c r="D66" s="237">
        <v>972.32799999999997</v>
      </c>
      <c r="E66" s="237">
        <v>988.48500000000001</v>
      </c>
      <c r="F66" s="237">
        <v>976.57899999999995</v>
      </c>
      <c r="G66" s="237">
        <v>956.82899999999995</v>
      </c>
      <c r="H66" s="237">
        <v>2250.0070000000001</v>
      </c>
      <c r="I66" s="237">
        <v>2254.2640000000001</v>
      </c>
      <c r="J66" s="237">
        <v>2252.6210000000001</v>
      </c>
      <c r="K66" s="237">
        <v>2247.8009999999999</v>
      </c>
      <c r="L66" s="237">
        <v>2256.549</v>
      </c>
      <c r="M66" s="237">
        <v>2265.6869999999999</v>
      </c>
      <c r="N66" s="237">
        <v>2262.7199999999998</v>
      </c>
      <c r="O66" s="237">
        <v>2260.5819999999999</v>
      </c>
      <c r="P66" s="237">
        <v>2251.1889999999999</v>
      </c>
      <c r="Q66" s="237">
        <v>2249.0430000000001</v>
      </c>
      <c r="R66" s="237">
        <v>2295.3440000000001</v>
      </c>
      <c r="S66" s="237">
        <v>2257.4180000000001</v>
      </c>
      <c r="T66" s="237">
        <v>2213.54</v>
      </c>
      <c r="U66" s="237">
        <v>2272.9119999999998</v>
      </c>
      <c r="V66" s="237">
        <v>2284.2660000000001</v>
      </c>
      <c r="W66" s="237">
        <v>2269.6509999999998</v>
      </c>
      <c r="X66" s="237">
        <v>2265.4079999999999</v>
      </c>
      <c r="Y66" s="237">
        <v>2273.9079999999999</v>
      </c>
      <c r="Z66" s="237">
        <v>48.470999999999997</v>
      </c>
      <c r="AA66" s="237">
        <v>61.668999999999997</v>
      </c>
    </row>
    <row r="67" spans="1:27" x14ac:dyDescent="0.25">
      <c r="A67" s="238">
        <v>45476.583333333336</v>
      </c>
      <c r="B67" s="237">
        <v>41897</v>
      </c>
      <c r="C67" s="237">
        <v>968.95399999999995</v>
      </c>
      <c r="D67" s="237">
        <v>971.02700000000004</v>
      </c>
      <c r="E67" s="237">
        <v>985.65099999999995</v>
      </c>
      <c r="F67" s="237">
        <v>974.60599999999999</v>
      </c>
      <c r="G67" s="237">
        <v>983.71</v>
      </c>
      <c r="H67" s="237">
        <v>2338.1799999999998</v>
      </c>
      <c r="I67" s="237">
        <v>2340.2179999999998</v>
      </c>
      <c r="J67" s="237">
        <v>2347.0509999999999</v>
      </c>
      <c r="K67" s="237">
        <v>2288.2310000000002</v>
      </c>
      <c r="L67" s="237">
        <v>2360.6909999999998</v>
      </c>
      <c r="M67" s="237">
        <v>2368.9430000000002</v>
      </c>
      <c r="N67" s="237">
        <v>2372.6640000000002</v>
      </c>
      <c r="O67" s="237">
        <v>2356.5659999999998</v>
      </c>
      <c r="P67" s="237">
        <v>2345.6840000000002</v>
      </c>
      <c r="Q67" s="237">
        <v>2341.0949999999998</v>
      </c>
      <c r="R67" s="237">
        <v>2381.62</v>
      </c>
      <c r="S67" s="237">
        <v>2351.047</v>
      </c>
      <c r="T67" s="237">
        <v>2357.7130000000002</v>
      </c>
      <c r="U67" s="237">
        <v>2367.6550000000002</v>
      </c>
      <c r="V67" s="237">
        <v>2386.8490000000002</v>
      </c>
      <c r="W67" s="237">
        <v>2367.1909999999998</v>
      </c>
      <c r="X67" s="237">
        <v>2349.8240000000001</v>
      </c>
      <c r="Y67" s="237">
        <v>2361.8510000000001</v>
      </c>
      <c r="Z67" s="237">
        <v>41.872</v>
      </c>
      <c r="AA67" s="237">
        <v>52.83</v>
      </c>
    </row>
    <row r="68" spans="1:27" x14ac:dyDescent="0.25">
      <c r="A68" s="238">
        <v>45476.625</v>
      </c>
      <c r="B68" s="237">
        <v>42164</v>
      </c>
      <c r="C68" s="237">
        <v>967.85900000000004</v>
      </c>
      <c r="D68" s="237">
        <v>968.43799999999999</v>
      </c>
      <c r="E68" s="237">
        <v>984.07500000000005</v>
      </c>
      <c r="F68" s="237">
        <v>973.59500000000003</v>
      </c>
      <c r="G68" s="237">
        <v>945.63</v>
      </c>
      <c r="H68" s="237">
        <v>2338.96</v>
      </c>
      <c r="I68" s="237">
        <v>2338.52</v>
      </c>
      <c r="J68" s="237">
        <v>2338.643</v>
      </c>
      <c r="K68" s="237">
        <v>2315.8449999999998</v>
      </c>
      <c r="L68" s="237">
        <v>2352.085</v>
      </c>
      <c r="M68" s="237">
        <v>2357.627</v>
      </c>
      <c r="N68" s="237">
        <v>2364.011</v>
      </c>
      <c r="O68" s="237">
        <v>2353.21</v>
      </c>
      <c r="P68" s="237">
        <v>2340.08</v>
      </c>
      <c r="Q68" s="237">
        <v>2338.9050000000002</v>
      </c>
      <c r="R68" s="237">
        <v>2369.855</v>
      </c>
      <c r="S68" s="237">
        <v>2332.3530000000001</v>
      </c>
      <c r="T68" s="237">
        <v>2339.5929999999998</v>
      </c>
      <c r="U68" s="237">
        <v>2348.1999999999998</v>
      </c>
      <c r="V68" s="237">
        <v>2369.0650000000001</v>
      </c>
      <c r="W68" s="237">
        <v>2354.4989999999998</v>
      </c>
      <c r="X68" s="237">
        <v>2333.9119999999998</v>
      </c>
      <c r="Y68" s="237">
        <v>2346.17</v>
      </c>
      <c r="Z68" s="237">
        <v>36.485999999999997</v>
      </c>
      <c r="AA68" s="237">
        <v>48.612000000000002</v>
      </c>
    </row>
    <row r="69" spans="1:27" x14ac:dyDescent="0.25">
      <c r="A69" s="238">
        <v>45476.666666666664</v>
      </c>
      <c r="B69" s="237">
        <v>41103</v>
      </c>
      <c r="C69" s="237">
        <v>973.6</v>
      </c>
      <c r="D69" s="237">
        <v>974.14200000000005</v>
      </c>
      <c r="E69" s="237">
        <v>988.88900000000001</v>
      </c>
      <c r="F69" s="237">
        <v>977.70899999999995</v>
      </c>
      <c r="G69" s="237">
        <v>858.50800000000004</v>
      </c>
      <c r="H69" s="237">
        <v>2321.4789999999998</v>
      </c>
      <c r="I69" s="237">
        <v>2325.6390000000001</v>
      </c>
      <c r="J69" s="237">
        <v>2316.2629999999999</v>
      </c>
      <c r="K69" s="237">
        <v>2311.4969999999998</v>
      </c>
      <c r="L69" s="237">
        <v>2331.5419999999999</v>
      </c>
      <c r="M69" s="237">
        <v>2340.1819999999998</v>
      </c>
      <c r="N69" s="237">
        <v>2351.5569999999998</v>
      </c>
      <c r="O69" s="237">
        <v>2335.3359999999998</v>
      </c>
      <c r="P69" s="237">
        <v>2324.2040000000002</v>
      </c>
      <c r="Q69" s="237">
        <v>2328.991</v>
      </c>
      <c r="R69" s="237">
        <v>2354.7379999999998</v>
      </c>
      <c r="S69" s="237">
        <v>2321.2919999999999</v>
      </c>
      <c r="T69" s="237">
        <v>2328.2249999999999</v>
      </c>
      <c r="U69" s="237">
        <v>2339.232</v>
      </c>
      <c r="V69" s="237">
        <v>2353.268</v>
      </c>
      <c r="W69" s="237">
        <v>2343.357</v>
      </c>
      <c r="X69" s="237">
        <v>2324.326</v>
      </c>
      <c r="Y69" s="237">
        <v>2337.268</v>
      </c>
      <c r="Z69" s="237">
        <v>37.164000000000001</v>
      </c>
      <c r="AA69" s="237">
        <v>49.036000000000001</v>
      </c>
    </row>
    <row r="70" spans="1:27" x14ac:dyDescent="0.25">
      <c r="A70" s="238">
        <v>45476.708333333336</v>
      </c>
      <c r="B70" s="237">
        <v>40945</v>
      </c>
      <c r="C70" s="237">
        <v>960.97799999999995</v>
      </c>
      <c r="D70" s="237">
        <v>961.327</v>
      </c>
      <c r="E70" s="237">
        <v>974.8</v>
      </c>
      <c r="F70" s="237">
        <v>963.78800000000001</v>
      </c>
      <c r="G70" s="237">
        <v>721.17200000000003</v>
      </c>
      <c r="H70" s="237">
        <v>2263.7159999999999</v>
      </c>
      <c r="I70" s="237">
        <v>2267.19</v>
      </c>
      <c r="J70" s="237">
        <v>2255.375</v>
      </c>
      <c r="K70" s="237">
        <v>2256.9450000000002</v>
      </c>
      <c r="L70" s="237">
        <v>2269.2109999999998</v>
      </c>
      <c r="M70" s="237">
        <v>2277.5540000000001</v>
      </c>
      <c r="N70" s="237">
        <v>2290.7220000000002</v>
      </c>
      <c r="O70" s="237">
        <v>2269.3890000000001</v>
      </c>
      <c r="P70" s="237">
        <v>2266.0659999999998</v>
      </c>
      <c r="Q70" s="237">
        <v>2270.877</v>
      </c>
      <c r="R70" s="237">
        <v>2295.6489999999999</v>
      </c>
      <c r="S70" s="237">
        <v>2261.3539999999998</v>
      </c>
      <c r="T70" s="237">
        <v>2266.7089999999998</v>
      </c>
      <c r="U70" s="237">
        <v>2275.5830000000001</v>
      </c>
      <c r="V70" s="237">
        <v>2283.8820000000001</v>
      </c>
      <c r="W70" s="237">
        <v>2283.11</v>
      </c>
      <c r="X70" s="237">
        <v>2264.4609999999998</v>
      </c>
      <c r="Y70" s="237">
        <v>2278.1089999999999</v>
      </c>
      <c r="Z70" s="237">
        <v>40.223999999999997</v>
      </c>
      <c r="AA70" s="237">
        <v>52.244</v>
      </c>
    </row>
    <row r="71" spans="1:27" x14ac:dyDescent="0.25">
      <c r="A71" s="238">
        <v>45476.75</v>
      </c>
      <c r="B71" s="237">
        <v>38083</v>
      </c>
      <c r="C71" s="237">
        <v>911.39099999999996</v>
      </c>
      <c r="D71" s="237">
        <v>909.95600000000002</v>
      </c>
      <c r="E71" s="237">
        <v>923.61300000000006</v>
      </c>
      <c r="F71" s="237">
        <v>913.11300000000006</v>
      </c>
      <c r="G71" s="237">
        <v>464.90100000000001</v>
      </c>
      <c r="H71" s="237">
        <v>2139.4659999999999</v>
      </c>
      <c r="I71" s="237">
        <v>2141.873</v>
      </c>
      <c r="J71" s="237">
        <v>2128.9870000000001</v>
      </c>
      <c r="K71" s="237">
        <v>2129.547</v>
      </c>
      <c r="L71" s="237">
        <v>2140.7809999999999</v>
      </c>
      <c r="M71" s="237">
        <v>2148.1709999999998</v>
      </c>
      <c r="N71" s="237">
        <v>2164.268</v>
      </c>
      <c r="O71" s="237">
        <v>2140.953</v>
      </c>
      <c r="P71" s="237">
        <v>2139.0810000000001</v>
      </c>
      <c r="Q71" s="237">
        <v>2148.145</v>
      </c>
      <c r="R71" s="237">
        <v>2168.817</v>
      </c>
      <c r="S71" s="237">
        <v>2131.4650000000001</v>
      </c>
      <c r="T71" s="237">
        <v>2138.5610000000001</v>
      </c>
      <c r="U71" s="237">
        <v>2145.4299999999998</v>
      </c>
      <c r="V71" s="237">
        <v>2148.123</v>
      </c>
      <c r="W71" s="237">
        <v>2156.2719999999999</v>
      </c>
      <c r="X71" s="237">
        <v>2132.6370000000002</v>
      </c>
      <c r="Y71" s="237">
        <v>2143.7179999999998</v>
      </c>
      <c r="Z71" s="237">
        <v>41.6</v>
      </c>
      <c r="AA71" s="237">
        <v>52.613</v>
      </c>
    </row>
    <row r="72" spans="1:27" x14ac:dyDescent="0.25">
      <c r="A72" s="238">
        <v>45476.791666666664</v>
      </c>
      <c r="B72" s="237">
        <v>32100</v>
      </c>
      <c r="C72" s="237">
        <v>783.12099999999998</v>
      </c>
      <c r="D72" s="237">
        <v>800.62800000000004</v>
      </c>
      <c r="E72" s="237">
        <v>801.96699999999998</v>
      </c>
      <c r="F72" s="237">
        <v>791.86400000000003</v>
      </c>
      <c r="G72" s="237">
        <v>307.37200000000001</v>
      </c>
      <c r="H72" s="237">
        <v>1861.723</v>
      </c>
      <c r="I72" s="237">
        <v>1843.1030000000001</v>
      </c>
      <c r="J72" s="237">
        <v>1843.92</v>
      </c>
      <c r="K72" s="237">
        <v>1848.8340000000001</v>
      </c>
      <c r="L72" s="237">
        <v>1863.934</v>
      </c>
      <c r="M72" s="237">
        <v>1859.085</v>
      </c>
      <c r="N72" s="237">
        <v>1880.567</v>
      </c>
      <c r="O72" s="237">
        <v>1859.491</v>
      </c>
      <c r="P72" s="237">
        <v>1833.0150000000001</v>
      </c>
      <c r="Q72" s="237">
        <v>1833.5730000000001</v>
      </c>
      <c r="R72" s="237">
        <v>1858.567</v>
      </c>
      <c r="S72" s="237">
        <v>1827.2719999999999</v>
      </c>
      <c r="T72" s="237">
        <v>1838.126</v>
      </c>
      <c r="U72" s="237">
        <v>1822.527</v>
      </c>
      <c r="V72" s="237">
        <v>1850.229</v>
      </c>
      <c r="W72" s="237">
        <v>1853.6880000000001</v>
      </c>
      <c r="X72" s="237">
        <v>1800.5719999999999</v>
      </c>
      <c r="Y72" s="237">
        <v>1834.0350000000001</v>
      </c>
      <c r="Z72" s="237">
        <v>39.649000000000001</v>
      </c>
      <c r="AA72" s="237">
        <v>50.122</v>
      </c>
    </row>
    <row r="73" spans="1:27" x14ac:dyDescent="0.25">
      <c r="A73" s="238">
        <v>45476.833333333336</v>
      </c>
      <c r="B73" s="237">
        <v>14978</v>
      </c>
      <c r="C73" s="237">
        <v>397.226</v>
      </c>
      <c r="D73" s="237">
        <v>478.70100000000002</v>
      </c>
      <c r="E73" s="237">
        <v>446.71899999999999</v>
      </c>
      <c r="F73" s="237">
        <v>420.89100000000002</v>
      </c>
      <c r="G73" s="237">
        <v>157.27500000000001</v>
      </c>
      <c r="H73" s="237">
        <v>828.14400000000001</v>
      </c>
      <c r="I73" s="237">
        <v>746.85</v>
      </c>
      <c r="J73" s="237">
        <v>803.02099999999996</v>
      </c>
      <c r="K73" s="237">
        <v>792.24199999999996</v>
      </c>
      <c r="L73" s="237">
        <v>806.673</v>
      </c>
      <c r="M73" s="237">
        <v>828.59500000000003</v>
      </c>
      <c r="N73" s="237">
        <v>858.40099999999995</v>
      </c>
      <c r="O73" s="237">
        <v>845.27300000000002</v>
      </c>
      <c r="P73" s="237">
        <v>742.13599999999997</v>
      </c>
      <c r="Q73" s="237">
        <v>776.88099999999997</v>
      </c>
      <c r="R73" s="237">
        <v>784.34400000000005</v>
      </c>
      <c r="S73" s="237">
        <v>792.64</v>
      </c>
      <c r="T73" s="237">
        <v>794.74199999999996</v>
      </c>
      <c r="U73" s="237">
        <v>749.22299999999996</v>
      </c>
      <c r="V73" s="237">
        <v>776.96100000000001</v>
      </c>
      <c r="W73" s="237">
        <v>754.09799999999996</v>
      </c>
      <c r="X73" s="237">
        <v>753.38</v>
      </c>
      <c r="Y73" s="237">
        <v>801.15800000000002</v>
      </c>
      <c r="Z73" s="237">
        <v>36.930999999999997</v>
      </c>
      <c r="AA73" s="237">
        <v>43.533000000000001</v>
      </c>
    </row>
    <row r="74" spans="1:27" x14ac:dyDescent="0.25">
      <c r="A74" s="238">
        <v>45476.875</v>
      </c>
      <c r="B74" s="237">
        <v>1726</v>
      </c>
      <c r="C74" s="237">
        <v>43.996000000000002</v>
      </c>
      <c r="D74" s="237">
        <v>68.817999999999998</v>
      </c>
      <c r="E74" s="237">
        <v>56.259</v>
      </c>
      <c r="F74" s="237">
        <v>51.158999999999999</v>
      </c>
      <c r="G74" s="237">
        <v>23.89</v>
      </c>
      <c r="H74" s="237">
        <v>103.68300000000001</v>
      </c>
      <c r="I74" s="237">
        <v>88.596000000000004</v>
      </c>
      <c r="J74" s="237">
        <v>99.1</v>
      </c>
      <c r="K74" s="237">
        <v>98.152000000000001</v>
      </c>
      <c r="L74" s="237">
        <v>102.319</v>
      </c>
      <c r="M74" s="237">
        <v>100.3</v>
      </c>
      <c r="N74" s="237">
        <v>104.524</v>
      </c>
      <c r="O74" s="237">
        <v>106.40900000000001</v>
      </c>
      <c r="P74" s="237">
        <v>85.668000000000006</v>
      </c>
      <c r="Q74" s="237">
        <v>85.85</v>
      </c>
      <c r="R74" s="237">
        <v>93.944999999999993</v>
      </c>
      <c r="S74" s="237">
        <v>93.468999999999994</v>
      </c>
      <c r="T74" s="237">
        <v>96.18</v>
      </c>
      <c r="U74" s="237">
        <v>87.260999999999996</v>
      </c>
      <c r="V74" s="237">
        <v>96.795000000000002</v>
      </c>
      <c r="W74" s="237">
        <v>91.07</v>
      </c>
      <c r="X74" s="237">
        <v>79.206999999999994</v>
      </c>
      <c r="Y74" s="237">
        <v>94.07</v>
      </c>
      <c r="Z74" s="237">
        <v>30.751000000000001</v>
      </c>
      <c r="AA74" s="237">
        <v>32.139000000000003</v>
      </c>
    </row>
    <row r="75" spans="1:27" x14ac:dyDescent="0.25">
      <c r="A75" s="238">
        <v>45476.916666666664</v>
      </c>
      <c r="B75" s="237">
        <v>0</v>
      </c>
      <c r="C75" s="237">
        <v>0</v>
      </c>
      <c r="D75" s="237">
        <v>0</v>
      </c>
      <c r="E75" s="237">
        <v>0</v>
      </c>
      <c r="F75" s="237">
        <v>0</v>
      </c>
      <c r="G75" s="237">
        <v>0</v>
      </c>
      <c r="H75" s="237">
        <v>0</v>
      </c>
      <c r="I75" s="237">
        <v>0</v>
      </c>
      <c r="J75" s="237">
        <v>0</v>
      </c>
      <c r="K75" s="237">
        <v>0</v>
      </c>
      <c r="L75" s="237">
        <v>0</v>
      </c>
      <c r="M75" s="237">
        <v>0</v>
      </c>
      <c r="N75" s="237">
        <v>0</v>
      </c>
      <c r="O75" s="237">
        <v>0</v>
      </c>
      <c r="P75" s="237">
        <v>0</v>
      </c>
      <c r="Q75" s="237">
        <v>0</v>
      </c>
      <c r="R75" s="237">
        <v>0</v>
      </c>
      <c r="S75" s="237">
        <v>0</v>
      </c>
      <c r="T75" s="237">
        <v>0</v>
      </c>
      <c r="U75" s="237">
        <v>0</v>
      </c>
      <c r="V75" s="237">
        <v>0</v>
      </c>
      <c r="W75" s="237">
        <v>0</v>
      </c>
      <c r="X75" s="237">
        <v>0</v>
      </c>
      <c r="Y75" s="237">
        <v>0</v>
      </c>
      <c r="Z75" s="237">
        <v>25.786000000000001</v>
      </c>
      <c r="AA75" s="237">
        <v>25.463000000000001</v>
      </c>
    </row>
    <row r="76" spans="1:27" x14ac:dyDescent="0.25">
      <c r="A76" s="238">
        <v>45476.958333333336</v>
      </c>
      <c r="B76" s="237">
        <v>0</v>
      </c>
      <c r="C76" s="237">
        <v>0</v>
      </c>
      <c r="D76" s="237">
        <v>0</v>
      </c>
      <c r="E76" s="237">
        <v>0</v>
      </c>
      <c r="F76" s="237">
        <v>0</v>
      </c>
      <c r="G76" s="237">
        <v>0</v>
      </c>
      <c r="H76" s="237">
        <v>0</v>
      </c>
      <c r="I76" s="237">
        <v>0</v>
      </c>
      <c r="J76" s="237">
        <v>0</v>
      </c>
      <c r="K76" s="237">
        <v>0</v>
      </c>
      <c r="L76" s="237">
        <v>0</v>
      </c>
      <c r="M76" s="237">
        <v>0</v>
      </c>
      <c r="N76" s="237">
        <v>0</v>
      </c>
      <c r="O76" s="237">
        <v>0</v>
      </c>
      <c r="P76" s="237">
        <v>0</v>
      </c>
      <c r="Q76" s="237">
        <v>0</v>
      </c>
      <c r="R76" s="237">
        <v>0</v>
      </c>
      <c r="S76" s="237">
        <v>0</v>
      </c>
      <c r="T76" s="237">
        <v>0</v>
      </c>
      <c r="U76" s="237">
        <v>0</v>
      </c>
      <c r="V76" s="237">
        <v>0</v>
      </c>
      <c r="W76" s="237">
        <v>0</v>
      </c>
      <c r="X76" s="237">
        <v>0</v>
      </c>
      <c r="Y76" s="237">
        <v>0</v>
      </c>
      <c r="Z76" s="237">
        <v>24.257999999999999</v>
      </c>
      <c r="AA76" s="237">
        <v>23.670999999999999</v>
      </c>
    </row>
    <row r="77" spans="1:27" x14ac:dyDescent="0.25">
      <c r="A77" s="238">
        <v>45477</v>
      </c>
      <c r="B77" s="237">
        <v>0</v>
      </c>
      <c r="C77" s="237">
        <v>0</v>
      </c>
      <c r="D77" s="237">
        <v>0</v>
      </c>
      <c r="E77" s="237">
        <v>0</v>
      </c>
      <c r="F77" s="237">
        <v>0</v>
      </c>
      <c r="G77" s="237">
        <v>0</v>
      </c>
      <c r="H77" s="237">
        <v>0</v>
      </c>
      <c r="I77" s="237">
        <v>0</v>
      </c>
      <c r="J77" s="237">
        <v>0</v>
      </c>
      <c r="K77" s="237">
        <v>0</v>
      </c>
      <c r="L77" s="237">
        <v>0</v>
      </c>
      <c r="M77" s="237">
        <v>0</v>
      </c>
      <c r="N77" s="237">
        <v>0</v>
      </c>
      <c r="O77" s="237">
        <v>0</v>
      </c>
      <c r="P77" s="237">
        <v>0</v>
      </c>
      <c r="Q77" s="237">
        <v>0</v>
      </c>
      <c r="R77" s="237">
        <v>0</v>
      </c>
      <c r="S77" s="237">
        <v>0</v>
      </c>
      <c r="T77" s="237">
        <v>0</v>
      </c>
      <c r="U77" s="237">
        <v>0</v>
      </c>
      <c r="V77" s="237">
        <v>0</v>
      </c>
      <c r="W77" s="237">
        <v>0</v>
      </c>
      <c r="X77" s="237">
        <v>0</v>
      </c>
      <c r="Y77" s="237">
        <v>0</v>
      </c>
      <c r="Z77" s="237">
        <v>23.314</v>
      </c>
      <c r="AA77" s="237">
        <v>22.774000000000001</v>
      </c>
    </row>
    <row r="78" spans="1:27" x14ac:dyDescent="0.25">
      <c r="A78" s="238">
        <v>45477.041666666664</v>
      </c>
      <c r="B78" s="237">
        <v>0</v>
      </c>
      <c r="C78" s="237">
        <v>0</v>
      </c>
      <c r="D78" s="237">
        <v>0</v>
      </c>
      <c r="E78" s="237">
        <v>0</v>
      </c>
      <c r="F78" s="237">
        <v>0</v>
      </c>
      <c r="G78" s="237">
        <v>0</v>
      </c>
      <c r="H78" s="237">
        <v>0</v>
      </c>
      <c r="I78" s="237">
        <v>0</v>
      </c>
      <c r="J78" s="237">
        <v>0</v>
      </c>
      <c r="K78" s="237">
        <v>0</v>
      </c>
      <c r="L78" s="237">
        <v>0</v>
      </c>
      <c r="M78" s="237">
        <v>0</v>
      </c>
      <c r="N78" s="237">
        <v>0</v>
      </c>
      <c r="O78" s="237">
        <v>0</v>
      </c>
      <c r="P78" s="237">
        <v>0</v>
      </c>
      <c r="Q78" s="237">
        <v>0</v>
      </c>
      <c r="R78" s="237">
        <v>0</v>
      </c>
      <c r="S78" s="237">
        <v>0</v>
      </c>
      <c r="T78" s="237">
        <v>0</v>
      </c>
      <c r="U78" s="237">
        <v>0</v>
      </c>
      <c r="V78" s="237">
        <v>0</v>
      </c>
      <c r="W78" s="237">
        <v>0</v>
      </c>
      <c r="X78" s="237">
        <v>0</v>
      </c>
      <c r="Y78" s="237">
        <v>0</v>
      </c>
      <c r="Z78" s="237">
        <v>22.923999999999999</v>
      </c>
      <c r="AA78" s="237">
        <v>22.518000000000001</v>
      </c>
    </row>
    <row r="79" spans="1:27" x14ac:dyDescent="0.25">
      <c r="A79" s="238">
        <v>45477.083333333336</v>
      </c>
      <c r="B79" s="237">
        <v>0</v>
      </c>
      <c r="C79" s="237">
        <v>0</v>
      </c>
      <c r="D79" s="237">
        <v>0</v>
      </c>
      <c r="E79" s="237">
        <v>0</v>
      </c>
      <c r="F79" s="237">
        <v>0</v>
      </c>
      <c r="G79" s="237">
        <v>0</v>
      </c>
      <c r="H79" s="237">
        <v>0</v>
      </c>
      <c r="I79" s="237">
        <v>0</v>
      </c>
      <c r="J79" s="237">
        <v>0</v>
      </c>
      <c r="K79" s="237">
        <v>0</v>
      </c>
      <c r="L79" s="237">
        <v>0</v>
      </c>
      <c r="M79" s="237">
        <v>0</v>
      </c>
      <c r="N79" s="237">
        <v>0</v>
      </c>
      <c r="O79" s="237">
        <v>0</v>
      </c>
      <c r="P79" s="237">
        <v>0</v>
      </c>
      <c r="Q79" s="237">
        <v>0</v>
      </c>
      <c r="R79" s="237">
        <v>0</v>
      </c>
      <c r="S79" s="237">
        <v>0</v>
      </c>
      <c r="T79" s="237">
        <v>0</v>
      </c>
      <c r="U79" s="237">
        <v>0</v>
      </c>
      <c r="V79" s="237">
        <v>0</v>
      </c>
      <c r="W79" s="237">
        <v>0</v>
      </c>
      <c r="X79" s="237">
        <v>0</v>
      </c>
      <c r="Y79" s="237">
        <v>0</v>
      </c>
      <c r="Z79" s="237">
        <v>22.709</v>
      </c>
      <c r="AA79" s="237">
        <v>22.312000000000001</v>
      </c>
    </row>
    <row r="80" spans="1:27" x14ac:dyDescent="0.25">
      <c r="A80" s="238">
        <v>45477.125</v>
      </c>
      <c r="B80" s="237">
        <v>0</v>
      </c>
      <c r="C80" s="237">
        <v>0</v>
      </c>
      <c r="D80" s="237">
        <v>0</v>
      </c>
      <c r="E80" s="237">
        <v>0</v>
      </c>
      <c r="F80" s="237">
        <v>0</v>
      </c>
      <c r="G80" s="237">
        <v>0</v>
      </c>
      <c r="H80" s="237">
        <v>0</v>
      </c>
      <c r="I80" s="237">
        <v>0</v>
      </c>
      <c r="J80" s="237">
        <v>0</v>
      </c>
      <c r="K80" s="237">
        <v>0</v>
      </c>
      <c r="L80" s="237">
        <v>0</v>
      </c>
      <c r="M80" s="237">
        <v>0</v>
      </c>
      <c r="N80" s="237">
        <v>0</v>
      </c>
      <c r="O80" s="237">
        <v>0</v>
      </c>
      <c r="P80" s="237">
        <v>0</v>
      </c>
      <c r="Q80" s="237">
        <v>0</v>
      </c>
      <c r="R80" s="237">
        <v>0</v>
      </c>
      <c r="S80" s="237">
        <v>0</v>
      </c>
      <c r="T80" s="237">
        <v>0</v>
      </c>
      <c r="U80" s="237">
        <v>0</v>
      </c>
      <c r="V80" s="237">
        <v>0</v>
      </c>
      <c r="W80" s="237">
        <v>0</v>
      </c>
      <c r="X80" s="237">
        <v>0</v>
      </c>
      <c r="Y80" s="237">
        <v>0</v>
      </c>
      <c r="Z80" s="237">
        <v>22.908000000000001</v>
      </c>
      <c r="AA80" s="237">
        <v>22.536000000000001</v>
      </c>
    </row>
    <row r="81" spans="1:27" x14ac:dyDescent="0.25">
      <c r="A81" s="238">
        <v>45477.166666666664</v>
      </c>
      <c r="B81" s="237">
        <v>0</v>
      </c>
      <c r="C81" s="237">
        <v>0</v>
      </c>
      <c r="D81" s="237">
        <v>0</v>
      </c>
      <c r="E81" s="237">
        <v>0</v>
      </c>
      <c r="F81" s="237">
        <v>0</v>
      </c>
      <c r="G81" s="237">
        <v>0</v>
      </c>
      <c r="H81" s="237">
        <v>0</v>
      </c>
      <c r="I81" s="237">
        <v>0</v>
      </c>
      <c r="J81" s="237">
        <v>0</v>
      </c>
      <c r="K81" s="237">
        <v>0</v>
      </c>
      <c r="L81" s="237">
        <v>0</v>
      </c>
      <c r="M81" s="237">
        <v>0</v>
      </c>
      <c r="N81" s="237">
        <v>0</v>
      </c>
      <c r="O81" s="237">
        <v>0</v>
      </c>
      <c r="P81" s="237">
        <v>0</v>
      </c>
      <c r="Q81" s="237">
        <v>0</v>
      </c>
      <c r="R81" s="237">
        <v>0</v>
      </c>
      <c r="S81" s="237">
        <v>0</v>
      </c>
      <c r="T81" s="237">
        <v>0</v>
      </c>
      <c r="U81" s="237">
        <v>0</v>
      </c>
      <c r="V81" s="237">
        <v>0</v>
      </c>
      <c r="W81" s="237">
        <v>0</v>
      </c>
      <c r="X81" s="237">
        <v>0</v>
      </c>
      <c r="Y81" s="237">
        <v>0</v>
      </c>
      <c r="Z81" s="237">
        <v>23.238</v>
      </c>
      <c r="AA81" s="237">
        <v>22.856000000000002</v>
      </c>
    </row>
    <row r="82" spans="1:27" x14ac:dyDescent="0.25">
      <c r="A82" s="238">
        <v>45477.208333333336</v>
      </c>
      <c r="B82" s="237">
        <v>0</v>
      </c>
      <c r="C82" s="237">
        <v>0</v>
      </c>
      <c r="D82" s="237">
        <v>0</v>
      </c>
      <c r="E82" s="237">
        <v>0</v>
      </c>
      <c r="F82" s="237">
        <v>0</v>
      </c>
      <c r="G82" s="237">
        <v>0</v>
      </c>
      <c r="H82" s="237">
        <v>0</v>
      </c>
      <c r="I82" s="237">
        <v>0</v>
      </c>
      <c r="J82" s="237">
        <v>0</v>
      </c>
      <c r="K82" s="237">
        <v>0</v>
      </c>
      <c r="L82" s="237">
        <v>0</v>
      </c>
      <c r="M82" s="237">
        <v>0</v>
      </c>
      <c r="N82" s="237">
        <v>0</v>
      </c>
      <c r="O82" s="237">
        <v>0</v>
      </c>
      <c r="P82" s="237">
        <v>0</v>
      </c>
      <c r="Q82" s="237">
        <v>0</v>
      </c>
      <c r="R82" s="237">
        <v>0</v>
      </c>
      <c r="S82" s="237">
        <v>0</v>
      </c>
      <c r="T82" s="237">
        <v>0</v>
      </c>
      <c r="U82" s="237">
        <v>0</v>
      </c>
      <c r="V82" s="237">
        <v>0</v>
      </c>
      <c r="W82" s="237">
        <v>0</v>
      </c>
      <c r="X82" s="237">
        <v>0</v>
      </c>
      <c r="Y82" s="237">
        <v>0</v>
      </c>
      <c r="Z82" s="237">
        <v>23.683</v>
      </c>
      <c r="AA82" s="237">
        <v>23.225999999999999</v>
      </c>
    </row>
    <row r="83" spans="1:27" x14ac:dyDescent="0.25">
      <c r="A83" s="238">
        <v>45477.25</v>
      </c>
      <c r="B83" s="237">
        <v>0</v>
      </c>
      <c r="C83" s="237">
        <v>0</v>
      </c>
      <c r="D83" s="237">
        <v>0</v>
      </c>
      <c r="E83" s="237">
        <v>0</v>
      </c>
      <c r="F83" s="237">
        <v>0</v>
      </c>
      <c r="G83" s="237">
        <v>0</v>
      </c>
      <c r="H83" s="237">
        <v>0</v>
      </c>
      <c r="I83" s="237">
        <v>0</v>
      </c>
      <c r="J83" s="237">
        <v>0</v>
      </c>
      <c r="K83" s="237">
        <v>0</v>
      </c>
      <c r="L83" s="237">
        <v>0</v>
      </c>
      <c r="M83" s="237">
        <v>0</v>
      </c>
      <c r="N83" s="237">
        <v>0</v>
      </c>
      <c r="O83" s="237">
        <v>0</v>
      </c>
      <c r="P83" s="237">
        <v>0</v>
      </c>
      <c r="Q83" s="237">
        <v>-1.4E-2</v>
      </c>
      <c r="R83" s="237">
        <v>0</v>
      </c>
      <c r="S83" s="237">
        <v>0</v>
      </c>
      <c r="T83" s="237">
        <v>0</v>
      </c>
      <c r="U83" s="237">
        <v>0</v>
      </c>
      <c r="V83" s="237">
        <v>0</v>
      </c>
      <c r="W83" s="237">
        <v>0</v>
      </c>
      <c r="X83" s="237">
        <v>0</v>
      </c>
      <c r="Y83" s="237">
        <v>0</v>
      </c>
      <c r="Z83" s="237">
        <v>23.83</v>
      </c>
      <c r="AA83" s="237">
        <v>23.363</v>
      </c>
    </row>
    <row r="84" spans="1:27" x14ac:dyDescent="0.25">
      <c r="A84" s="238">
        <v>45477.291666666664</v>
      </c>
      <c r="B84" s="237">
        <v>877</v>
      </c>
      <c r="C84" s="237">
        <v>27.486999999999998</v>
      </c>
      <c r="D84" s="237">
        <v>17.853999999999999</v>
      </c>
      <c r="E84" s="237">
        <v>22.045999999999999</v>
      </c>
      <c r="F84" s="237">
        <v>25.664999999999999</v>
      </c>
      <c r="G84" s="237">
        <v>28.957000000000001</v>
      </c>
      <c r="H84" s="237">
        <v>60.697000000000003</v>
      </c>
      <c r="I84" s="237">
        <v>66.215999999999994</v>
      </c>
      <c r="J84" s="237">
        <v>52.801000000000002</v>
      </c>
      <c r="K84" s="237">
        <v>48.996000000000002</v>
      </c>
      <c r="L84" s="237">
        <v>47.353999999999999</v>
      </c>
      <c r="M84" s="237">
        <v>49.698</v>
      </c>
      <c r="N84" s="237">
        <v>53.045999999999999</v>
      </c>
      <c r="O84" s="237">
        <v>54.796999999999997</v>
      </c>
      <c r="P84" s="237">
        <v>61.384999999999998</v>
      </c>
      <c r="Q84" s="237">
        <v>66.685000000000002</v>
      </c>
      <c r="R84" s="237">
        <v>59.48</v>
      </c>
      <c r="S84" s="237">
        <v>51.695</v>
      </c>
      <c r="T84" s="237">
        <v>53.098999999999997</v>
      </c>
      <c r="U84" s="237">
        <v>46.984000000000002</v>
      </c>
      <c r="V84" s="237">
        <v>47.453000000000003</v>
      </c>
      <c r="W84" s="237">
        <v>53.070999999999998</v>
      </c>
      <c r="X84" s="237">
        <v>62.622</v>
      </c>
      <c r="Y84" s="237">
        <v>51.298999999999999</v>
      </c>
      <c r="Z84" s="237">
        <v>23.550999999999998</v>
      </c>
      <c r="AA84" s="237">
        <v>23.138000000000002</v>
      </c>
    </row>
    <row r="85" spans="1:27" x14ac:dyDescent="0.25">
      <c r="A85" s="238">
        <v>45477.333333333336</v>
      </c>
      <c r="B85" s="237">
        <v>12853</v>
      </c>
      <c r="C85" s="237">
        <v>319.40300000000002</v>
      </c>
      <c r="D85" s="237">
        <v>249.96299999999999</v>
      </c>
      <c r="E85" s="237">
        <v>287.67200000000003</v>
      </c>
      <c r="F85" s="237">
        <v>321.93799999999999</v>
      </c>
      <c r="G85" s="237">
        <v>180.98699999999999</v>
      </c>
      <c r="H85" s="237">
        <v>754.495</v>
      </c>
      <c r="I85" s="237">
        <v>813.16099999999994</v>
      </c>
      <c r="J85" s="237">
        <v>719.49800000000005</v>
      </c>
      <c r="K85" s="237">
        <v>690.16099999999994</v>
      </c>
      <c r="L85" s="237">
        <v>671.38499999999999</v>
      </c>
      <c r="M85" s="237">
        <v>682.82</v>
      </c>
      <c r="N85" s="237">
        <v>719.26700000000005</v>
      </c>
      <c r="O85" s="237">
        <v>724.60299999999995</v>
      </c>
      <c r="P85" s="237">
        <v>784.75099999999998</v>
      </c>
      <c r="Q85" s="237">
        <v>810.22</v>
      </c>
      <c r="R85" s="237">
        <v>782.59400000000005</v>
      </c>
      <c r="S85" s="237">
        <v>717.39800000000002</v>
      </c>
      <c r="T85" s="237">
        <v>710.52200000000005</v>
      </c>
      <c r="U85" s="237">
        <v>608.86400000000003</v>
      </c>
      <c r="V85" s="237">
        <v>663.923</v>
      </c>
      <c r="W85" s="237">
        <v>726.54499999999996</v>
      </c>
      <c r="X85" s="237">
        <v>793.38900000000001</v>
      </c>
      <c r="Y85" s="237">
        <v>702.851</v>
      </c>
      <c r="Z85" s="237">
        <v>28.977</v>
      </c>
      <c r="AA85" s="237">
        <v>30.363</v>
      </c>
    </row>
    <row r="86" spans="1:27" x14ac:dyDescent="0.25">
      <c r="A86" s="238">
        <v>45477.375</v>
      </c>
      <c r="B86" s="237">
        <v>30307</v>
      </c>
      <c r="C86" s="237">
        <v>737.41300000000001</v>
      </c>
      <c r="D86" s="237">
        <v>704.90200000000004</v>
      </c>
      <c r="E86" s="237">
        <v>722.59100000000001</v>
      </c>
      <c r="F86" s="237">
        <v>743.66800000000001</v>
      </c>
      <c r="G86" s="237">
        <v>374.49</v>
      </c>
      <c r="H86" s="237">
        <v>1738.114</v>
      </c>
      <c r="I86" s="237">
        <v>1774.136</v>
      </c>
      <c r="J86" s="237">
        <v>1718.7840000000001</v>
      </c>
      <c r="K86" s="237">
        <v>1701.03</v>
      </c>
      <c r="L86" s="237">
        <v>1688.377</v>
      </c>
      <c r="M86" s="237">
        <v>1697.182</v>
      </c>
      <c r="N86" s="237">
        <v>1734.6420000000001</v>
      </c>
      <c r="O86" s="237">
        <v>1714.7729999999999</v>
      </c>
      <c r="P86" s="237">
        <v>1755.23</v>
      </c>
      <c r="Q86" s="237">
        <v>1769.395</v>
      </c>
      <c r="R86" s="237">
        <v>1777.8050000000001</v>
      </c>
      <c r="S86" s="237">
        <v>1714.904</v>
      </c>
      <c r="T86" s="237">
        <v>1684.415</v>
      </c>
      <c r="U86" s="237">
        <v>1698.654</v>
      </c>
      <c r="V86" s="237">
        <v>1674.8019999999999</v>
      </c>
      <c r="W86" s="237">
        <v>1724.4760000000001</v>
      </c>
      <c r="X86" s="237">
        <v>1755.768</v>
      </c>
      <c r="Y86" s="237">
        <v>1707.6420000000001</v>
      </c>
      <c r="Z86" s="237">
        <v>38.194000000000003</v>
      </c>
      <c r="AA86" s="237">
        <v>44.994999999999997</v>
      </c>
    </row>
    <row r="87" spans="1:27" x14ac:dyDescent="0.25">
      <c r="A87" s="238">
        <v>45477.416666666664</v>
      </c>
      <c r="B87" s="237">
        <v>37295</v>
      </c>
      <c r="C87" s="237">
        <v>883.73500000000001</v>
      </c>
      <c r="D87" s="237">
        <v>879.14099999999996</v>
      </c>
      <c r="E87" s="237">
        <v>885.08100000000002</v>
      </c>
      <c r="F87" s="237">
        <v>877.64599999999996</v>
      </c>
      <c r="G87" s="237">
        <v>566.25199999999995</v>
      </c>
      <c r="H87" s="237">
        <v>2057.498</v>
      </c>
      <c r="I87" s="237">
        <v>2063.049</v>
      </c>
      <c r="J87" s="237">
        <v>2045.191</v>
      </c>
      <c r="K87" s="237">
        <v>2036.691</v>
      </c>
      <c r="L87" s="237">
        <v>2041.9749999999999</v>
      </c>
      <c r="M87" s="237">
        <v>2051.701</v>
      </c>
      <c r="N87" s="237">
        <v>2074.5520000000001</v>
      </c>
      <c r="O87" s="237">
        <v>2053.279</v>
      </c>
      <c r="P87" s="237">
        <v>2057.81</v>
      </c>
      <c r="Q87" s="237">
        <v>2067.4560000000001</v>
      </c>
      <c r="R87" s="237">
        <v>2062.7420000000002</v>
      </c>
      <c r="S87" s="237">
        <v>2052.5300000000002</v>
      </c>
      <c r="T87" s="237">
        <v>2050.1010000000001</v>
      </c>
      <c r="U87" s="237">
        <v>2059.1889999999999</v>
      </c>
      <c r="V87" s="237">
        <v>2045.5409999999999</v>
      </c>
      <c r="W87" s="237">
        <v>2056.9650000000001</v>
      </c>
      <c r="X87" s="237">
        <v>2064.9380000000001</v>
      </c>
      <c r="Y87" s="237">
        <v>2056.3470000000002</v>
      </c>
      <c r="Z87" s="237">
        <v>42.762999999999998</v>
      </c>
      <c r="AA87" s="237">
        <v>53.037999999999997</v>
      </c>
    </row>
    <row r="88" spans="1:27" x14ac:dyDescent="0.25">
      <c r="A88" s="238">
        <v>45477.458333333336</v>
      </c>
      <c r="B88" s="237">
        <v>38581</v>
      </c>
      <c r="C88" s="237">
        <v>937.02599999999995</v>
      </c>
      <c r="D88" s="237">
        <v>935.37</v>
      </c>
      <c r="E88" s="237">
        <v>946.89</v>
      </c>
      <c r="F88" s="237">
        <v>936.55499999999995</v>
      </c>
      <c r="G88" s="237">
        <v>734.30100000000004</v>
      </c>
      <c r="H88" s="237">
        <v>2166.5039999999999</v>
      </c>
      <c r="I88" s="237">
        <v>2172.4879999999998</v>
      </c>
      <c r="J88" s="237">
        <v>2164.5659999999998</v>
      </c>
      <c r="K88" s="237">
        <v>2114.1419999999998</v>
      </c>
      <c r="L88" s="237">
        <v>2166.6570000000002</v>
      </c>
      <c r="M88" s="237">
        <v>2177.0250000000001</v>
      </c>
      <c r="N88" s="237">
        <v>2191.2530000000002</v>
      </c>
      <c r="O88" s="237">
        <v>2174.6610000000001</v>
      </c>
      <c r="P88" s="237">
        <v>2170.8620000000001</v>
      </c>
      <c r="Q88" s="237">
        <v>2177.797</v>
      </c>
      <c r="R88" s="237">
        <v>2163.096</v>
      </c>
      <c r="S88" s="237">
        <v>2141.2179999999998</v>
      </c>
      <c r="T88" s="237">
        <v>2171.0100000000002</v>
      </c>
      <c r="U88" s="237">
        <v>2182.7719999999999</v>
      </c>
      <c r="V88" s="237">
        <v>2020.6659999999999</v>
      </c>
      <c r="W88" s="237">
        <v>2179.9450000000002</v>
      </c>
      <c r="X88" s="237">
        <v>2184.471</v>
      </c>
      <c r="Y88" s="237">
        <v>2178.4409999999998</v>
      </c>
      <c r="Z88" s="237">
        <v>45.652000000000001</v>
      </c>
      <c r="AA88" s="237">
        <v>57.024999999999999</v>
      </c>
    </row>
    <row r="89" spans="1:27" x14ac:dyDescent="0.25">
      <c r="A89" s="238">
        <v>45477.5</v>
      </c>
      <c r="B89" s="237">
        <v>36861</v>
      </c>
      <c r="C89" s="237">
        <v>958.35299999999995</v>
      </c>
      <c r="D89" s="237">
        <v>958.76700000000005</v>
      </c>
      <c r="E89" s="237">
        <v>972.84299999999996</v>
      </c>
      <c r="F89" s="237">
        <v>961.75199999999995</v>
      </c>
      <c r="G89" s="237">
        <v>865.31700000000001</v>
      </c>
      <c r="H89" s="237">
        <v>2220.0720000000001</v>
      </c>
      <c r="I89" s="237">
        <v>2226.5630000000001</v>
      </c>
      <c r="J89" s="237">
        <v>2220.98</v>
      </c>
      <c r="K89" s="237">
        <v>2204.96</v>
      </c>
      <c r="L89" s="237">
        <v>2224.9769999999999</v>
      </c>
      <c r="M89" s="237">
        <v>2234.4989999999998</v>
      </c>
      <c r="N89" s="237">
        <v>1898.028</v>
      </c>
      <c r="O89" s="237">
        <v>2228.3240000000001</v>
      </c>
      <c r="P89" s="237">
        <v>2223.259</v>
      </c>
      <c r="Q89" s="237">
        <v>2226.5990000000002</v>
      </c>
      <c r="R89" s="237">
        <v>2230.0079999999998</v>
      </c>
      <c r="S89" s="237">
        <v>2225.2069999999999</v>
      </c>
      <c r="T89" s="237">
        <v>2228.4290000000001</v>
      </c>
      <c r="U89" s="237">
        <v>2235.7559999999999</v>
      </c>
      <c r="V89" s="237">
        <v>1912.2729999999999</v>
      </c>
      <c r="W89" s="237">
        <v>2235.4960000000001</v>
      </c>
      <c r="X89" s="237">
        <v>2234.8989999999999</v>
      </c>
      <c r="Y89" s="237">
        <v>2232.7370000000001</v>
      </c>
      <c r="Z89" s="237">
        <v>47.268000000000001</v>
      </c>
      <c r="AA89" s="237">
        <v>59.148000000000003</v>
      </c>
    </row>
    <row r="90" spans="1:27" x14ac:dyDescent="0.25">
      <c r="A90" s="238">
        <v>45477.541666666664</v>
      </c>
      <c r="B90" s="237">
        <v>40663</v>
      </c>
      <c r="C90" s="237">
        <v>957.26300000000003</v>
      </c>
      <c r="D90" s="237">
        <v>957.798</v>
      </c>
      <c r="E90" s="237">
        <v>973.21100000000001</v>
      </c>
      <c r="F90" s="237">
        <v>961.774</v>
      </c>
      <c r="G90" s="237">
        <v>942.96799999999996</v>
      </c>
      <c r="H90" s="237">
        <v>2225.02</v>
      </c>
      <c r="I90" s="237">
        <v>2233.0239999999999</v>
      </c>
      <c r="J90" s="237">
        <v>2226.355</v>
      </c>
      <c r="K90" s="237">
        <v>2195.9160000000002</v>
      </c>
      <c r="L90" s="237">
        <v>2231.7959999999998</v>
      </c>
      <c r="M90" s="237">
        <v>2240.8040000000001</v>
      </c>
      <c r="N90" s="237">
        <v>1123.634</v>
      </c>
      <c r="O90" s="237">
        <v>2236.962</v>
      </c>
      <c r="P90" s="237">
        <v>2234.645</v>
      </c>
      <c r="Q90" s="237">
        <v>2234.3739999999998</v>
      </c>
      <c r="R90" s="237">
        <v>2269.1179999999999</v>
      </c>
      <c r="S90" s="237">
        <v>2234.5459999999998</v>
      </c>
      <c r="T90" s="237">
        <v>2237.7640000000001</v>
      </c>
      <c r="U90" s="237">
        <v>2252.1770000000001</v>
      </c>
      <c r="V90" s="237">
        <v>2174.6030000000001</v>
      </c>
      <c r="W90" s="237">
        <v>2245.723</v>
      </c>
      <c r="X90" s="237">
        <v>2247.2469999999998</v>
      </c>
      <c r="Y90" s="237">
        <v>2248.489</v>
      </c>
      <c r="Z90" s="237">
        <v>48.05</v>
      </c>
      <c r="AA90" s="237">
        <v>59.94</v>
      </c>
    </row>
    <row r="91" spans="1:27" x14ac:dyDescent="0.25">
      <c r="A91" s="238">
        <v>45477.583333333336</v>
      </c>
      <c r="B91" s="237">
        <v>38275</v>
      </c>
      <c r="C91" s="237">
        <v>959.99900000000002</v>
      </c>
      <c r="D91" s="237">
        <v>961.18399999999997</v>
      </c>
      <c r="E91" s="237">
        <v>976.44799999999998</v>
      </c>
      <c r="F91" s="237">
        <v>964.053</v>
      </c>
      <c r="G91" s="237">
        <v>973.59</v>
      </c>
      <c r="H91" s="237">
        <v>2264.152</v>
      </c>
      <c r="I91" s="237">
        <v>2276.4279999999999</v>
      </c>
      <c r="J91" s="237">
        <v>2271.3589999999999</v>
      </c>
      <c r="K91" s="237">
        <v>2252.0920000000001</v>
      </c>
      <c r="L91" s="237">
        <v>2277.9929999999999</v>
      </c>
      <c r="M91" s="237">
        <v>2287.5479999999998</v>
      </c>
      <c r="N91" s="237">
        <v>718.13400000000001</v>
      </c>
      <c r="O91" s="237">
        <v>2277.7080000000001</v>
      </c>
      <c r="P91" s="237">
        <v>2276.0349999999999</v>
      </c>
      <c r="Q91" s="237">
        <v>2273.4209999999998</v>
      </c>
      <c r="R91" s="237">
        <v>2306.2249999999999</v>
      </c>
      <c r="S91" s="237">
        <v>2281.1559999999999</v>
      </c>
      <c r="T91" s="237">
        <v>2250.944</v>
      </c>
      <c r="U91" s="237">
        <v>2299.1439999999998</v>
      </c>
      <c r="V91" s="237">
        <v>2308.9</v>
      </c>
      <c r="W91" s="237">
        <v>2288.087</v>
      </c>
      <c r="X91" s="237">
        <v>2292.9</v>
      </c>
      <c r="Y91" s="237">
        <v>2291.5230000000001</v>
      </c>
      <c r="Z91" s="237">
        <v>47.662999999999997</v>
      </c>
      <c r="AA91" s="237">
        <v>58.941000000000003</v>
      </c>
    </row>
    <row r="92" spans="1:27" x14ac:dyDescent="0.25">
      <c r="A92" s="238">
        <v>45477.625</v>
      </c>
      <c r="B92" s="237">
        <v>33946</v>
      </c>
      <c r="C92" s="237">
        <v>958.82299999999998</v>
      </c>
      <c r="D92" s="237">
        <v>959.03099999999995</v>
      </c>
      <c r="E92" s="237">
        <v>973.72699999999998</v>
      </c>
      <c r="F92" s="237">
        <v>962.58799999999997</v>
      </c>
      <c r="G92" s="237">
        <v>934.29</v>
      </c>
      <c r="H92" s="237">
        <v>2266.817</v>
      </c>
      <c r="I92" s="237">
        <v>2271.7620000000002</v>
      </c>
      <c r="J92" s="237">
        <v>2274.0079999999998</v>
      </c>
      <c r="K92" s="237">
        <v>2265.3820000000001</v>
      </c>
      <c r="L92" s="237">
        <v>2284.8209999999999</v>
      </c>
      <c r="M92" s="237">
        <v>2289.0259999999998</v>
      </c>
      <c r="N92" s="237">
        <v>0</v>
      </c>
      <c r="O92" s="237">
        <v>2278.3629999999998</v>
      </c>
      <c r="P92" s="237">
        <v>2272.4690000000001</v>
      </c>
      <c r="Q92" s="237">
        <v>2264.7159999999999</v>
      </c>
      <c r="R92" s="237">
        <v>2316.105</v>
      </c>
      <c r="S92" s="237">
        <v>2278.2440000000001</v>
      </c>
      <c r="T92" s="237">
        <v>2282.462</v>
      </c>
      <c r="U92" s="237">
        <v>2295.069</v>
      </c>
      <c r="V92" s="237">
        <v>2306.181</v>
      </c>
      <c r="W92" s="237">
        <v>2282.8539999999998</v>
      </c>
      <c r="X92" s="237">
        <v>2285.424</v>
      </c>
      <c r="Y92" s="237">
        <v>2283.69</v>
      </c>
      <c r="Z92" s="237">
        <v>46.747</v>
      </c>
      <c r="AA92" s="237">
        <v>57.796999999999997</v>
      </c>
    </row>
    <row r="93" spans="1:27" x14ac:dyDescent="0.25">
      <c r="A93" s="238">
        <v>45477.666666666664</v>
      </c>
      <c r="B93" s="237">
        <v>42299</v>
      </c>
      <c r="C93" s="237">
        <v>951.10299999999995</v>
      </c>
      <c r="D93" s="237">
        <v>956.096</v>
      </c>
      <c r="E93" s="237">
        <v>970.25300000000004</v>
      </c>
      <c r="F93" s="237">
        <v>959.83100000000002</v>
      </c>
      <c r="G93" s="237">
        <v>841.101</v>
      </c>
      <c r="H93" s="237">
        <v>2226.6390000000001</v>
      </c>
      <c r="I93" s="237">
        <v>2226.4760000000001</v>
      </c>
      <c r="J93" s="237">
        <v>2242.203</v>
      </c>
      <c r="K93" s="237">
        <v>2218.9699999999998</v>
      </c>
      <c r="L93" s="237">
        <v>2251.7710000000002</v>
      </c>
      <c r="M93" s="237">
        <v>2254.0729999999999</v>
      </c>
      <c r="N93" s="237">
        <v>0</v>
      </c>
      <c r="O93" s="237">
        <v>2237.6370000000002</v>
      </c>
      <c r="P93" s="237">
        <v>2228.346</v>
      </c>
      <c r="Q93" s="237">
        <v>2224.5810000000001</v>
      </c>
      <c r="R93" s="237">
        <v>2285.4479999999999</v>
      </c>
      <c r="S93" s="237">
        <v>2245.808</v>
      </c>
      <c r="T93" s="237">
        <v>2248.1439999999998</v>
      </c>
      <c r="U93" s="237">
        <v>2254.61</v>
      </c>
      <c r="V93" s="237">
        <v>2260.7289999999998</v>
      </c>
      <c r="W93" s="237">
        <v>2246.0189999999998</v>
      </c>
      <c r="X93" s="237">
        <v>2250.614</v>
      </c>
      <c r="Y93" s="237">
        <v>2249.8220000000001</v>
      </c>
      <c r="Z93" s="237">
        <v>47.75</v>
      </c>
      <c r="AA93" s="237">
        <v>59.539000000000001</v>
      </c>
    </row>
    <row r="94" spans="1:27" x14ac:dyDescent="0.25">
      <c r="A94" s="238">
        <v>45477.708333333336</v>
      </c>
      <c r="B94" s="237">
        <v>37091</v>
      </c>
      <c r="C94" s="237">
        <v>930.72299999999996</v>
      </c>
      <c r="D94" s="237">
        <v>932.79399999999998</v>
      </c>
      <c r="E94" s="237">
        <v>942.63199999999995</v>
      </c>
      <c r="F94" s="237">
        <v>931.673</v>
      </c>
      <c r="G94" s="237">
        <v>700.51300000000003</v>
      </c>
      <c r="H94" s="237">
        <v>2175.1889999999999</v>
      </c>
      <c r="I94" s="237">
        <v>2162.2289999999998</v>
      </c>
      <c r="J94" s="237">
        <v>2192.3609999999999</v>
      </c>
      <c r="K94" s="237">
        <v>2153.9720000000002</v>
      </c>
      <c r="L94" s="237">
        <v>2195.8690000000001</v>
      </c>
      <c r="M94" s="237">
        <v>2195.8809999999999</v>
      </c>
      <c r="N94" s="237">
        <v>0</v>
      </c>
      <c r="O94" s="237">
        <v>2175.518</v>
      </c>
      <c r="P94" s="237">
        <v>2160.8960000000002</v>
      </c>
      <c r="Q94" s="237">
        <v>2162.3420000000001</v>
      </c>
      <c r="R94" s="237">
        <v>2208.8220000000001</v>
      </c>
      <c r="S94" s="237">
        <v>2177.6570000000002</v>
      </c>
      <c r="T94" s="237">
        <v>2176.5010000000002</v>
      </c>
      <c r="U94" s="237">
        <v>2176.2579999999998</v>
      </c>
      <c r="V94" s="237">
        <v>2176.502</v>
      </c>
      <c r="W94" s="237">
        <v>2170.7910000000002</v>
      </c>
      <c r="X94" s="237">
        <v>2156.0149999999999</v>
      </c>
      <c r="Y94" s="237">
        <v>2164.1370000000002</v>
      </c>
      <c r="Z94" s="237">
        <v>45.703000000000003</v>
      </c>
      <c r="AA94" s="237">
        <v>58.146000000000001</v>
      </c>
    </row>
    <row r="95" spans="1:27" x14ac:dyDescent="0.25">
      <c r="A95" s="238">
        <v>45477.75</v>
      </c>
      <c r="B95" s="237">
        <v>35154</v>
      </c>
      <c r="C95" s="237">
        <v>880.53</v>
      </c>
      <c r="D95" s="237">
        <v>879.09</v>
      </c>
      <c r="E95" s="237">
        <v>890.90099999999995</v>
      </c>
      <c r="F95" s="237">
        <v>879.07100000000003</v>
      </c>
      <c r="G95" s="237">
        <v>460.875</v>
      </c>
      <c r="H95" s="237">
        <v>2065.5819999999999</v>
      </c>
      <c r="I95" s="237">
        <v>2061.029</v>
      </c>
      <c r="J95" s="237">
        <v>2058.9180000000001</v>
      </c>
      <c r="K95" s="237">
        <v>2058.8150000000001</v>
      </c>
      <c r="L95" s="237">
        <v>2067.8119999999999</v>
      </c>
      <c r="M95" s="237">
        <v>2071.9679999999998</v>
      </c>
      <c r="N95" s="237">
        <v>0</v>
      </c>
      <c r="O95" s="237">
        <v>2009.31</v>
      </c>
      <c r="P95" s="237">
        <v>2052.12</v>
      </c>
      <c r="Q95" s="237">
        <v>2066.2739999999999</v>
      </c>
      <c r="R95" s="237">
        <v>2081.1790000000001</v>
      </c>
      <c r="S95" s="237">
        <v>2047.232</v>
      </c>
      <c r="T95" s="237">
        <v>2054.348</v>
      </c>
      <c r="U95" s="237">
        <v>2061.0549999999998</v>
      </c>
      <c r="V95" s="237">
        <v>2064.3820000000001</v>
      </c>
      <c r="W95" s="237">
        <v>2070.248</v>
      </c>
      <c r="X95" s="237">
        <v>2038.2439999999999</v>
      </c>
      <c r="Y95" s="237">
        <v>2053.67</v>
      </c>
      <c r="Z95" s="237">
        <v>43.302999999999997</v>
      </c>
      <c r="AA95" s="237">
        <v>55.08</v>
      </c>
    </row>
    <row r="96" spans="1:27" x14ac:dyDescent="0.25">
      <c r="A96" s="238">
        <v>45477.791666666664</v>
      </c>
      <c r="B96" s="237">
        <v>30937</v>
      </c>
      <c r="C96" s="237">
        <v>743.82</v>
      </c>
      <c r="D96" s="237">
        <v>763.04200000000003</v>
      </c>
      <c r="E96" s="237">
        <v>762.48400000000004</v>
      </c>
      <c r="F96" s="237">
        <v>753.40300000000002</v>
      </c>
      <c r="G96" s="237">
        <v>302.43599999999998</v>
      </c>
      <c r="H96" s="237">
        <v>1745.809</v>
      </c>
      <c r="I96" s="237">
        <v>1721.9680000000001</v>
      </c>
      <c r="J96" s="237">
        <v>1747.3389999999999</v>
      </c>
      <c r="K96" s="237">
        <v>1747.9079999999999</v>
      </c>
      <c r="L96" s="237">
        <v>1759.643</v>
      </c>
      <c r="M96" s="237">
        <v>1746.665</v>
      </c>
      <c r="N96" s="237">
        <v>1673.1890000000001</v>
      </c>
      <c r="O96" s="237">
        <v>1743.11</v>
      </c>
      <c r="P96" s="237">
        <v>1708.8230000000001</v>
      </c>
      <c r="Q96" s="237">
        <v>1713.4179999999999</v>
      </c>
      <c r="R96" s="237">
        <v>1763.1189999999999</v>
      </c>
      <c r="S96" s="237">
        <v>1728.9839999999999</v>
      </c>
      <c r="T96" s="237">
        <v>1733.1579999999999</v>
      </c>
      <c r="U96" s="237">
        <v>1713.7670000000001</v>
      </c>
      <c r="V96" s="237">
        <v>1740.8579999999999</v>
      </c>
      <c r="W96" s="237">
        <v>1738.472</v>
      </c>
      <c r="X96" s="237">
        <v>1698.799</v>
      </c>
      <c r="Y96" s="237">
        <v>1728.944</v>
      </c>
      <c r="Z96" s="237">
        <v>41.256999999999998</v>
      </c>
      <c r="AA96" s="237">
        <v>51.206000000000003</v>
      </c>
    </row>
    <row r="97" spans="1:27" x14ac:dyDescent="0.25">
      <c r="A97" s="238">
        <v>45477.833333333336</v>
      </c>
      <c r="B97" s="237">
        <v>13316</v>
      </c>
      <c r="C97" s="237">
        <v>365.17</v>
      </c>
      <c r="D97" s="237">
        <v>437.59899999999999</v>
      </c>
      <c r="E97" s="237">
        <v>408.072</v>
      </c>
      <c r="F97" s="237">
        <v>382.83300000000003</v>
      </c>
      <c r="G97" s="237">
        <v>152.161</v>
      </c>
      <c r="H97" s="237">
        <v>777.65</v>
      </c>
      <c r="I97" s="237">
        <v>710.97900000000004</v>
      </c>
      <c r="J97" s="237">
        <v>755.56100000000004</v>
      </c>
      <c r="K97" s="237">
        <v>743.91600000000005</v>
      </c>
      <c r="L97" s="237">
        <v>764.36099999999999</v>
      </c>
      <c r="M97" s="237">
        <v>778.61099999999999</v>
      </c>
      <c r="N97" s="237">
        <v>801.03</v>
      </c>
      <c r="O97" s="237">
        <v>791.83</v>
      </c>
      <c r="P97" s="237">
        <v>700.30700000000002</v>
      </c>
      <c r="Q97" s="237">
        <v>732.86199999999997</v>
      </c>
      <c r="R97" s="237">
        <v>741.56299999999999</v>
      </c>
      <c r="S97" s="237">
        <v>742.85500000000002</v>
      </c>
      <c r="T97" s="237">
        <v>749.31100000000004</v>
      </c>
      <c r="U97" s="237">
        <v>710.875</v>
      </c>
      <c r="V97" s="237">
        <v>736.10900000000004</v>
      </c>
      <c r="W97" s="237">
        <v>715.52499999999998</v>
      </c>
      <c r="X97" s="237">
        <v>707.46400000000006</v>
      </c>
      <c r="Y97" s="237">
        <v>749.92399999999998</v>
      </c>
      <c r="Z97" s="237">
        <v>39.533000000000001</v>
      </c>
      <c r="AA97" s="237">
        <v>45.686</v>
      </c>
    </row>
    <row r="98" spans="1:27" x14ac:dyDescent="0.25">
      <c r="A98" s="238">
        <v>45477.875</v>
      </c>
      <c r="B98" s="237">
        <v>1463</v>
      </c>
      <c r="C98" s="237">
        <v>34.938000000000002</v>
      </c>
      <c r="D98" s="237">
        <v>51.030999999999999</v>
      </c>
      <c r="E98" s="237">
        <v>45.834000000000003</v>
      </c>
      <c r="F98" s="237">
        <v>40.679000000000002</v>
      </c>
      <c r="G98" s="237">
        <v>22.875</v>
      </c>
      <c r="H98" s="237">
        <v>90.581000000000003</v>
      </c>
      <c r="I98" s="237">
        <v>81.772999999999996</v>
      </c>
      <c r="J98" s="237">
        <v>87.513000000000005</v>
      </c>
      <c r="K98" s="237">
        <v>88.052000000000007</v>
      </c>
      <c r="L98" s="237">
        <v>90.983999999999995</v>
      </c>
      <c r="M98" s="237">
        <v>88.804000000000002</v>
      </c>
      <c r="N98" s="237">
        <v>91.623000000000005</v>
      </c>
      <c r="O98" s="237">
        <v>92.774000000000001</v>
      </c>
      <c r="P98" s="237">
        <v>79.614000000000004</v>
      </c>
      <c r="Q98" s="237">
        <v>79.686000000000007</v>
      </c>
      <c r="R98" s="237">
        <v>84.858000000000004</v>
      </c>
      <c r="S98" s="237">
        <v>84.418999999999997</v>
      </c>
      <c r="T98" s="237">
        <v>86.024000000000001</v>
      </c>
      <c r="U98" s="237">
        <v>80.415999999999997</v>
      </c>
      <c r="V98" s="237">
        <v>87.558999999999997</v>
      </c>
      <c r="W98" s="237">
        <v>83.284999999999997</v>
      </c>
      <c r="X98" s="237">
        <v>74.878</v>
      </c>
      <c r="Y98" s="237">
        <v>84.427000000000007</v>
      </c>
      <c r="Z98" s="237">
        <v>32.79</v>
      </c>
      <c r="AA98" s="237">
        <v>33.723999999999997</v>
      </c>
    </row>
    <row r="99" spans="1:27" x14ac:dyDescent="0.25">
      <c r="A99" s="238">
        <v>45477.916666666664</v>
      </c>
      <c r="B99" s="237">
        <v>0</v>
      </c>
      <c r="C99" s="237">
        <v>0</v>
      </c>
      <c r="D99" s="237">
        <v>0</v>
      </c>
      <c r="E99" s="237">
        <v>0</v>
      </c>
      <c r="F99" s="237">
        <v>0</v>
      </c>
      <c r="G99" s="237">
        <v>0</v>
      </c>
      <c r="H99" s="237">
        <v>0</v>
      </c>
      <c r="I99" s="237">
        <v>0</v>
      </c>
      <c r="J99" s="237">
        <v>0</v>
      </c>
      <c r="K99" s="237">
        <v>0</v>
      </c>
      <c r="L99" s="237">
        <v>0</v>
      </c>
      <c r="M99" s="237">
        <v>0</v>
      </c>
      <c r="N99" s="237">
        <v>0</v>
      </c>
      <c r="O99" s="237">
        <v>0</v>
      </c>
      <c r="P99" s="237">
        <v>0</v>
      </c>
      <c r="Q99" s="237">
        <v>0</v>
      </c>
      <c r="R99" s="237">
        <v>0</v>
      </c>
      <c r="S99" s="237">
        <v>0</v>
      </c>
      <c r="T99" s="237">
        <v>0</v>
      </c>
      <c r="U99" s="237">
        <v>0</v>
      </c>
      <c r="V99" s="237">
        <v>0</v>
      </c>
      <c r="W99" s="237">
        <v>0</v>
      </c>
      <c r="X99" s="237">
        <v>0</v>
      </c>
      <c r="Y99" s="237">
        <v>0</v>
      </c>
      <c r="Z99" s="237">
        <v>29.896000000000001</v>
      </c>
      <c r="AA99" s="237">
        <v>29.131</v>
      </c>
    </row>
    <row r="100" spans="1:27" x14ac:dyDescent="0.25">
      <c r="A100" s="238">
        <v>45477.958333333336</v>
      </c>
      <c r="B100" s="237">
        <v>0</v>
      </c>
      <c r="C100" s="237">
        <v>0</v>
      </c>
      <c r="D100" s="237">
        <v>0</v>
      </c>
      <c r="E100" s="237">
        <v>0</v>
      </c>
      <c r="F100" s="237">
        <v>0</v>
      </c>
      <c r="G100" s="237">
        <v>0</v>
      </c>
      <c r="H100" s="237">
        <v>0</v>
      </c>
      <c r="I100" s="237">
        <v>0</v>
      </c>
      <c r="J100" s="237">
        <v>0</v>
      </c>
      <c r="K100" s="237">
        <v>0</v>
      </c>
      <c r="L100" s="237">
        <v>0</v>
      </c>
      <c r="M100" s="237">
        <v>0</v>
      </c>
      <c r="N100" s="237">
        <v>0</v>
      </c>
      <c r="O100" s="237">
        <v>0</v>
      </c>
      <c r="P100" s="237">
        <v>0</v>
      </c>
      <c r="Q100" s="237">
        <v>0</v>
      </c>
      <c r="R100" s="237">
        <v>0</v>
      </c>
      <c r="S100" s="237">
        <v>0</v>
      </c>
      <c r="T100" s="237">
        <v>0</v>
      </c>
      <c r="U100" s="237">
        <v>0</v>
      </c>
      <c r="V100" s="237">
        <v>0</v>
      </c>
      <c r="W100" s="237">
        <v>0</v>
      </c>
      <c r="X100" s="237">
        <v>0</v>
      </c>
      <c r="Y100" s="237">
        <v>0</v>
      </c>
      <c r="Z100" s="237">
        <v>29.562999999999999</v>
      </c>
      <c r="AA100" s="237">
        <v>28.965</v>
      </c>
    </row>
    <row r="101" spans="1:27" x14ac:dyDescent="0.25">
      <c r="A101" s="238">
        <v>45478</v>
      </c>
      <c r="B101" s="237">
        <v>0</v>
      </c>
      <c r="C101" s="237">
        <v>0</v>
      </c>
      <c r="D101" s="237">
        <v>0</v>
      </c>
      <c r="E101" s="237">
        <v>0</v>
      </c>
      <c r="F101" s="237">
        <v>0</v>
      </c>
      <c r="G101" s="237">
        <v>0</v>
      </c>
      <c r="H101" s="237">
        <v>0</v>
      </c>
      <c r="I101" s="237">
        <v>0</v>
      </c>
      <c r="J101" s="237">
        <v>0</v>
      </c>
      <c r="K101" s="237">
        <v>0</v>
      </c>
      <c r="L101" s="237">
        <v>0</v>
      </c>
      <c r="M101" s="237">
        <v>0</v>
      </c>
      <c r="N101" s="237">
        <v>0</v>
      </c>
      <c r="O101" s="237">
        <v>0</v>
      </c>
      <c r="P101" s="237">
        <v>0</v>
      </c>
      <c r="Q101" s="237">
        <v>0</v>
      </c>
      <c r="R101" s="237">
        <v>0</v>
      </c>
      <c r="S101" s="237">
        <v>0</v>
      </c>
      <c r="T101" s="237">
        <v>0</v>
      </c>
      <c r="U101" s="237">
        <v>0</v>
      </c>
      <c r="V101" s="237">
        <v>0</v>
      </c>
      <c r="W101" s="237">
        <v>0</v>
      </c>
      <c r="X101" s="237">
        <v>0</v>
      </c>
      <c r="Y101" s="237">
        <v>0</v>
      </c>
      <c r="Z101" s="237">
        <v>29.298999999999999</v>
      </c>
      <c r="AA101" s="237">
        <v>28.641999999999999</v>
      </c>
    </row>
    <row r="102" spans="1:27" x14ac:dyDescent="0.25">
      <c r="A102" s="238">
        <v>45478.041666666664</v>
      </c>
      <c r="B102" s="237">
        <v>0</v>
      </c>
      <c r="C102" s="237">
        <v>0</v>
      </c>
      <c r="D102" s="237">
        <v>0</v>
      </c>
      <c r="E102" s="237">
        <v>0</v>
      </c>
      <c r="F102" s="237">
        <v>0</v>
      </c>
      <c r="G102" s="237">
        <v>0</v>
      </c>
      <c r="H102" s="237">
        <v>0</v>
      </c>
      <c r="I102" s="237">
        <v>0</v>
      </c>
      <c r="J102" s="237">
        <v>0</v>
      </c>
      <c r="K102" s="237">
        <v>0</v>
      </c>
      <c r="L102" s="237">
        <v>0</v>
      </c>
      <c r="M102" s="237">
        <v>0</v>
      </c>
      <c r="N102" s="237">
        <v>0</v>
      </c>
      <c r="O102" s="237">
        <v>0</v>
      </c>
      <c r="P102" s="237">
        <v>0</v>
      </c>
      <c r="Q102" s="237">
        <v>0</v>
      </c>
      <c r="R102" s="237">
        <v>0</v>
      </c>
      <c r="S102" s="237">
        <v>0</v>
      </c>
      <c r="T102" s="237">
        <v>0</v>
      </c>
      <c r="U102" s="237">
        <v>0</v>
      </c>
      <c r="V102" s="237">
        <v>0</v>
      </c>
      <c r="W102" s="237">
        <v>0</v>
      </c>
      <c r="X102" s="237">
        <v>0</v>
      </c>
      <c r="Y102" s="237">
        <v>0</v>
      </c>
      <c r="Z102" s="237">
        <v>27.908999999999999</v>
      </c>
      <c r="AA102" s="237">
        <v>27.131</v>
      </c>
    </row>
    <row r="103" spans="1:27" x14ac:dyDescent="0.25">
      <c r="A103" s="238">
        <v>45478.083333333336</v>
      </c>
      <c r="B103" s="237">
        <v>0</v>
      </c>
      <c r="C103" s="237">
        <v>0</v>
      </c>
      <c r="D103" s="237">
        <v>0</v>
      </c>
      <c r="E103" s="237">
        <v>0</v>
      </c>
      <c r="F103" s="237">
        <v>0</v>
      </c>
      <c r="G103" s="237">
        <v>0</v>
      </c>
      <c r="H103" s="237">
        <v>0</v>
      </c>
      <c r="I103" s="237">
        <v>0</v>
      </c>
      <c r="J103" s="237">
        <v>0</v>
      </c>
      <c r="K103" s="237">
        <v>0</v>
      </c>
      <c r="L103" s="237">
        <v>0</v>
      </c>
      <c r="M103" s="237">
        <v>0</v>
      </c>
      <c r="N103" s="237">
        <v>0</v>
      </c>
      <c r="O103" s="237">
        <v>0</v>
      </c>
      <c r="P103" s="237">
        <v>0</v>
      </c>
      <c r="Q103" s="237">
        <v>0</v>
      </c>
      <c r="R103" s="237">
        <v>0</v>
      </c>
      <c r="S103" s="237">
        <v>0</v>
      </c>
      <c r="T103" s="237">
        <v>0</v>
      </c>
      <c r="U103" s="237">
        <v>0</v>
      </c>
      <c r="V103" s="237">
        <v>0</v>
      </c>
      <c r="W103" s="237">
        <v>0</v>
      </c>
      <c r="X103" s="237">
        <v>0</v>
      </c>
      <c r="Y103" s="237">
        <v>0</v>
      </c>
      <c r="Z103" s="237">
        <v>28.053999999999998</v>
      </c>
      <c r="AA103" s="237">
        <v>27.135000000000002</v>
      </c>
    </row>
    <row r="104" spans="1:27" x14ac:dyDescent="0.25">
      <c r="A104" s="238">
        <v>45478.125</v>
      </c>
      <c r="B104" s="237">
        <v>0</v>
      </c>
      <c r="C104" s="237">
        <v>0</v>
      </c>
      <c r="D104" s="237">
        <v>0</v>
      </c>
      <c r="E104" s="237">
        <v>0</v>
      </c>
      <c r="F104" s="237">
        <v>0</v>
      </c>
      <c r="G104" s="237">
        <v>0</v>
      </c>
      <c r="H104" s="237">
        <v>0</v>
      </c>
      <c r="I104" s="237">
        <v>0</v>
      </c>
      <c r="J104" s="237">
        <v>0</v>
      </c>
      <c r="K104" s="237">
        <v>0</v>
      </c>
      <c r="L104" s="237">
        <v>0</v>
      </c>
      <c r="M104" s="237">
        <v>0</v>
      </c>
      <c r="N104" s="237">
        <v>0</v>
      </c>
      <c r="O104" s="237">
        <v>0</v>
      </c>
      <c r="P104" s="237">
        <v>0</v>
      </c>
      <c r="Q104" s="237">
        <v>0</v>
      </c>
      <c r="R104" s="237">
        <v>0</v>
      </c>
      <c r="S104" s="237">
        <v>0</v>
      </c>
      <c r="T104" s="237">
        <v>0</v>
      </c>
      <c r="U104" s="237">
        <v>0</v>
      </c>
      <c r="V104" s="237">
        <v>0</v>
      </c>
      <c r="W104" s="237">
        <v>0</v>
      </c>
      <c r="X104" s="237">
        <v>0</v>
      </c>
      <c r="Y104" s="237">
        <v>0</v>
      </c>
      <c r="Z104" s="237">
        <v>27.062000000000001</v>
      </c>
      <c r="AA104" s="237">
        <v>26.327000000000002</v>
      </c>
    </row>
    <row r="105" spans="1:27" x14ac:dyDescent="0.25">
      <c r="A105" s="238">
        <v>45478.166666666664</v>
      </c>
      <c r="B105" s="237">
        <v>0</v>
      </c>
      <c r="C105" s="237">
        <v>0</v>
      </c>
      <c r="D105" s="237">
        <v>0</v>
      </c>
      <c r="E105" s="237">
        <v>0</v>
      </c>
      <c r="F105" s="237">
        <v>0</v>
      </c>
      <c r="G105" s="237">
        <v>0</v>
      </c>
      <c r="H105" s="237">
        <v>0</v>
      </c>
      <c r="I105" s="237">
        <v>0</v>
      </c>
      <c r="J105" s="237">
        <v>0</v>
      </c>
      <c r="K105" s="237">
        <v>0</v>
      </c>
      <c r="L105" s="237">
        <v>0</v>
      </c>
      <c r="M105" s="237">
        <v>0</v>
      </c>
      <c r="N105" s="237">
        <v>0</v>
      </c>
      <c r="O105" s="237">
        <v>0</v>
      </c>
      <c r="P105" s="237">
        <v>0</v>
      </c>
      <c r="Q105" s="237">
        <v>0</v>
      </c>
      <c r="R105" s="237">
        <v>0</v>
      </c>
      <c r="S105" s="237">
        <v>0</v>
      </c>
      <c r="T105" s="237">
        <v>0</v>
      </c>
      <c r="U105" s="237">
        <v>0</v>
      </c>
      <c r="V105" s="237">
        <v>0</v>
      </c>
      <c r="W105" s="237">
        <v>0</v>
      </c>
      <c r="X105" s="237">
        <v>0</v>
      </c>
      <c r="Y105" s="237">
        <v>0</v>
      </c>
      <c r="Z105" s="237">
        <v>25.509</v>
      </c>
      <c r="AA105" s="237">
        <v>24.620999999999999</v>
      </c>
    </row>
    <row r="106" spans="1:27" x14ac:dyDescent="0.25">
      <c r="A106" s="238">
        <v>45478.208333333336</v>
      </c>
      <c r="B106" s="237">
        <v>0</v>
      </c>
      <c r="C106" s="237">
        <v>0</v>
      </c>
      <c r="D106" s="237">
        <v>0</v>
      </c>
      <c r="E106" s="237">
        <v>0</v>
      </c>
      <c r="F106" s="237">
        <v>0</v>
      </c>
      <c r="G106" s="237">
        <v>0</v>
      </c>
      <c r="H106" s="237">
        <v>0</v>
      </c>
      <c r="I106" s="237">
        <v>0</v>
      </c>
      <c r="J106" s="237">
        <v>0</v>
      </c>
      <c r="K106" s="237">
        <v>0</v>
      </c>
      <c r="L106" s="237">
        <v>0</v>
      </c>
      <c r="M106" s="237">
        <v>0</v>
      </c>
      <c r="N106" s="237">
        <v>0</v>
      </c>
      <c r="O106" s="237">
        <v>0</v>
      </c>
      <c r="P106" s="237">
        <v>0</v>
      </c>
      <c r="Q106" s="237">
        <v>0</v>
      </c>
      <c r="R106" s="237">
        <v>0</v>
      </c>
      <c r="S106" s="237">
        <v>0</v>
      </c>
      <c r="T106" s="237">
        <v>0</v>
      </c>
      <c r="U106" s="237">
        <v>0</v>
      </c>
      <c r="V106" s="237">
        <v>0</v>
      </c>
      <c r="W106" s="237">
        <v>0</v>
      </c>
      <c r="X106" s="237">
        <v>0</v>
      </c>
      <c r="Y106" s="237">
        <v>0</v>
      </c>
      <c r="Z106" s="237">
        <v>23.641999999999999</v>
      </c>
      <c r="AA106" s="237">
        <v>22.754000000000001</v>
      </c>
    </row>
    <row r="107" spans="1:27" x14ac:dyDescent="0.25">
      <c r="A107" s="238">
        <v>45478.25</v>
      </c>
      <c r="B107" s="237">
        <v>0</v>
      </c>
      <c r="C107" s="237">
        <v>0</v>
      </c>
      <c r="D107" s="237">
        <v>0</v>
      </c>
      <c r="E107" s="237">
        <v>0</v>
      </c>
      <c r="F107" s="237">
        <v>0</v>
      </c>
      <c r="G107" s="237">
        <v>0</v>
      </c>
      <c r="H107" s="237">
        <v>0</v>
      </c>
      <c r="I107" s="237">
        <v>0</v>
      </c>
      <c r="J107" s="237">
        <v>0</v>
      </c>
      <c r="K107" s="237">
        <v>0</v>
      </c>
      <c r="L107" s="237">
        <v>0</v>
      </c>
      <c r="M107" s="237">
        <v>0</v>
      </c>
      <c r="N107" s="237">
        <v>0</v>
      </c>
      <c r="O107" s="237">
        <v>0</v>
      </c>
      <c r="P107" s="237">
        <v>0</v>
      </c>
      <c r="Q107" s="237">
        <v>0</v>
      </c>
      <c r="R107" s="237">
        <v>0</v>
      </c>
      <c r="S107" s="237">
        <v>0</v>
      </c>
      <c r="T107" s="237">
        <v>0</v>
      </c>
      <c r="U107" s="237">
        <v>0</v>
      </c>
      <c r="V107" s="237">
        <v>0</v>
      </c>
      <c r="W107" s="237">
        <v>0</v>
      </c>
      <c r="X107" s="237">
        <v>0</v>
      </c>
      <c r="Y107" s="237">
        <v>0</v>
      </c>
      <c r="Z107" s="237">
        <v>23.78</v>
      </c>
      <c r="AA107" s="237">
        <v>22.798999999999999</v>
      </c>
    </row>
    <row r="108" spans="1:27" x14ac:dyDescent="0.25">
      <c r="A108" s="238">
        <v>45478.291666666664</v>
      </c>
      <c r="B108" s="237">
        <v>876</v>
      </c>
      <c r="C108" s="237">
        <v>24.867000000000001</v>
      </c>
      <c r="D108" s="237">
        <v>17.850000000000001</v>
      </c>
      <c r="E108" s="237">
        <v>19.422999999999998</v>
      </c>
      <c r="F108" s="237">
        <v>23.597999999999999</v>
      </c>
      <c r="G108" s="237">
        <v>25.937000000000001</v>
      </c>
      <c r="H108" s="237">
        <v>56.805</v>
      </c>
      <c r="I108" s="237">
        <v>60.189</v>
      </c>
      <c r="J108" s="237">
        <v>51.015999999999998</v>
      </c>
      <c r="K108" s="237">
        <v>48.247</v>
      </c>
      <c r="L108" s="237">
        <v>47.076999999999998</v>
      </c>
      <c r="M108" s="237">
        <v>48.945999999999998</v>
      </c>
      <c r="N108" s="237">
        <v>50.97</v>
      </c>
      <c r="O108" s="237">
        <v>52.429000000000002</v>
      </c>
      <c r="P108" s="237">
        <v>56.612000000000002</v>
      </c>
      <c r="Q108" s="237">
        <v>60.567999999999998</v>
      </c>
      <c r="R108" s="237">
        <v>55.87</v>
      </c>
      <c r="S108" s="237">
        <v>50.058999999999997</v>
      </c>
      <c r="T108" s="237">
        <v>51.802</v>
      </c>
      <c r="U108" s="237">
        <v>50.323999999999998</v>
      </c>
      <c r="V108" s="237">
        <v>43.484000000000002</v>
      </c>
      <c r="W108" s="237">
        <v>45.334000000000003</v>
      </c>
      <c r="X108" s="237">
        <v>57.664000000000001</v>
      </c>
      <c r="Y108" s="237">
        <v>50.191000000000003</v>
      </c>
      <c r="Z108" s="237">
        <v>23.670999999999999</v>
      </c>
      <c r="AA108" s="237">
        <v>22.824000000000002</v>
      </c>
    </row>
    <row r="109" spans="1:27" x14ac:dyDescent="0.25">
      <c r="A109" s="238">
        <v>45478.333333333336</v>
      </c>
      <c r="B109" s="237">
        <v>11570</v>
      </c>
      <c r="C109" s="237">
        <v>281.93599999999998</v>
      </c>
      <c r="D109" s="237">
        <v>227.35900000000001</v>
      </c>
      <c r="E109" s="237">
        <v>240.93</v>
      </c>
      <c r="F109" s="237">
        <v>283.38299999999998</v>
      </c>
      <c r="G109" s="237">
        <v>166.93799999999999</v>
      </c>
      <c r="H109" s="237">
        <v>676.66700000000003</v>
      </c>
      <c r="I109" s="237">
        <v>724.06600000000003</v>
      </c>
      <c r="J109" s="237">
        <v>643.75699999999995</v>
      </c>
      <c r="K109" s="237">
        <v>623.65200000000004</v>
      </c>
      <c r="L109" s="237">
        <v>606.15499999999997</v>
      </c>
      <c r="M109" s="237">
        <v>614.75099999999998</v>
      </c>
      <c r="N109" s="237">
        <v>645.36800000000005</v>
      </c>
      <c r="O109" s="237">
        <v>650.95600000000002</v>
      </c>
      <c r="P109" s="237">
        <v>701.92</v>
      </c>
      <c r="Q109" s="237">
        <v>722.11599999999999</v>
      </c>
      <c r="R109" s="237">
        <v>696.572</v>
      </c>
      <c r="S109" s="237">
        <v>642.18499999999995</v>
      </c>
      <c r="T109" s="237">
        <v>636.12099999999998</v>
      </c>
      <c r="U109" s="237">
        <v>639.07399999999996</v>
      </c>
      <c r="V109" s="237">
        <v>598.29300000000001</v>
      </c>
      <c r="W109" s="237">
        <v>643.36500000000001</v>
      </c>
      <c r="X109" s="237">
        <v>701.74300000000005</v>
      </c>
      <c r="Y109" s="237">
        <v>630.24599999999998</v>
      </c>
      <c r="Z109" s="237">
        <v>28.736999999999998</v>
      </c>
      <c r="AA109" s="237">
        <v>29.716000000000001</v>
      </c>
    </row>
    <row r="110" spans="1:27" x14ac:dyDescent="0.25">
      <c r="A110" s="238">
        <v>45478.375</v>
      </c>
      <c r="B110" s="237">
        <v>29934</v>
      </c>
      <c r="C110" s="237">
        <v>708.44899999999996</v>
      </c>
      <c r="D110" s="237">
        <v>673.524</v>
      </c>
      <c r="E110" s="237">
        <v>690.55399999999997</v>
      </c>
      <c r="F110" s="237">
        <v>708.55399999999997</v>
      </c>
      <c r="G110" s="237">
        <v>364.68099999999998</v>
      </c>
      <c r="H110" s="237">
        <v>1684.0060000000001</v>
      </c>
      <c r="I110" s="237">
        <v>1720.289</v>
      </c>
      <c r="J110" s="237">
        <v>1661.6880000000001</v>
      </c>
      <c r="K110" s="237">
        <v>1646.1780000000001</v>
      </c>
      <c r="L110" s="237">
        <v>1636.0709999999999</v>
      </c>
      <c r="M110" s="237">
        <v>1645.1510000000001</v>
      </c>
      <c r="N110" s="237">
        <v>1681.5740000000001</v>
      </c>
      <c r="O110" s="237">
        <v>1662.8489999999999</v>
      </c>
      <c r="P110" s="237">
        <v>1703.095</v>
      </c>
      <c r="Q110" s="237">
        <v>1723.5239999999999</v>
      </c>
      <c r="R110" s="237">
        <v>1720.5219999999999</v>
      </c>
      <c r="S110" s="237">
        <v>1661.665</v>
      </c>
      <c r="T110" s="237">
        <v>1652.133</v>
      </c>
      <c r="U110" s="237">
        <v>1664.6</v>
      </c>
      <c r="V110" s="237">
        <v>1628.2550000000001</v>
      </c>
      <c r="W110" s="237">
        <v>1530.615</v>
      </c>
      <c r="X110" s="237">
        <v>1699.52</v>
      </c>
      <c r="Y110" s="237">
        <v>1658.98</v>
      </c>
      <c r="Z110" s="237">
        <v>35.189</v>
      </c>
      <c r="AA110" s="237">
        <v>42.439</v>
      </c>
    </row>
    <row r="111" spans="1:27" x14ac:dyDescent="0.25">
      <c r="A111" s="238">
        <v>45478.416666666664</v>
      </c>
      <c r="B111" s="237">
        <v>37076</v>
      </c>
      <c r="C111" s="237">
        <v>859.60500000000002</v>
      </c>
      <c r="D111" s="237">
        <v>852.54300000000001</v>
      </c>
      <c r="E111" s="237">
        <v>859.70100000000002</v>
      </c>
      <c r="F111" s="237">
        <v>851.697</v>
      </c>
      <c r="G111" s="237">
        <v>555.17899999999997</v>
      </c>
      <c r="H111" s="237">
        <v>2083.9169999999999</v>
      </c>
      <c r="I111" s="237">
        <v>2095.0889999999999</v>
      </c>
      <c r="J111" s="237">
        <v>2067.8629999999998</v>
      </c>
      <c r="K111" s="237">
        <v>2060.3130000000001</v>
      </c>
      <c r="L111" s="237">
        <v>2064.489</v>
      </c>
      <c r="M111" s="237">
        <v>2075.4699999999998</v>
      </c>
      <c r="N111" s="237">
        <v>2100.6410000000001</v>
      </c>
      <c r="O111" s="237">
        <v>2076.19</v>
      </c>
      <c r="P111" s="237">
        <v>2086.3960000000002</v>
      </c>
      <c r="Q111" s="237">
        <v>2100.5639999999999</v>
      </c>
      <c r="R111" s="237">
        <v>2118.3980000000001</v>
      </c>
      <c r="S111" s="237">
        <v>2067.65</v>
      </c>
      <c r="T111" s="237">
        <v>2068.1819999999998</v>
      </c>
      <c r="U111" s="237">
        <v>2081.509</v>
      </c>
      <c r="V111" s="237">
        <v>2074.0349999999999</v>
      </c>
      <c r="W111" s="237">
        <v>2078.4609999999998</v>
      </c>
      <c r="X111" s="237">
        <v>2080.3670000000002</v>
      </c>
      <c r="Y111" s="237">
        <v>2077.0749999999998</v>
      </c>
      <c r="Z111" s="237">
        <v>35.14</v>
      </c>
      <c r="AA111" s="237">
        <v>45.213999999999999</v>
      </c>
    </row>
    <row r="112" spans="1:27" x14ac:dyDescent="0.25">
      <c r="A112" s="238">
        <v>45478.458333333336</v>
      </c>
      <c r="B112" s="237">
        <v>38804</v>
      </c>
      <c r="C112" s="237">
        <v>918.12800000000004</v>
      </c>
      <c r="D112" s="237">
        <v>916.09900000000005</v>
      </c>
      <c r="E112" s="237">
        <v>926.303</v>
      </c>
      <c r="F112" s="237">
        <v>915.65599999999995</v>
      </c>
      <c r="G112" s="237">
        <v>721.58</v>
      </c>
      <c r="H112" s="237">
        <v>2175.3780000000002</v>
      </c>
      <c r="I112" s="237">
        <v>2184.7370000000001</v>
      </c>
      <c r="J112" s="237">
        <v>2167.3939999999998</v>
      </c>
      <c r="K112" s="237">
        <v>2162.2280000000001</v>
      </c>
      <c r="L112" s="237">
        <v>2170.8629999999998</v>
      </c>
      <c r="M112" s="237">
        <v>2181.9859999999999</v>
      </c>
      <c r="N112" s="237">
        <v>2201.0320000000002</v>
      </c>
      <c r="O112" s="237">
        <v>2177.6970000000001</v>
      </c>
      <c r="P112" s="237">
        <v>2180.4870000000001</v>
      </c>
      <c r="Q112" s="237">
        <v>2190.2469999999998</v>
      </c>
      <c r="R112" s="237">
        <v>2213.0819999999999</v>
      </c>
      <c r="S112" s="237">
        <v>2168.17</v>
      </c>
      <c r="T112" s="237">
        <v>2170.0189999999998</v>
      </c>
      <c r="U112" s="237">
        <v>2186.8919999999998</v>
      </c>
      <c r="V112" s="237">
        <v>2184.7950000000001</v>
      </c>
      <c r="W112" s="237">
        <v>2087.9360000000001</v>
      </c>
      <c r="X112" s="237">
        <v>2179.2930000000001</v>
      </c>
      <c r="Y112" s="237">
        <v>2179.7370000000001</v>
      </c>
      <c r="Z112" s="237">
        <v>36.430999999999997</v>
      </c>
      <c r="AA112" s="237">
        <v>46.808</v>
      </c>
    </row>
    <row r="113" spans="1:27" x14ac:dyDescent="0.25">
      <c r="A113" s="238">
        <v>45478.5</v>
      </c>
      <c r="B113" s="237">
        <v>41328</v>
      </c>
      <c r="C113" s="237">
        <v>941.04600000000005</v>
      </c>
      <c r="D113" s="237">
        <v>941.274</v>
      </c>
      <c r="E113" s="237">
        <v>955.00900000000001</v>
      </c>
      <c r="F113" s="237">
        <v>944.99800000000005</v>
      </c>
      <c r="G113" s="237">
        <v>851.13199999999995</v>
      </c>
      <c r="H113" s="237">
        <v>2329.0140000000001</v>
      </c>
      <c r="I113" s="237">
        <v>2338.1669999999999</v>
      </c>
      <c r="J113" s="237">
        <v>2327.5189999999998</v>
      </c>
      <c r="K113" s="237">
        <v>2324.0709999999999</v>
      </c>
      <c r="L113" s="237">
        <v>2331.6590000000001</v>
      </c>
      <c r="M113" s="237">
        <v>2342.8130000000001</v>
      </c>
      <c r="N113" s="237">
        <v>2356.1350000000002</v>
      </c>
      <c r="O113" s="237">
        <v>2338.5169999999998</v>
      </c>
      <c r="P113" s="237">
        <v>2335.538</v>
      </c>
      <c r="Q113" s="237">
        <v>2340.6179999999999</v>
      </c>
      <c r="R113" s="237">
        <v>2374.558</v>
      </c>
      <c r="S113" s="237">
        <v>2331.433</v>
      </c>
      <c r="T113" s="237">
        <v>2330.5369999999998</v>
      </c>
      <c r="U113" s="237">
        <v>2348.5079999999998</v>
      </c>
      <c r="V113" s="237">
        <v>2354.4490000000001</v>
      </c>
      <c r="W113" s="237">
        <v>2353.739</v>
      </c>
      <c r="X113" s="237">
        <v>2336.0659999999998</v>
      </c>
      <c r="Y113" s="237">
        <v>2341.3130000000001</v>
      </c>
      <c r="Z113" s="237">
        <v>36.377000000000002</v>
      </c>
      <c r="AA113" s="237">
        <v>46.734000000000002</v>
      </c>
    </row>
    <row r="114" spans="1:27" x14ac:dyDescent="0.25">
      <c r="A114" s="238">
        <v>45478.541666666664</v>
      </c>
      <c r="B114" s="237">
        <v>41417</v>
      </c>
      <c r="C114" s="237">
        <v>945.23299999999995</v>
      </c>
      <c r="D114" s="237">
        <v>946.51400000000001</v>
      </c>
      <c r="E114" s="237">
        <v>961.68799999999999</v>
      </c>
      <c r="F114" s="237">
        <v>950.68100000000004</v>
      </c>
      <c r="G114" s="237">
        <v>933.58900000000006</v>
      </c>
      <c r="H114" s="237">
        <v>2351.549</v>
      </c>
      <c r="I114" s="237">
        <v>2360.1060000000002</v>
      </c>
      <c r="J114" s="237">
        <v>2358.002</v>
      </c>
      <c r="K114" s="237">
        <v>2342.7910000000002</v>
      </c>
      <c r="L114" s="237">
        <v>2367.8159999999998</v>
      </c>
      <c r="M114" s="237">
        <v>2378.9969999999998</v>
      </c>
      <c r="N114" s="237">
        <v>2383.7689999999998</v>
      </c>
      <c r="O114" s="237">
        <v>2365.5929999999998</v>
      </c>
      <c r="P114" s="237">
        <v>2361.2550000000001</v>
      </c>
      <c r="Q114" s="237">
        <v>2362.7379999999998</v>
      </c>
      <c r="R114" s="237">
        <v>2397.652</v>
      </c>
      <c r="S114" s="237">
        <v>2360.748</v>
      </c>
      <c r="T114" s="237">
        <v>2365.8760000000002</v>
      </c>
      <c r="U114" s="237">
        <v>2383.7469999999998</v>
      </c>
      <c r="V114" s="237">
        <v>2393.3780000000002</v>
      </c>
      <c r="W114" s="237">
        <v>2381.779</v>
      </c>
      <c r="X114" s="237">
        <v>2368.2370000000001</v>
      </c>
      <c r="Y114" s="237">
        <v>2373.6350000000002</v>
      </c>
      <c r="Z114" s="237">
        <v>36.838000000000001</v>
      </c>
      <c r="AA114" s="237">
        <v>47.125</v>
      </c>
    </row>
    <row r="115" spans="1:27" x14ac:dyDescent="0.25">
      <c r="A115" s="238">
        <v>45478.583333333336</v>
      </c>
      <c r="B115" s="237">
        <v>43507</v>
      </c>
      <c r="C115" s="237">
        <v>939.47699999999998</v>
      </c>
      <c r="D115" s="237">
        <v>940.39599999999996</v>
      </c>
      <c r="E115" s="237">
        <v>955.65499999999997</v>
      </c>
      <c r="F115" s="237">
        <v>944.428</v>
      </c>
      <c r="G115" s="237">
        <v>955.904</v>
      </c>
      <c r="H115" s="237">
        <v>2363.4810000000002</v>
      </c>
      <c r="I115" s="237">
        <v>2368.4670000000001</v>
      </c>
      <c r="J115" s="237">
        <v>2364.5630000000001</v>
      </c>
      <c r="K115" s="237">
        <v>2344.5120000000002</v>
      </c>
      <c r="L115" s="237">
        <v>2379.0749999999998</v>
      </c>
      <c r="M115" s="237">
        <v>2388.1930000000002</v>
      </c>
      <c r="N115" s="237">
        <v>2391.4290000000001</v>
      </c>
      <c r="O115" s="237">
        <v>2376.9929999999999</v>
      </c>
      <c r="P115" s="237">
        <v>2372.63</v>
      </c>
      <c r="Q115" s="237">
        <v>2365.6039999999998</v>
      </c>
      <c r="R115" s="237">
        <v>2397.7049999999999</v>
      </c>
      <c r="S115" s="237">
        <v>2365.1660000000002</v>
      </c>
      <c r="T115" s="237">
        <v>2371.7669999999998</v>
      </c>
      <c r="U115" s="237">
        <v>2388.5239999999999</v>
      </c>
      <c r="V115" s="237">
        <v>2406.306</v>
      </c>
      <c r="W115" s="237">
        <v>2392.61</v>
      </c>
      <c r="X115" s="237">
        <v>2368.2829999999999</v>
      </c>
      <c r="Y115" s="237">
        <v>2380.877</v>
      </c>
      <c r="Z115" s="237">
        <v>36.176000000000002</v>
      </c>
      <c r="AA115" s="237">
        <v>46.426000000000002</v>
      </c>
    </row>
    <row r="116" spans="1:27" x14ac:dyDescent="0.25">
      <c r="A116" s="238">
        <v>45478.625</v>
      </c>
      <c r="B116" s="237">
        <v>42160</v>
      </c>
      <c r="C116" s="237">
        <v>941.65599999999995</v>
      </c>
      <c r="D116" s="237">
        <v>945.577</v>
      </c>
      <c r="E116" s="237">
        <v>958.68399999999997</v>
      </c>
      <c r="F116" s="237">
        <v>947.77800000000002</v>
      </c>
      <c r="G116" s="237">
        <v>921.52200000000005</v>
      </c>
      <c r="H116" s="237">
        <v>2357.9540000000002</v>
      </c>
      <c r="I116" s="237">
        <v>2362.931</v>
      </c>
      <c r="J116" s="237">
        <v>2365.931</v>
      </c>
      <c r="K116" s="237">
        <v>2338.7570000000001</v>
      </c>
      <c r="L116" s="237">
        <v>2380.1280000000002</v>
      </c>
      <c r="M116" s="237">
        <v>2385.5569999999998</v>
      </c>
      <c r="N116" s="237">
        <v>2387.5590000000002</v>
      </c>
      <c r="O116" s="237">
        <v>2372.0079999999998</v>
      </c>
      <c r="P116" s="237">
        <v>2369.8760000000002</v>
      </c>
      <c r="Q116" s="237">
        <v>2365.2280000000001</v>
      </c>
      <c r="R116" s="237">
        <v>2393.0230000000001</v>
      </c>
      <c r="S116" s="237">
        <v>2366.1990000000001</v>
      </c>
      <c r="T116" s="237">
        <v>2372.35</v>
      </c>
      <c r="U116" s="237">
        <v>2385.4499999999998</v>
      </c>
      <c r="V116" s="237">
        <v>2401.877</v>
      </c>
      <c r="W116" s="237">
        <v>2390.3130000000001</v>
      </c>
      <c r="X116" s="237">
        <v>2368.3449999999998</v>
      </c>
      <c r="Y116" s="237">
        <v>2379.9949999999999</v>
      </c>
      <c r="Z116" s="237">
        <v>36.798000000000002</v>
      </c>
      <c r="AA116" s="237">
        <v>46.694000000000003</v>
      </c>
    </row>
    <row r="117" spans="1:27" x14ac:dyDescent="0.25">
      <c r="A117" s="238">
        <v>45478.666666666664</v>
      </c>
      <c r="B117" s="237">
        <v>41883</v>
      </c>
      <c r="C117" s="237">
        <v>949.09799999999996</v>
      </c>
      <c r="D117" s="237">
        <v>951.52</v>
      </c>
      <c r="E117" s="237">
        <v>964.49400000000003</v>
      </c>
      <c r="F117" s="237">
        <v>952.66</v>
      </c>
      <c r="G117" s="237">
        <v>838.327</v>
      </c>
      <c r="H117" s="237">
        <v>2352.0920000000001</v>
      </c>
      <c r="I117" s="237">
        <v>2358.1190000000001</v>
      </c>
      <c r="J117" s="237">
        <v>2350.0349999999999</v>
      </c>
      <c r="K117" s="237">
        <v>2334.0189999999998</v>
      </c>
      <c r="L117" s="237">
        <v>2367.3809999999999</v>
      </c>
      <c r="M117" s="237">
        <v>2374.8560000000002</v>
      </c>
      <c r="N117" s="237">
        <v>2380.634</v>
      </c>
      <c r="O117" s="237">
        <v>2362.67</v>
      </c>
      <c r="P117" s="237">
        <v>2361.7069999999999</v>
      </c>
      <c r="Q117" s="237">
        <v>2364.6329999999998</v>
      </c>
      <c r="R117" s="237">
        <v>2386.16</v>
      </c>
      <c r="S117" s="237">
        <v>2353.0830000000001</v>
      </c>
      <c r="T117" s="237">
        <v>2359.5349999999999</v>
      </c>
      <c r="U117" s="237">
        <v>2371.2800000000002</v>
      </c>
      <c r="V117" s="237">
        <v>2386.9940000000001</v>
      </c>
      <c r="W117" s="237">
        <v>2384.7539999999999</v>
      </c>
      <c r="X117" s="237">
        <v>2353.7550000000001</v>
      </c>
      <c r="Y117" s="237">
        <v>2369.3200000000002</v>
      </c>
      <c r="Z117" s="237">
        <v>37.195</v>
      </c>
      <c r="AA117" s="237">
        <v>46.767000000000003</v>
      </c>
    </row>
    <row r="118" spans="1:27" x14ac:dyDescent="0.25">
      <c r="A118" s="238">
        <v>45478.708333333336</v>
      </c>
      <c r="B118" s="237">
        <v>41326</v>
      </c>
      <c r="C118" s="237">
        <v>925.15599999999995</v>
      </c>
      <c r="D118" s="237">
        <v>927.74199999999996</v>
      </c>
      <c r="E118" s="237">
        <v>939.45</v>
      </c>
      <c r="F118" s="237">
        <v>927.28</v>
      </c>
      <c r="G118" s="237">
        <v>697.08600000000001</v>
      </c>
      <c r="H118" s="237">
        <v>2284.3000000000002</v>
      </c>
      <c r="I118" s="237">
        <v>2286.8580000000002</v>
      </c>
      <c r="J118" s="237">
        <v>2277.1260000000002</v>
      </c>
      <c r="K118" s="237">
        <v>2278.5039999999999</v>
      </c>
      <c r="L118" s="237">
        <v>2291.4789999999998</v>
      </c>
      <c r="M118" s="237">
        <v>2299.828</v>
      </c>
      <c r="N118" s="237">
        <v>2309.7370000000001</v>
      </c>
      <c r="O118" s="237">
        <v>2289.6680000000001</v>
      </c>
      <c r="P118" s="237">
        <v>2288.2600000000002</v>
      </c>
      <c r="Q118" s="237">
        <v>2299.2860000000001</v>
      </c>
      <c r="R118" s="237">
        <v>2316.384</v>
      </c>
      <c r="S118" s="237">
        <v>2277.0140000000001</v>
      </c>
      <c r="T118" s="237">
        <v>2282.69</v>
      </c>
      <c r="U118" s="237">
        <v>2291.9899999999998</v>
      </c>
      <c r="V118" s="237">
        <v>2302.444</v>
      </c>
      <c r="W118" s="237">
        <v>2311.6010000000001</v>
      </c>
      <c r="X118" s="237">
        <v>2274.9929999999999</v>
      </c>
      <c r="Y118" s="237">
        <v>2290.5070000000001</v>
      </c>
      <c r="Z118" s="237">
        <v>36.328000000000003</v>
      </c>
      <c r="AA118" s="237">
        <v>45.558</v>
      </c>
    </row>
    <row r="119" spans="1:27" x14ac:dyDescent="0.25">
      <c r="A119" s="238">
        <v>45478.75</v>
      </c>
      <c r="B119" s="237">
        <v>38320</v>
      </c>
      <c r="C119" s="237">
        <v>870.93499999999995</v>
      </c>
      <c r="D119" s="237">
        <v>871.73800000000006</v>
      </c>
      <c r="E119" s="237">
        <v>885.19899999999996</v>
      </c>
      <c r="F119" s="237">
        <v>875.76</v>
      </c>
      <c r="G119" s="237">
        <v>454.81900000000002</v>
      </c>
      <c r="H119" s="237">
        <v>2144.0369999999998</v>
      </c>
      <c r="I119" s="237">
        <v>2144.663</v>
      </c>
      <c r="J119" s="237">
        <v>2127.4569999999999</v>
      </c>
      <c r="K119" s="237">
        <v>2132.0219999999999</v>
      </c>
      <c r="L119" s="237">
        <v>2147.7460000000001</v>
      </c>
      <c r="M119" s="237">
        <v>2154.4050000000002</v>
      </c>
      <c r="N119" s="237">
        <v>2168.7660000000001</v>
      </c>
      <c r="O119" s="237">
        <v>2145.556</v>
      </c>
      <c r="P119" s="237">
        <v>2142.0619999999999</v>
      </c>
      <c r="Q119" s="237">
        <v>2157.2330000000002</v>
      </c>
      <c r="R119" s="237">
        <v>2171.71</v>
      </c>
      <c r="S119" s="237">
        <v>2132.7719999999999</v>
      </c>
      <c r="T119" s="237">
        <v>2139.9479999999999</v>
      </c>
      <c r="U119" s="237">
        <v>2147.145</v>
      </c>
      <c r="V119" s="237">
        <v>2152.7919999999999</v>
      </c>
      <c r="W119" s="237">
        <v>2167.3110000000001</v>
      </c>
      <c r="X119" s="237">
        <v>2133.373</v>
      </c>
      <c r="Y119" s="237">
        <v>2150.0340000000001</v>
      </c>
      <c r="Z119" s="237">
        <v>35.189</v>
      </c>
      <c r="AA119" s="237">
        <v>43.790999999999997</v>
      </c>
    </row>
    <row r="120" spans="1:27" x14ac:dyDescent="0.25">
      <c r="A120" s="238">
        <v>45478.791666666664</v>
      </c>
      <c r="B120" s="237">
        <v>31763</v>
      </c>
      <c r="C120" s="237">
        <v>739.59799999999996</v>
      </c>
      <c r="D120" s="237">
        <v>753.822</v>
      </c>
      <c r="E120" s="237">
        <v>760.52800000000002</v>
      </c>
      <c r="F120" s="237">
        <v>746.29600000000005</v>
      </c>
      <c r="G120" s="237">
        <v>301.661</v>
      </c>
      <c r="H120" s="237">
        <v>1819.2470000000001</v>
      </c>
      <c r="I120" s="237">
        <v>1801.6</v>
      </c>
      <c r="J120" s="237">
        <v>1798.433</v>
      </c>
      <c r="K120" s="237">
        <v>1800.895</v>
      </c>
      <c r="L120" s="237">
        <v>1819.7329999999999</v>
      </c>
      <c r="M120" s="237">
        <v>1818.6030000000001</v>
      </c>
      <c r="N120" s="237">
        <v>1841.171</v>
      </c>
      <c r="O120" s="237">
        <v>1824.7909999999999</v>
      </c>
      <c r="P120" s="237">
        <v>1792.8340000000001</v>
      </c>
      <c r="Q120" s="237">
        <v>1799.4659999999999</v>
      </c>
      <c r="R120" s="237">
        <v>1812.4390000000001</v>
      </c>
      <c r="S120" s="237">
        <v>1777.2249999999999</v>
      </c>
      <c r="T120" s="237">
        <v>1793.825</v>
      </c>
      <c r="U120" s="237">
        <v>1783.846</v>
      </c>
      <c r="V120" s="237">
        <v>1817.6369999999999</v>
      </c>
      <c r="W120" s="237">
        <v>1823.8409999999999</v>
      </c>
      <c r="X120" s="237">
        <v>1752.87</v>
      </c>
      <c r="Y120" s="237">
        <v>1794.952</v>
      </c>
      <c r="Z120" s="237">
        <v>33.232999999999997</v>
      </c>
      <c r="AA120" s="237">
        <v>41.107999999999997</v>
      </c>
    </row>
    <row r="121" spans="1:27" x14ac:dyDescent="0.25">
      <c r="A121" s="238">
        <v>45478.833333333336</v>
      </c>
      <c r="B121" s="237">
        <v>9681</v>
      </c>
      <c r="C121" s="237">
        <v>241.37700000000001</v>
      </c>
      <c r="D121" s="237">
        <v>258.399</v>
      </c>
      <c r="E121" s="237">
        <v>246.01300000000001</v>
      </c>
      <c r="F121" s="237">
        <v>224.70699999999999</v>
      </c>
      <c r="G121" s="237">
        <v>120.861</v>
      </c>
      <c r="H121" s="237">
        <v>568.75800000000004</v>
      </c>
      <c r="I121" s="237">
        <v>537.79700000000003</v>
      </c>
      <c r="J121" s="237">
        <v>521.28200000000004</v>
      </c>
      <c r="K121" s="237">
        <v>517.01599999999996</v>
      </c>
      <c r="L121" s="237">
        <v>536.04999999999995</v>
      </c>
      <c r="M121" s="237">
        <v>540.77499999999998</v>
      </c>
      <c r="N121" s="237">
        <v>561.73</v>
      </c>
      <c r="O121" s="237">
        <v>572.60900000000004</v>
      </c>
      <c r="P121" s="237">
        <v>532.30899999999997</v>
      </c>
      <c r="Q121" s="237">
        <v>550.16200000000003</v>
      </c>
      <c r="R121" s="237">
        <v>499.61399999999998</v>
      </c>
      <c r="S121" s="237">
        <v>497.86799999999999</v>
      </c>
      <c r="T121" s="237">
        <v>497.43799999999999</v>
      </c>
      <c r="U121" s="237">
        <v>486.09399999999999</v>
      </c>
      <c r="V121" s="237">
        <v>510.76400000000001</v>
      </c>
      <c r="W121" s="237">
        <v>519.60500000000002</v>
      </c>
      <c r="X121" s="237">
        <v>468.21800000000002</v>
      </c>
      <c r="Y121" s="237">
        <v>492.89600000000002</v>
      </c>
      <c r="Z121" s="237">
        <v>28.024999999999999</v>
      </c>
      <c r="AA121" s="237">
        <v>31.850999999999999</v>
      </c>
    </row>
    <row r="122" spans="1:27" x14ac:dyDescent="0.25">
      <c r="A122" s="238">
        <v>45478.875</v>
      </c>
      <c r="B122" s="237">
        <v>711</v>
      </c>
      <c r="C122" s="237">
        <v>17.298999999999999</v>
      </c>
      <c r="D122" s="237">
        <v>16.506</v>
      </c>
      <c r="E122" s="237">
        <v>17.748999999999999</v>
      </c>
      <c r="F122" s="237">
        <v>16.812999999999999</v>
      </c>
      <c r="G122" s="237">
        <v>17.082999999999998</v>
      </c>
      <c r="H122" s="237">
        <v>40.270000000000003</v>
      </c>
      <c r="I122" s="237">
        <v>40.921999999999997</v>
      </c>
      <c r="J122" s="237">
        <v>35.21</v>
      </c>
      <c r="K122" s="237">
        <v>35.762</v>
      </c>
      <c r="L122" s="237">
        <v>37.234999999999999</v>
      </c>
      <c r="M122" s="237">
        <v>38.713000000000001</v>
      </c>
      <c r="N122" s="237">
        <v>40.874000000000002</v>
      </c>
      <c r="O122" s="237">
        <v>42.445999999999998</v>
      </c>
      <c r="P122" s="237">
        <v>41.023000000000003</v>
      </c>
      <c r="Q122" s="237">
        <v>42.201999999999998</v>
      </c>
      <c r="R122" s="237">
        <v>36.534999999999997</v>
      </c>
      <c r="S122" s="237">
        <v>36.154000000000003</v>
      </c>
      <c r="T122" s="237">
        <v>37.972999999999999</v>
      </c>
      <c r="U122" s="237">
        <v>39.159999999999997</v>
      </c>
      <c r="V122" s="237">
        <v>41.116</v>
      </c>
      <c r="W122" s="237">
        <v>41.991999999999997</v>
      </c>
      <c r="X122" s="237">
        <v>37.503999999999998</v>
      </c>
      <c r="Y122" s="237">
        <v>39.292999999999999</v>
      </c>
      <c r="Z122" s="237">
        <v>23.382000000000001</v>
      </c>
      <c r="AA122" s="237">
        <v>24.016999999999999</v>
      </c>
    </row>
    <row r="123" spans="1:27" x14ac:dyDescent="0.25">
      <c r="A123" s="238">
        <v>45478.916666666664</v>
      </c>
      <c r="B123" s="237">
        <v>0</v>
      </c>
      <c r="C123" s="237">
        <v>0</v>
      </c>
      <c r="D123" s="237">
        <v>0</v>
      </c>
      <c r="E123" s="237">
        <v>0</v>
      </c>
      <c r="F123" s="237">
        <v>0</v>
      </c>
      <c r="G123" s="237">
        <v>0</v>
      </c>
      <c r="H123" s="237">
        <v>0</v>
      </c>
      <c r="I123" s="237">
        <v>0</v>
      </c>
      <c r="J123" s="237">
        <v>0</v>
      </c>
      <c r="K123" s="237">
        <v>0</v>
      </c>
      <c r="L123" s="237">
        <v>0</v>
      </c>
      <c r="M123" s="237">
        <v>0</v>
      </c>
      <c r="N123" s="237">
        <v>0</v>
      </c>
      <c r="O123" s="237">
        <v>0</v>
      </c>
      <c r="P123" s="237">
        <v>0</v>
      </c>
      <c r="Q123" s="237">
        <v>0</v>
      </c>
      <c r="R123" s="237">
        <v>0</v>
      </c>
      <c r="S123" s="237">
        <v>0</v>
      </c>
      <c r="T123" s="237">
        <v>0</v>
      </c>
      <c r="U123" s="237">
        <v>0</v>
      </c>
      <c r="V123" s="237">
        <v>0</v>
      </c>
      <c r="W123" s="237">
        <v>0</v>
      </c>
      <c r="X123" s="237">
        <v>0</v>
      </c>
      <c r="Y123" s="237">
        <v>0</v>
      </c>
      <c r="Z123" s="237">
        <v>22.346</v>
      </c>
      <c r="AA123" s="237">
        <v>22.707999999999998</v>
      </c>
    </row>
    <row r="124" spans="1:27" x14ac:dyDescent="0.25">
      <c r="A124" s="238">
        <v>45478.958333333336</v>
      </c>
      <c r="B124" s="237">
        <v>0</v>
      </c>
      <c r="C124" s="237">
        <v>0</v>
      </c>
      <c r="D124" s="237">
        <v>0</v>
      </c>
      <c r="E124" s="237">
        <v>0</v>
      </c>
      <c r="F124" s="237">
        <v>0</v>
      </c>
      <c r="G124" s="237">
        <v>0</v>
      </c>
      <c r="H124" s="237">
        <v>0</v>
      </c>
      <c r="I124" s="237">
        <v>0</v>
      </c>
      <c r="J124" s="237">
        <v>0</v>
      </c>
      <c r="K124" s="237">
        <v>0</v>
      </c>
      <c r="L124" s="237">
        <v>0</v>
      </c>
      <c r="M124" s="237">
        <v>0</v>
      </c>
      <c r="N124" s="237">
        <v>0</v>
      </c>
      <c r="O124" s="237">
        <v>0</v>
      </c>
      <c r="P124" s="237">
        <v>0</v>
      </c>
      <c r="Q124" s="237">
        <v>0</v>
      </c>
      <c r="R124" s="237">
        <v>0</v>
      </c>
      <c r="S124" s="237">
        <v>0</v>
      </c>
      <c r="T124" s="237">
        <v>0</v>
      </c>
      <c r="U124" s="237">
        <v>0</v>
      </c>
      <c r="V124" s="237">
        <v>0</v>
      </c>
      <c r="W124" s="237">
        <v>0</v>
      </c>
      <c r="X124" s="237">
        <v>0</v>
      </c>
      <c r="Y124" s="237">
        <v>0</v>
      </c>
      <c r="Z124" s="237">
        <v>22.071000000000002</v>
      </c>
      <c r="AA124" s="237">
        <v>22.393000000000001</v>
      </c>
    </row>
    <row r="125" spans="1:27" x14ac:dyDescent="0.25">
      <c r="A125" s="238">
        <v>45479</v>
      </c>
      <c r="B125" s="237">
        <v>0</v>
      </c>
      <c r="C125" s="237">
        <v>0</v>
      </c>
      <c r="D125" s="237">
        <v>0</v>
      </c>
      <c r="E125" s="237">
        <v>0</v>
      </c>
      <c r="F125" s="237">
        <v>0</v>
      </c>
      <c r="G125" s="237">
        <v>0</v>
      </c>
      <c r="H125" s="237">
        <v>0</v>
      </c>
      <c r="I125" s="237">
        <v>0</v>
      </c>
      <c r="J125" s="237">
        <v>0</v>
      </c>
      <c r="K125" s="237">
        <v>0</v>
      </c>
      <c r="L125" s="237">
        <v>0</v>
      </c>
      <c r="M125" s="237">
        <v>0</v>
      </c>
      <c r="N125" s="237">
        <v>0</v>
      </c>
      <c r="O125" s="237">
        <v>0</v>
      </c>
      <c r="P125" s="237">
        <v>0</v>
      </c>
      <c r="Q125" s="237">
        <v>0</v>
      </c>
      <c r="R125" s="237">
        <v>0</v>
      </c>
      <c r="S125" s="237">
        <v>0</v>
      </c>
      <c r="T125" s="237">
        <v>0</v>
      </c>
      <c r="U125" s="237">
        <v>0</v>
      </c>
      <c r="V125" s="237">
        <v>0</v>
      </c>
      <c r="W125" s="237">
        <v>0</v>
      </c>
      <c r="X125" s="237">
        <v>0</v>
      </c>
      <c r="Y125" s="237">
        <v>0</v>
      </c>
      <c r="Z125" s="237">
        <v>22.161999999999999</v>
      </c>
      <c r="AA125" s="237">
        <v>22.463999999999999</v>
      </c>
    </row>
    <row r="126" spans="1:27" x14ac:dyDescent="0.25">
      <c r="A126" s="238">
        <v>45479.041666666664</v>
      </c>
      <c r="B126" s="237">
        <v>0</v>
      </c>
      <c r="C126" s="237">
        <v>0</v>
      </c>
      <c r="D126" s="237">
        <v>0</v>
      </c>
      <c r="E126" s="237">
        <v>0</v>
      </c>
      <c r="F126" s="237">
        <v>0</v>
      </c>
      <c r="G126" s="237">
        <v>0</v>
      </c>
      <c r="H126" s="237">
        <v>0</v>
      </c>
      <c r="I126" s="237">
        <v>0</v>
      </c>
      <c r="J126" s="237">
        <v>0</v>
      </c>
      <c r="K126" s="237">
        <v>0</v>
      </c>
      <c r="L126" s="237">
        <v>0</v>
      </c>
      <c r="M126" s="237">
        <v>0</v>
      </c>
      <c r="N126" s="237">
        <v>0</v>
      </c>
      <c r="O126" s="237">
        <v>0</v>
      </c>
      <c r="P126" s="237">
        <v>0</v>
      </c>
      <c r="Q126" s="237">
        <v>0</v>
      </c>
      <c r="R126" s="237">
        <v>0</v>
      </c>
      <c r="S126" s="237">
        <v>0</v>
      </c>
      <c r="T126" s="237">
        <v>0</v>
      </c>
      <c r="U126" s="237">
        <v>0</v>
      </c>
      <c r="V126" s="237">
        <v>0</v>
      </c>
      <c r="W126" s="237">
        <v>0</v>
      </c>
      <c r="X126" s="237">
        <v>0</v>
      </c>
      <c r="Y126" s="237">
        <v>0</v>
      </c>
      <c r="Z126" s="237">
        <v>22.321000000000002</v>
      </c>
      <c r="AA126" s="237">
        <v>22.608000000000001</v>
      </c>
    </row>
    <row r="127" spans="1:27" x14ac:dyDescent="0.25">
      <c r="A127" s="238">
        <v>45479.083333333336</v>
      </c>
      <c r="B127" s="237">
        <v>0</v>
      </c>
      <c r="C127" s="237">
        <v>0</v>
      </c>
      <c r="D127" s="237">
        <v>0</v>
      </c>
      <c r="E127" s="237">
        <v>0</v>
      </c>
      <c r="F127" s="237">
        <v>0</v>
      </c>
      <c r="G127" s="237">
        <v>0</v>
      </c>
      <c r="H127" s="237">
        <v>0</v>
      </c>
      <c r="I127" s="237">
        <v>0</v>
      </c>
      <c r="J127" s="237">
        <v>0</v>
      </c>
      <c r="K127" s="237">
        <v>0</v>
      </c>
      <c r="L127" s="237">
        <v>0</v>
      </c>
      <c r="M127" s="237">
        <v>0</v>
      </c>
      <c r="N127" s="237">
        <v>0</v>
      </c>
      <c r="O127" s="237">
        <v>0</v>
      </c>
      <c r="P127" s="237">
        <v>0</v>
      </c>
      <c r="Q127" s="237">
        <v>0</v>
      </c>
      <c r="R127" s="237">
        <v>0</v>
      </c>
      <c r="S127" s="237">
        <v>0</v>
      </c>
      <c r="T127" s="237">
        <v>0</v>
      </c>
      <c r="U127" s="237">
        <v>0</v>
      </c>
      <c r="V127" s="237">
        <v>0</v>
      </c>
      <c r="W127" s="237">
        <v>0</v>
      </c>
      <c r="X127" s="237">
        <v>0</v>
      </c>
      <c r="Y127" s="237">
        <v>0</v>
      </c>
      <c r="Z127" s="237">
        <v>22.257000000000001</v>
      </c>
      <c r="AA127" s="237">
        <v>22.542000000000002</v>
      </c>
    </row>
    <row r="128" spans="1:27" x14ac:dyDescent="0.25">
      <c r="A128" s="238">
        <v>45479.125</v>
      </c>
      <c r="B128" s="237">
        <v>0</v>
      </c>
      <c r="C128" s="237">
        <v>0</v>
      </c>
      <c r="D128" s="237">
        <v>0</v>
      </c>
      <c r="E128" s="237">
        <v>0</v>
      </c>
      <c r="F128" s="237">
        <v>0</v>
      </c>
      <c r="G128" s="237">
        <v>0</v>
      </c>
      <c r="H128" s="237">
        <v>0</v>
      </c>
      <c r="I128" s="237">
        <v>0</v>
      </c>
      <c r="J128" s="237">
        <v>0</v>
      </c>
      <c r="K128" s="237">
        <v>0</v>
      </c>
      <c r="L128" s="237">
        <v>0</v>
      </c>
      <c r="M128" s="237">
        <v>0</v>
      </c>
      <c r="N128" s="237">
        <v>0</v>
      </c>
      <c r="O128" s="237">
        <v>0</v>
      </c>
      <c r="P128" s="237">
        <v>0</v>
      </c>
      <c r="Q128" s="237">
        <v>0</v>
      </c>
      <c r="R128" s="237">
        <v>0</v>
      </c>
      <c r="S128" s="237">
        <v>0</v>
      </c>
      <c r="T128" s="237">
        <v>0</v>
      </c>
      <c r="U128" s="237">
        <v>0</v>
      </c>
      <c r="V128" s="237">
        <v>0</v>
      </c>
      <c r="W128" s="237">
        <v>0</v>
      </c>
      <c r="X128" s="237">
        <v>0</v>
      </c>
      <c r="Y128" s="237">
        <v>0</v>
      </c>
      <c r="Z128" s="237">
        <v>22.155000000000001</v>
      </c>
      <c r="AA128" s="237">
        <v>22.446999999999999</v>
      </c>
    </row>
    <row r="129" spans="1:27" x14ac:dyDescent="0.25">
      <c r="A129" s="238">
        <v>45479.166666666664</v>
      </c>
      <c r="B129" s="237">
        <v>0</v>
      </c>
      <c r="C129" s="237">
        <v>0</v>
      </c>
      <c r="D129" s="237">
        <v>0</v>
      </c>
      <c r="E129" s="237">
        <v>0</v>
      </c>
      <c r="F129" s="237">
        <v>0</v>
      </c>
      <c r="G129" s="237">
        <v>0</v>
      </c>
      <c r="H129" s="237">
        <v>0</v>
      </c>
      <c r="I129" s="237">
        <v>0</v>
      </c>
      <c r="J129" s="237">
        <v>0</v>
      </c>
      <c r="K129" s="237">
        <v>0</v>
      </c>
      <c r="L129" s="237">
        <v>0</v>
      </c>
      <c r="M129" s="237">
        <v>0</v>
      </c>
      <c r="N129" s="237">
        <v>0</v>
      </c>
      <c r="O129" s="237">
        <v>0</v>
      </c>
      <c r="P129" s="237">
        <v>0</v>
      </c>
      <c r="Q129" s="237">
        <v>0</v>
      </c>
      <c r="R129" s="237">
        <v>0</v>
      </c>
      <c r="S129" s="237">
        <v>0</v>
      </c>
      <c r="T129" s="237">
        <v>0</v>
      </c>
      <c r="U129" s="237">
        <v>0</v>
      </c>
      <c r="V129" s="237">
        <v>0</v>
      </c>
      <c r="W129" s="237">
        <v>0</v>
      </c>
      <c r="X129" s="237">
        <v>0</v>
      </c>
      <c r="Y129" s="237">
        <v>0</v>
      </c>
      <c r="Z129" s="237">
        <v>21.992000000000001</v>
      </c>
      <c r="AA129" s="237">
        <v>22.277999999999999</v>
      </c>
    </row>
    <row r="130" spans="1:27" x14ac:dyDescent="0.25">
      <c r="A130" s="238">
        <v>45479.208333333336</v>
      </c>
      <c r="B130" s="237">
        <v>0</v>
      </c>
      <c r="C130" s="237">
        <v>0</v>
      </c>
      <c r="D130" s="237">
        <v>0</v>
      </c>
      <c r="E130" s="237">
        <v>0</v>
      </c>
      <c r="F130" s="237">
        <v>0</v>
      </c>
      <c r="G130" s="237">
        <v>0</v>
      </c>
      <c r="H130" s="237">
        <v>0</v>
      </c>
      <c r="I130" s="237">
        <v>0</v>
      </c>
      <c r="J130" s="237">
        <v>0</v>
      </c>
      <c r="K130" s="237">
        <v>0</v>
      </c>
      <c r="L130" s="237">
        <v>0</v>
      </c>
      <c r="M130" s="237">
        <v>0</v>
      </c>
      <c r="N130" s="237">
        <v>0</v>
      </c>
      <c r="O130" s="237">
        <v>0</v>
      </c>
      <c r="P130" s="237">
        <v>0</v>
      </c>
      <c r="Q130" s="237">
        <v>0</v>
      </c>
      <c r="R130" s="237">
        <v>0</v>
      </c>
      <c r="S130" s="237">
        <v>0</v>
      </c>
      <c r="T130" s="237">
        <v>0</v>
      </c>
      <c r="U130" s="237">
        <v>0</v>
      </c>
      <c r="V130" s="237">
        <v>0</v>
      </c>
      <c r="W130" s="237">
        <v>0</v>
      </c>
      <c r="X130" s="237">
        <v>0</v>
      </c>
      <c r="Y130" s="237">
        <v>0</v>
      </c>
      <c r="Z130" s="237">
        <v>21.731999999999999</v>
      </c>
      <c r="AA130" s="237">
        <v>22.007999999999999</v>
      </c>
    </row>
    <row r="131" spans="1:27" x14ac:dyDescent="0.25">
      <c r="A131" s="238">
        <v>45479.25</v>
      </c>
      <c r="B131" s="237">
        <v>0</v>
      </c>
      <c r="C131" s="237">
        <v>0</v>
      </c>
      <c r="D131" s="237">
        <v>0</v>
      </c>
      <c r="E131" s="237">
        <v>0</v>
      </c>
      <c r="F131" s="237">
        <v>0</v>
      </c>
      <c r="G131" s="237">
        <v>0</v>
      </c>
      <c r="H131" s="237">
        <v>0</v>
      </c>
      <c r="I131" s="237">
        <v>0</v>
      </c>
      <c r="J131" s="237">
        <v>0</v>
      </c>
      <c r="K131" s="237">
        <v>0</v>
      </c>
      <c r="L131" s="237">
        <v>0</v>
      </c>
      <c r="M131" s="237">
        <v>0</v>
      </c>
      <c r="N131" s="237">
        <v>0</v>
      </c>
      <c r="O131" s="237">
        <v>0</v>
      </c>
      <c r="P131" s="237">
        <v>0</v>
      </c>
      <c r="Q131" s="237">
        <v>0</v>
      </c>
      <c r="R131" s="237">
        <v>0</v>
      </c>
      <c r="S131" s="237">
        <v>0</v>
      </c>
      <c r="T131" s="237">
        <v>0</v>
      </c>
      <c r="U131" s="237">
        <v>0</v>
      </c>
      <c r="V131" s="237">
        <v>0</v>
      </c>
      <c r="W131" s="237">
        <v>0</v>
      </c>
      <c r="X131" s="237">
        <v>0</v>
      </c>
      <c r="Y131" s="237">
        <v>0</v>
      </c>
      <c r="Z131" s="237">
        <v>21.548999999999999</v>
      </c>
      <c r="AA131" s="237">
        <v>21.808</v>
      </c>
    </row>
    <row r="132" spans="1:27" x14ac:dyDescent="0.25">
      <c r="A132" s="238">
        <v>45479.291666666664</v>
      </c>
      <c r="B132" s="237">
        <v>15</v>
      </c>
      <c r="C132" s="237">
        <v>2.754</v>
      </c>
      <c r="D132" s="237">
        <v>2.8079999999999998</v>
      </c>
      <c r="E132" s="237">
        <v>2.4489999999999998</v>
      </c>
      <c r="F132" s="237">
        <v>1.976</v>
      </c>
      <c r="G132" s="237">
        <v>2.6960000000000002</v>
      </c>
      <c r="H132" s="237">
        <v>2.9359999999999999</v>
      </c>
      <c r="I132" s="237">
        <v>2.3809999999999998</v>
      </c>
      <c r="J132" s="237">
        <v>3.177</v>
      </c>
      <c r="K132" s="237">
        <v>2.681</v>
      </c>
      <c r="L132" s="237">
        <v>3.056</v>
      </c>
      <c r="M132" s="237">
        <v>2.4209999999999998</v>
      </c>
      <c r="N132" s="237">
        <v>2.375</v>
      </c>
      <c r="O132" s="237">
        <v>2.1640000000000001</v>
      </c>
      <c r="P132" s="237">
        <v>2.3319999999999999</v>
      </c>
      <c r="Q132" s="237">
        <v>1.768</v>
      </c>
      <c r="R132" s="237">
        <v>2.536</v>
      </c>
      <c r="S132" s="237">
        <v>2.34</v>
      </c>
      <c r="T132" s="237">
        <v>2.2160000000000002</v>
      </c>
      <c r="U132" s="237">
        <v>1.917</v>
      </c>
      <c r="V132" s="237">
        <v>2.2240000000000002</v>
      </c>
      <c r="W132" s="237">
        <v>1.5329999999999999</v>
      </c>
      <c r="X132" s="237">
        <v>2.0070000000000001</v>
      </c>
      <c r="Y132" s="237">
        <v>1.64</v>
      </c>
      <c r="Z132" s="237">
        <v>21.803000000000001</v>
      </c>
      <c r="AA132" s="237">
        <v>22.058</v>
      </c>
    </row>
    <row r="133" spans="1:27" x14ac:dyDescent="0.25">
      <c r="A133" s="238">
        <v>45479.333333333336</v>
      </c>
      <c r="B133" s="237">
        <v>1044</v>
      </c>
      <c r="C133" s="237">
        <v>28.077999999999999</v>
      </c>
      <c r="D133" s="237">
        <v>31.591000000000001</v>
      </c>
      <c r="E133" s="237">
        <v>26.419</v>
      </c>
      <c r="F133" s="237">
        <v>25.738</v>
      </c>
      <c r="G133" s="237">
        <v>27.469000000000001</v>
      </c>
      <c r="H133" s="237">
        <v>71.491</v>
      </c>
      <c r="I133" s="237">
        <v>67.552000000000007</v>
      </c>
      <c r="J133" s="237">
        <v>75.105999999999995</v>
      </c>
      <c r="K133" s="237">
        <v>73.602999999999994</v>
      </c>
      <c r="L133" s="237">
        <v>71.680999999999997</v>
      </c>
      <c r="M133" s="237">
        <v>69.903000000000006</v>
      </c>
      <c r="N133" s="237">
        <v>68.623000000000005</v>
      </c>
      <c r="O133" s="237">
        <v>66.534999999999997</v>
      </c>
      <c r="P133" s="237">
        <v>65.819999999999993</v>
      </c>
      <c r="Q133" s="237">
        <v>62.927999999999997</v>
      </c>
      <c r="R133" s="237">
        <v>70.087999999999994</v>
      </c>
      <c r="S133" s="237">
        <v>68.602999999999994</v>
      </c>
      <c r="T133" s="237">
        <v>67.147999999999996</v>
      </c>
      <c r="U133" s="237">
        <v>65.296999999999997</v>
      </c>
      <c r="V133" s="237">
        <v>64.290999999999997</v>
      </c>
      <c r="W133" s="237">
        <v>61.875999999999998</v>
      </c>
      <c r="X133" s="237">
        <v>61.423000000000002</v>
      </c>
      <c r="Y133" s="237">
        <v>62.087000000000003</v>
      </c>
      <c r="Z133" s="237">
        <v>21.968</v>
      </c>
      <c r="AA133" s="237">
        <v>22.460999999999999</v>
      </c>
    </row>
    <row r="134" spans="1:27" x14ac:dyDescent="0.25">
      <c r="A134" s="238">
        <v>45479.375</v>
      </c>
      <c r="B134" s="237">
        <v>4508</v>
      </c>
      <c r="C134" s="237">
        <v>92.076999999999998</v>
      </c>
      <c r="D134" s="237">
        <v>99.373999999999995</v>
      </c>
      <c r="E134" s="237">
        <v>89.308000000000007</v>
      </c>
      <c r="F134" s="237">
        <v>83.796999999999997</v>
      </c>
      <c r="G134" s="237">
        <v>115.119</v>
      </c>
      <c r="H134" s="237">
        <v>264.815</v>
      </c>
      <c r="I134" s="237">
        <v>255.845</v>
      </c>
      <c r="J134" s="237">
        <v>264.06200000000001</v>
      </c>
      <c r="K134" s="237">
        <v>263.04199999999997</v>
      </c>
      <c r="L134" s="237">
        <v>260.97399999999999</v>
      </c>
      <c r="M134" s="237">
        <v>260.089</v>
      </c>
      <c r="N134" s="237">
        <v>259.12400000000002</v>
      </c>
      <c r="O134" s="237">
        <v>255.79300000000001</v>
      </c>
      <c r="P134" s="237">
        <v>251.619</v>
      </c>
      <c r="Q134" s="237">
        <v>247.22499999999999</v>
      </c>
      <c r="R134" s="237">
        <v>258.12599999999998</v>
      </c>
      <c r="S134" s="237">
        <v>252.40799999999999</v>
      </c>
      <c r="T134" s="237">
        <v>251.76499999999999</v>
      </c>
      <c r="U134" s="237">
        <v>251.559</v>
      </c>
      <c r="V134" s="237">
        <v>251.15299999999999</v>
      </c>
      <c r="W134" s="237">
        <v>244.51599999999999</v>
      </c>
      <c r="X134" s="237">
        <v>239.376</v>
      </c>
      <c r="Y134" s="237">
        <v>242.13200000000001</v>
      </c>
      <c r="Z134" s="237">
        <v>23.126999999999999</v>
      </c>
      <c r="AA134" s="237">
        <v>24.321000000000002</v>
      </c>
    </row>
    <row r="135" spans="1:27" x14ac:dyDescent="0.25">
      <c r="A135" s="238">
        <v>45479.416666666664</v>
      </c>
      <c r="B135" s="237">
        <v>5862</v>
      </c>
      <c r="C135" s="237">
        <v>119.54300000000001</v>
      </c>
      <c r="D135" s="237">
        <v>120.218</v>
      </c>
      <c r="E135" s="237">
        <v>121.11</v>
      </c>
      <c r="F135" s="237">
        <v>119.129</v>
      </c>
      <c r="G135" s="237">
        <v>154.01599999999999</v>
      </c>
      <c r="H135" s="237">
        <v>336.42099999999999</v>
      </c>
      <c r="I135" s="237">
        <v>335.08</v>
      </c>
      <c r="J135" s="237">
        <v>327.721</v>
      </c>
      <c r="K135" s="237">
        <v>326.40600000000001</v>
      </c>
      <c r="L135" s="237">
        <v>326.55399999999997</v>
      </c>
      <c r="M135" s="237">
        <v>328.99099999999999</v>
      </c>
      <c r="N135" s="237">
        <v>332.40300000000002</v>
      </c>
      <c r="O135" s="237">
        <v>333.22399999999999</v>
      </c>
      <c r="P135" s="237">
        <v>330.90499999999997</v>
      </c>
      <c r="Q135" s="237">
        <v>337.52499999999998</v>
      </c>
      <c r="R135" s="237">
        <v>331.32900000000001</v>
      </c>
      <c r="S135" s="237">
        <v>322.44</v>
      </c>
      <c r="T135" s="237">
        <v>322.99200000000002</v>
      </c>
      <c r="U135" s="237">
        <v>328.90100000000001</v>
      </c>
      <c r="V135" s="237">
        <v>331.43799999999999</v>
      </c>
      <c r="W135" s="237">
        <v>332.85300000000001</v>
      </c>
      <c r="X135" s="237">
        <v>325.16300000000001</v>
      </c>
      <c r="Y135" s="237">
        <v>327.714</v>
      </c>
      <c r="Z135" s="237">
        <v>24.282</v>
      </c>
      <c r="AA135" s="237">
        <v>26.379000000000001</v>
      </c>
    </row>
    <row r="136" spans="1:27" x14ac:dyDescent="0.25">
      <c r="A136" s="238">
        <v>45479.458333333336</v>
      </c>
      <c r="B136" s="237">
        <v>5472</v>
      </c>
      <c r="C136" s="237">
        <v>110.42100000000001</v>
      </c>
      <c r="D136" s="237">
        <v>113.63500000000001</v>
      </c>
      <c r="E136" s="237">
        <v>110.437</v>
      </c>
      <c r="F136" s="237">
        <v>106.343</v>
      </c>
      <c r="G136" s="237">
        <v>130.36799999999999</v>
      </c>
      <c r="H136" s="237">
        <v>309.15800000000002</v>
      </c>
      <c r="I136" s="237">
        <v>308.56700000000001</v>
      </c>
      <c r="J136" s="237">
        <v>307.65300000000002</v>
      </c>
      <c r="K136" s="237">
        <v>306.17399999999998</v>
      </c>
      <c r="L136" s="237">
        <v>305.81</v>
      </c>
      <c r="M136" s="237">
        <v>307.05500000000001</v>
      </c>
      <c r="N136" s="237">
        <v>309.19499999999999</v>
      </c>
      <c r="O136" s="237">
        <v>307.28100000000001</v>
      </c>
      <c r="P136" s="237">
        <v>305.34800000000001</v>
      </c>
      <c r="Q136" s="237">
        <v>305.67200000000003</v>
      </c>
      <c r="R136" s="237">
        <v>313.685</v>
      </c>
      <c r="S136" s="237">
        <v>304.726</v>
      </c>
      <c r="T136" s="237">
        <v>304.09899999999999</v>
      </c>
      <c r="U136" s="237">
        <v>305.642</v>
      </c>
      <c r="V136" s="237">
        <v>305.041</v>
      </c>
      <c r="W136" s="237">
        <v>300.38799999999998</v>
      </c>
      <c r="X136" s="237">
        <v>299.38499999999999</v>
      </c>
      <c r="Y136" s="237">
        <v>298.33699999999999</v>
      </c>
      <c r="Z136" s="237">
        <v>23.827000000000002</v>
      </c>
      <c r="AA136" s="237">
        <v>25.504999999999999</v>
      </c>
    </row>
    <row r="137" spans="1:27" x14ac:dyDescent="0.25">
      <c r="A137" s="238">
        <v>45479.5</v>
      </c>
      <c r="B137" s="237">
        <v>8940</v>
      </c>
      <c r="C137" s="237">
        <v>181.51599999999999</v>
      </c>
      <c r="D137" s="237">
        <v>191.86199999999999</v>
      </c>
      <c r="E137" s="237">
        <v>181.435</v>
      </c>
      <c r="F137" s="237">
        <v>179.41300000000001</v>
      </c>
      <c r="G137" s="237">
        <v>195.68100000000001</v>
      </c>
      <c r="H137" s="237">
        <v>513.25900000000001</v>
      </c>
      <c r="I137" s="237">
        <v>506.82900000000001</v>
      </c>
      <c r="J137" s="237">
        <v>526.21100000000001</v>
      </c>
      <c r="K137" s="237">
        <v>520.47500000000002</v>
      </c>
      <c r="L137" s="237">
        <v>514.97500000000002</v>
      </c>
      <c r="M137" s="237">
        <v>512.23299999999995</v>
      </c>
      <c r="N137" s="237">
        <v>512.01099999999997</v>
      </c>
      <c r="O137" s="237">
        <v>504.57499999999999</v>
      </c>
      <c r="P137" s="237">
        <v>502.08</v>
      </c>
      <c r="Q137" s="237">
        <v>495.85599999999999</v>
      </c>
      <c r="R137" s="237">
        <v>526.14300000000003</v>
      </c>
      <c r="S137" s="237">
        <v>510.87299999999999</v>
      </c>
      <c r="T137" s="237">
        <v>506.54599999999999</v>
      </c>
      <c r="U137" s="237">
        <v>503.33800000000002</v>
      </c>
      <c r="V137" s="237">
        <v>500.70600000000002</v>
      </c>
      <c r="W137" s="237">
        <v>492.25599999999997</v>
      </c>
      <c r="X137" s="237">
        <v>494.45600000000002</v>
      </c>
      <c r="Y137" s="237">
        <v>490.11</v>
      </c>
      <c r="Z137" s="237">
        <v>24.452000000000002</v>
      </c>
      <c r="AA137" s="237">
        <v>26.683</v>
      </c>
    </row>
    <row r="138" spans="1:27" x14ac:dyDescent="0.25">
      <c r="A138" s="238">
        <v>45479.541666666664</v>
      </c>
      <c r="B138" s="237">
        <v>9001</v>
      </c>
      <c r="C138" s="237">
        <v>375.14800000000002</v>
      </c>
      <c r="D138" s="237">
        <v>402.66899999999998</v>
      </c>
      <c r="E138" s="237">
        <v>367.36799999999999</v>
      </c>
      <c r="F138" s="237">
        <v>366.78300000000002</v>
      </c>
      <c r="G138" s="237">
        <v>385.07600000000002</v>
      </c>
      <c r="H138" s="237">
        <v>498.36599999999999</v>
      </c>
      <c r="I138" s="237">
        <v>497.19400000000002</v>
      </c>
      <c r="J138" s="237">
        <v>499.76299999999998</v>
      </c>
      <c r="K138" s="237">
        <v>496.37099999999998</v>
      </c>
      <c r="L138" s="237">
        <v>498.86799999999999</v>
      </c>
      <c r="M138" s="237">
        <v>498.16800000000001</v>
      </c>
      <c r="N138" s="237">
        <v>498.048</v>
      </c>
      <c r="O138" s="237">
        <v>495.80700000000002</v>
      </c>
      <c r="P138" s="237">
        <v>495.68700000000001</v>
      </c>
      <c r="Q138" s="237">
        <v>489.5</v>
      </c>
      <c r="R138" s="237">
        <v>487.97500000000002</v>
      </c>
      <c r="S138" s="237">
        <v>486.65199999999999</v>
      </c>
      <c r="T138" s="237">
        <v>496.99299999999999</v>
      </c>
      <c r="U138" s="237">
        <v>494.25</v>
      </c>
      <c r="V138" s="237">
        <v>494.49099999999999</v>
      </c>
      <c r="W138" s="237">
        <v>492.05</v>
      </c>
      <c r="X138" s="237">
        <v>493.18299999999999</v>
      </c>
      <c r="Y138" s="237">
        <v>490.83600000000001</v>
      </c>
      <c r="Z138" s="237">
        <v>26.308</v>
      </c>
      <c r="AA138" s="237">
        <v>30.393999999999998</v>
      </c>
    </row>
    <row r="139" spans="1:27" x14ac:dyDescent="0.25">
      <c r="A139" s="238">
        <v>45479.583333333336</v>
      </c>
      <c r="B139" s="237">
        <v>0</v>
      </c>
      <c r="C139" s="237">
        <v>639.21600000000001</v>
      </c>
      <c r="D139" s="237">
        <v>709.93</v>
      </c>
      <c r="E139" s="237">
        <v>552.649</v>
      </c>
      <c r="F139" s="237">
        <v>569.10900000000004</v>
      </c>
      <c r="G139" s="237">
        <v>554.60599999999999</v>
      </c>
      <c r="H139" s="237">
        <v>0</v>
      </c>
      <c r="I139" s="237">
        <v>0</v>
      </c>
      <c r="J139" s="237">
        <v>0</v>
      </c>
      <c r="K139" s="237">
        <v>0</v>
      </c>
      <c r="L139" s="237">
        <v>0</v>
      </c>
      <c r="M139" s="237">
        <v>0</v>
      </c>
      <c r="N139" s="237">
        <v>0</v>
      </c>
      <c r="O139" s="237">
        <v>0</v>
      </c>
      <c r="P139" s="237">
        <v>0</v>
      </c>
      <c r="Q139" s="237">
        <v>0</v>
      </c>
      <c r="R139" s="237">
        <v>0</v>
      </c>
      <c r="S139" s="237">
        <v>0</v>
      </c>
      <c r="T139" s="237">
        <v>0</v>
      </c>
      <c r="U139" s="237">
        <v>0</v>
      </c>
      <c r="V139" s="237">
        <v>0</v>
      </c>
      <c r="W139" s="237">
        <v>0</v>
      </c>
      <c r="X139" s="237">
        <v>0</v>
      </c>
      <c r="Y139" s="237">
        <v>0</v>
      </c>
      <c r="Z139" s="237">
        <v>29.805</v>
      </c>
      <c r="AA139" s="237">
        <v>36.814999999999998</v>
      </c>
    </row>
    <row r="140" spans="1:27" x14ac:dyDescent="0.25">
      <c r="A140" s="238">
        <v>45479.625</v>
      </c>
      <c r="B140" s="237">
        <v>0</v>
      </c>
      <c r="C140" s="237">
        <v>849.59299999999996</v>
      </c>
      <c r="D140" s="237">
        <v>825.86599999999999</v>
      </c>
      <c r="E140" s="237">
        <v>771.81100000000004</v>
      </c>
      <c r="F140" s="237">
        <v>785.39200000000005</v>
      </c>
      <c r="G140" s="237">
        <v>722.35199999999998</v>
      </c>
      <c r="H140" s="237">
        <v>0</v>
      </c>
      <c r="I140" s="237">
        <v>0</v>
      </c>
      <c r="J140" s="237">
        <v>0</v>
      </c>
      <c r="K140" s="237">
        <v>0</v>
      </c>
      <c r="L140" s="237">
        <v>0</v>
      </c>
      <c r="M140" s="237">
        <v>0</v>
      </c>
      <c r="N140" s="237">
        <v>0</v>
      </c>
      <c r="O140" s="237">
        <v>0</v>
      </c>
      <c r="P140" s="237">
        <v>0</v>
      </c>
      <c r="Q140" s="237">
        <v>0</v>
      </c>
      <c r="R140" s="237">
        <v>0</v>
      </c>
      <c r="S140" s="237">
        <v>0</v>
      </c>
      <c r="T140" s="237">
        <v>0</v>
      </c>
      <c r="U140" s="237">
        <v>0</v>
      </c>
      <c r="V140" s="237">
        <v>0</v>
      </c>
      <c r="W140" s="237">
        <v>0</v>
      </c>
      <c r="X140" s="237">
        <v>0</v>
      </c>
      <c r="Y140" s="237">
        <v>0</v>
      </c>
      <c r="Z140" s="237">
        <v>34.406999999999996</v>
      </c>
      <c r="AA140" s="237">
        <v>42.673000000000002</v>
      </c>
    </row>
    <row r="141" spans="1:27" x14ac:dyDescent="0.25">
      <c r="A141" s="238">
        <v>45479.666666666664</v>
      </c>
      <c r="B141" s="237">
        <v>0</v>
      </c>
      <c r="C141" s="237">
        <v>861.221</v>
      </c>
      <c r="D141" s="237">
        <v>789.78099999999995</v>
      </c>
      <c r="E141" s="237">
        <v>952.20299999999997</v>
      </c>
      <c r="F141" s="237">
        <v>969.65700000000004</v>
      </c>
      <c r="G141" s="237">
        <v>797.86099999999999</v>
      </c>
      <c r="H141" s="237">
        <v>0</v>
      </c>
      <c r="I141" s="237">
        <v>0</v>
      </c>
      <c r="J141" s="237">
        <v>0</v>
      </c>
      <c r="K141" s="237">
        <v>0</v>
      </c>
      <c r="L141" s="237">
        <v>0</v>
      </c>
      <c r="M141" s="237">
        <v>0</v>
      </c>
      <c r="N141" s="237">
        <v>0</v>
      </c>
      <c r="O141" s="237">
        <v>0</v>
      </c>
      <c r="P141" s="237">
        <v>0</v>
      </c>
      <c r="Q141" s="237">
        <v>0</v>
      </c>
      <c r="R141" s="237">
        <v>0</v>
      </c>
      <c r="S141" s="237">
        <v>0</v>
      </c>
      <c r="T141" s="237">
        <v>0</v>
      </c>
      <c r="U141" s="237">
        <v>0</v>
      </c>
      <c r="V141" s="237">
        <v>0</v>
      </c>
      <c r="W141" s="237">
        <v>0</v>
      </c>
      <c r="X141" s="237">
        <v>0</v>
      </c>
      <c r="Y141" s="237">
        <v>0</v>
      </c>
      <c r="Z141" s="237">
        <v>37.216999999999999</v>
      </c>
      <c r="AA141" s="237">
        <v>46.872</v>
      </c>
    </row>
    <row r="142" spans="1:27" x14ac:dyDescent="0.25">
      <c r="A142" s="238">
        <v>45479.708333333336</v>
      </c>
      <c r="B142" s="237">
        <v>0</v>
      </c>
      <c r="C142" s="237">
        <v>952.84400000000005</v>
      </c>
      <c r="D142" s="237">
        <v>963.91099999999994</v>
      </c>
      <c r="E142" s="237">
        <v>967.80600000000004</v>
      </c>
      <c r="F142" s="237">
        <v>964.90200000000004</v>
      </c>
      <c r="G142" s="237">
        <v>711.01700000000005</v>
      </c>
      <c r="H142" s="237">
        <v>0</v>
      </c>
      <c r="I142" s="237">
        <v>0</v>
      </c>
      <c r="J142" s="237">
        <v>0</v>
      </c>
      <c r="K142" s="237">
        <v>0</v>
      </c>
      <c r="L142" s="237">
        <v>0</v>
      </c>
      <c r="M142" s="237">
        <v>0</v>
      </c>
      <c r="N142" s="237">
        <v>0</v>
      </c>
      <c r="O142" s="237">
        <v>0</v>
      </c>
      <c r="P142" s="237">
        <v>0</v>
      </c>
      <c r="Q142" s="237">
        <v>0</v>
      </c>
      <c r="R142" s="237">
        <v>0</v>
      </c>
      <c r="S142" s="237">
        <v>0</v>
      </c>
      <c r="T142" s="237">
        <v>0</v>
      </c>
      <c r="U142" s="237">
        <v>0</v>
      </c>
      <c r="V142" s="237">
        <v>0</v>
      </c>
      <c r="W142" s="237">
        <v>0</v>
      </c>
      <c r="X142" s="237">
        <v>0</v>
      </c>
      <c r="Y142" s="237">
        <v>0</v>
      </c>
      <c r="Z142" s="237">
        <v>38.384999999999998</v>
      </c>
      <c r="AA142" s="237">
        <v>48.527000000000001</v>
      </c>
    </row>
    <row r="143" spans="1:27" x14ac:dyDescent="0.25">
      <c r="A143" s="238">
        <v>45479.75</v>
      </c>
      <c r="B143" s="237">
        <v>1449</v>
      </c>
      <c r="C143" s="237">
        <v>919.42700000000002</v>
      </c>
      <c r="D143" s="237">
        <v>924.10900000000004</v>
      </c>
      <c r="E143" s="237">
        <v>932.471</v>
      </c>
      <c r="F143" s="237">
        <v>920.21900000000005</v>
      </c>
      <c r="G143" s="237">
        <v>465.911</v>
      </c>
      <c r="H143" s="237">
        <v>101.608</v>
      </c>
      <c r="I143" s="237">
        <v>101.74</v>
      </c>
      <c r="J143" s="237">
        <v>101.914</v>
      </c>
      <c r="K143" s="237">
        <v>97.623999999999995</v>
      </c>
      <c r="L143" s="237">
        <v>101.932</v>
      </c>
      <c r="M143" s="237">
        <v>101.991</v>
      </c>
      <c r="N143" s="237">
        <v>101.905</v>
      </c>
      <c r="O143" s="237">
        <v>101.81699999999999</v>
      </c>
      <c r="P143" s="237">
        <v>101.94</v>
      </c>
      <c r="Q143" s="237">
        <v>101.86</v>
      </c>
      <c r="R143" s="237">
        <v>99.382999999999996</v>
      </c>
      <c r="S143" s="237">
        <v>99.44</v>
      </c>
      <c r="T143" s="237">
        <v>101.459</v>
      </c>
      <c r="U143" s="237">
        <v>101.753</v>
      </c>
      <c r="V143" s="237">
        <v>101.76300000000001</v>
      </c>
      <c r="W143" s="237">
        <v>101.813</v>
      </c>
      <c r="X143" s="237">
        <v>101.93</v>
      </c>
      <c r="Y143" s="237">
        <v>101.839</v>
      </c>
      <c r="Z143" s="237">
        <v>37.863</v>
      </c>
      <c r="AA143" s="237">
        <v>47.655000000000001</v>
      </c>
    </row>
    <row r="144" spans="1:27" x14ac:dyDescent="0.25">
      <c r="A144" s="238">
        <v>45479.791666666664</v>
      </c>
      <c r="B144" s="237">
        <v>31121</v>
      </c>
      <c r="C144" s="237">
        <v>803.62300000000005</v>
      </c>
      <c r="D144" s="237">
        <v>830.08699999999999</v>
      </c>
      <c r="E144" s="237">
        <v>820.351</v>
      </c>
      <c r="F144" s="237">
        <v>814.84699999999998</v>
      </c>
      <c r="G144" s="237">
        <v>313.66899999999998</v>
      </c>
      <c r="H144" s="237">
        <v>1738.31</v>
      </c>
      <c r="I144" s="237">
        <v>1716.2249999999999</v>
      </c>
      <c r="J144" s="237">
        <v>1739.836</v>
      </c>
      <c r="K144" s="237">
        <v>1708.789</v>
      </c>
      <c r="L144" s="237">
        <v>1752.37</v>
      </c>
      <c r="M144" s="237">
        <v>1742.1369999999999</v>
      </c>
      <c r="N144" s="237">
        <v>1744.673</v>
      </c>
      <c r="O144" s="237">
        <v>1745.048</v>
      </c>
      <c r="P144" s="237">
        <v>1719.8710000000001</v>
      </c>
      <c r="Q144" s="237">
        <v>1715.989</v>
      </c>
      <c r="R144" s="237">
        <v>1695.2360000000001</v>
      </c>
      <c r="S144" s="237">
        <v>1696.3689999999999</v>
      </c>
      <c r="T144" s="237">
        <v>1727.8240000000001</v>
      </c>
      <c r="U144" s="237">
        <v>1720.441</v>
      </c>
      <c r="V144" s="237">
        <v>1738.9939999999999</v>
      </c>
      <c r="W144" s="237">
        <v>1728.9490000000001</v>
      </c>
      <c r="X144" s="237">
        <v>1713.163</v>
      </c>
      <c r="Y144" s="237">
        <v>1729.116</v>
      </c>
      <c r="Z144" s="237">
        <v>34.180999999999997</v>
      </c>
      <c r="AA144" s="237">
        <v>43.341000000000001</v>
      </c>
    </row>
    <row r="145" spans="1:27" x14ac:dyDescent="0.25">
      <c r="A145" s="238">
        <v>45479.833333333336</v>
      </c>
      <c r="B145" s="237">
        <v>15112</v>
      </c>
      <c r="C145" s="237">
        <v>407.62200000000001</v>
      </c>
      <c r="D145" s="237">
        <v>504.05900000000003</v>
      </c>
      <c r="E145" s="237">
        <v>463.53699999999998</v>
      </c>
      <c r="F145" s="237">
        <v>436.11799999999999</v>
      </c>
      <c r="G145" s="237">
        <v>159.04300000000001</v>
      </c>
      <c r="H145" s="237">
        <v>881.80200000000002</v>
      </c>
      <c r="I145" s="237">
        <v>790.399</v>
      </c>
      <c r="J145" s="237">
        <v>848.99800000000005</v>
      </c>
      <c r="K145" s="237">
        <v>840.01400000000001</v>
      </c>
      <c r="L145" s="237">
        <v>857.44899999999996</v>
      </c>
      <c r="M145" s="237">
        <v>880.93899999999996</v>
      </c>
      <c r="N145" s="237">
        <v>909.923</v>
      </c>
      <c r="O145" s="237">
        <v>897.84100000000001</v>
      </c>
      <c r="P145" s="237">
        <v>786.197</v>
      </c>
      <c r="Q145" s="237">
        <v>824.29100000000005</v>
      </c>
      <c r="R145" s="237">
        <v>830.93600000000004</v>
      </c>
      <c r="S145" s="237">
        <v>837.69600000000003</v>
      </c>
      <c r="T145" s="237">
        <v>844.548</v>
      </c>
      <c r="U145" s="237">
        <v>793.43100000000004</v>
      </c>
      <c r="V145" s="237">
        <v>821.06200000000001</v>
      </c>
      <c r="W145" s="237">
        <v>798.14099999999996</v>
      </c>
      <c r="X145" s="237">
        <v>796.81600000000003</v>
      </c>
      <c r="Y145" s="237">
        <v>851.01800000000003</v>
      </c>
      <c r="Z145" s="237">
        <v>30.986000000000001</v>
      </c>
      <c r="AA145" s="237">
        <v>36.682000000000002</v>
      </c>
    </row>
    <row r="146" spans="1:27" x14ac:dyDescent="0.25">
      <c r="A146" s="238">
        <v>45479.875</v>
      </c>
      <c r="B146" s="237">
        <v>1730</v>
      </c>
      <c r="C146" s="237">
        <v>45.991999999999997</v>
      </c>
      <c r="D146" s="237">
        <v>74.635999999999996</v>
      </c>
      <c r="E146" s="237">
        <v>59.469000000000001</v>
      </c>
      <c r="F146" s="237">
        <v>52.686</v>
      </c>
      <c r="G146" s="237">
        <v>24.271999999999998</v>
      </c>
      <c r="H146" s="237">
        <v>108.76300000000001</v>
      </c>
      <c r="I146" s="237">
        <v>91.688000000000002</v>
      </c>
      <c r="J146" s="237">
        <v>104.38500000000001</v>
      </c>
      <c r="K146" s="237">
        <v>103.96599999999999</v>
      </c>
      <c r="L146" s="237">
        <v>108.401</v>
      </c>
      <c r="M146" s="237">
        <v>105.437</v>
      </c>
      <c r="N146" s="237">
        <v>110.11</v>
      </c>
      <c r="O146" s="237">
        <v>111.93899999999999</v>
      </c>
      <c r="P146" s="237">
        <v>87.975999999999999</v>
      </c>
      <c r="Q146" s="237">
        <v>87.503</v>
      </c>
      <c r="R146" s="237">
        <v>97.510999999999996</v>
      </c>
      <c r="S146" s="237">
        <v>97.456000000000003</v>
      </c>
      <c r="T146" s="237">
        <v>100.327</v>
      </c>
      <c r="U146" s="237">
        <v>89.712999999999994</v>
      </c>
      <c r="V146" s="237">
        <v>100.815</v>
      </c>
      <c r="W146" s="237">
        <v>94.097999999999999</v>
      </c>
      <c r="X146" s="237">
        <v>80.08</v>
      </c>
      <c r="Y146" s="237">
        <v>97.385999999999996</v>
      </c>
      <c r="Z146" s="237">
        <v>24.466999999999999</v>
      </c>
      <c r="AA146" s="237">
        <v>25.631</v>
      </c>
    </row>
    <row r="147" spans="1:27" x14ac:dyDescent="0.25">
      <c r="A147" s="238">
        <v>45479.916666666664</v>
      </c>
      <c r="B147" s="237">
        <v>0</v>
      </c>
      <c r="C147" s="237">
        <v>0</v>
      </c>
      <c r="D147" s="237">
        <v>0</v>
      </c>
      <c r="E147" s="237">
        <v>0</v>
      </c>
      <c r="F147" s="237">
        <v>0</v>
      </c>
      <c r="G147" s="237">
        <v>0</v>
      </c>
      <c r="H147" s="237">
        <v>0</v>
      </c>
      <c r="I147" s="237">
        <v>0</v>
      </c>
      <c r="J147" s="237">
        <v>0</v>
      </c>
      <c r="K147" s="237">
        <v>0</v>
      </c>
      <c r="L147" s="237">
        <v>0</v>
      </c>
      <c r="M147" s="237">
        <v>0</v>
      </c>
      <c r="N147" s="237">
        <v>0</v>
      </c>
      <c r="O147" s="237">
        <v>0</v>
      </c>
      <c r="P147" s="237">
        <v>0</v>
      </c>
      <c r="Q147" s="237">
        <v>0</v>
      </c>
      <c r="R147" s="237">
        <v>0</v>
      </c>
      <c r="S147" s="237">
        <v>0</v>
      </c>
      <c r="T147" s="237">
        <v>0</v>
      </c>
      <c r="U147" s="237">
        <v>0</v>
      </c>
      <c r="V147" s="237">
        <v>0</v>
      </c>
      <c r="W147" s="237">
        <v>0</v>
      </c>
      <c r="X147" s="237">
        <v>0</v>
      </c>
      <c r="Y147" s="237">
        <v>0</v>
      </c>
      <c r="Z147" s="237">
        <v>21.013999999999999</v>
      </c>
      <c r="AA147" s="237">
        <v>20.762</v>
      </c>
    </row>
    <row r="148" spans="1:27" x14ac:dyDescent="0.25">
      <c r="A148" s="238">
        <v>45479.958333333336</v>
      </c>
      <c r="B148" s="237">
        <v>0</v>
      </c>
      <c r="C148" s="237">
        <v>0</v>
      </c>
      <c r="D148" s="237">
        <v>0</v>
      </c>
      <c r="E148" s="237">
        <v>0</v>
      </c>
      <c r="F148" s="237">
        <v>0</v>
      </c>
      <c r="G148" s="237">
        <v>0</v>
      </c>
      <c r="H148" s="237">
        <v>0</v>
      </c>
      <c r="I148" s="237">
        <v>0</v>
      </c>
      <c r="J148" s="237">
        <v>0</v>
      </c>
      <c r="K148" s="237">
        <v>0</v>
      </c>
      <c r="L148" s="237">
        <v>0</v>
      </c>
      <c r="M148" s="237">
        <v>0</v>
      </c>
      <c r="N148" s="237">
        <v>0</v>
      </c>
      <c r="O148" s="237">
        <v>0</v>
      </c>
      <c r="P148" s="237">
        <v>0</v>
      </c>
      <c r="Q148" s="237">
        <v>0</v>
      </c>
      <c r="R148" s="237">
        <v>0</v>
      </c>
      <c r="S148" s="237">
        <v>0</v>
      </c>
      <c r="T148" s="237">
        <v>0</v>
      </c>
      <c r="U148" s="237">
        <v>0</v>
      </c>
      <c r="V148" s="237">
        <v>0</v>
      </c>
      <c r="W148" s="237">
        <v>0</v>
      </c>
      <c r="X148" s="237">
        <v>0</v>
      </c>
      <c r="Y148" s="237">
        <v>0</v>
      </c>
      <c r="Z148" s="237">
        <v>20.245999999999999</v>
      </c>
      <c r="AA148" s="237">
        <v>19.902000000000001</v>
      </c>
    </row>
    <row r="149" spans="1:27" x14ac:dyDescent="0.25">
      <c r="A149" s="238">
        <v>45480</v>
      </c>
      <c r="B149" s="237">
        <v>0</v>
      </c>
      <c r="C149" s="237">
        <v>0</v>
      </c>
      <c r="D149" s="237">
        <v>0</v>
      </c>
      <c r="E149" s="237">
        <v>0</v>
      </c>
      <c r="F149" s="237">
        <v>0</v>
      </c>
      <c r="G149" s="237">
        <v>0</v>
      </c>
      <c r="H149" s="237">
        <v>0</v>
      </c>
      <c r="I149" s="237">
        <v>0</v>
      </c>
      <c r="J149" s="237">
        <v>0</v>
      </c>
      <c r="K149" s="237">
        <v>0</v>
      </c>
      <c r="L149" s="237">
        <v>0</v>
      </c>
      <c r="M149" s="237">
        <v>0</v>
      </c>
      <c r="N149" s="237">
        <v>0</v>
      </c>
      <c r="O149" s="237">
        <v>0</v>
      </c>
      <c r="P149" s="237">
        <v>0</v>
      </c>
      <c r="Q149" s="237">
        <v>0</v>
      </c>
      <c r="R149" s="237">
        <v>0</v>
      </c>
      <c r="S149" s="237">
        <v>0</v>
      </c>
      <c r="T149" s="237">
        <v>0</v>
      </c>
      <c r="U149" s="237">
        <v>0</v>
      </c>
      <c r="V149" s="237">
        <v>0</v>
      </c>
      <c r="W149" s="237">
        <v>0</v>
      </c>
      <c r="X149" s="237">
        <v>0</v>
      </c>
      <c r="Y149" s="237">
        <v>0</v>
      </c>
      <c r="Z149" s="237">
        <v>19.87</v>
      </c>
      <c r="AA149" s="237">
        <v>19.594000000000001</v>
      </c>
    </row>
    <row r="150" spans="1:27" x14ac:dyDescent="0.25">
      <c r="A150" s="238">
        <v>45480.041666666664</v>
      </c>
      <c r="B150" s="237">
        <v>0</v>
      </c>
      <c r="C150" s="237">
        <v>0</v>
      </c>
      <c r="D150" s="237">
        <v>0</v>
      </c>
      <c r="E150" s="237">
        <v>0</v>
      </c>
      <c r="F150" s="237">
        <v>0</v>
      </c>
      <c r="G150" s="237">
        <v>0</v>
      </c>
      <c r="H150" s="237">
        <v>0</v>
      </c>
      <c r="I150" s="237">
        <v>0</v>
      </c>
      <c r="J150" s="237">
        <v>0</v>
      </c>
      <c r="K150" s="237">
        <v>0</v>
      </c>
      <c r="L150" s="237">
        <v>0</v>
      </c>
      <c r="M150" s="237">
        <v>0</v>
      </c>
      <c r="N150" s="237">
        <v>0</v>
      </c>
      <c r="O150" s="237">
        <v>0</v>
      </c>
      <c r="P150" s="237">
        <v>0</v>
      </c>
      <c r="Q150" s="237">
        <v>0</v>
      </c>
      <c r="R150" s="237">
        <v>0</v>
      </c>
      <c r="S150" s="237">
        <v>0</v>
      </c>
      <c r="T150" s="237">
        <v>0</v>
      </c>
      <c r="U150" s="237">
        <v>0</v>
      </c>
      <c r="V150" s="237">
        <v>0</v>
      </c>
      <c r="W150" s="237">
        <v>0</v>
      </c>
      <c r="X150" s="237">
        <v>0</v>
      </c>
      <c r="Y150" s="237">
        <v>0</v>
      </c>
      <c r="Z150" s="237">
        <v>19.794</v>
      </c>
      <c r="AA150" s="237">
        <v>19.515999999999998</v>
      </c>
    </row>
    <row r="151" spans="1:27" x14ac:dyDescent="0.25">
      <c r="A151" s="238">
        <v>45480.083333333336</v>
      </c>
      <c r="B151" s="237">
        <v>0</v>
      </c>
      <c r="C151" s="237">
        <v>0</v>
      </c>
      <c r="D151" s="237">
        <v>0</v>
      </c>
      <c r="E151" s="237">
        <v>0</v>
      </c>
      <c r="F151" s="237">
        <v>0</v>
      </c>
      <c r="G151" s="237">
        <v>0</v>
      </c>
      <c r="H151" s="237">
        <v>0</v>
      </c>
      <c r="I151" s="237">
        <v>0</v>
      </c>
      <c r="J151" s="237">
        <v>0</v>
      </c>
      <c r="K151" s="237">
        <v>0</v>
      </c>
      <c r="L151" s="237">
        <v>0</v>
      </c>
      <c r="M151" s="237">
        <v>0</v>
      </c>
      <c r="N151" s="237">
        <v>0</v>
      </c>
      <c r="O151" s="237">
        <v>0</v>
      </c>
      <c r="P151" s="237">
        <v>0</v>
      </c>
      <c r="Q151" s="237">
        <v>0</v>
      </c>
      <c r="R151" s="237">
        <v>0</v>
      </c>
      <c r="S151" s="237">
        <v>0</v>
      </c>
      <c r="T151" s="237">
        <v>0</v>
      </c>
      <c r="U151" s="237">
        <v>0</v>
      </c>
      <c r="V151" s="237">
        <v>0</v>
      </c>
      <c r="W151" s="237">
        <v>0</v>
      </c>
      <c r="X151" s="237">
        <v>0</v>
      </c>
      <c r="Y151" s="237">
        <v>0</v>
      </c>
      <c r="Z151" s="237">
        <v>19.690000000000001</v>
      </c>
      <c r="AA151" s="237">
        <v>19.457999999999998</v>
      </c>
    </row>
    <row r="152" spans="1:27" x14ac:dyDescent="0.25">
      <c r="A152" s="238">
        <v>45480.125</v>
      </c>
      <c r="B152" s="237">
        <v>0</v>
      </c>
      <c r="C152" s="237">
        <v>0</v>
      </c>
      <c r="D152" s="237">
        <v>0</v>
      </c>
      <c r="E152" s="237">
        <v>0</v>
      </c>
      <c r="F152" s="237">
        <v>0</v>
      </c>
      <c r="G152" s="237">
        <v>0</v>
      </c>
      <c r="H152" s="237">
        <v>0</v>
      </c>
      <c r="I152" s="237">
        <v>0</v>
      </c>
      <c r="J152" s="237">
        <v>0</v>
      </c>
      <c r="K152" s="237">
        <v>0</v>
      </c>
      <c r="L152" s="237">
        <v>0</v>
      </c>
      <c r="M152" s="237">
        <v>0</v>
      </c>
      <c r="N152" s="237">
        <v>0</v>
      </c>
      <c r="O152" s="237">
        <v>0</v>
      </c>
      <c r="P152" s="237">
        <v>0</v>
      </c>
      <c r="Q152" s="237">
        <v>0</v>
      </c>
      <c r="R152" s="237">
        <v>0</v>
      </c>
      <c r="S152" s="237">
        <v>0</v>
      </c>
      <c r="T152" s="237">
        <v>0</v>
      </c>
      <c r="U152" s="237">
        <v>0</v>
      </c>
      <c r="V152" s="237">
        <v>0</v>
      </c>
      <c r="W152" s="237">
        <v>0</v>
      </c>
      <c r="X152" s="237">
        <v>0</v>
      </c>
      <c r="Y152" s="237">
        <v>0</v>
      </c>
      <c r="Z152" s="237">
        <v>19.609000000000002</v>
      </c>
      <c r="AA152" s="237">
        <v>19.353000000000002</v>
      </c>
    </row>
    <row r="153" spans="1:27" x14ac:dyDescent="0.25">
      <c r="A153" s="238">
        <v>45480.166666666664</v>
      </c>
      <c r="B153" s="237">
        <v>0</v>
      </c>
      <c r="C153" s="237">
        <v>0</v>
      </c>
      <c r="D153" s="237">
        <v>0</v>
      </c>
      <c r="E153" s="237">
        <v>0</v>
      </c>
      <c r="F153" s="237">
        <v>0</v>
      </c>
      <c r="G153" s="237">
        <v>0</v>
      </c>
      <c r="H153" s="237">
        <v>0</v>
      </c>
      <c r="I153" s="237">
        <v>0</v>
      </c>
      <c r="J153" s="237">
        <v>0</v>
      </c>
      <c r="K153" s="237">
        <v>0</v>
      </c>
      <c r="L153" s="237">
        <v>0</v>
      </c>
      <c r="M153" s="237">
        <v>0</v>
      </c>
      <c r="N153" s="237">
        <v>0</v>
      </c>
      <c r="O153" s="237">
        <v>0</v>
      </c>
      <c r="P153" s="237">
        <v>0</v>
      </c>
      <c r="Q153" s="237">
        <v>0</v>
      </c>
      <c r="R153" s="237">
        <v>0</v>
      </c>
      <c r="S153" s="237">
        <v>0</v>
      </c>
      <c r="T153" s="237">
        <v>0</v>
      </c>
      <c r="U153" s="237">
        <v>0</v>
      </c>
      <c r="V153" s="237">
        <v>0</v>
      </c>
      <c r="W153" s="237">
        <v>0</v>
      </c>
      <c r="X153" s="237">
        <v>0</v>
      </c>
      <c r="Y153" s="237">
        <v>0</v>
      </c>
      <c r="Z153" s="237">
        <v>19.414000000000001</v>
      </c>
      <c r="AA153" s="237">
        <v>19.135999999999999</v>
      </c>
    </row>
    <row r="154" spans="1:27" x14ac:dyDescent="0.25">
      <c r="A154" s="238">
        <v>45480.208333333336</v>
      </c>
      <c r="B154" s="237">
        <v>0</v>
      </c>
      <c r="C154" s="237">
        <v>0</v>
      </c>
      <c r="D154" s="237">
        <v>0</v>
      </c>
      <c r="E154" s="237">
        <v>0</v>
      </c>
      <c r="F154" s="237">
        <v>0</v>
      </c>
      <c r="G154" s="237">
        <v>0</v>
      </c>
      <c r="H154" s="237">
        <v>0</v>
      </c>
      <c r="I154" s="237">
        <v>0</v>
      </c>
      <c r="J154" s="237">
        <v>0</v>
      </c>
      <c r="K154" s="237">
        <v>0</v>
      </c>
      <c r="L154" s="237">
        <v>0</v>
      </c>
      <c r="M154" s="237">
        <v>0</v>
      </c>
      <c r="N154" s="237">
        <v>0</v>
      </c>
      <c r="O154" s="237">
        <v>0</v>
      </c>
      <c r="P154" s="237">
        <v>0</v>
      </c>
      <c r="Q154" s="237">
        <v>0</v>
      </c>
      <c r="R154" s="237">
        <v>0</v>
      </c>
      <c r="S154" s="237">
        <v>0</v>
      </c>
      <c r="T154" s="237">
        <v>0</v>
      </c>
      <c r="U154" s="237">
        <v>0</v>
      </c>
      <c r="V154" s="237">
        <v>0</v>
      </c>
      <c r="W154" s="237">
        <v>0</v>
      </c>
      <c r="X154" s="237">
        <v>0</v>
      </c>
      <c r="Y154" s="237">
        <v>0</v>
      </c>
      <c r="Z154" s="237">
        <v>19.004000000000001</v>
      </c>
      <c r="AA154" s="237">
        <v>18.792000000000002</v>
      </c>
    </row>
    <row r="155" spans="1:27" x14ac:dyDescent="0.25">
      <c r="A155" s="238">
        <v>45480.25</v>
      </c>
      <c r="B155" s="237">
        <v>0</v>
      </c>
      <c r="C155" s="237">
        <v>0</v>
      </c>
      <c r="D155" s="237">
        <v>0</v>
      </c>
      <c r="E155" s="237">
        <v>0</v>
      </c>
      <c r="F155" s="237">
        <v>0</v>
      </c>
      <c r="G155" s="237">
        <v>0</v>
      </c>
      <c r="H155" s="237">
        <v>0</v>
      </c>
      <c r="I155" s="237">
        <v>0</v>
      </c>
      <c r="J155" s="237">
        <v>0</v>
      </c>
      <c r="K155" s="237">
        <v>0</v>
      </c>
      <c r="L155" s="237">
        <v>0</v>
      </c>
      <c r="M155" s="237">
        <v>0</v>
      </c>
      <c r="N155" s="237">
        <v>0</v>
      </c>
      <c r="O155" s="237">
        <v>0</v>
      </c>
      <c r="P155" s="237">
        <v>0</v>
      </c>
      <c r="Q155" s="237">
        <v>0</v>
      </c>
      <c r="R155" s="237">
        <v>0</v>
      </c>
      <c r="S155" s="237">
        <v>0</v>
      </c>
      <c r="T155" s="237">
        <v>0</v>
      </c>
      <c r="U155" s="237">
        <v>0</v>
      </c>
      <c r="V155" s="237">
        <v>0</v>
      </c>
      <c r="W155" s="237">
        <v>0</v>
      </c>
      <c r="X155" s="237">
        <v>0</v>
      </c>
      <c r="Y155" s="237">
        <v>0</v>
      </c>
      <c r="Z155" s="237">
        <v>18.13</v>
      </c>
      <c r="AA155" s="237">
        <v>17.808</v>
      </c>
    </row>
    <row r="156" spans="1:27" x14ac:dyDescent="0.25">
      <c r="A156" s="238">
        <v>45480.291666666664</v>
      </c>
      <c r="B156" s="237">
        <v>737</v>
      </c>
      <c r="C156" s="237">
        <v>24.084</v>
      </c>
      <c r="D156" s="237">
        <v>15.555999999999999</v>
      </c>
      <c r="E156" s="237">
        <v>19.29</v>
      </c>
      <c r="F156" s="237">
        <v>22.626000000000001</v>
      </c>
      <c r="G156" s="237">
        <v>23.626999999999999</v>
      </c>
      <c r="H156" s="237">
        <v>50.912999999999997</v>
      </c>
      <c r="I156" s="237">
        <v>55.555</v>
      </c>
      <c r="J156" s="237">
        <v>44.488</v>
      </c>
      <c r="K156" s="237">
        <v>41.533999999999999</v>
      </c>
      <c r="L156" s="237">
        <v>40.078000000000003</v>
      </c>
      <c r="M156" s="237">
        <v>41.906999999999996</v>
      </c>
      <c r="N156" s="237">
        <v>44.686999999999998</v>
      </c>
      <c r="O156" s="237">
        <v>46.188000000000002</v>
      </c>
      <c r="P156" s="237">
        <v>52.243000000000002</v>
      </c>
      <c r="Q156" s="237">
        <v>56.134999999999998</v>
      </c>
      <c r="R156" s="237">
        <v>49.795999999999999</v>
      </c>
      <c r="S156" s="237">
        <v>43.503</v>
      </c>
      <c r="T156" s="237">
        <v>45.079000000000001</v>
      </c>
      <c r="U156" s="237">
        <v>43.881</v>
      </c>
      <c r="V156" s="237">
        <v>40.287999999999997</v>
      </c>
      <c r="W156" s="237">
        <v>44.646000000000001</v>
      </c>
      <c r="X156" s="237">
        <v>52.21</v>
      </c>
      <c r="Y156" s="237">
        <v>43.085000000000001</v>
      </c>
      <c r="Z156" s="237">
        <v>18.288</v>
      </c>
      <c r="AA156" s="237">
        <v>18.196999999999999</v>
      </c>
    </row>
    <row r="157" spans="1:27" x14ac:dyDescent="0.25">
      <c r="A157" s="238">
        <v>45480.333333333336</v>
      </c>
      <c r="B157" s="237">
        <v>12808</v>
      </c>
      <c r="C157" s="237">
        <v>315.68900000000002</v>
      </c>
      <c r="D157" s="237">
        <v>246.68100000000001</v>
      </c>
      <c r="E157" s="237">
        <v>276.28300000000002</v>
      </c>
      <c r="F157" s="237">
        <v>318.41500000000002</v>
      </c>
      <c r="G157" s="237">
        <v>180.58099999999999</v>
      </c>
      <c r="H157" s="237">
        <v>769.54700000000003</v>
      </c>
      <c r="I157" s="237">
        <v>829.00699999999995</v>
      </c>
      <c r="J157" s="237">
        <v>736.48599999999999</v>
      </c>
      <c r="K157" s="237">
        <v>704.50300000000004</v>
      </c>
      <c r="L157" s="237">
        <v>680.19</v>
      </c>
      <c r="M157" s="237">
        <v>684.88</v>
      </c>
      <c r="N157" s="237">
        <v>730.26300000000003</v>
      </c>
      <c r="O157" s="237">
        <v>736.471</v>
      </c>
      <c r="P157" s="237">
        <v>802.03399999999999</v>
      </c>
      <c r="Q157" s="237">
        <v>826.07299999999998</v>
      </c>
      <c r="R157" s="237">
        <v>795.90599999999995</v>
      </c>
      <c r="S157" s="237">
        <v>728.89700000000005</v>
      </c>
      <c r="T157" s="237">
        <v>719.18200000000002</v>
      </c>
      <c r="U157" s="237">
        <v>721.81799999999998</v>
      </c>
      <c r="V157" s="237">
        <v>672.16300000000001</v>
      </c>
      <c r="W157" s="237">
        <v>738.58699999999999</v>
      </c>
      <c r="X157" s="237">
        <v>679.91300000000001</v>
      </c>
      <c r="Y157" s="237">
        <v>712.53099999999995</v>
      </c>
      <c r="Z157" s="237">
        <v>22.664000000000001</v>
      </c>
      <c r="AA157" s="237">
        <v>24.257000000000001</v>
      </c>
    </row>
    <row r="158" spans="1:27" x14ac:dyDescent="0.25">
      <c r="A158" s="238">
        <v>45480.375</v>
      </c>
      <c r="B158" s="237">
        <v>28271</v>
      </c>
      <c r="C158" s="237">
        <v>762.84900000000005</v>
      </c>
      <c r="D158" s="237">
        <v>728.05200000000002</v>
      </c>
      <c r="E158" s="237">
        <v>748.22</v>
      </c>
      <c r="F158" s="237">
        <v>769.73699999999997</v>
      </c>
      <c r="G158" s="237">
        <v>385.108</v>
      </c>
      <c r="H158" s="237">
        <v>1565.84</v>
      </c>
      <c r="I158" s="237">
        <v>1581.614</v>
      </c>
      <c r="J158" s="237">
        <v>1558.5039999999999</v>
      </c>
      <c r="K158" s="237">
        <v>1546.981</v>
      </c>
      <c r="L158" s="237">
        <v>1541.4069999999999</v>
      </c>
      <c r="M158" s="237">
        <v>1536.1559999999999</v>
      </c>
      <c r="N158" s="237">
        <v>1557.6880000000001</v>
      </c>
      <c r="O158" s="237">
        <v>1554.413</v>
      </c>
      <c r="P158" s="237">
        <v>1575.172</v>
      </c>
      <c r="Q158" s="237">
        <v>1581.106</v>
      </c>
      <c r="R158" s="237">
        <v>1546.145</v>
      </c>
      <c r="S158" s="237">
        <v>1528.076</v>
      </c>
      <c r="T158" s="237">
        <v>1547.481</v>
      </c>
      <c r="U158" s="237">
        <v>1555.3579999999999</v>
      </c>
      <c r="V158" s="237">
        <v>1538.627</v>
      </c>
      <c r="W158" s="237">
        <v>1559.201</v>
      </c>
      <c r="X158" s="237">
        <v>1579.1880000000001</v>
      </c>
      <c r="Y158" s="237">
        <v>1553.0309999999999</v>
      </c>
      <c r="Z158" s="237">
        <v>28.167000000000002</v>
      </c>
      <c r="AA158" s="237">
        <v>37.186</v>
      </c>
    </row>
    <row r="159" spans="1:27" x14ac:dyDescent="0.25">
      <c r="A159" s="238">
        <v>45480.416666666664</v>
      </c>
      <c r="B159" s="237">
        <v>14299</v>
      </c>
      <c r="C159" s="237">
        <v>918.56100000000004</v>
      </c>
      <c r="D159" s="237">
        <v>919.31799999999998</v>
      </c>
      <c r="E159" s="237">
        <v>925.45899999999995</v>
      </c>
      <c r="F159" s="237">
        <v>917.851</v>
      </c>
      <c r="G159" s="237">
        <v>588.04499999999996</v>
      </c>
      <c r="H159" s="237">
        <v>807.48800000000006</v>
      </c>
      <c r="I159" s="237">
        <v>806.7</v>
      </c>
      <c r="J159" s="237">
        <v>807.02599999999995</v>
      </c>
      <c r="K159" s="237">
        <v>803.61400000000003</v>
      </c>
      <c r="L159" s="237">
        <v>807.51099999999997</v>
      </c>
      <c r="M159" s="237">
        <v>807.23900000000003</v>
      </c>
      <c r="N159" s="237">
        <v>807.19799999999998</v>
      </c>
      <c r="O159" s="237">
        <v>806.94500000000005</v>
      </c>
      <c r="P159" s="237">
        <v>807.49</v>
      </c>
      <c r="Q159" s="237">
        <v>806.50199999999995</v>
      </c>
      <c r="R159" s="237">
        <v>786.72</v>
      </c>
      <c r="S159" s="237">
        <v>786.55399999999997</v>
      </c>
      <c r="T159" s="237">
        <v>804.91499999999996</v>
      </c>
      <c r="U159" s="237">
        <v>806.53099999999995</v>
      </c>
      <c r="V159" s="237">
        <v>806.83699999999999</v>
      </c>
      <c r="W159" s="237">
        <v>807.01900000000001</v>
      </c>
      <c r="X159" s="237">
        <v>807.72699999999998</v>
      </c>
      <c r="Y159" s="237">
        <v>807.15300000000002</v>
      </c>
      <c r="Z159" s="237">
        <v>29.106999999999999</v>
      </c>
      <c r="AA159" s="237">
        <v>41.901000000000003</v>
      </c>
    </row>
    <row r="160" spans="1:27" x14ac:dyDescent="0.25">
      <c r="A160" s="238">
        <v>45480.458333333336</v>
      </c>
      <c r="B160" s="237">
        <v>25296</v>
      </c>
      <c r="C160" s="237">
        <v>970.86400000000003</v>
      </c>
      <c r="D160" s="237">
        <v>975.09400000000005</v>
      </c>
      <c r="E160" s="237">
        <v>985.73</v>
      </c>
      <c r="F160" s="237">
        <v>974.09199999999998</v>
      </c>
      <c r="G160" s="237">
        <v>763.26900000000001</v>
      </c>
      <c r="H160" s="237">
        <v>1417.4190000000001</v>
      </c>
      <c r="I160" s="237">
        <v>1415.348</v>
      </c>
      <c r="J160" s="237">
        <v>1416.09</v>
      </c>
      <c r="K160" s="237">
        <v>1410.423</v>
      </c>
      <c r="L160" s="237">
        <v>1417.944</v>
      </c>
      <c r="M160" s="237">
        <v>1417.0039999999999</v>
      </c>
      <c r="N160" s="237">
        <v>1416.732</v>
      </c>
      <c r="O160" s="237">
        <v>1415.28</v>
      </c>
      <c r="P160" s="237">
        <v>1417.626</v>
      </c>
      <c r="Q160" s="237">
        <v>1415.4690000000001</v>
      </c>
      <c r="R160" s="237">
        <v>1381.473</v>
      </c>
      <c r="S160" s="237">
        <v>1381.472</v>
      </c>
      <c r="T160" s="237">
        <v>1410.9880000000001</v>
      </c>
      <c r="U160" s="237">
        <v>1414.9870000000001</v>
      </c>
      <c r="V160" s="237">
        <v>1416.347</v>
      </c>
      <c r="W160" s="237">
        <v>1416.2850000000001</v>
      </c>
      <c r="X160" s="237">
        <v>1416.635</v>
      </c>
      <c r="Y160" s="237">
        <v>1415.809</v>
      </c>
      <c r="Z160" s="237">
        <v>29.771999999999998</v>
      </c>
      <c r="AA160" s="237">
        <v>43.365000000000002</v>
      </c>
    </row>
    <row r="161" spans="1:27" x14ac:dyDescent="0.25">
      <c r="A161" s="238">
        <v>45480.5</v>
      </c>
      <c r="B161" s="237">
        <v>31923</v>
      </c>
      <c r="C161" s="237">
        <v>988.779</v>
      </c>
      <c r="D161" s="237">
        <v>994.44600000000003</v>
      </c>
      <c r="E161" s="237">
        <v>1007.918</v>
      </c>
      <c r="F161" s="237">
        <v>996.36599999999999</v>
      </c>
      <c r="G161" s="237">
        <v>902.29200000000003</v>
      </c>
      <c r="H161" s="237">
        <v>1856.693</v>
      </c>
      <c r="I161" s="237">
        <v>1853.568</v>
      </c>
      <c r="J161" s="237">
        <v>1853.2539999999999</v>
      </c>
      <c r="K161" s="237">
        <v>1838.29</v>
      </c>
      <c r="L161" s="237">
        <v>1857.3710000000001</v>
      </c>
      <c r="M161" s="237">
        <v>1855.364</v>
      </c>
      <c r="N161" s="237">
        <v>1853.9829999999999</v>
      </c>
      <c r="O161" s="237">
        <v>1853.672</v>
      </c>
      <c r="P161" s="237">
        <v>1856.2629999999999</v>
      </c>
      <c r="Q161" s="237">
        <v>1851.654</v>
      </c>
      <c r="R161" s="237">
        <v>1809.9169999999999</v>
      </c>
      <c r="S161" s="237">
        <v>1807.4749999999999</v>
      </c>
      <c r="T161" s="237">
        <v>1846.337</v>
      </c>
      <c r="U161" s="237">
        <v>1852.586</v>
      </c>
      <c r="V161" s="237">
        <v>1854.078</v>
      </c>
      <c r="W161" s="237">
        <v>1852.799</v>
      </c>
      <c r="X161" s="237">
        <v>1854.337</v>
      </c>
      <c r="Y161" s="237">
        <v>1854.88</v>
      </c>
      <c r="Z161" s="237">
        <v>31.19</v>
      </c>
      <c r="AA161" s="237">
        <v>44.372999999999998</v>
      </c>
    </row>
    <row r="162" spans="1:27" x14ac:dyDescent="0.25">
      <c r="A162" s="238">
        <v>45480.541666666664</v>
      </c>
      <c r="B162" s="237">
        <v>41683</v>
      </c>
      <c r="C162" s="237">
        <v>992.40499999999997</v>
      </c>
      <c r="D162" s="237">
        <v>997.673</v>
      </c>
      <c r="E162" s="237">
        <v>1012.6</v>
      </c>
      <c r="F162" s="237">
        <v>1002.004</v>
      </c>
      <c r="G162" s="237">
        <v>993.42200000000003</v>
      </c>
      <c r="H162" s="237">
        <v>2301.683</v>
      </c>
      <c r="I162" s="237">
        <v>2294.8879999999999</v>
      </c>
      <c r="J162" s="237">
        <v>2294.7919999999999</v>
      </c>
      <c r="K162" s="237">
        <v>2249.1770000000001</v>
      </c>
      <c r="L162" s="237">
        <v>2303.8090000000002</v>
      </c>
      <c r="M162" s="237">
        <v>2297.8139999999999</v>
      </c>
      <c r="N162" s="237">
        <v>2299.8330000000001</v>
      </c>
      <c r="O162" s="237">
        <v>2295.643</v>
      </c>
      <c r="P162" s="237">
        <v>2298.9050000000002</v>
      </c>
      <c r="Q162" s="237">
        <v>2294.6680000000001</v>
      </c>
      <c r="R162" s="237">
        <v>2242.7860000000001</v>
      </c>
      <c r="S162" s="237">
        <v>2240.0030000000002</v>
      </c>
      <c r="T162" s="237">
        <v>2288.259</v>
      </c>
      <c r="U162" s="237">
        <v>2294.4780000000001</v>
      </c>
      <c r="V162" s="237">
        <v>2297.52</v>
      </c>
      <c r="W162" s="237">
        <v>2297.3510000000001</v>
      </c>
      <c r="X162" s="237">
        <v>2297.67</v>
      </c>
      <c r="Y162" s="237">
        <v>2298.2890000000002</v>
      </c>
      <c r="Z162" s="237">
        <v>31.57</v>
      </c>
      <c r="AA162" s="237">
        <v>43.634</v>
      </c>
    </row>
    <row r="163" spans="1:27" x14ac:dyDescent="0.25">
      <c r="A163" s="238">
        <v>45480.583333333336</v>
      </c>
      <c r="B163" s="237">
        <v>23065</v>
      </c>
      <c r="C163" s="237">
        <v>984.77200000000005</v>
      </c>
      <c r="D163" s="237">
        <v>991.31399999999996</v>
      </c>
      <c r="E163" s="237">
        <v>1007.981</v>
      </c>
      <c r="F163" s="237">
        <v>995.60699999999997</v>
      </c>
      <c r="G163" s="237">
        <v>1016.487</v>
      </c>
      <c r="H163" s="237">
        <v>1275.932</v>
      </c>
      <c r="I163" s="237">
        <v>1273.271</v>
      </c>
      <c r="J163" s="237">
        <v>1274.4549999999999</v>
      </c>
      <c r="K163" s="237">
        <v>1252.674</v>
      </c>
      <c r="L163" s="237">
        <v>1278.7149999999999</v>
      </c>
      <c r="M163" s="237">
        <v>1277.2639999999999</v>
      </c>
      <c r="N163" s="237">
        <v>1274.3620000000001</v>
      </c>
      <c r="O163" s="237">
        <v>1274.443</v>
      </c>
      <c r="P163" s="237">
        <v>1274.809</v>
      </c>
      <c r="Q163" s="237">
        <v>1273.1500000000001</v>
      </c>
      <c r="R163" s="237">
        <v>1243.896</v>
      </c>
      <c r="S163" s="237">
        <v>1243.7670000000001</v>
      </c>
      <c r="T163" s="237">
        <v>1270.546</v>
      </c>
      <c r="U163" s="237">
        <v>1274.616</v>
      </c>
      <c r="V163" s="237">
        <v>1275.944</v>
      </c>
      <c r="W163" s="237">
        <v>1272.5029999999999</v>
      </c>
      <c r="X163" s="237">
        <v>1275.924</v>
      </c>
      <c r="Y163" s="237">
        <v>1274.3430000000001</v>
      </c>
      <c r="Z163" s="237">
        <v>29.675999999999998</v>
      </c>
      <c r="AA163" s="237">
        <v>41.055</v>
      </c>
    </row>
    <row r="164" spans="1:27" x14ac:dyDescent="0.25">
      <c r="A164" s="238">
        <v>45480.625</v>
      </c>
      <c r="B164" s="237">
        <v>0</v>
      </c>
      <c r="C164" s="237">
        <v>991.59199999999998</v>
      </c>
      <c r="D164" s="237">
        <v>997.86500000000001</v>
      </c>
      <c r="E164" s="237">
        <v>1013.731</v>
      </c>
      <c r="F164" s="237">
        <v>1001.441</v>
      </c>
      <c r="G164" s="237">
        <v>980.745</v>
      </c>
      <c r="H164" s="237">
        <v>0</v>
      </c>
      <c r="I164" s="237">
        <v>0</v>
      </c>
      <c r="J164" s="237">
        <v>0</v>
      </c>
      <c r="K164" s="237">
        <v>0</v>
      </c>
      <c r="L164" s="237">
        <v>0</v>
      </c>
      <c r="M164" s="237">
        <v>0</v>
      </c>
      <c r="N164" s="237">
        <v>0</v>
      </c>
      <c r="O164" s="237">
        <v>0</v>
      </c>
      <c r="P164" s="237">
        <v>0</v>
      </c>
      <c r="Q164" s="237">
        <v>0</v>
      </c>
      <c r="R164" s="237">
        <v>0</v>
      </c>
      <c r="S164" s="237">
        <v>0</v>
      </c>
      <c r="T164" s="237">
        <v>0</v>
      </c>
      <c r="U164" s="237">
        <v>0</v>
      </c>
      <c r="V164" s="237">
        <v>0</v>
      </c>
      <c r="W164" s="237">
        <v>0</v>
      </c>
      <c r="X164" s="237">
        <v>0</v>
      </c>
      <c r="Y164" s="237">
        <v>0</v>
      </c>
      <c r="Z164" s="237">
        <v>29.131</v>
      </c>
      <c r="AA164" s="237">
        <v>41.121000000000002</v>
      </c>
    </row>
    <row r="165" spans="1:27" x14ac:dyDescent="0.25">
      <c r="A165" s="238">
        <v>45480.666666666664</v>
      </c>
      <c r="B165" s="237">
        <v>1565</v>
      </c>
      <c r="C165" s="237">
        <v>1003.446</v>
      </c>
      <c r="D165" s="237">
        <v>1010.514</v>
      </c>
      <c r="E165" s="237">
        <v>1025.4960000000001</v>
      </c>
      <c r="F165" s="237">
        <v>1012.105</v>
      </c>
      <c r="G165" s="237">
        <v>899.096</v>
      </c>
      <c r="H165" s="237">
        <v>117.389</v>
      </c>
      <c r="I165" s="237">
        <v>116.78400000000001</v>
      </c>
      <c r="J165" s="237">
        <v>117.09699999999999</v>
      </c>
      <c r="K165" s="237">
        <v>112.28400000000001</v>
      </c>
      <c r="L165" s="237">
        <v>117.044</v>
      </c>
      <c r="M165" s="237">
        <v>117.178</v>
      </c>
      <c r="N165" s="237">
        <v>117.05</v>
      </c>
      <c r="O165" s="237">
        <v>117.176</v>
      </c>
      <c r="P165" s="237">
        <v>116.959</v>
      </c>
      <c r="Q165" s="237">
        <v>116.688</v>
      </c>
      <c r="R165" s="237">
        <v>113.99</v>
      </c>
      <c r="S165" s="237">
        <v>114.02</v>
      </c>
      <c r="T165" s="237">
        <v>116.271</v>
      </c>
      <c r="U165" s="237">
        <v>116.697</v>
      </c>
      <c r="V165" s="237">
        <v>116.60599999999999</v>
      </c>
      <c r="W165" s="237">
        <v>116.849</v>
      </c>
      <c r="X165" s="237">
        <v>116.902</v>
      </c>
      <c r="Y165" s="237">
        <v>116.879</v>
      </c>
      <c r="Z165" s="237">
        <v>33.395000000000003</v>
      </c>
      <c r="AA165" s="237">
        <v>45.73</v>
      </c>
    </row>
    <row r="166" spans="1:27" x14ac:dyDescent="0.25">
      <c r="A166" s="238">
        <v>45480.708333333336</v>
      </c>
      <c r="B166" s="237">
        <v>40630</v>
      </c>
      <c r="C166" s="237">
        <v>993.851</v>
      </c>
      <c r="D166" s="237">
        <v>1000.414</v>
      </c>
      <c r="E166" s="237">
        <v>1013.713</v>
      </c>
      <c r="F166" s="237">
        <v>1002.307</v>
      </c>
      <c r="G166" s="237">
        <v>752.36599999999999</v>
      </c>
      <c r="H166" s="237">
        <v>2300.1579999999999</v>
      </c>
      <c r="I166" s="237">
        <v>2286.1120000000001</v>
      </c>
      <c r="J166" s="237">
        <v>2299.5450000000001</v>
      </c>
      <c r="K166" s="237">
        <v>2253.8130000000001</v>
      </c>
      <c r="L166" s="237">
        <v>2302.384</v>
      </c>
      <c r="M166" s="237">
        <v>2298.7049999999999</v>
      </c>
      <c r="N166" s="237">
        <v>2297.0880000000002</v>
      </c>
      <c r="O166" s="237">
        <v>2297.0729999999999</v>
      </c>
      <c r="P166" s="237">
        <v>2300.4450000000002</v>
      </c>
      <c r="Q166" s="237">
        <v>2298.884</v>
      </c>
      <c r="R166" s="237">
        <v>2248.8870000000002</v>
      </c>
      <c r="S166" s="237">
        <v>2245.6790000000001</v>
      </c>
      <c r="T166" s="237">
        <v>2288.665</v>
      </c>
      <c r="U166" s="237">
        <v>2297.6350000000002</v>
      </c>
      <c r="V166" s="237">
        <v>2298.3989999999999</v>
      </c>
      <c r="W166" s="237">
        <v>2293.027</v>
      </c>
      <c r="X166" s="237">
        <v>2297.9830000000002</v>
      </c>
      <c r="Y166" s="237">
        <v>2298.61</v>
      </c>
      <c r="Z166" s="237">
        <v>34.584000000000003</v>
      </c>
      <c r="AA166" s="237">
        <v>46.905999999999999</v>
      </c>
    </row>
    <row r="167" spans="1:27" x14ac:dyDescent="0.25">
      <c r="A167" s="238">
        <v>45480.75</v>
      </c>
      <c r="B167" s="237">
        <v>41981</v>
      </c>
      <c r="C167" s="237">
        <v>963.00699999999995</v>
      </c>
      <c r="D167" s="237">
        <v>966.24900000000002</v>
      </c>
      <c r="E167" s="237">
        <v>977.96600000000001</v>
      </c>
      <c r="F167" s="237">
        <v>965.96299999999997</v>
      </c>
      <c r="G167" s="237">
        <v>488.57299999999998</v>
      </c>
      <c r="H167" s="237">
        <v>2323.098</v>
      </c>
      <c r="I167" s="237">
        <v>2325.11</v>
      </c>
      <c r="J167" s="237">
        <v>2312.61</v>
      </c>
      <c r="K167" s="237">
        <v>2313.4299999999998</v>
      </c>
      <c r="L167" s="237">
        <v>2324.9450000000002</v>
      </c>
      <c r="M167" s="237">
        <v>2332.1979999999999</v>
      </c>
      <c r="N167" s="237">
        <v>2304.4690000000001</v>
      </c>
      <c r="O167" s="237">
        <v>2319.0070000000001</v>
      </c>
      <c r="P167" s="237">
        <v>2319.19</v>
      </c>
      <c r="Q167" s="237">
        <v>2334.2370000000001</v>
      </c>
      <c r="R167" s="237">
        <v>2351.7069999999999</v>
      </c>
      <c r="S167" s="237">
        <v>2311.4319999999998</v>
      </c>
      <c r="T167" s="237">
        <v>2317.4009999999998</v>
      </c>
      <c r="U167" s="237">
        <v>2326.0079999999998</v>
      </c>
      <c r="V167" s="237">
        <v>2328.123</v>
      </c>
      <c r="W167" s="237">
        <v>2341.1750000000002</v>
      </c>
      <c r="X167" s="237">
        <v>2314.2759999999998</v>
      </c>
      <c r="Y167" s="237">
        <v>2329.1880000000001</v>
      </c>
      <c r="Z167" s="237">
        <v>36.116</v>
      </c>
      <c r="AA167" s="237">
        <v>47.445999999999998</v>
      </c>
    </row>
    <row r="168" spans="1:27" x14ac:dyDescent="0.25">
      <c r="A168" s="238">
        <v>45480.791666666664</v>
      </c>
      <c r="B168" s="237">
        <v>37011</v>
      </c>
      <c r="C168" s="237">
        <v>855.41399999999999</v>
      </c>
      <c r="D168" s="237">
        <v>882.32899999999995</v>
      </c>
      <c r="E168" s="237">
        <v>878.41800000000001</v>
      </c>
      <c r="F168" s="237">
        <v>864.94399999999996</v>
      </c>
      <c r="G168" s="237">
        <v>338.31799999999998</v>
      </c>
      <c r="H168" s="237">
        <v>2086.607</v>
      </c>
      <c r="I168" s="237">
        <v>2063.5720000000001</v>
      </c>
      <c r="J168" s="237">
        <v>2077.9209999999998</v>
      </c>
      <c r="K168" s="237">
        <v>2081.98</v>
      </c>
      <c r="L168" s="237">
        <v>2096.9929999999999</v>
      </c>
      <c r="M168" s="237">
        <v>2088.3980000000001</v>
      </c>
      <c r="N168" s="237">
        <v>2070.1590000000001</v>
      </c>
      <c r="O168" s="237">
        <v>2083.7600000000002</v>
      </c>
      <c r="P168" s="237">
        <v>2052.73</v>
      </c>
      <c r="Q168" s="237">
        <v>2056.2440000000001</v>
      </c>
      <c r="R168" s="237">
        <v>2092.7020000000002</v>
      </c>
      <c r="S168" s="237">
        <v>2056.8130000000001</v>
      </c>
      <c r="T168" s="237">
        <v>2064.2489999999998</v>
      </c>
      <c r="U168" s="237">
        <v>2044.6110000000001</v>
      </c>
      <c r="V168" s="237">
        <v>2068.5169999999998</v>
      </c>
      <c r="W168" s="237">
        <v>2081.5430000000001</v>
      </c>
      <c r="X168" s="237">
        <v>2018.8720000000001</v>
      </c>
      <c r="Y168" s="237">
        <v>2059.4459999999999</v>
      </c>
      <c r="Z168" s="237">
        <v>33.222999999999999</v>
      </c>
      <c r="AA168" s="237">
        <v>44.347000000000001</v>
      </c>
    </row>
    <row r="169" spans="1:27" x14ac:dyDescent="0.25">
      <c r="A169" s="238">
        <v>45480.833333333336</v>
      </c>
      <c r="B169" s="237">
        <v>16165</v>
      </c>
      <c r="C169" s="237">
        <v>442.89600000000002</v>
      </c>
      <c r="D169" s="237">
        <v>553.11500000000001</v>
      </c>
      <c r="E169" s="237">
        <v>508.54599999999999</v>
      </c>
      <c r="F169" s="237">
        <v>476.54399999999998</v>
      </c>
      <c r="G169" s="237">
        <v>169.81899999999999</v>
      </c>
      <c r="H169" s="237">
        <v>971.846</v>
      </c>
      <c r="I169" s="237">
        <v>872.71799999999996</v>
      </c>
      <c r="J169" s="237">
        <v>932.846</v>
      </c>
      <c r="K169" s="237">
        <v>914.48500000000001</v>
      </c>
      <c r="L169" s="237">
        <v>932.45699999999999</v>
      </c>
      <c r="M169" s="237">
        <v>955.01499999999999</v>
      </c>
      <c r="N169" s="237">
        <v>975.23099999999999</v>
      </c>
      <c r="O169" s="237">
        <v>983.26400000000001</v>
      </c>
      <c r="P169" s="237">
        <v>863.26400000000001</v>
      </c>
      <c r="Q169" s="237">
        <v>907.09299999999996</v>
      </c>
      <c r="R169" s="237">
        <v>907.34799999999996</v>
      </c>
      <c r="S169" s="237">
        <v>914.46</v>
      </c>
      <c r="T169" s="237">
        <v>918.1</v>
      </c>
      <c r="U169" s="237">
        <v>859.10199999999998</v>
      </c>
      <c r="V169" s="237">
        <v>890.87800000000004</v>
      </c>
      <c r="W169" s="237">
        <v>870.19399999999996</v>
      </c>
      <c r="X169" s="237">
        <v>861.15800000000002</v>
      </c>
      <c r="Y169" s="237">
        <v>920.77099999999996</v>
      </c>
      <c r="Z169" s="237">
        <v>30.777000000000001</v>
      </c>
      <c r="AA169" s="237">
        <v>37.262999999999998</v>
      </c>
    </row>
    <row r="170" spans="1:27" x14ac:dyDescent="0.25">
      <c r="A170" s="238">
        <v>45480.875</v>
      </c>
      <c r="B170" s="237">
        <v>2137</v>
      </c>
      <c r="C170" s="237">
        <v>50.341999999999999</v>
      </c>
      <c r="D170" s="237">
        <v>84.751999999999995</v>
      </c>
      <c r="E170" s="237">
        <v>67.281000000000006</v>
      </c>
      <c r="F170" s="237">
        <v>58.621000000000002</v>
      </c>
      <c r="G170" s="237">
        <v>25.452000000000002</v>
      </c>
      <c r="H170" s="237">
        <v>121.67700000000001</v>
      </c>
      <c r="I170" s="237">
        <v>101.617</v>
      </c>
      <c r="J170" s="237">
        <v>114.898</v>
      </c>
      <c r="K170" s="237">
        <v>114.27200000000001</v>
      </c>
      <c r="L170" s="237">
        <v>119.747</v>
      </c>
      <c r="M170" s="237">
        <v>116.843</v>
      </c>
      <c r="N170" s="237">
        <v>120.78100000000001</v>
      </c>
      <c r="O170" s="237">
        <v>124.497</v>
      </c>
      <c r="P170" s="237">
        <v>97.301000000000002</v>
      </c>
      <c r="Q170" s="237">
        <v>98.331999999999994</v>
      </c>
      <c r="R170" s="237">
        <v>107.788</v>
      </c>
      <c r="S170" s="237">
        <v>107.741</v>
      </c>
      <c r="T170" s="237">
        <v>111.399</v>
      </c>
      <c r="U170" s="237">
        <v>98.945999999999998</v>
      </c>
      <c r="V170" s="237">
        <v>112.14</v>
      </c>
      <c r="W170" s="237">
        <v>104.61499999999999</v>
      </c>
      <c r="X170" s="237">
        <v>88.165000000000006</v>
      </c>
      <c r="Y170" s="237">
        <v>108.58</v>
      </c>
      <c r="Z170" s="237">
        <v>23.736000000000001</v>
      </c>
      <c r="AA170" s="237">
        <v>24.934000000000001</v>
      </c>
    </row>
    <row r="171" spans="1:27" x14ac:dyDescent="0.25">
      <c r="A171" s="238">
        <v>45480.916666666664</v>
      </c>
      <c r="B171" s="237">
        <v>0</v>
      </c>
      <c r="C171" s="237">
        <v>0</v>
      </c>
      <c r="D171" s="237">
        <v>0</v>
      </c>
      <c r="E171" s="237">
        <v>0</v>
      </c>
      <c r="F171" s="237">
        <v>0</v>
      </c>
      <c r="G171" s="237">
        <v>0</v>
      </c>
      <c r="H171" s="237">
        <v>0</v>
      </c>
      <c r="I171" s="237">
        <v>0</v>
      </c>
      <c r="J171" s="237">
        <v>0</v>
      </c>
      <c r="K171" s="237">
        <v>0</v>
      </c>
      <c r="L171" s="237">
        <v>0</v>
      </c>
      <c r="M171" s="237">
        <v>0</v>
      </c>
      <c r="N171" s="237">
        <v>0</v>
      </c>
      <c r="O171" s="237">
        <v>0</v>
      </c>
      <c r="P171" s="237">
        <v>0</v>
      </c>
      <c r="Q171" s="237">
        <v>-1.4E-2</v>
      </c>
      <c r="R171" s="237">
        <v>0</v>
      </c>
      <c r="S171" s="237">
        <v>0</v>
      </c>
      <c r="T171" s="237">
        <v>0</v>
      </c>
      <c r="U171" s="237">
        <v>0</v>
      </c>
      <c r="V171" s="237">
        <v>0</v>
      </c>
      <c r="W171" s="237">
        <v>0</v>
      </c>
      <c r="X171" s="237">
        <v>0</v>
      </c>
      <c r="Y171" s="237">
        <v>0</v>
      </c>
      <c r="Z171" s="237">
        <v>18.835999999999999</v>
      </c>
      <c r="AA171" s="237">
        <v>18.119</v>
      </c>
    </row>
    <row r="172" spans="1:27" x14ac:dyDescent="0.25">
      <c r="A172" s="238">
        <v>45480.958333333336</v>
      </c>
      <c r="B172" s="237">
        <v>0</v>
      </c>
      <c r="C172" s="237">
        <v>0</v>
      </c>
      <c r="D172" s="237">
        <v>0</v>
      </c>
      <c r="E172" s="237">
        <v>0</v>
      </c>
      <c r="F172" s="237">
        <v>0</v>
      </c>
      <c r="G172" s="237">
        <v>0</v>
      </c>
      <c r="H172" s="237">
        <v>0</v>
      </c>
      <c r="I172" s="237">
        <v>0</v>
      </c>
      <c r="J172" s="237">
        <v>0</v>
      </c>
      <c r="K172" s="237">
        <v>0</v>
      </c>
      <c r="L172" s="237">
        <v>0</v>
      </c>
      <c r="M172" s="237">
        <v>0</v>
      </c>
      <c r="N172" s="237">
        <v>0</v>
      </c>
      <c r="O172" s="237">
        <v>0</v>
      </c>
      <c r="P172" s="237">
        <v>0</v>
      </c>
      <c r="Q172" s="237">
        <v>0</v>
      </c>
      <c r="R172" s="237">
        <v>0</v>
      </c>
      <c r="S172" s="237">
        <v>0</v>
      </c>
      <c r="T172" s="237">
        <v>0</v>
      </c>
      <c r="U172" s="237">
        <v>0</v>
      </c>
      <c r="V172" s="237">
        <v>0</v>
      </c>
      <c r="W172" s="237">
        <v>0</v>
      </c>
      <c r="X172" s="237">
        <v>0</v>
      </c>
      <c r="Y172" s="237">
        <v>0</v>
      </c>
      <c r="Z172" s="237">
        <v>16.992000000000001</v>
      </c>
      <c r="AA172" s="237">
        <v>16.172000000000001</v>
      </c>
    </row>
    <row r="173" spans="1:27" x14ac:dyDescent="0.25">
      <c r="A173" s="238">
        <v>45481</v>
      </c>
      <c r="B173" s="237">
        <v>0</v>
      </c>
      <c r="C173" s="237">
        <v>0</v>
      </c>
      <c r="D173" s="237">
        <v>0</v>
      </c>
      <c r="E173" s="237">
        <v>0</v>
      </c>
      <c r="F173" s="237">
        <v>0</v>
      </c>
      <c r="G173" s="237">
        <v>0</v>
      </c>
      <c r="H173" s="237">
        <v>0</v>
      </c>
      <c r="I173" s="237">
        <v>0</v>
      </c>
      <c r="J173" s="237">
        <v>0</v>
      </c>
      <c r="K173" s="237">
        <v>0</v>
      </c>
      <c r="L173" s="237">
        <v>0</v>
      </c>
      <c r="M173" s="237">
        <v>0</v>
      </c>
      <c r="N173" s="237">
        <v>0</v>
      </c>
      <c r="O173" s="237">
        <v>0</v>
      </c>
      <c r="P173" s="237">
        <v>0</v>
      </c>
      <c r="Q173" s="237">
        <v>0</v>
      </c>
      <c r="R173" s="237">
        <v>0</v>
      </c>
      <c r="S173" s="237">
        <v>0</v>
      </c>
      <c r="T173" s="237">
        <v>0</v>
      </c>
      <c r="U173" s="237">
        <v>0</v>
      </c>
      <c r="V173" s="237">
        <v>0</v>
      </c>
      <c r="W173" s="237">
        <v>0</v>
      </c>
      <c r="X173" s="237">
        <v>0</v>
      </c>
      <c r="Y173" s="237">
        <v>0</v>
      </c>
      <c r="Z173" s="237">
        <v>16.713999999999999</v>
      </c>
      <c r="AA173" s="237">
        <v>16.04</v>
      </c>
    </row>
    <row r="174" spans="1:27" x14ac:dyDescent="0.25">
      <c r="A174" s="238">
        <v>45481.041666666664</v>
      </c>
      <c r="B174" s="237">
        <v>0</v>
      </c>
      <c r="C174" s="237">
        <v>0</v>
      </c>
      <c r="D174" s="237">
        <v>0</v>
      </c>
      <c r="E174" s="237">
        <v>0</v>
      </c>
      <c r="F174" s="237">
        <v>0</v>
      </c>
      <c r="G174" s="237">
        <v>0</v>
      </c>
      <c r="H174" s="237">
        <v>0</v>
      </c>
      <c r="I174" s="237">
        <v>0</v>
      </c>
      <c r="J174" s="237">
        <v>0</v>
      </c>
      <c r="K174" s="237">
        <v>0</v>
      </c>
      <c r="L174" s="237">
        <v>0</v>
      </c>
      <c r="M174" s="237">
        <v>0</v>
      </c>
      <c r="N174" s="237">
        <v>0</v>
      </c>
      <c r="O174" s="237">
        <v>0</v>
      </c>
      <c r="P174" s="237">
        <v>0</v>
      </c>
      <c r="Q174" s="237">
        <v>0</v>
      </c>
      <c r="R174" s="237">
        <v>0</v>
      </c>
      <c r="S174" s="237">
        <v>0</v>
      </c>
      <c r="T174" s="237">
        <v>0</v>
      </c>
      <c r="U174" s="237">
        <v>0</v>
      </c>
      <c r="V174" s="237">
        <v>0</v>
      </c>
      <c r="W174" s="237">
        <v>0</v>
      </c>
      <c r="X174" s="237">
        <v>0</v>
      </c>
      <c r="Y174" s="237">
        <v>0</v>
      </c>
      <c r="Z174" s="237">
        <v>16.568999999999999</v>
      </c>
      <c r="AA174" s="237">
        <v>16.07</v>
      </c>
    </row>
    <row r="175" spans="1:27" x14ac:dyDescent="0.25">
      <c r="A175" s="238">
        <v>45481.083333333336</v>
      </c>
      <c r="B175" s="237">
        <v>0</v>
      </c>
      <c r="C175" s="237">
        <v>0</v>
      </c>
      <c r="D175" s="237">
        <v>0</v>
      </c>
      <c r="E175" s="237">
        <v>0</v>
      </c>
      <c r="F175" s="237">
        <v>0</v>
      </c>
      <c r="G175" s="237">
        <v>0</v>
      </c>
      <c r="H175" s="237">
        <v>0</v>
      </c>
      <c r="I175" s="237">
        <v>0</v>
      </c>
      <c r="J175" s="237">
        <v>0</v>
      </c>
      <c r="K175" s="237">
        <v>0</v>
      </c>
      <c r="L175" s="237">
        <v>0</v>
      </c>
      <c r="M175" s="237">
        <v>0</v>
      </c>
      <c r="N175" s="237">
        <v>0</v>
      </c>
      <c r="O175" s="237">
        <v>0</v>
      </c>
      <c r="P175" s="237">
        <v>0</v>
      </c>
      <c r="Q175" s="237">
        <v>0</v>
      </c>
      <c r="R175" s="237">
        <v>0</v>
      </c>
      <c r="S175" s="237">
        <v>0</v>
      </c>
      <c r="T175" s="237">
        <v>0</v>
      </c>
      <c r="U175" s="237">
        <v>0</v>
      </c>
      <c r="V175" s="237">
        <v>0</v>
      </c>
      <c r="W175" s="237">
        <v>0</v>
      </c>
      <c r="X175" s="237">
        <v>0</v>
      </c>
      <c r="Y175" s="237">
        <v>0</v>
      </c>
      <c r="Z175" s="237">
        <v>16.483000000000001</v>
      </c>
      <c r="AA175" s="237">
        <v>15.958</v>
      </c>
    </row>
    <row r="176" spans="1:27" x14ac:dyDescent="0.25">
      <c r="A176" s="238">
        <v>45481.125</v>
      </c>
      <c r="B176" s="237">
        <v>0</v>
      </c>
      <c r="C176" s="237">
        <v>0</v>
      </c>
      <c r="D176" s="237">
        <v>0</v>
      </c>
      <c r="E176" s="237">
        <v>0</v>
      </c>
      <c r="F176" s="237">
        <v>0</v>
      </c>
      <c r="G176" s="237">
        <v>0</v>
      </c>
      <c r="H176" s="237">
        <v>0</v>
      </c>
      <c r="I176" s="237">
        <v>0</v>
      </c>
      <c r="J176" s="237">
        <v>0</v>
      </c>
      <c r="K176" s="237">
        <v>0</v>
      </c>
      <c r="L176" s="237">
        <v>0</v>
      </c>
      <c r="M176" s="237">
        <v>0</v>
      </c>
      <c r="N176" s="237">
        <v>0</v>
      </c>
      <c r="O176" s="237">
        <v>0</v>
      </c>
      <c r="P176" s="237">
        <v>0</v>
      </c>
      <c r="Q176" s="237">
        <v>0</v>
      </c>
      <c r="R176" s="237">
        <v>0</v>
      </c>
      <c r="S176" s="237">
        <v>0</v>
      </c>
      <c r="T176" s="237">
        <v>0</v>
      </c>
      <c r="U176" s="237">
        <v>0</v>
      </c>
      <c r="V176" s="237">
        <v>0</v>
      </c>
      <c r="W176" s="237">
        <v>0</v>
      </c>
      <c r="X176" s="237">
        <v>0</v>
      </c>
      <c r="Y176" s="237">
        <v>0</v>
      </c>
      <c r="Z176" s="237">
        <v>16.03</v>
      </c>
      <c r="AA176" s="237">
        <v>15.522</v>
      </c>
    </row>
    <row r="177" spans="1:27" x14ac:dyDescent="0.25">
      <c r="A177" s="238">
        <v>45481.166666666664</v>
      </c>
      <c r="B177" s="237">
        <v>0</v>
      </c>
      <c r="C177" s="237">
        <v>0</v>
      </c>
      <c r="D177" s="237">
        <v>0</v>
      </c>
      <c r="E177" s="237">
        <v>0</v>
      </c>
      <c r="F177" s="237">
        <v>0</v>
      </c>
      <c r="G177" s="237">
        <v>0</v>
      </c>
      <c r="H177" s="237">
        <v>0</v>
      </c>
      <c r="I177" s="237">
        <v>0</v>
      </c>
      <c r="J177" s="237">
        <v>0</v>
      </c>
      <c r="K177" s="237">
        <v>0</v>
      </c>
      <c r="L177" s="237">
        <v>0</v>
      </c>
      <c r="M177" s="237">
        <v>0</v>
      </c>
      <c r="N177" s="237">
        <v>0</v>
      </c>
      <c r="O177" s="237">
        <v>0</v>
      </c>
      <c r="P177" s="237">
        <v>0</v>
      </c>
      <c r="Q177" s="237">
        <v>0</v>
      </c>
      <c r="R177" s="237">
        <v>0</v>
      </c>
      <c r="S177" s="237">
        <v>0</v>
      </c>
      <c r="T177" s="237">
        <v>0</v>
      </c>
      <c r="U177" s="237">
        <v>0</v>
      </c>
      <c r="V177" s="237">
        <v>0</v>
      </c>
      <c r="W177" s="237">
        <v>0</v>
      </c>
      <c r="X177" s="237">
        <v>0</v>
      </c>
      <c r="Y177" s="237">
        <v>0</v>
      </c>
      <c r="Z177" s="237">
        <v>14.925000000000001</v>
      </c>
      <c r="AA177" s="237">
        <v>14.393000000000001</v>
      </c>
    </row>
    <row r="178" spans="1:27" x14ac:dyDescent="0.25">
      <c r="A178" s="238">
        <v>45481.208333333336</v>
      </c>
      <c r="B178" s="237">
        <v>0</v>
      </c>
      <c r="C178" s="237">
        <v>0</v>
      </c>
      <c r="D178" s="237">
        <v>0</v>
      </c>
      <c r="E178" s="237">
        <v>0</v>
      </c>
      <c r="F178" s="237">
        <v>0</v>
      </c>
      <c r="G178" s="237">
        <v>0</v>
      </c>
      <c r="H178" s="237">
        <v>0</v>
      </c>
      <c r="I178" s="237">
        <v>0</v>
      </c>
      <c r="J178" s="237">
        <v>0</v>
      </c>
      <c r="K178" s="237">
        <v>0</v>
      </c>
      <c r="L178" s="237">
        <v>0</v>
      </c>
      <c r="M178" s="237">
        <v>0</v>
      </c>
      <c r="N178" s="237">
        <v>0</v>
      </c>
      <c r="O178" s="237">
        <v>0</v>
      </c>
      <c r="P178" s="237">
        <v>0</v>
      </c>
      <c r="Q178" s="237">
        <v>0</v>
      </c>
      <c r="R178" s="237">
        <v>0</v>
      </c>
      <c r="S178" s="237">
        <v>0</v>
      </c>
      <c r="T178" s="237">
        <v>0</v>
      </c>
      <c r="U178" s="237">
        <v>0</v>
      </c>
      <c r="V178" s="237">
        <v>0</v>
      </c>
      <c r="W178" s="237">
        <v>0</v>
      </c>
      <c r="X178" s="237">
        <v>0</v>
      </c>
      <c r="Y178" s="237">
        <v>0</v>
      </c>
      <c r="Z178" s="237">
        <v>15.375</v>
      </c>
      <c r="AA178" s="237">
        <v>14.996</v>
      </c>
    </row>
    <row r="179" spans="1:27" x14ac:dyDescent="0.25">
      <c r="A179" s="238">
        <v>45481.25</v>
      </c>
      <c r="B179" s="237">
        <v>0</v>
      </c>
      <c r="C179" s="237">
        <v>0</v>
      </c>
      <c r="D179" s="237">
        <v>0</v>
      </c>
      <c r="E179" s="237">
        <v>0</v>
      </c>
      <c r="F179" s="237">
        <v>0</v>
      </c>
      <c r="G179" s="237">
        <v>0</v>
      </c>
      <c r="H179" s="237">
        <v>-7.0000000000000001E-3</v>
      </c>
      <c r="I179" s="237">
        <v>-1.0999999999999999E-2</v>
      </c>
      <c r="J179" s="237">
        <v>0</v>
      </c>
      <c r="K179" s="237">
        <v>0</v>
      </c>
      <c r="L179" s="237">
        <v>0</v>
      </c>
      <c r="M179" s="237">
        <v>0</v>
      </c>
      <c r="N179" s="237">
        <v>-1.7000000000000001E-2</v>
      </c>
      <c r="O179" s="237">
        <v>0</v>
      </c>
      <c r="P179" s="237">
        <v>0</v>
      </c>
      <c r="Q179" s="237">
        <v>-1.6E-2</v>
      </c>
      <c r="R179" s="237">
        <v>0</v>
      </c>
      <c r="S179" s="237">
        <v>0</v>
      </c>
      <c r="T179" s="237">
        <v>0</v>
      </c>
      <c r="U179" s="237">
        <v>-1.7000000000000001E-2</v>
      </c>
      <c r="V179" s="237">
        <v>0</v>
      </c>
      <c r="W179" s="237">
        <v>0</v>
      </c>
      <c r="X179" s="237">
        <v>0</v>
      </c>
      <c r="Y179" s="237">
        <v>-1.4E-2</v>
      </c>
      <c r="Z179" s="237">
        <v>15.567</v>
      </c>
      <c r="AA179" s="237">
        <v>15.247</v>
      </c>
    </row>
    <row r="180" spans="1:27" x14ac:dyDescent="0.25">
      <c r="A180" s="238">
        <v>45481.291666666664</v>
      </c>
      <c r="B180" s="237">
        <v>807</v>
      </c>
      <c r="C180" s="237">
        <v>27.663</v>
      </c>
      <c r="D180" s="237">
        <v>14.82</v>
      </c>
      <c r="E180" s="237">
        <v>19.579000000000001</v>
      </c>
      <c r="F180" s="237">
        <v>24.709</v>
      </c>
      <c r="G180" s="237">
        <v>33.002000000000002</v>
      </c>
      <c r="H180" s="237">
        <v>55.7</v>
      </c>
      <c r="I180" s="237">
        <v>61.868000000000002</v>
      </c>
      <c r="J180" s="237">
        <v>46.417000000000002</v>
      </c>
      <c r="K180" s="237">
        <v>41.710999999999999</v>
      </c>
      <c r="L180" s="237">
        <v>39.200000000000003</v>
      </c>
      <c r="M180" s="237">
        <v>41.713999999999999</v>
      </c>
      <c r="N180" s="237">
        <v>45.47</v>
      </c>
      <c r="O180" s="237">
        <v>47.05</v>
      </c>
      <c r="P180" s="237">
        <v>55.716000000000001</v>
      </c>
      <c r="Q180" s="237">
        <v>62.228000000000002</v>
      </c>
      <c r="R180" s="237">
        <v>54.103999999999999</v>
      </c>
      <c r="S180" s="237">
        <v>44.886000000000003</v>
      </c>
      <c r="T180" s="237">
        <v>46.834000000000003</v>
      </c>
      <c r="U180" s="237">
        <v>44.588000000000001</v>
      </c>
      <c r="V180" s="237">
        <v>38.253</v>
      </c>
      <c r="W180" s="237">
        <v>44.732999999999997</v>
      </c>
      <c r="X180" s="237">
        <v>58.167999999999999</v>
      </c>
      <c r="Y180" s="237">
        <v>43.453000000000003</v>
      </c>
      <c r="Z180" s="237">
        <v>15.978999999999999</v>
      </c>
      <c r="AA180" s="237">
        <v>15.656000000000001</v>
      </c>
    </row>
    <row r="181" spans="1:27" x14ac:dyDescent="0.25">
      <c r="A181" s="238">
        <v>45481.333333333336</v>
      </c>
      <c r="B181" s="237">
        <v>13723</v>
      </c>
      <c r="C181" s="237">
        <v>347.56599999999997</v>
      </c>
      <c r="D181" s="237">
        <v>259.72500000000002</v>
      </c>
      <c r="E181" s="237">
        <v>299.65300000000002</v>
      </c>
      <c r="F181" s="237">
        <v>345.404</v>
      </c>
      <c r="G181" s="237">
        <v>196.44499999999999</v>
      </c>
      <c r="H181" s="237">
        <v>828.20500000000004</v>
      </c>
      <c r="I181" s="237">
        <v>900.745</v>
      </c>
      <c r="J181" s="237">
        <v>787.40300000000002</v>
      </c>
      <c r="K181" s="237">
        <v>750.18399999999997</v>
      </c>
      <c r="L181" s="237">
        <v>722.16</v>
      </c>
      <c r="M181" s="237">
        <v>727.00900000000001</v>
      </c>
      <c r="N181" s="237">
        <v>776.00800000000004</v>
      </c>
      <c r="O181" s="237">
        <v>789.36800000000005</v>
      </c>
      <c r="P181" s="237">
        <v>867.53800000000001</v>
      </c>
      <c r="Q181" s="237">
        <v>893.92899999999997</v>
      </c>
      <c r="R181" s="237">
        <v>852.85500000000002</v>
      </c>
      <c r="S181" s="237">
        <v>775.91899999999998</v>
      </c>
      <c r="T181" s="237">
        <v>766.524</v>
      </c>
      <c r="U181" s="237">
        <v>764.94200000000001</v>
      </c>
      <c r="V181" s="237">
        <v>700.68799999999999</v>
      </c>
      <c r="W181" s="237">
        <v>786.54899999999998</v>
      </c>
      <c r="X181" s="237">
        <v>595.73900000000003</v>
      </c>
      <c r="Y181" s="237">
        <v>752.601</v>
      </c>
      <c r="Z181" s="237">
        <v>21.922999999999998</v>
      </c>
      <c r="AA181" s="237">
        <v>23.138000000000002</v>
      </c>
    </row>
    <row r="182" spans="1:27" x14ac:dyDescent="0.25">
      <c r="A182" s="238">
        <v>45481.375</v>
      </c>
      <c r="B182" s="237">
        <v>32875</v>
      </c>
      <c r="C182" s="237">
        <v>793.94600000000003</v>
      </c>
      <c r="D182" s="237">
        <v>734.41399999999999</v>
      </c>
      <c r="E182" s="237">
        <v>772.803</v>
      </c>
      <c r="F182" s="237">
        <v>803.52</v>
      </c>
      <c r="G182" s="237">
        <v>385.90100000000001</v>
      </c>
      <c r="H182" s="237">
        <v>1903.046</v>
      </c>
      <c r="I182" s="237">
        <v>1929.797</v>
      </c>
      <c r="J182" s="237">
        <v>1800.8530000000001</v>
      </c>
      <c r="K182" s="237">
        <v>1833.8309999999999</v>
      </c>
      <c r="L182" s="237">
        <v>1840.1310000000001</v>
      </c>
      <c r="M182" s="237">
        <v>1837.7370000000001</v>
      </c>
      <c r="N182" s="237">
        <v>1890.4970000000001</v>
      </c>
      <c r="O182" s="237">
        <v>1882.537</v>
      </c>
      <c r="P182" s="237">
        <v>1910.5239999999999</v>
      </c>
      <c r="Q182" s="237">
        <v>1913.902</v>
      </c>
      <c r="R182" s="237">
        <v>1889.8979999999999</v>
      </c>
      <c r="S182" s="237">
        <v>1849.3050000000001</v>
      </c>
      <c r="T182" s="237">
        <v>1865.3040000000001</v>
      </c>
      <c r="U182" s="237">
        <v>1868.8889999999999</v>
      </c>
      <c r="V182" s="237">
        <v>1830.164</v>
      </c>
      <c r="W182" s="237">
        <v>1888.4090000000001</v>
      </c>
      <c r="X182" s="237">
        <v>1664.182</v>
      </c>
      <c r="Y182" s="237">
        <v>1864.5170000000001</v>
      </c>
      <c r="Z182" s="237">
        <v>31.387</v>
      </c>
      <c r="AA182" s="237">
        <v>39.173999999999999</v>
      </c>
    </row>
    <row r="183" spans="1:27" x14ac:dyDescent="0.25">
      <c r="A183" s="238">
        <v>45481.416666666664</v>
      </c>
      <c r="B183" s="237">
        <v>40249</v>
      </c>
      <c r="C183" s="237">
        <v>936.19399999999996</v>
      </c>
      <c r="D183" s="237">
        <v>935.16200000000003</v>
      </c>
      <c r="E183" s="237">
        <v>942.55600000000004</v>
      </c>
      <c r="F183" s="237">
        <v>933.75</v>
      </c>
      <c r="G183" s="237">
        <v>593.59400000000005</v>
      </c>
      <c r="H183" s="237">
        <v>2270.3969999999999</v>
      </c>
      <c r="I183" s="237">
        <v>2274.34</v>
      </c>
      <c r="J183" s="237">
        <v>2256.3670000000002</v>
      </c>
      <c r="K183" s="237">
        <v>2249.7269999999999</v>
      </c>
      <c r="L183" s="237">
        <v>2251.0990000000002</v>
      </c>
      <c r="M183" s="237">
        <v>2265.7420000000002</v>
      </c>
      <c r="N183" s="237">
        <v>2288.364</v>
      </c>
      <c r="O183" s="237">
        <v>2261.2159999999999</v>
      </c>
      <c r="P183" s="237">
        <v>2272.6</v>
      </c>
      <c r="Q183" s="237">
        <v>2283.9960000000001</v>
      </c>
      <c r="R183" s="237">
        <v>2299.8989999999999</v>
      </c>
      <c r="S183" s="237">
        <v>2248.6039999999998</v>
      </c>
      <c r="T183" s="237">
        <v>2251.6779999999999</v>
      </c>
      <c r="U183" s="237">
        <v>2267.5990000000002</v>
      </c>
      <c r="V183" s="237">
        <v>2259.1770000000001</v>
      </c>
      <c r="W183" s="237">
        <v>2277.913</v>
      </c>
      <c r="X183" s="237">
        <v>2168.73</v>
      </c>
      <c r="Y183" s="237">
        <v>2241.8000000000002</v>
      </c>
      <c r="Z183" s="237">
        <v>32.83</v>
      </c>
      <c r="AA183" s="237">
        <v>44.530999999999999</v>
      </c>
    </row>
    <row r="184" spans="1:27" x14ac:dyDescent="0.25">
      <c r="A184" s="238">
        <v>45481.458333333336</v>
      </c>
      <c r="B184" s="237">
        <v>39843</v>
      </c>
      <c r="C184" s="237">
        <v>974.10299999999995</v>
      </c>
      <c r="D184" s="237">
        <v>978.01300000000003</v>
      </c>
      <c r="E184" s="237">
        <v>988.846</v>
      </c>
      <c r="F184" s="237">
        <v>976.69100000000003</v>
      </c>
      <c r="G184" s="237">
        <v>762.36199999999997</v>
      </c>
      <c r="H184" s="237">
        <v>2350.4059999999999</v>
      </c>
      <c r="I184" s="237">
        <v>2358.2310000000002</v>
      </c>
      <c r="J184" s="237">
        <v>2347.9050000000002</v>
      </c>
      <c r="K184" s="237">
        <v>2344.8530000000001</v>
      </c>
      <c r="L184" s="237">
        <v>2348.1379999999999</v>
      </c>
      <c r="M184" s="237">
        <v>2357.5279999999998</v>
      </c>
      <c r="N184" s="237">
        <v>2375.069</v>
      </c>
      <c r="O184" s="237">
        <v>2353.5279999999998</v>
      </c>
      <c r="P184" s="237">
        <v>2351.7649999999999</v>
      </c>
      <c r="Q184" s="237">
        <v>2365.4189999999999</v>
      </c>
      <c r="R184" s="237">
        <v>2387.9090000000001</v>
      </c>
      <c r="S184" s="237">
        <v>2347.5349999999999</v>
      </c>
      <c r="T184" s="237">
        <v>2347.2890000000002</v>
      </c>
      <c r="U184" s="237">
        <v>2360.1509999999998</v>
      </c>
      <c r="V184" s="237">
        <v>2321.364</v>
      </c>
      <c r="W184" s="237">
        <v>2353.0569999999998</v>
      </c>
      <c r="X184" s="237">
        <v>2352.4290000000001</v>
      </c>
      <c r="Y184" s="237">
        <v>2353.1480000000001</v>
      </c>
      <c r="Z184" s="237">
        <v>35.308999999999997</v>
      </c>
      <c r="AA184" s="237">
        <v>48.61</v>
      </c>
    </row>
    <row r="185" spans="1:27" x14ac:dyDescent="0.25">
      <c r="A185" s="238">
        <v>45481.5</v>
      </c>
      <c r="B185" s="237">
        <v>43536</v>
      </c>
      <c r="C185" s="237">
        <v>982.90300000000002</v>
      </c>
      <c r="D185" s="237">
        <v>989.43700000000001</v>
      </c>
      <c r="E185" s="237">
        <v>1002.215</v>
      </c>
      <c r="F185" s="237">
        <v>991.00300000000004</v>
      </c>
      <c r="G185" s="237">
        <v>893.97699999999998</v>
      </c>
      <c r="H185" s="237">
        <v>2388.491</v>
      </c>
      <c r="I185" s="237">
        <v>2391.703</v>
      </c>
      <c r="J185" s="237">
        <v>2401.0540000000001</v>
      </c>
      <c r="K185" s="237">
        <v>2389.7350000000001</v>
      </c>
      <c r="L185" s="237">
        <v>2399.828</v>
      </c>
      <c r="M185" s="237">
        <v>2407.9279999999999</v>
      </c>
      <c r="N185" s="237">
        <v>2416.076</v>
      </c>
      <c r="O185" s="237">
        <v>2392.6120000000001</v>
      </c>
      <c r="P185" s="237">
        <v>2387.7719999999999</v>
      </c>
      <c r="Q185" s="237">
        <v>2395.848</v>
      </c>
      <c r="R185" s="237">
        <v>2407.35</v>
      </c>
      <c r="S185" s="237">
        <v>2394.2060000000001</v>
      </c>
      <c r="T185" s="237">
        <v>2396.4009999999998</v>
      </c>
      <c r="U185" s="237">
        <v>2408.5100000000002</v>
      </c>
      <c r="V185" s="237">
        <v>2411.357</v>
      </c>
      <c r="W185" s="237">
        <v>2407.1419999999998</v>
      </c>
      <c r="X185" s="237">
        <v>2399.1039999999998</v>
      </c>
      <c r="Y185" s="237">
        <v>2400.944</v>
      </c>
      <c r="Z185" s="237">
        <v>36.369</v>
      </c>
      <c r="AA185" s="237">
        <v>49.744999999999997</v>
      </c>
    </row>
    <row r="186" spans="1:27" x14ac:dyDescent="0.25">
      <c r="A186" s="238">
        <v>45481.541666666664</v>
      </c>
      <c r="B186" s="237">
        <v>44127</v>
      </c>
      <c r="C186" s="237">
        <v>985.13800000000003</v>
      </c>
      <c r="D186" s="237">
        <v>991.86699999999996</v>
      </c>
      <c r="E186" s="237">
        <v>1005.455</v>
      </c>
      <c r="F186" s="237">
        <v>994.57100000000003</v>
      </c>
      <c r="G186" s="237">
        <v>982.65200000000004</v>
      </c>
      <c r="H186" s="237">
        <v>2442.27</v>
      </c>
      <c r="I186" s="237">
        <v>2437.9090000000001</v>
      </c>
      <c r="J186" s="237">
        <v>2433.1320000000001</v>
      </c>
      <c r="K186" s="237">
        <v>2394.4499999999998</v>
      </c>
      <c r="L186" s="237">
        <v>2450.5329999999999</v>
      </c>
      <c r="M186" s="237">
        <v>2441.04</v>
      </c>
      <c r="N186" s="237">
        <v>2449.83</v>
      </c>
      <c r="O186" s="237">
        <v>2446.154</v>
      </c>
      <c r="P186" s="237">
        <v>2439.924</v>
      </c>
      <c r="Q186" s="237">
        <v>2429.2829999999999</v>
      </c>
      <c r="R186" s="237">
        <v>2420.5929999999998</v>
      </c>
      <c r="S186" s="237">
        <v>2410.6860000000001</v>
      </c>
      <c r="T186" s="237">
        <v>2432.6970000000001</v>
      </c>
      <c r="U186" s="237">
        <v>2441.4969999999998</v>
      </c>
      <c r="V186" s="237">
        <v>2458.91</v>
      </c>
      <c r="W186" s="237">
        <v>2451.181</v>
      </c>
      <c r="X186" s="237">
        <v>2431.511</v>
      </c>
      <c r="Y186" s="237">
        <v>2450.09</v>
      </c>
      <c r="Z186" s="237">
        <v>33.811</v>
      </c>
      <c r="AA186" s="237">
        <v>46.762999999999998</v>
      </c>
    </row>
    <row r="187" spans="1:27" x14ac:dyDescent="0.25">
      <c r="A187" s="238">
        <v>45481.583333333336</v>
      </c>
      <c r="B187" s="237">
        <v>43939</v>
      </c>
      <c r="C187" s="237">
        <v>980.96600000000001</v>
      </c>
      <c r="D187" s="237">
        <v>987.13599999999997</v>
      </c>
      <c r="E187" s="237">
        <v>1001.853</v>
      </c>
      <c r="F187" s="237">
        <v>989.53700000000003</v>
      </c>
      <c r="G187" s="237">
        <v>1006.67</v>
      </c>
      <c r="H187" s="237">
        <v>2448.1680000000001</v>
      </c>
      <c r="I187" s="237">
        <v>2443.011</v>
      </c>
      <c r="J187" s="237">
        <v>2448.2359999999999</v>
      </c>
      <c r="K187" s="237">
        <v>2382.8519999999999</v>
      </c>
      <c r="L187" s="237">
        <v>2456.0129999999999</v>
      </c>
      <c r="M187" s="237">
        <v>2454.4679999999998</v>
      </c>
      <c r="N187" s="237">
        <v>2453.9209999999998</v>
      </c>
      <c r="O187" s="237">
        <v>2439.1950000000002</v>
      </c>
      <c r="P187" s="237">
        <v>2447.453</v>
      </c>
      <c r="Q187" s="237">
        <v>2446.4560000000001</v>
      </c>
      <c r="R187" s="237">
        <v>2414.018</v>
      </c>
      <c r="S187" s="237">
        <v>2405.4740000000002</v>
      </c>
      <c r="T187" s="237">
        <v>2423.384</v>
      </c>
      <c r="U187" s="237">
        <v>2453.875</v>
      </c>
      <c r="V187" s="237">
        <v>2455.8760000000002</v>
      </c>
      <c r="W187" s="237">
        <v>2453.61</v>
      </c>
      <c r="X187" s="237">
        <v>2435.9319999999998</v>
      </c>
      <c r="Y187" s="237">
        <v>2452.8040000000001</v>
      </c>
      <c r="Z187" s="237">
        <v>33.357999999999997</v>
      </c>
      <c r="AA187" s="237">
        <v>44.566000000000003</v>
      </c>
    </row>
    <row r="188" spans="1:27" x14ac:dyDescent="0.25">
      <c r="A188" s="238">
        <v>45481.625</v>
      </c>
      <c r="B188" s="237">
        <v>42983</v>
      </c>
      <c r="C188" s="237">
        <v>978.89700000000005</v>
      </c>
      <c r="D188" s="237">
        <v>985.81</v>
      </c>
      <c r="E188" s="237">
        <v>1001.346</v>
      </c>
      <c r="F188" s="237">
        <v>989.91899999999998</v>
      </c>
      <c r="G188" s="237">
        <v>964.04200000000003</v>
      </c>
      <c r="H188" s="237">
        <v>2395.6970000000001</v>
      </c>
      <c r="I188" s="237">
        <v>2395.4409999999998</v>
      </c>
      <c r="J188" s="237">
        <v>2402.4520000000002</v>
      </c>
      <c r="K188" s="237">
        <v>2389.846</v>
      </c>
      <c r="L188" s="237">
        <v>2414.4520000000002</v>
      </c>
      <c r="M188" s="237">
        <v>2422.7829999999999</v>
      </c>
      <c r="N188" s="237">
        <v>2424.9209999999998</v>
      </c>
      <c r="O188" s="237">
        <v>2411.3760000000002</v>
      </c>
      <c r="P188" s="237">
        <v>2403.1509999999998</v>
      </c>
      <c r="Q188" s="237">
        <v>2401.6999999999998</v>
      </c>
      <c r="R188" s="237">
        <v>2431.8449999999998</v>
      </c>
      <c r="S188" s="237">
        <v>2402.8789999999999</v>
      </c>
      <c r="T188" s="237">
        <v>2411.19</v>
      </c>
      <c r="U188" s="237">
        <v>2423.5010000000002</v>
      </c>
      <c r="V188" s="237">
        <v>2441.607</v>
      </c>
      <c r="W188" s="237">
        <v>2426.1039999999998</v>
      </c>
      <c r="X188" s="237">
        <v>2412.0070000000001</v>
      </c>
      <c r="Y188" s="237">
        <v>2424.4879999999998</v>
      </c>
      <c r="Z188" s="237">
        <v>36.798999999999999</v>
      </c>
      <c r="AA188" s="237">
        <v>48.642000000000003</v>
      </c>
    </row>
    <row r="189" spans="1:27" x14ac:dyDescent="0.25">
      <c r="A189" s="238">
        <v>45481.666666666664</v>
      </c>
      <c r="B189" s="237">
        <v>43464</v>
      </c>
      <c r="C189" s="237">
        <v>990.27099999999996</v>
      </c>
      <c r="D189" s="237">
        <v>997.63499999999999</v>
      </c>
      <c r="E189" s="237">
        <v>1010.908</v>
      </c>
      <c r="F189" s="237">
        <v>1000.168</v>
      </c>
      <c r="G189" s="237">
        <v>881.41899999999998</v>
      </c>
      <c r="H189" s="237">
        <v>2409.1509999999998</v>
      </c>
      <c r="I189" s="237">
        <v>2410.194</v>
      </c>
      <c r="J189" s="237">
        <v>2410.4540000000002</v>
      </c>
      <c r="K189" s="237">
        <v>2405.1129999999998</v>
      </c>
      <c r="L189" s="237">
        <v>2426.6819999999998</v>
      </c>
      <c r="M189" s="237">
        <v>2432.444</v>
      </c>
      <c r="N189" s="237">
        <v>2440.6709999999998</v>
      </c>
      <c r="O189" s="237">
        <v>2420.0430000000001</v>
      </c>
      <c r="P189" s="237">
        <v>2408.6460000000002</v>
      </c>
      <c r="Q189" s="237">
        <v>2412.4070000000002</v>
      </c>
      <c r="R189" s="237">
        <v>2437.944</v>
      </c>
      <c r="S189" s="237">
        <v>2412.5189999999998</v>
      </c>
      <c r="T189" s="237">
        <v>2419.4589999999998</v>
      </c>
      <c r="U189" s="237">
        <v>2430.9479999999999</v>
      </c>
      <c r="V189" s="237">
        <v>2442.683</v>
      </c>
      <c r="W189" s="237">
        <v>2432.306</v>
      </c>
      <c r="X189" s="237">
        <v>2415.2040000000002</v>
      </c>
      <c r="Y189" s="237">
        <v>2427.71</v>
      </c>
      <c r="Z189" s="237">
        <v>33.496000000000002</v>
      </c>
      <c r="AA189" s="237">
        <v>46.74</v>
      </c>
    </row>
    <row r="190" spans="1:27" x14ac:dyDescent="0.25">
      <c r="A190" s="238">
        <v>45481.708333333336</v>
      </c>
      <c r="B190" s="237">
        <v>42946</v>
      </c>
      <c r="C190" s="237">
        <v>986.22799999999995</v>
      </c>
      <c r="D190" s="237">
        <v>993.09799999999996</v>
      </c>
      <c r="E190" s="237">
        <v>1004.827</v>
      </c>
      <c r="F190" s="237">
        <v>993.39099999999996</v>
      </c>
      <c r="G190" s="237">
        <v>746.61900000000003</v>
      </c>
      <c r="H190" s="237">
        <v>2372.384</v>
      </c>
      <c r="I190" s="237">
        <v>2377.4</v>
      </c>
      <c r="J190" s="237">
        <v>2375.8539999999998</v>
      </c>
      <c r="K190" s="237">
        <v>2378.7020000000002</v>
      </c>
      <c r="L190" s="237">
        <v>2391.0650000000001</v>
      </c>
      <c r="M190" s="237">
        <v>2399.5349999999999</v>
      </c>
      <c r="N190" s="237">
        <v>2408.5239999999999</v>
      </c>
      <c r="O190" s="237">
        <v>2382.1149999999998</v>
      </c>
      <c r="P190" s="237">
        <v>2379.268</v>
      </c>
      <c r="Q190" s="237">
        <v>2382.6570000000002</v>
      </c>
      <c r="R190" s="237">
        <v>2415.6770000000001</v>
      </c>
      <c r="S190" s="237">
        <v>2381.268</v>
      </c>
      <c r="T190" s="237">
        <v>2387.5509999999999</v>
      </c>
      <c r="U190" s="237">
        <v>2398.6860000000001</v>
      </c>
      <c r="V190" s="237">
        <v>2406.3679999999999</v>
      </c>
      <c r="W190" s="237">
        <v>2403.9549999999999</v>
      </c>
      <c r="X190" s="237">
        <v>2384.96</v>
      </c>
      <c r="Y190" s="237">
        <v>2399.4090000000001</v>
      </c>
      <c r="Z190" s="237">
        <v>36.152000000000001</v>
      </c>
      <c r="AA190" s="237">
        <v>48.136000000000003</v>
      </c>
    </row>
    <row r="191" spans="1:27" x14ac:dyDescent="0.25">
      <c r="A191" s="238">
        <v>45481.75</v>
      </c>
      <c r="B191" s="237">
        <v>40298</v>
      </c>
      <c r="C191" s="237">
        <v>946.77800000000002</v>
      </c>
      <c r="D191" s="237">
        <v>951.65800000000002</v>
      </c>
      <c r="E191" s="237">
        <v>963.45799999999997</v>
      </c>
      <c r="F191" s="237">
        <v>953.255</v>
      </c>
      <c r="G191" s="237">
        <v>482.721</v>
      </c>
      <c r="H191" s="237">
        <v>2268.3969999999999</v>
      </c>
      <c r="I191" s="237">
        <v>2267.9870000000001</v>
      </c>
      <c r="J191" s="237">
        <v>2262.7640000000001</v>
      </c>
      <c r="K191" s="237">
        <v>2264.953</v>
      </c>
      <c r="L191" s="237">
        <v>2277.3939999999998</v>
      </c>
      <c r="M191" s="237">
        <v>2284.6959999999999</v>
      </c>
      <c r="N191" s="237">
        <v>2299.4430000000002</v>
      </c>
      <c r="O191" s="237">
        <v>2271.4929999999999</v>
      </c>
      <c r="P191" s="237">
        <v>2265.299</v>
      </c>
      <c r="Q191" s="237">
        <v>2279.2779999999998</v>
      </c>
      <c r="R191" s="237">
        <v>2307.4209999999998</v>
      </c>
      <c r="S191" s="237">
        <v>2268.5630000000001</v>
      </c>
      <c r="T191" s="237">
        <v>2274.7240000000002</v>
      </c>
      <c r="U191" s="237">
        <v>2283.4740000000002</v>
      </c>
      <c r="V191" s="237">
        <v>2284.357</v>
      </c>
      <c r="W191" s="237">
        <v>2293.0590000000002</v>
      </c>
      <c r="X191" s="237">
        <v>2274.201</v>
      </c>
      <c r="Y191" s="237">
        <v>2287.0509999999999</v>
      </c>
      <c r="Z191" s="237">
        <v>37.231999999999999</v>
      </c>
      <c r="AA191" s="237">
        <v>48.604999999999997</v>
      </c>
    </row>
    <row r="192" spans="1:27" x14ac:dyDescent="0.25">
      <c r="A192" s="238">
        <v>45481.791666666664</v>
      </c>
      <c r="B192" s="237">
        <v>35701</v>
      </c>
      <c r="C192" s="237">
        <v>836.471</v>
      </c>
      <c r="D192" s="237">
        <v>863.75199999999995</v>
      </c>
      <c r="E192" s="237">
        <v>859.26</v>
      </c>
      <c r="F192" s="237">
        <v>849.83699999999999</v>
      </c>
      <c r="G192" s="237">
        <v>333.51900000000001</v>
      </c>
      <c r="H192" s="237">
        <v>2015.8240000000001</v>
      </c>
      <c r="I192" s="237">
        <v>1989.798</v>
      </c>
      <c r="J192" s="237">
        <v>2008.1210000000001</v>
      </c>
      <c r="K192" s="237">
        <v>2012.1859999999999</v>
      </c>
      <c r="L192" s="237">
        <v>2027.5</v>
      </c>
      <c r="M192" s="237">
        <v>2020.856</v>
      </c>
      <c r="N192" s="237">
        <v>2040.048</v>
      </c>
      <c r="O192" s="237">
        <v>2012.279</v>
      </c>
      <c r="P192" s="237">
        <v>1979.039</v>
      </c>
      <c r="Q192" s="237">
        <v>1983.3030000000001</v>
      </c>
      <c r="R192" s="237">
        <v>2024.163</v>
      </c>
      <c r="S192" s="237">
        <v>1990.242</v>
      </c>
      <c r="T192" s="237">
        <v>1997.7619999999999</v>
      </c>
      <c r="U192" s="237">
        <v>1979.2139999999999</v>
      </c>
      <c r="V192" s="237">
        <v>2011.482</v>
      </c>
      <c r="W192" s="237">
        <v>2014.566</v>
      </c>
      <c r="X192" s="237">
        <v>1957.7080000000001</v>
      </c>
      <c r="Y192" s="237">
        <v>1998.692</v>
      </c>
      <c r="Z192" s="237">
        <v>36.323999999999998</v>
      </c>
      <c r="AA192" s="237">
        <v>46.981999999999999</v>
      </c>
    </row>
    <row r="193" spans="1:27" x14ac:dyDescent="0.25">
      <c r="A193" s="238">
        <v>45481.833333333336</v>
      </c>
      <c r="B193" s="237">
        <v>15680</v>
      </c>
      <c r="C193" s="237">
        <v>423.81400000000002</v>
      </c>
      <c r="D193" s="237">
        <v>525.37599999999998</v>
      </c>
      <c r="E193" s="237">
        <v>485.58499999999998</v>
      </c>
      <c r="F193" s="237">
        <v>440.79700000000003</v>
      </c>
      <c r="G193" s="237">
        <v>163.673</v>
      </c>
      <c r="H193" s="237">
        <v>913.67399999999998</v>
      </c>
      <c r="I193" s="237">
        <v>818.24</v>
      </c>
      <c r="J193" s="237">
        <v>890.53499999999997</v>
      </c>
      <c r="K193" s="237">
        <v>865.96199999999999</v>
      </c>
      <c r="L193" s="237">
        <v>874.28800000000001</v>
      </c>
      <c r="M193" s="237">
        <v>905.52499999999998</v>
      </c>
      <c r="N193" s="237">
        <v>939.24699999999996</v>
      </c>
      <c r="O193" s="237">
        <v>927.89599999999996</v>
      </c>
      <c r="P193" s="237">
        <v>811.04</v>
      </c>
      <c r="Q193" s="237">
        <v>851.63699999999994</v>
      </c>
      <c r="R193" s="237">
        <v>859.75599999999997</v>
      </c>
      <c r="S193" s="237">
        <v>865.952</v>
      </c>
      <c r="T193" s="237">
        <v>866.91399999999999</v>
      </c>
      <c r="U193" s="237">
        <v>810.33500000000004</v>
      </c>
      <c r="V193" s="237">
        <v>842.68799999999999</v>
      </c>
      <c r="W193" s="237">
        <v>823.00599999999997</v>
      </c>
      <c r="X193" s="237">
        <v>818.10599999999999</v>
      </c>
      <c r="Y193" s="237">
        <v>873.64099999999996</v>
      </c>
      <c r="Z193" s="237">
        <v>33.843000000000004</v>
      </c>
      <c r="AA193" s="237">
        <v>40.609000000000002</v>
      </c>
    </row>
    <row r="194" spans="1:27" x14ac:dyDescent="0.25">
      <c r="A194" s="238">
        <v>45481.875</v>
      </c>
      <c r="B194" s="237">
        <v>1829</v>
      </c>
      <c r="C194" s="237">
        <v>46.401000000000003</v>
      </c>
      <c r="D194" s="237">
        <v>75.593999999999994</v>
      </c>
      <c r="E194" s="237">
        <v>60.91</v>
      </c>
      <c r="F194" s="237">
        <v>54.255000000000003</v>
      </c>
      <c r="G194" s="237">
        <v>23.390999999999998</v>
      </c>
      <c r="H194" s="237">
        <v>109.126</v>
      </c>
      <c r="I194" s="237">
        <v>91.912999999999997</v>
      </c>
      <c r="J194" s="237">
        <v>103.864</v>
      </c>
      <c r="K194" s="237">
        <v>102.926</v>
      </c>
      <c r="L194" s="237">
        <v>107.58499999999999</v>
      </c>
      <c r="M194" s="237">
        <v>105.926</v>
      </c>
      <c r="N194" s="237">
        <v>110.36199999999999</v>
      </c>
      <c r="O194" s="237">
        <v>112.416</v>
      </c>
      <c r="P194" s="237">
        <v>88.271000000000001</v>
      </c>
      <c r="Q194" s="237">
        <v>88.097999999999999</v>
      </c>
      <c r="R194" s="237">
        <v>97.867999999999995</v>
      </c>
      <c r="S194" s="237">
        <v>97.700999999999993</v>
      </c>
      <c r="T194" s="237">
        <v>100.813</v>
      </c>
      <c r="U194" s="237">
        <v>89.899000000000001</v>
      </c>
      <c r="V194" s="237">
        <v>101.35</v>
      </c>
      <c r="W194" s="237">
        <v>94.542000000000002</v>
      </c>
      <c r="X194" s="237">
        <v>80.546999999999997</v>
      </c>
      <c r="Y194" s="237">
        <v>98.772999999999996</v>
      </c>
      <c r="Z194" s="237">
        <v>26.783000000000001</v>
      </c>
      <c r="AA194" s="237">
        <v>28.071000000000002</v>
      </c>
    </row>
    <row r="195" spans="1:27" x14ac:dyDescent="0.25">
      <c r="A195" s="238">
        <v>45481.916666666664</v>
      </c>
      <c r="B195" s="237">
        <v>0</v>
      </c>
      <c r="C195" s="237">
        <v>0</v>
      </c>
      <c r="D195" s="237">
        <v>0</v>
      </c>
      <c r="E195" s="237">
        <v>0</v>
      </c>
      <c r="F195" s="237">
        <v>0</v>
      </c>
      <c r="G195" s="237">
        <v>0</v>
      </c>
      <c r="H195" s="237">
        <v>0</v>
      </c>
      <c r="I195" s="237">
        <v>0</v>
      </c>
      <c r="J195" s="237">
        <v>0</v>
      </c>
      <c r="K195" s="237">
        <v>0</v>
      </c>
      <c r="L195" s="237">
        <v>0</v>
      </c>
      <c r="M195" s="237">
        <v>0</v>
      </c>
      <c r="N195" s="237">
        <v>0</v>
      </c>
      <c r="O195" s="237">
        <v>0</v>
      </c>
      <c r="P195" s="237">
        <v>0</v>
      </c>
      <c r="Q195" s="237">
        <v>0</v>
      </c>
      <c r="R195" s="237">
        <v>0</v>
      </c>
      <c r="S195" s="237">
        <v>0</v>
      </c>
      <c r="T195" s="237">
        <v>0</v>
      </c>
      <c r="U195" s="237">
        <v>0</v>
      </c>
      <c r="V195" s="237">
        <v>0</v>
      </c>
      <c r="W195" s="237">
        <v>0</v>
      </c>
      <c r="X195" s="237">
        <v>0</v>
      </c>
      <c r="Y195" s="237">
        <v>0</v>
      </c>
      <c r="Z195" s="237">
        <v>21.591000000000001</v>
      </c>
      <c r="AA195" s="237">
        <v>21.018999999999998</v>
      </c>
    </row>
    <row r="196" spans="1:27" x14ac:dyDescent="0.25">
      <c r="A196" s="238">
        <v>45481.958333333336</v>
      </c>
      <c r="B196" s="237">
        <v>0</v>
      </c>
      <c r="C196" s="237">
        <v>0</v>
      </c>
      <c r="D196" s="237">
        <v>0</v>
      </c>
      <c r="E196" s="237">
        <v>0</v>
      </c>
      <c r="F196" s="237">
        <v>0</v>
      </c>
      <c r="G196" s="237">
        <v>0</v>
      </c>
      <c r="H196" s="237">
        <v>0</v>
      </c>
      <c r="I196" s="237">
        <v>0</v>
      </c>
      <c r="J196" s="237">
        <v>0</v>
      </c>
      <c r="K196" s="237">
        <v>0</v>
      </c>
      <c r="L196" s="237">
        <v>0</v>
      </c>
      <c r="M196" s="237">
        <v>0</v>
      </c>
      <c r="N196" s="237">
        <v>0</v>
      </c>
      <c r="O196" s="237">
        <v>0</v>
      </c>
      <c r="P196" s="237">
        <v>0</v>
      </c>
      <c r="Q196" s="237">
        <v>0</v>
      </c>
      <c r="R196" s="237">
        <v>0</v>
      </c>
      <c r="S196" s="237">
        <v>0</v>
      </c>
      <c r="T196" s="237">
        <v>0</v>
      </c>
      <c r="U196" s="237">
        <v>0</v>
      </c>
      <c r="V196" s="237">
        <v>0</v>
      </c>
      <c r="W196" s="237">
        <v>0</v>
      </c>
      <c r="X196" s="237">
        <v>0</v>
      </c>
      <c r="Y196" s="237">
        <v>0</v>
      </c>
      <c r="Z196" s="237">
        <v>19.631</v>
      </c>
      <c r="AA196" s="237">
        <v>18.815999999999999</v>
      </c>
    </row>
    <row r="197" spans="1:27" x14ac:dyDescent="0.25">
      <c r="A197" s="238">
        <v>45482</v>
      </c>
      <c r="B197" s="237">
        <v>0</v>
      </c>
      <c r="C197" s="237">
        <v>0</v>
      </c>
      <c r="D197" s="237">
        <v>0</v>
      </c>
      <c r="E197" s="237">
        <v>0</v>
      </c>
      <c r="F197" s="237">
        <v>0</v>
      </c>
      <c r="G197" s="237">
        <v>0</v>
      </c>
      <c r="H197" s="237">
        <v>0</v>
      </c>
      <c r="I197" s="237">
        <v>0</v>
      </c>
      <c r="J197" s="237">
        <v>0</v>
      </c>
      <c r="K197" s="237">
        <v>0</v>
      </c>
      <c r="L197" s="237">
        <v>0</v>
      </c>
      <c r="M197" s="237">
        <v>0</v>
      </c>
      <c r="N197" s="237">
        <v>0</v>
      </c>
      <c r="O197" s="237">
        <v>0</v>
      </c>
      <c r="P197" s="237">
        <v>0</v>
      </c>
      <c r="Q197" s="237">
        <v>0</v>
      </c>
      <c r="R197" s="237">
        <v>0</v>
      </c>
      <c r="S197" s="237">
        <v>0</v>
      </c>
      <c r="T197" s="237">
        <v>0</v>
      </c>
      <c r="U197" s="237">
        <v>0</v>
      </c>
      <c r="V197" s="237">
        <v>0</v>
      </c>
      <c r="W197" s="237">
        <v>0</v>
      </c>
      <c r="X197" s="237">
        <v>0</v>
      </c>
      <c r="Y197" s="237">
        <v>0</v>
      </c>
      <c r="Z197" s="237">
        <v>18.995999999999999</v>
      </c>
      <c r="AA197" s="237">
        <v>18.29</v>
      </c>
    </row>
    <row r="198" spans="1:27" x14ac:dyDescent="0.25">
      <c r="A198" s="238">
        <v>45482.041666666664</v>
      </c>
      <c r="B198" s="237">
        <v>0</v>
      </c>
      <c r="C198" s="237">
        <v>0</v>
      </c>
      <c r="D198" s="237">
        <v>0</v>
      </c>
      <c r="E198" s="237">
        <v>0</v>
      </c>
      <c r="F198" s="237">
        <v>0</v>
      </c>
      <c r="G198" s="237">
        <v>0</v>
      </c>
      <c r="H198" s="237">
        <v>0</v>
      </c>
      <c r="I198" s="237">
        <v>0</v>
      </c>
      <c r="J198" s="237">
        <v>0</v>
      </c>
      <c r="K198" s="237">
        <v>0</v>
      </c>
      <c r="L198" s="237">
        <v>0</v>
      </c>
      <c r="M198" s="237">
        <v>0</v>
      </c>
      <c r="N198" s="237">
        <v>0</v>
      </c>
      <c r="O198" s="237">
        <v>0</v>
      </c>
      <c r="P198" s="237">
        <v>0</v>
      </c>
      <c r="Q198" s="237">
        <v>0</v>
      </c>
      <c r="R198" s="237">
        <v>0</v>
      </c>
      <c r="S198" s="237">
        <v>0</v>
      </c>
      <c r="T198" s="237">
        <v>0</v>
      </c>
      <c r="U198" s="237">
        <v>0</v>
      </c>
      <c r="V198" s="237">
        <v>0</v>
      </c>
      <c r="W198" s="237">
        <v>0</v>
      </c>
      <c r="X198" s="237">
        <v>0</v>
      </c>
      <c r="Y198" s="237">
        <v>0</v>
      </c>
      <c r="Z198" s="237">
        <v>17.728999999999999</v>
      </c>
      <c r="AA198" s="237">
        <v>17.167999999999999</v>
      </c>
    </row>
    <row r="199" spans="1:27" x14ac:dyDescent="0.25">
      <c r="A199" s="238">
        <v>45482.083333333336</v>
      </c>
      <c r="B199" s="237">
        <v>0</v>
      </c>
      <c r="C199" s="237">
        <v>0</v>
      </c>
      <c r="D199" s="237">
        <v>0</v>
      </c>
      <c r="E199" s="237">
        <v>0</v>
      </c>
      <c r="F199" s="237">
        <v>0</v>
      </c>
      <c r="G199" s="237">
        <v>0</v>
      </c>
      <c r="H199" s="237">
        <v>0</v>
      </c>
      <c r="I199" s="237">
        <v>0</v>
      </c>
      <c r="J199" s="237">
        <v>0</v>
      </c>
      <c r="K199" s="237">
        <v>0</v>
      </c>
      <c r="L199" s="237">
        <v>0</v>
      </c>
      <c r="M199" s="237">
        <v>0</v>
      </c>
      <c r="N199" s="237">
        <v>0</v>
      </c>
      <c r="O199" s="237">
        <v>0</v>
      </c>
      <c r="P199" s="237">
        <v>0</v>
      </c>
      <c r="Q199" s="237">
        <v>0</v>
      </c>
      <c r="R199" s="237">
        <v>0</v>
      </c>
      <c r="S199" s="237">
        <v>0</v>
      </c>
      <c r="T199" s="237">
        <v>0</v>
      </c>
      <c r="U199" s="237">
        <v>0</v>
      </c>
      <c r="V199" s="237">
        <v>0</v>
      </c>
      <c r="W199" s="237">
        <v>0</v>
      </c>
      <c r="X199" s="237">
        <v>0</v>
      </c>
      <c r="Y199" s="237">
        <v>0</v>
      </c>
      <c r="Z199" s="237">
        <v>17.25</v>
      </c>
      <c r="AA199" s="237">
        <v>16.763999999999999</v>
      </c>
    </row>
    <row r="200" spans="1:27" x14ac:dyDescent="0.25">
      <c r="A200" s="238">
        <v>45482.125</v>
      </c>
      <c r="B200" s="237">
        <v>0</v>
      </c>
      <c r="C200" s="237">
        <v>0</v>
      </c>
      <c r="D200" s="237">
        <v>0</v>
      </c>
      <c r="E200" s="237">
        <v>0</v>
      </c>
      <c r="F200" s="237">
        <v>0</v>
      </c>
      <c r="G200" s="237">
        <v>0</v>
      </c>
      <c r="H200" s="237">
        <v>0</v>
      </c>
      <c r="I200" s="237">
        <v>0</v>
      </c>
      <c r="J200" s="237">
        <v>0</v>
      </c>
      <c r="K200" s="237">
        <v>0</v>
      </c>
      <c r="L200" s="237">
        <v>0</v>
      </c>
      <c r="M200" s="237">
        <v>0</v>
      </c>
      <c r="N200" s="237">
        <v>0</v>
      </c>
      <c r="O200" s="237">
        <v>0</v>
      </c>
      <c r="P200" s="237">
        <v>0</v>
      </c>
      <c r="Q200" s="237">
        <v>0</v>
      </c>
      <c r="R200" s="237">
        <v>0</v>
      </c>
      <c r="S200" s="237">
        <v>0</v>
      </c>
      <c r="T200" s="237">
        <v>0</v>
      </c>
      <c r="U200" s="237">
        <v>0</v>
      </c>
      <c r="V200" s="237">
        <v>0</v>
      </c>
      <c r="W200" s="237">
        <v>0</v>
      </c>
      <c r="X200" s="237">
        <v>0</v>
      </c>
      <c r="Y200" s="237">
        <v>0</v>
      </c>
      <c r="Z200" s="237">
        <v>16.952000000000002</v>
      </c>
      <c r="AA200" s="237">
        <v>16.489000000000001</v>
      </c>
    </row>
    <row r="201" spans="1:27" x14ac:dyDescent="0.25">
      <c r="A201" s="238">
        <v>45482.166666666664</v>
      </c>
      <c r="B201" s="237">
        <v>0</v>
      </c>
      <c r="C201" s="237">
        <v>0</v>
      </c>
      <c r="D201" s="237">
        <v>0</v>
      </c>
      <c r="E201" s="237">
        <v>0</v>
      </c>
      <c r="F201" s="237">
        <v>0</v>
      </c>
      <c r="G201" s="237">
        <v>0</v>
      </c>
      <c r="H201" s="237">
        <v>0</v>
      </c>
      <c r="I201" s="237">
        <v>0</v>
      </c>
      <c r="J201" s="237">
        <v>0</v>
      </c>
      <c r="K201" s="237">
        <v>0</v>
      </c>
      <c r="L201" s="237">
        <v>0</v>
      </c>
      <c r="M201" s="237">
        <v>0</v>
      </c>
      <c r="N201" s="237">
        <v>0</v>
      </c>
      <c r="O201" s="237">
        <v>0</v>
      </c>
      <c r="P201" s="237">
        <v>0</v>
      </c>
      <c r="Q201" s="237">
        <v>0</v>
      </c>
      <c r="R201" s="237">
        <v>0</v>
      </c>
      <c r="S201" s="237">
        <v>0</v>
      </c>
      <c r="T201" s="237">
        <v>0</v>
      </c>
      <c r="U201" s="237">
        <v>0</v>
      </c>
      <c r="V201" s="237">
        <v>0</v>
      </c>
      <c r="W201" s="237">
        <v>0</v>
      </c>
      <c r="X201" s="237">
        <v>0</v>
      </c>
      <c r="Y201" s="237">
        <v>0</v>
      </c>
      <c r="Z201" s="237">
        <v>17.018000000000001</v>
      </c>
      <c r="AA201" s="237">
        <v>16.477</v>
      </c>
    </row>
    <row r="202" spans="1:27" x14ac:dyDescent="0.25">
      <c r="A202" s="238">
        <v>45482.208333333336</v>
      </c>
      <c r="B202" s="237">
        <v>0</v>
      </c>
      <c r="C202" s="237">
        <v>0</v>
      </c>
      <c r="D202" s="237">
        <v>0</v>
      </c>
      <c r="E202" s="237">
        <v>0</v>
      </c>
      <c r="F202" s="237">
        <v>0</v>
      </c>
      <c r="G202" s="237">
        <v>0</v>
      </c>
      <c r="H202" s="237">
        <v>0</v>
      </c>
      <c r="I202" s="237">
        <v>0</v>
      </c>
      <c r="J202" s="237">
        <v>0</v>
      </c>
      <c r="K202" s="237">
        <v>0</v>
      </c>
      <c r="L202" s="237">
        <v>0</v>
      </c>
      <c r="M202" s="237">
        <v>0</v>
      </c>
      <c r="N202" s="237">
        <v>0</v>
      </c>
      <c r="O202" s="237">
        <v>0</v>
      </c>
      <c r="P202" s="237">
        <v>0</v>
      </c>
      <c r="Q202" s="237">
        <v>0</v>
      </c>
      <c r="R202" s="237">
        <v>0</v>
      </c>
      <c r="S202" s="237">
        <v>0</v>
      </c>
      <c r="T202" s="237">
        <v>0</v>
      </c>
      <c r="U202" s="237">
        <v>0</v>
      </c>
      <c r="V202" s="237">
        <v>0</v>
      </c>
      <c r="W202" s="237">
        <v>0</v>
      </c>
      <c r="X202" s="237">
        <v>0</v>
      </c>
      <c r="Y202" s="237">
        <v>0</v>
      </c>
      <c r="Z202" s="237">
        <v>16.373999999999999</v>
      </c>
      <c r="AA202" s="237">
        <v>15.769</v>
      </c>
    </row>
    <row r="203" spans="1:27" x14ac:dyDescent="0.25">
      <c r="A203" s="238">
        <v>45482.25</v>
      </c>
      <c r="B203" s="237">
        <v>0</v>
      </c>
      <c r="C203" s="237">
        <v>0</v>
      </c>
      <c r="D203" s="237">
        <v>0</v>
      </c>
      <c r="E203" s="237">
        <v>0</v>
      </c>
      <c r="F203" s="237">
        <v>0</v>
      </c>
      <c r="G203" s="237">
        <v>0</v>
      </c>
      <c r="H203" s="237">
        <v>-1.2999999999999999E-2</v>
      </c>
      <c r="I203" s="237">
        <v>0</v>
      </c>
      <c r="J203" s="237">
        <v>0</v>
      </c>
      <c r="K203" s="237">
        <v>0</v>
      </c>
      <c r="L203" s="237">
        <v>0</v>
      </c>
      <c r="M203" s="237">
        <v>0</v>
      </c>
      <c r="N203" s="237">
        <v>-1.2999999999999999E-2</v>
      </c>
      <c r="O203" s="237">
        <v>0</v>
      </c>
      <c r="P203" s="237">
        <v>-1.4E-2</v>
      </c>
      <c r="Q203" s="237">
        <v>-1.7000000000000001E-2</v>
      </c>
      <c r="R203" s="237">
        <v>0</v>
      </c>
      <c r="S203" s="237">
        <v>0</v>
      </c>
      <c r="T203" s="237">
        <v>0</v>
      </c>
      <c r="U203" s="237">
        <v>-1.9E-2</v>
      </c>
      <c r="V203" s="237">
        <v>0</v>
      </c>
      <c r="W203" s="237">
        <v>0</v>
      </c>
      <c r="X203" s="237">
        <v>-0.01</v>
      </c>
      <c r="Y203" s="237">
        <v>0</v>
      </c>
      <c r="Z203" s="237">
        <v>15.087</v>
      </c>
      <c r="AA203" s="237">
        <v>14.452</v>
      </c>
    </row>
    <row r="204" spans="1:27" x14ac:dyDescent="0.25">
      <c r="A204" s="238">
        <v>45482.291666666664</v>
      </c>
      <c r="B204" s="237">
        <v>791</v>
      </c>
      <c r="C204" s="237">
        <v>27.385000000000002</v>
      </c>
      <c r="D204" s="237">
        <v>12.983000000000001</v>
      </c>
      <c r="E204" s="237">
        <v>18.562000000000001</v>
      </c>
      <c r="F204" s="237">
        <v>24.291</v>
      </c>
      <c r="G204" s="237">
        <v>29.777000000000001</v>
      </c>
      <c r="H204" s="237">
        <v>55.689</v>
      </c>
      <c r="I204" s="237">
        <v>62.366999999999997</v>
      </c>
      <c r="J204" s="237">
        <v>44.595999999999997</v>
      </c>
      <c r="K204" s="237">
        <v>39.965000000000003</v>
      </c>
      <c r="L204" s="237">
        <v>37.33</v>
      </c>
      <c r="M204" s="237">
        <v>40.774000000000001</v>
      </c>
      <c r="N204" s="237">
        <v>44.639000000000003</v>
      </c>
      <c r="O204" s="237">
        <v>47.402000000000001</v>
      </c>
      <c r="P204" s="237">
        <v>55.938000000000002</v>
      </c>
      <c r="Q204" s="237">
        <v>61.917999999999999</v>
      </c>
      <c r="R204" s="237">
        <v>52.46</v>
      </c>
      <c r="S204" s="237">
        <v>43.005000000000003</v>
      </c>
      <c r="T204" s="237">
        <v>44.816000000000003</v>
      </c>
      <c r="U204" s="237">
        <v>42.485999999999997</v>
      </c>
      <c r="V204" s="237">
        <v>36.454999999999998</v>
      </c>
      <c r="W204" s="237">
        <v>43.106000000000002</v>
      </c>
      <c r="X204" s="237">
        <v>56.795999999999999</v>
      </c>
      <c r="Y204" s="237">
        <v>41.71</v>
      </c>
      <c r="Z204" s="237">
        <v>15.843999999999999</v>
      </c>
      <c r="AA204" s="237">
        <v>15.010999999999999</v>
      </c>
    </row>
    <row r="205" spans="1:27" x14ac:dyDescent="0.25">
      <c r="A205" s="238">
        <v>45482.333333333336</v>
      </c>
      <c r="B205" s="237">
        <v>13962</v>
      </c>
      <c r="C205" s="237">
        <v>343.96300000000002</v>
      </c>
      <c r="D205" s="237">
        <v>260.41800000000001</v>
      </c>
      <c r="E205" s="237">
        <v>301.483</v>
      </c>
      <c r="F205" s="237">
        <v>343.46600000000001</v>
      </c>
      <c r="G205" s="237">
        <v>188.72399999999999</v>
      </c>
      <c r="H205" s="237">
        <v>822.45799999999997</v>
      </c>
      <c r="I205" s="237">
        <v>894.53200000000004</v>
      </c>
      <c r="J205" s="237">
        <v>779.38300000000004</v>
      </c>
      <c r="K205" s="237">
        <v>743.39200000000005</v>
      </c>
      <c r="L205" s="237">
        <v>718.75099999999998</v>
      </c>
      <c r="M205" s="237">
        <v>729.74</v>
      </c>
      <c r="N205" s="237">
        <v>771.03899999999999</v>
      </c>
      <c r="O205" s="237">
        <v>769.90499999999997</v>
      </c>
      <c r="P205" s="237">
        <v>862.66700000000003</v>
      </c>
      <c r="Q205" s="237">
        <v>878.89800000000002</v>
      </c>
      <c r="R205" s="237">
        <v>849.31500000000005</v>
      </c>
      <c r="S205" s="237">
        <v>771.46</v>
      </c>
      <c r="T205" s="237">
        <v>759.82399999999996</v>
      </c>
      <c r="U205" s="237">
        <v>760.86500000000001</v>
      </c>
      <c r="V205" s="237">
        <v>702.53800000000001</v>
      </c>
      <c r="W205" s="237">
        <v>784.55700000000002</v>
      </c>
      <c r="X205" s="237">
        <v>863.32</v>
      </c>
      <c r="Y205" s="237">
        <v>749.28499999999997</v>
      </c>
      <c r="Z205" s="237">
        <v>23.759</v>
      </c>
      <c r="AA205" s="237">
        <v>24.704000000000001</v>
      </c>
    </row>
    <row r="206" spans="1:27" x14ac:dyDescent="0.25">
      <c r="A206" s="238">
        <v>45482.375</v>
      </c>
      <c r="B206" s="237">
        <v>33579</v>
      </c>
      <c r="C206" s="237">
        <v>793.94500000000005</v>
      </c>
      <c r="D206" s="237">
        <v>760.05200000000002</v>
      </c>
      <c r="E206" s="237">
        <v>778.63599999999997</v>
      </c>
      <c r="F206" s="237">
        <v>804.21600000000001</v>
      </c>
      <c r="G206" s="237">
        <v>391.50200000000001</v>
      </c>
      <c r="H206" s="237">
        <v>1909.1569999999999</v>
      </c>
      <c r="I206" s="237">
        <v>1951.8019999999999</v>
      </c>
      <c r="J206" s="237">
        <v>1888.653</v>
      </c>
      <c r="K206" s="237">
        <v>1869.1079999999999</v>
      </c>
      <c r="L206" s="237">
        <v>1855.47</v>
      </c>
      <c r="M206" s="237">
        <v>1863.4960000000001</v>
      </c>
      <c r="N206" s="237">
        <v>1901.9970000000001</v>
      </c>
      <c r="O206" s="237">
        <v>1883.7660000000001</v>
      </c>
      <c r="P206" s="237">
        <v>1931.15</v>
      </c>
      <c r="Q206" s="237">
        <v>1947.25</v>
      </c>
      <c r="R206" s="237">
        <v>1952.3119999999999</v>
      </c>
      <c r="S206" s="237">
        <v>1884.347</v>
      </c>
      <c r="T206" s="237">
        <v>1872.1079999999999</v>
      </c>
      <c r="U206" s="237">
        <v>1885.7180000000001</v>
      </c>
      <c r="V206" s="237">
        <v>1841.694</v>
      </c>
      <c r="W206" s="237">
        <v>1903.3679999999999</v>
      </c>
      <c r="X206" s="237">
        <v>1930.366</v>
      </c>
      <c r="Y206" s="237">
        <v>1876.4259999999999</v>
      </c>
      <c r="Z206" s="237">
        <v>33.213000000000001</v>
      </c>
      <c r="AA206" s="237">
        <v>41.398000000000003</v>
      </c>
    </row>
    <row r="207" spans="1:27" x14ac:dyDescent="0.25">
      <c r="A207" s="238">
        <v>45482.416666666664</v>
      </c>
      <c r="B207" s="237">
        <v>39753</v>
      </c>
      <c r="C207" s="237">
        <v>926.62</v>
      </c>
      <c r="D207" s="237">
        <v>929.37900000000002</v>
      </c>
      <c r="E207" s="237">
        <v>935.77700000000004</v>
      </c>
      <c r="F207" s="237">
        <v>929.31500000000005</v>
      </c>
      <c r="G207" s="237">
        <v>585.08799999999997</v>
      </c>
      <c r="H207" s="237">
        <v>2219.7350000000001</v>
      </c>
      <c r="I207" s="237">
        <v>2228.3159999999998</v>
      </c>
      <c r="J207" s="237">
        <v>2208.491</v>
      </c>
      <c r="K207" s="237">
        <v>2206.7919999999999</v>
      </c>
      <c r="L207" s="237">
        <v>2210.44</v>
      </c>
      <c r="M207" s="237">
        <v>2218.3649999999998</v>
      </c>
      <c r="N207" s="237">
        <v>2241.3290000000002</v>
      </c>
      <c r="O207" s="237">
        <v>2212.9670000000001</v>
      </c>
      <c r="P207" s="237">
        <v>2218.145</v>
      </c>
      <c r="Q207" s="237">
        <v>2233.913</v>
      </c>
      <c r="R207" s="237">
        <v>2245.1819999999998</v>
      </c>
      <c r="S207" s="237">
        <v>2210.8000000000002</v>
      </c>
      <c r="T207" s="237">
        <v>2211.634</v>
      </c>
      <c r="U207" s="237">
        <v>2224.0160000000001</v>
      </c>
      <c r="V207" s="237">
        <v>2213.0259999999998</v>
      </c>
      <c r="W207" s="237">
        <v>2229.4079999999999</v>
      </c>
      <c r="X207" s="237">
        <v>2219.04</v>
      </c>
      <c r="Y207" s="237">
        <v>2220.3440000000001</v>
      </c>
      <c r="Z207" s="237">
        <v>33.905999999999999</v>
      </c>
      <c r="AA207" s="237">
        <v>47.030999999999999</v>
      </c>
    </row>
    <row r="208" spans="1:27" x14ac:dyDescent="0.25">
      <c r="A208" s="238">
        <v>45482.458333333336</v>
      </c>
      <c r="B208" s="237">
        <v>40838</v>
      </c>
      <c r="C208" s="237">
        <v>967.86</v>
      </c>
      <c r="D208" s="237">
        <v>974.65200000000004</v>
      </c>
      <c r="E208" s="237">
        <v>984.50099999999998</v>
      </c>
      <c r="F208" s="237">
        <v>972.14700000000005</v>
      </c>
      <c r="G208" s="237">
        <v>755.39099999999996</v>
      </c>
      <c r="H208" s="237">
        <v>2332.6880000000001</v>
      </c>
      <c r="I208" s="237">
        <v>2338.9140000000002</v>
      </c>
      <c r="J208" s="237">
        <v>2324.8719999999998</v>
      </c>
      <c r="K208" s="237">
        <v>2322.9609999999998</v>
      </c>
      <c r="L208" s="237">
        <v>2330.02</v>
      </c>
      <c r="M208" s="237">
        <v>2338.806</v>
      </c>
      <c r="N208" s="237">
        <v>2355.86</v>
      </c>
      <c r="O208" s="237">
        <v>2331.373</v>
      </c>
      <c r="P208" s="237">
        <v>2329.0230000000001</v>
      </c>
      <c r="Q208" s="237">
        <v>2342.7420000000002</v>
      </c>
      <c r="R208" s="237">
        <v>2373.183</v>
      </c>
      <c r="S208" s="237">
        <v>2334.212</v>
      </c>
      <c r="T208" s="237">
        <v>2335.9920000000002</v>
      </c>
      <c r="U208" s="237">
        <v>2348.7869999999998</v>
      </c>
      <c r="V208" s="237">
        <v>2346.9549999999999</v>
      </c>
      <c r="W208" s="237">
        <v>2348.4789999999998</v>
      </c>
      <c r="X208" s="237">
        <v>2342.0509999999999</v>
      </c>
      <c r="Y208" s="237">
        <v>2342.3290000000002</v>
      </c>
      <c r="Z208" s="237">
        <v>34.844999999999999</v>
      </c>
      <c r="AA208" s="237">
        <v>48.500999999999998</v>
      </c>
    </row>
    <row r="209" spans="1:27" x14ac:dyDescent="0.25">
      <c r="A209" s="238">
        <v>45482.5</v>
      </c>
      <c r="B209" s="237">
        <v>43692</v>
      </c>
      <c r="C209" s="237">
        <v>976.89099999999996</v>
      </c>
      <c r="D209" s="237">
        <v>985.38</v>
      </c>
      <c r="E209" s="237">
        <v>997.11599999999999</v>
      </c>
      <c r="F209" s="237">
        <v>985.26900000000001</v>
      </c>
      <c r="G209" s="237">
        <v>886.83299999999997</v>
      </c>
      <c r="H209" s="237">
        <v>2378.277</v>
      </c>
      <c r="I209" s="237">
        <v>2381.616</v>
      </c>
      <c r="J209" s="237">
        <v>2375.3220000000001</v>
      </c>
      <c r="K209" s="237">
        <v>2371.4259999999999</v>
      </c>
      <c r="L209" s="237">
        <v>2379.3429999999998</v>
      </c>
      <c r="M209" s="237">
        <v>2388.7979999999998</v>
      </c>
      <c r="N209" s="237">
        <v>2400.7979999999998</v>
      </c>
      <c r="O209" s="237">
        <v>2381.5300000000002</v>
      </c>
      <c r="P209" s="237">
        <v>2375.0369999999998</v>
      </c>
      <c r="Q209" s="237">
        <v>2382.6610000000001</v>
      </c>
      <c r="R209" s="237">
        <v>2398.953</v>
      </c>
      <c r="S209" s="237">
        <v>2370.2820000000002</v>
      </c>
      <c r="T209" s="237">
        <v>2374.9079999999999</v>
      </c>
      <c r="U209" s="237">
        <v>2389.1260000000002</v>
      </c>
      <c r="V209" s="237">
        <v>2396.5650000000001</v>
      </c>
      <c r="W209" s="237">
        <v>2390.482</v>
      </c>
      <c r="X209" s="237">
        <v>2374.123</v>
      </c>
      <c r="Y209" s="237">
        <v>2380.3620000000001</v>
      </c>
      <c r="Z209" s="237">
        <v>36.685000000000002</v>
      </c>
      <c r="AA209" s="237">
        <v>50.222000000000001</v>
      </c>
    </row>
    <row r="210" spans="1:27" x14ac:dyDescent="0.25">
      <c r="A210" s="238">
        <v>45482.541666666664</v>
      </c>
      <c r="B210" s="237">
        <v>42754</v>
      </c>
      <c r="C210" s="237">
        <v>975.24199999999996</v>
      </c>
      <c r="D210" s="237">
        <v>983.98699999999997</v>
      </c>
      <c r="E210" s="237">
        <v>998.25400000000002</v>
      </c>
      <c r="F210" s="237">
        <v>985.69500000000005</v>
      </c>
      <c r="G210" s="237">
        <v>973.04100000000005</v>
      </c>
      <c r="H210" s="237">
        <v>2411.3090000000002</v>
      </c>
      <c r="I210" s="237">
        <v>2415.38</v>
      </c>
      <c r="J210" s="237">
        <v>2411.9180000000001</v>
      </c>
      <c r="K210" s="237">
        <v>2393.6729999999998</v>
      </c>
      <c r="L210" s="237">
        <v>2424.1840000000002</v>
      </c>
      <c r="M210" s="237">
        <v>2433.0810000000001</v>
      </c>
      <c r="N210" s="237">
        <v>2440.7280000000001</v>
      </c>
      <c r="O210" s="237">
        <v>2418.8049999999998</v>
      </c>
      <c r="P210" s="237">
        <v>2412.308</v>
      </c>
      <c r="Q210" s="237">
        <v>2412.989</v>
      </c>
      <c r="R210" s="237">
        <v>2430.0520000000001</v>
      </c>
      <c r="S210" s="237">
        <v>2409.8440000000001</v>
      </c>
      <c r="T210" s="237">
        <v>2422.203</v>
      </c>
      <c r="U210" s="237">
        <v>2436.6779999999999</v>
      </c>
      <c r="V210" s="237">
        <v>2447.0549999999998</v>
      </c>
      <c r="W210" s="237">
        <v>2434.8009999999999</v>
      </c>
      <c r="X210" s="237">
        <v>2419.5039999999999</v>
      </c>
      <c r="Y210" s="237">
        <v>2427.52</v>
      </c>
      <c r="Z210" s="237">
        <v>35.073</v>
      </c>
      <c r="AA210" s="237">
        <v>47.929000000000002</v>
      </c>
    </row>
    <row r="211" spans="1:27" x14ac:dyDescent="0.25">
      <c r="A211" s="238">
        <v>45482.583333333336</v>
      </c>
      <c r="B211" s="237">
        <v>43722</v>
      </c>
      <c r="C211" s="237">
        <v>973.39700000000005</v>
      </c>
      <c r="D211" s="237">
        <v>982.05600000000004</v>
      </c>
      <c r="E211" s="237">
        <v>996.87099999999998</v>
      </c>
      <c r="F211" s="237">
        <v>984.52700000000004</v>
      </c>
      <c r="G211" s="237">
        <v>1000.72</v>
      </c>
      <c r="H211" s="237">
        <v>2440.9279999999999</v>
      </c>
      <c r="I211" s="237">
        <v>2440.4830000000002</v>
      </c>
      <c r="J211" s="237">
        <v>2439.6309999999999</v>
      </c>
      <c r="K211" s="237">
        <v>2389.8359999999998</v>
      </c>
      <c r="L211" s="237">
        <v>2456.64</v>
      </c>
      <c r="M211" s="237">
        <v>2457.502</v>
      </c>
      <c r="N211" s="237">
        <v>2456.174</v>
      </c>
      <c r="O211" s="237">
        <v>2448.0680000000002</v>
      </c>
      <c r="P211" s="237">
        <v>2436.569</v>
      </c>
      <c r="Q211" s="237">
        <v>2434.3519999999999</v>
      </c>
      <c r="R211" s="237">
        <v>2427.6260000000002</v>
      </c>
      <c r="S211" s="237">
        <v>2398.377</v>
      </c>
      <c r="T211" s="237">
        <v>2446.0540000000001</v>
      </c>
      <c r="U211" s="237">
        <v>2455.7600000000002</v>
      </c>
      <c r="V211" s="237">
        <v>2436.0140000000001</v>
      </c>
      <c r="W211" s="237">
        <v>2455.7109999999998</v>
      </c>
      <c r="X211" s="237">
        <v>2445.6489999999999</v>
      </c>
      <c r="Y211" s="237">
        <v>2407.2860000000001</v>
      </c>
      <c r="Z211" s="237">
        <v>32.972000000000001</v>
      </c>
      <c r="AA211" s="237">
        <v>43.566000000000003</v>
      </c>
    </row>
    <row r="212" spans="1:27" s="123" customFormat="1" x14ac:dyDescent="0.25">
      <c r="A212" s="238">
        <v>45482.625</v>
      </c>
      <c r="B212" s="237">
        <v>43047</v>
      </c>
      <c r="C212" s="237">
        <v>976.86599999999999</v>
      </c>
      <c r="D212" s="237">
        <v>985.19399999999996</v>
      </c>
      <c r="E212" s="237">
        <v>999.60900000000004</v>
      </c>
      <c r="F212" s="237">
        <v>987.577</v>
      </c>
      <c r="G212" s="237">
        <v>964.34799999999996</v>
      </c>
      <c r="H212" s="237">
        <v>2398.0219999999999</v>
      </c>
      <c r="I212" s="237">
        <v>2397.5659999999998</v>
      </c>
      <c r="J212" s="237">
        <v>2406.866</v>
      </c>
      <c r="K212" s="237">
        <v>2406.5210000000002</v>
      </c>
      <c r="L212" s="237">
        <v>2423.1999999999998</v>
      </c>
      <c r="M212" s="237">
        <v>2429.5650000000001</v>
      </c>
      <c r="N212" s="237">
        <v>2431.7130000000002</v>
      </c>
      <c r="O212" s="237">
        <v>2415.7739999999999</v>
      </c>
      <c r="P212" s="237">
        <v>2403.7750000000001</v>
      </c>
      <c r="Q212" s="237">
        <v>2405.701</v>
      </c>
      <c r="R212" s="237">
        <v>2448.9859999999999</v>
      </c>
      <c r="S212" s="237">
        <v>2411.12</v>
      </c>
      <c r="T212" s="237">
        <v>2418.8739999999998</v>
      </c>
      <c r="U212" s="237">
        <v>2428.5720000000001</v>
      </c>
      <c r="V212" s="237">
        <v>2446.8249999999998</v>
      </c>
      <c r="W212" s="237">
        <v>2429.9140000000002</v>
      </c>
      <c r="X212" s="237">
        <v>2413.953</v>
      </c>
      <c r="Y212" s="237">
        <v>2425.8690000000001</v>
      </c>
      <c r="Z212" s="237">
        <v>33.485999999999997</v>
      </c>
      <c r="AA212" s="237">
        <v>45.024999999999999</v>
      </c>
    </row>
    <row r="213" spans="1:27" s="227" customFormat="1" x14ac:dyDescent="0.25">
      <c r="A213" s="238">
        <v>45482.666666666664</v>
      </c>
      <c r="B213" s="237">
        <v>42900</v>
      </c>
      <c r="C213" s="237">
        <v>983.78399999999999</v>
      </c>
      <c r="D213" s="237">
        <v>992.56399999999996</v>
      </c>
      <c r="E213" s="237">
        <v>1006.362</v>
      </c>
      <c r="F213" s="237">
        <v>993.61400000000003</v>
      </c>
      <c r="G213" s="237">
        <v>874.59400000000005</v>
      </c>
      <c r="H213" s="237">
        <v>2392.2069999999999</v>
      </c>
      <c r="I213" s="237">
        <v>2395.8850000000002</v>
      </c>
      <c r="J213" s="237">
        <v>2392.6489999999999</v>
      </c>
      <c r="K213" s="237">
        <v>2398.9690000000001</v>
      </c>
      <c r="L213" s="237">
        <v>2413.2089999999998</v>
      </c>
      <c r="M213" s="237">
        <v>2420.799</v>
      </c>
      <c r="N213" s="237">
        <v>2426.8220000000001</v>
      </c>
      <c r="O213" s="237">
        <v>2406.8090000000002</v>
      </c>
      <c r="P213" s="237">
        <v>2396.3919999999998</v>
      </c>
      <c r="Q213" s="237">
        <v>2403.549</v>
      </c>
      <c r="R213" s="237">
        <v>2438.9659999999999</v>
      </c>
      <c r="S213" s="237">
        <v>2403.6260000000002</v>
      </c>
      <c r="T213" s="237">
        <v>2409.4369999999999</v>
      </c>
      <c r="U213" s="237">
        <v>2422.8069999999998</v>
      </c>
      <c r="V213" s="237">
        <v>2437.491</v>
      </c>
      <c r="W213" s="237">
        <v>2426.085</v>
      </c>
      <c r="X213" s="237">
        <v>2407.8890000000001</v>
      </c>
      <c r="Y213" s="237">
        <v>2423.5520000000001</v>
      </c>
      <c r="Z213" s="237">
        <v>34.881999999999998</v>
      </c>
      <c r="AA213" s="237">
        <v>46.886000000000003</v>
      </c>
    </row>
    <row r="214" spans="1:27" x14ac:dyDescent="0.25">
      <c r="A214" s="238">
        <v>45482.708333333336</v>
      </c>
      <c r="B214" s="237">
        <v>42237</v>
      </c>
      <c r="C214" s="237">
        <v>985.00699999999995</v>
      </c>
      <c r="D214" s="237">
        <v>992.29700000000003</v>
      </c>
      <c r="E214" s="237">
        <v>1004.2089999999999</v>
      </c>
      <c r="F214" s="237">
        <v>992.45100000000002</v>
      </c>
      <c r="G214" s="237">
        <v>746.05399999999997</v>
      </c>
      <c r="H214" s="237">
        <v>2378.8890000000001</v>
      </c>
      <c r="I214" s="237">
        <v>2382.395</v>
      </c>
      <c r="J214" s="237">
        <v>2374.953</v>
      </c>
      <c r="K214" s="237">
        <v>2378.5659999999998</v>
      </c>
      <c r="L214" s="237">
        <v>2391.6030000000001</v>
      </c>
      <c r="M214" s="237">
        <v>2399.33</v>
      </c>
      <c r="N214" s="237">
        <v>2408.9470000000001</v>
      </c>
      <c r="O214" s="237">
        <v>2385.8180000000002</v>
      </c>
      <c r="P214" s="237">
        <v>2377.5830000000001</v>
      </c>
      <c r="Q214" s="237">
        <v>2388.7049999999999</v>
      </c>
      <c r="R214" s="237">
        <v>2418.1289999999999</v>
      </c>
      <c r="S214" s="237">
        <v>2380.89</v>
      </c>
      <c r="T214" s="237">
        <v>2387.3710000000001</v>
      </c>
      <c r="U214" s="237">
        <v>2398.7139999999999</v>
      </c>
      <c r="V214" s="237">
        <v>2407.6680000000001</v>
      </c>
      <c r="W214" s="237">
        <v>2404.576</v>
      </c>
      <c r="X214" s="237">
        <v>2387.1239999999998</v>
      </c>
      <c r="Y214" s="237">
        <v>2403.8139999999999</v>
      </c>
      <c r="Z214" s="237">
        <v>36.506999999999998</v>
      </c>
      <c r="AA214" s="237">
        <v>48.442</v>
      </c>
    </row>
    <row r="215" spans="1:27" x14ac:dyDescent="0.25">
      <c r="A215" s="238">
        <v>45482.75</v>
      </c>
      <c r="B215" s="237">
        <v>41418</v>
      </c>
      <c r="C215" s="237">
        <v>952.34100000000001</v>
      </c>
      <c r="D215" s="237">
        <v>957.221</v>
      </c>
      <c r="E215" s="237">
        <v>969.96500000000003</v>
      </c>
      <c r="F215" s="237">
        <v>959.34</v>
      </c>
      <c r="G215" s="237">
        <v>486.55</v>
      </c>
      <c r="H215" s="237">
        <v>2292.19</v>
      </c>
      <c r="I215" s="237">
        <v>2294.5320000000002</v>
      </c>
      <c r="J215" s="237">
        <v>2281.203</v>
      </c>
      <c r="K215" s="237">
        <v>2283.252</v>
      </c>
      <c r="L215" s="237">
        <v>2295.8989999999999</v>
      </c>
      <c r="M215" s="237">
        <v>2303.1869999999999</v>
      </c>
      <c r="N215" s="237">
        <v>2317.9450000000002</v>
      </c>
      <c r="O215" s="237">
        <v>2289.4290000000001</v>
      </c>
      <c r="P215" s="237">
        <v>2286.5500000000002</v>
      </c>
      <c r="Q215" s="237">
        <v>2298.6509999999998</v>
      </c>
      <c r="R215" s="237">
        <v>2326.0720000000001</v>
      </c>
      <c r="S215" s="237">
        <v>2287.6660000000002</v>
      </c>
      <c r="T215" s="237">
        <v>2294.3040000000001</v>
      </c>
      <c r="U215" s="237">
        <v>2302.1909999999998</v>
      </c>
      <c r="V215" s="237">
        <v>2303.7719999999999</v>
      </c>
      <c r="W215" s="237">
        <v>2311.7249999999999</v>
      </c>
      <c r="X215" s="237">
        <v>2292.6619999999998</v>
      </c>
      <c r="Y215" s="237">
        <v>2307.8049999999998</v>
      </c>
      <c r="Z215" s="237">
        <v>36.887</v>
      </c>
      <c r="AA215" s="237">
        <v>48.152999999999999</v>
      </c>
    </row>
    <row r="216" spans="1:27" x14ac:dyDescent="0.25">
      <c r="A216" s="238">
        <v>45482.791666666664</v>
      </c>
      <c r="B216" s="237">
        <v>34415</v>
      </c>
      <c r="C216" s="237">
        <v>835.899</v>
      </c>
      <c r="D216" s="237">
        <v>866.09900000000005</v>
      </c>
      <c r="E216" s="237">
        <v>862.44600000000003</v>
      </c>
      <c r="F216" s="237">
        <v>852.17700000000002</v>
      </c>
      <c r="G216" s="237">
        <v>335.10199999999998</v>
      </c>
      <c r="H216" s="237">
        <v>2034.414</v>
      </c>
      <c r="I216" s="237">
        <v>2014.319</v>
      </c>
      <c r="J216" s="237">
        <v>2026.9680000000001</v>
      </c>
      <c r="K216" s="237">
        <v>2032.0129999999999</v>
      </c>
      <c r="L216" s="237">
        <v>2047.5219999999999</v>
      </c>
      <c r="M216" s="237">
        <v>2040.9290000000001</v>
      </c>
      <c r="N216" s="237">
        <v>2060.442</v>
      </c>
      <c r="O216" s="237">
        <v>2033.29</v>
      </c>
      <c r="P216" s="237">
        <v>2002.519</v>
      </c>
      <c r="Q216" s="237">
        <v>2003.308</v>
      </c>
      <c r="R216" s="237">
        <v>2047.181</v>
      </c>
      <c r="S216" s="237">
        <v>2011.8040000000001</v>
      </c>
      <c r="T216" s="237">
        <v>2022.336</v>
      </c>
      <c r="U216" s="237">
        <v>2003.4680000000001</v>
      </c>
      <c r="V216" s="237">
        <v>2033.5329999999999</v>
      </c>
      <c r="W216" s="237">
        <v>2035.3620000000001</v>
      </c>
      <c r="X216" s="237">
        <v>1983.912</v>
      </c>
      <c r="Y216" s="237">
        <v>2020.604</v>
      </c>
      <c r="Z216" s="237">
        <v>35.155000000000001</v>
      </c>
      <c r="AA216" s="237">
        <v>45.612000000000002</v>
      </c>
    </row>
    <row r="217" spans="1:27" x14ac:dyDescent="0.25">
      <c r="A217" s="238">
        <v>45482.833333333336</v>
      </c>
      <c r="B217" s="237">
        <v>17309</v>
      </c>
      <c r="C217" s="237">
        <v>428.59500000000003</v>
      </c>
      <c r="D217" s="237">
        <v>535.21500000000003</v>
      </c>
      <c r="E217" s="237">
        <v>496.363</v>
      </c>
      <c r="F217" s="237">
        <v>461.89299999999997</v>
      </c>
      <c r="G217" s="237">
        <v>164.006</v>
      </c>
      <c r="H217" s="237">
        <v>919.34299999999996</v>
      </c>
      <c r="I217" s="237">
        <v>823.721</v>
      </c>
      <c r="J217" s="237">
        <v>885.01099999999997</v>
      </c>
      <c r="K217" s="237">
        <v>868.23</v>
      </c>
      <c r="L217" s="237">
        <v>887.53499999999997</v>
      </c>
      <c r="M217" s="237">
        <v>915.61300000000006</v>
      </c>
      <c r="N217" s="237">
        <v>952.54100000000005</v>
      </c>
      <c r="O217" s="237">
        <v>941.53200000000004</v>
      </c>
      <c r="P217" s="237">
        <v>814.91200000000003</v>
      </c>
      <c r="Q217" s="237">
        <v>863.27599999999995</v>
      </c>
      <c r="R217" s="237">
        <v>863.62099999999998</v>
      </c>
      <c r="S217" s="237">
        <v>874.13300000000004</v>
      </c>
      <c r="T217" s="237">
        <v>879.38900000000001</v>
      </c>
      <c r="U217" s="237">
        <v>823.40099999999995</v>
      </c>
      <c r="V217" s="237">
        <v>853.41200000000003</v>
      </c>
      <c r="W217" s="237">
        <v>829.30899999999997</v>
      </c>
      <c r="X217" s="237">
        <v>829.85</v>
      </c>
      <c r="Y217" s="237">
        <v>887.75900000000001</v>
      </c>
      <c r="Z217" s="237">
        <v>31.579000000000001</v>
      </c>
      <c r="AA217" s="237">
        <v>38.508000000000003</v>
      </c>
    </row>
    <row r="218" spans="1:27" x14ac:dyDescent="0.25">
      <c r="A218" s="238">
        <v>45482.875</v>
      </c>
      <c r="B218" s="237">
        <v>1737</v>
      </c>
      <c r="C218" s="237">
        <v>47.302999999999997</v>
      </c>
      <c r="D218" s="237">
        <v>79.954999999999998</v>
      </c>
      <c r="E218" s="237">
        <v>63.600999999999999</v>
      </c>
      <c r="F218" s="237">
        <v>56.238999999999997</v>
      </c>
      <c r="G218" s="237">
        <v>23.974</v>
      </c>
      <c r="H218" s="237">
        <v>110.261</v>
      </c>
      <c r="I218" s="237">
        <v>91.518000000000001</v>
      </c>
      <c r="J218" s="237">
        <v>104.355</v>
      </c>
      <c r="K218" s="237">
        <v>103.943</v>
      </c>
      <c r="L218" s="237">
        <v>109.163</v>
      </c>
      <c r="M218" s="237">
        <v>106.548</v>
      </c>
      <c r="N218" s="237">
        <v>111.78</v>
      </c>
      <c r="O218" s="237">
        <v>113.538</v>
      </c>
      <c r="P218" s="237">
        <v>87.218000000000004</v>
      </c>
      <c r="Q218" s="237">
        <v>88.691000000000003</v>
      </c>
      <c r="R218" s="237">
        <v>97.798000000000002</v>
      </c>
      <c r="S218" s="237">
        <v>98.102999999999994</v>
      </c>
      <c r="T218" s="237">
        <v>101.495</v>
      </c>
      <c r="U218" s="237">
        <v>89.953000000000003</v>
      </c>
      <c r="V218" s="237">
        <v>102.443</v>
      </c>
      <c r="W218" s="237">
        <v>94.777000000000001</v>
      </c>
      <c r="X218" s="237">
        <v>79.241</v>
      </c>
      <c r="Y218" s="237">
        <v>98.965000000000003</v>
      </c>
      <c r="Z218" s="237">
        <v>25.483000000000001</v>
      </c>
      <c r="AA218" s="237">
        <v>26.893999999999998</v>
      </c>
    </row>
    <row r="219" spans="1:27" x14ac:dyDescent="0.25">
      <c r="A219" s="238">
        <v>45482.916666666664</v>
      </c>
      <c r="B219" s="237">
        <v>0</v>
      </c>
      <c r="C219" s="237">
        <v>0</v>
      </c>
      <c r="D219" s="237">
        <v>0</v>
      </c>
      <c r="E219" s="237">
        <v>0</v>
      </c>
      <c r="F219" s="237">
        <v>0</v>
      </c>
      <c r="G219" s="237">
        <v>0</v>
      </c>
      <c r="H219" s="237">
        <v>0</v>
      </c>
      <c r="I219" s="237">
        <v>0</v>
      </c>
      <c r="J219" s="237">
        <v>0</v>
      </c>
      <c r="K219" s="237">
        <v>0</v>
      </c>
      <c r="L219" s="237">
        <v>0</v>
      </c>
      <c r="M219" s="237">
        <v>0</v>
      </c>
      <c r="N219" s="237">
        <v>0</v>
      </c>
      <c r="O219" s="237">
        <v>0</v>
      </c>
      <c r="P219" s="237">
        <v>0</v>
      </c>
      <c r="Q219" s="237">
        <v>0</v>
      </c>
      <c r="R219" s="237">
        <v>0</v>
      </c>
      <c r="S219" s="237">
        <v>0</v>
      </c>
      <c r="T219" s="237">
        <v>0</v>
      </c>
      <c r="U219" s="237">
        <v>0</v>
      </c>
      <c r="V219" s="237">
        <v>0</v>
      </c>
      <c r="W219" s="237">
        <v>0</v>
      </c>
      <c r="X219" s="237">
        <v>0</v>
      </c>
      <c r="Y219" s="237">
        <v>0</v>
      </c>
      <c r="Z219" s="237">
        <v>22.25</v>
      </c>
      <c r="AA219" s="237">
        <v>21.891999999999999</v>
      </c>
    </row>
    <row r="220" spans="1:27" x14ac:dyDescent="0.25">
      <c r="A220" s="238">
        <v>45482.958333333336</v>
      </c>
      <c r="B220" s="237">
        <v>0</v>
      </c>
      <c r="C220" s="237">
        <v>0</v>
      </c>
      <c r="D220" s="237">
        <v>0</v>
      </c>
      <c r="E220" s="237">
        <v>0</v>
      </c>
      <c r="F220" s="237">
        <v>0</v>
      </c>
      <c r="G220" s="237">
        <v>0</v>
      </c>
      <c r="H220" s="237">
        <v>0</v>
      </c>
      <c r="I220" s="237">
        <v>0</v>
      </c>
      <c r="J220" s="237">
        <v>0</v>
      </c>
      <c r="K220" s="237">
        <v>0</v>
      </c>
      <c r="L220" s="237">
        <v>0</v>
      </c>
      <c r="M220" s="237">
        <v>0</v>
      </c>
      <c r="N220" s="237">
        <v>0</v>
      </c>
      <c r="O220" s="237">
        <v>0</v>
      </c>
      <c r="P220" s="237">
        <v>0</v>
      </c>
      <c r="Q220" s="237">
        <v>0</v>
      </c>
      <c r="R220" s="237">
        <v>0</v>
      </c>
      <c r="S220" s="237">
        <v>0</v>
      </c>
      <c r="T220" s="237">
        <v>0</v>
      </c>
      <c r="U220" s="237">
        <v>0</v>
      </c>
      <c r="V220" s="237">
        <v>0</v>
      </c>
      <c r="W220" s="237">
        <v>0</v>
      </c>
      <c r="X220" s="237">
        <v>0</v>
      </c>
      <c r="Y220" s="237">
        <v>0</v>
      </c>
      <c r="Z220" s="237">
        <v>20.83</v>
      </c>
      <c r="AA220" s="237">
        <v>20.279</v>
      </c>
    </row>
    <row r="221" spans="1:27" x14ac:dyDescent="0.25">
      <c r="A221" s="238">
        <v>45483</v>
      </c>
      <c r="B221" s="237">
        <v>0</v>
      </c>
      <c r="C221" s="237">
        <v>0</v>
      </c>
      <c r="D221" s="237">
        <v>0</v>
      </c>
      <c r="E221" s="237">
        <v>0</v>
      </c>
      <c r="F221" s="237">
        <v>0</v>
      </c>
      <c r="G221" s="237">
        <v>0</v>
      </c>
      <c r="H221" s="237">
        <v>0</v>
      </c>
      <c r="I221" s="237">
        <v>0</v>
      </c>
      <c r="J221" s="237">
        <v>0</v>
      </c>
      <c r="K221" s="237">
        <v>0</v>
      </c>
      <c r="L221" s="237">
        <v>0</v>
      </c>
      <c r="M221" s="237">
        <v>0</v>
      </c>
      <c r="N221" s="237">
        <v>0</v>
      </c>
      <c r="O221" s="237">
        <v>0</v>
      </c>
      <c r="P221" s="237">
        <v>0</v>
      </c>
      <c r="Q221" s="237">
        <v>0</v>
      </c>
      <c r="R221" s="237">
        <v>0</v>
      </c>
      <c r="S221" s="237">
        <v>0</v>
      </c>
      <c r="T221" s="237">
        <v>0</v>
      </c>
      <c r="U221" s="237">
        <v>0</v>
      </c>
      <c r="V221" s="237">
        <v>0</v>
      </c>
      <c r="W221" s="237">
        <v>0</v>
      </c>
      <c r="X221" s="237">
        <v>0</v>
      </c>
      <c r="Y221" s="237">
        <v>0</v>
      </c>
      <c r="Z221" s="237">
        <v>19.954999999999998</v>
      </c>
      <c r="AA221" s="237">
        <v>19.501000000000001</v>
      </c>
    </row>
    <row r="222" spans="1:27" x14ac:dyDescent="0.25">
      <c r="A222" s="238">
        <v>45483.041666666664</v>
      </c>
      <c r="B222" s="237">
        <v>0</v>
      </c>
      <c r="C222" s="237">
        <v>0</v>
      </c>
      <c r="D222" s="237">
        <v>0</v>
      </c>
      <c r="E222" s="237">
        <v>0</v>
      </c>
      <c r="F222" s="237">
        <v>0</v>
      </c>
      <c r="G222" s="237">
        <v>0</v>
      </c>
      <c r="H222" s="237">
        <v>0</v>
      </c>
      <c r="I222" s="237">
        <v>0</v>
      </c>
      <c r="J222" s="237">
        <v>0</v>
      </c>
      <c r="K222" s="237">
        <v>0</v>
      </c>
      <c r="L222" s="237">
        <v>0</v>
      </c>
      <c r="M222" s="237">
        <v>0</v>
      </c>
      <c r="N222" s="237">
        <v>0</v>
      </c>
      <c r="O222" s="237">
        <v>0</v>
      </c>
      <c r="P222" s="237">
        <v>0</v>
      </c>
      <c r="Q222" s="237">
        <v>0</v>
      </c>
      <c r="R222" s="237">
        <v>0</v>
      </c>
      <c r="S222" s="237">
        <v>0</v>
      </c>
      <c r="T222" s="237">
        <v>0</v>
      </c>
      <c r="U222" s="237">
        <v>0</v>
      </c>
      <c r="V222" s="237">
        <v>0</v>
      </c>
      <c r="W222" s="237">
        <v>0</v>
      </c>
      <c r="X222" s="237">
        <v>0</v>
      </c>
      <c r="Y222" s="237">
        <v>0</v>
      </c>
      <c r="Z222" s="237">
        <v>19.53</v>
      </c>
      <c r="AA222" s="237">
        <v>19.151</v>
      </c>
    </row>
    <row r="223" spans="1:27" x14ac:dyDescent="0.25">
      <c r="A223" s="238">
        <v>45483.083333333336</v>
      </c>
      <c r="B223" s="237">
        <v>0</v>
      </c>
      <c r="C223" s="237">
        <v>0</v>
      </c>
      <c r="D223" s="237">
        <v>0</v>
      </c>
      <c r="E223" s="237">
        <v>0</v>
      </c>
      <c r="F223" s="237">
        <v>0</v>
      </c>
      <c r="G223" s="237">
        <v>0</v>
      </c>
      <c r="H223" s="237">
        <v>0</v>
      </c>
      <c r="I223" s="237">
        <v>0</v>
      </c>
      <c r="J223" s="237">
        <v>0</v>
      </c>
      <c r="K223" s="237">
        <v>0</v>
      </c>
      <c r="L223" s="237">
        <v>0</v>
      </c>
      <c r="M223" s="237">
        <v>0</v>
      </c>
      <c r="N223" s="237">
        <v>0</v>
      </c>
      <c r="O223" s="237">
        <v>0</v>
      </c>
      <c r="P223" s="237">
        <v>0</v>
      </c>
      <c r="Q223" s="237">
        <v>0</v>
      </c>
      <c r="R223" s="237">
        <v>0</v>
      </c>
      <c r="S223" s="237">
        <v>0</v>
      </c>
      <c r="T223" s="237">
        <v>0</v>
      </c>
      <c r="U223" s="237">
        <v>0</v>
      </c>
      <c r="V223" s="237">
        <v>0</v>
      </c>
      <c r="W223" s="237">
        <v>0</v>
      </c>
      <c r="X223" s="237">
        <v>0</v>
      </c>
      <c r="Y223" s="237">
        <v>0</v>
      </c>
      <c r="Z223" s="237">
        <v>19.305</v>
      </c>
      <c r="AA223" s="237">
        <v>18.975999999999999</v>
      </c>
    </row>
    <row r="224" spans="1:27" x14ac:dyDescent="0.25">
      <c r="A224" s="238">
        <v>45483.125</v>
      </c>
      <c r="B224" s="237">
        <v>0</v>
      </c>
      <c r="C224" s="237">
        <v>0</v>
      </c>
      <c r="D224" s="237">
        <v>0</v>
      </c>
      <c r="E224" s="237">
        <v>0</v>
      </c>
      <c r="F224" s="237">
        <v>0</v>
      </c>
      <c r="G224" s="237">
        <v>0</v>
      </c>
      <c r="H224" s="237">
        <v>0</v>
      </c>
      <c r="I224" s="237">
        <v>0</v>
      </c>
      <c r="J224" s="237">
        <v>0</v>
      </c>
      <c r="K224" s="237">
        <v>0</v>
      </c>
      <c r="L224" s="237">
        <v>0</v>
      </c>
      <c r="M224" s="237">
        <v>0</v>
      </c>
      <c r="N224" s="237">
        <v>0</v>
      </c>
      <c r="O224" s="237">
        <v>0</v>
      </c>
      <c r="P224" s="237">
        <v>0</v>
      </c>
      <c r="Q224" s="237">
        <v>0</v>
      </c>
      <c r="R224" s="237">
        <v>0</v>
      </c>
      <c r="S224" s="237">
        <v>0</v>
      </c>
      <c r="T224" s="237">
        <v>0</v>
      </c>
      <c r="U224" s="237">
        <v>0</v>
      </c>
      <c r="V224" s="237">
        <v>0</v>
      </c>
      <c r="W224" s="237">
        <v>0</v>
      </c>
      <c r="X224" s="237">
        <v>0</v>
      </c>
      <c r="Y224" s="237">
        <v>0</v>
      </c>
      <c r="Z224" s="237">
        <v>18.846</v>
      </c>
      <c r="AA224" s="237">
        <v>18.504999999999999</v>
      </c>
    </row>
    <row r="225" spans="1:27" x14ac:dyDescent="0.25">
      <c r="A225" s="238">
        <v>45483.166666666664</v>
      </c>
      <c r="B225" s="237">
        <v>0</v>
      </c>
      <c r="C225" s="237">
        <v>0</v>
      </c>
      <c r="D225" s="237">
        <v>0</v>
      </c>
      <c r="E225" s="237">
        <v>0</v>
      </c>
      <c r="F225" s="237">
        <v>0</v>
      </c>
      <c r="G225" s="237">
        <v>0</v>
      </c>
      <c r="H225" s="237">
        <v>0</v>
      </c>
      <c r="I225" s="237">
        <v>0</v>
      </c>
      <c r="J225" s="237">
        <v>0</v>
      </c>
      <c r="K225" s="237">
        <v>0</v>
      </c>
      <c r="L225" s="237">
        <v>0</v>
      </c>
      <c r="M225" s="237">
        <v>0</v>
      </c>
      <c r="N225" s="237">
        <v>0</v>
      </c>
      <c r="O225" s="237">
        <v>0</v>
      </c>
      <c r="P225" s="237">
        <v>0</v>
      </c>
      <c r="Q225" s="237">
        <v>0</v>
      </c>
      <c r="R225" s="237">
        <v>0</v>
      </c>
      <c r="S225" s="237">
        <v>0</v>
      </c>
      <c r="T225" s="237">
        <v>0</v>
      </c>
      <c r="U225" s="237">
        <v>0</v>
      </c>
      <c r="V225" s="237">
        <v>0</v>
      </c>
      <c r="W225" s="237">
        <v>0</v>
      </c>
      <c r="X225" s="237">
        <v>0</v>
      </c>
      <c r="Y225" s="237">
        <v>0</v>
      </c>
      <c r="Z225" s="237">
        <v>18.751999999999999</v>
      </c>
      <c r="AA225" s="237">
        <v>18.443000000000001</v>
      </c>
    </row>
    <row r="226" spans="1:27" x14ac:dyDescent="0.25">
      <c r="A226" s="238">
        <v>45483.208333333336</v>
      </c>
      <c r="B226" s="237">
        <v>0</v>
      </c>
      <c r="C226" s="237">
        <v>0</v>
      </c>
      <c r="D226" s="237">
        <v>0</v>
      </c>
      <c r="E226" s="237">
        <v>0</v>
      </c>
      <c r="F226" s="237">
        <v>0</v>
      </c>
      <c r="G226" s="237">
        <v>0</v>
      </c>
      <c r="H226" s="237">
        <v>0</v>
      </c>
      <c r="I226" s="237">
        <v>0</v>
      </c>
      <c r="J226" s="237">
        <v>0</v>
      </c>
      <c r="K226" s="237">
        <v>0</v>
      </c>
      <c r="L226" s="237">
        <v>0</v>
      </c>
      <c r="M226" s="237">
        <v>0</v>
      </c>
      <c r="N226" s="237">
        <v>0</v>
      </c>
      <c r="O226" s="237">
        <v>0</v>
      </c>
      <c r="P226" s="237">
        <v>0</v>
      </c>
      <c r="Q226" s="237">
        <v>0</v>
      </c>
      <c r="R226" s="237">
        <v>0</v>
      </c>
      <c r="S226" s="237">
        <v>0</v>
      </c>
      <c r="T226" s="237">
        <v>0</v>
      </c>
      <c r="U226" s="237">
        <v>0</v>
      </c>
      <c r="V226" s="237">
        <v>0</v>
      </c>
      <c r="W226" s="237">
        <v>0</v>
      </c>
      <c r="X226" s="237">
        <v>0</v>
      </c>
      <c r="Y226" s="237">
        <v>0</v>
      </c>
      <c r="Z226" s="237">
        <v>18.512</v>
      </c>
      <c r="AA226" s="237">
        <v>18.245999999999999</v>
      </c>
    </row>
    <row r="227" spans="1:27" x14ac:dyDescent="0.25">
      <c r="A227" s="238">
        <v>45483.25</v>
      </c>
      <c r="B227" s="237">
        <v>0</v>
      </c>
      <c r="C227" s="237">
        <v>0</v>
      </c>
      <c r="D227" s="237">
        <v>0</v>
      </c>
      <c r="E227" s="237">
        <v>0</v>
      </c>
      <c r="F227" s="237">
        <v>0</v>
      </c>
      <c r="G227" s="237">
        <v>0</v>
      </c>
      <c r="H227" s="237">
        <v>0</v>
      </c>
      <c r="I227" s="237">
        <v>0</v>
      </c>
      <c r="J227" s="237">
        <v>0</v>
      </c>
      <c r="K227" s="237">
        <v>0</v>
      </c>
      <c r="L227" s="237">
        <v>0</v>
      </c>
      <c r="M227" s="237">
        <v>0</v>
      </c>
      <c r="N227" s="237">
        <v>0</v>
      </c>
      <c r="O227" s="237">
        <v>0</v>
      </c>
      <c r="P227" s="237">
        <v>0</v>
      </c>
      <c r="Q227" s="237">
        <v>0</v>
      </c>
      <c r="R227" s="237">
        <v>0</v>
      </c>
      <c r="S227" s="237">
        <v>0</v>
      </c>
      <c r="T227" s="237">
        <v>0</v>
      </c>
      <c r="U227" s="237">
        <v>0</v>
      </c>
      <c r="V227" s="237">
        <v>0</v>
      </c>
      <c r="W227" s="237">
        <v>0</v>
      </c>
      <c r="X227" s="237">
        <v>0</v>
      </c>
      <c r="Y227" s="237">
        <v>0</v>
      </c>
      <c r="Z227" s="237">
        <v>18.251000000000001</v>
      </c>
      <c r="AA227" s="237">
        <v>18.001000000000001</v>
      </c>
    </row>
    <row r="228" spans="1:27" x14ac:dyDescent="0.25">
      <c r="A228" s="238">
        <v>45483.291666666664</v>
      </c>
      <c r="B228" s="237">
        <v>649</v>
      </c>
      <c r="C228" s="237">
        <v>25.433</v>
      </c>
      <c r="D228" s="237">
        <v>13.516</v>
      </c>
      <c r="E228" s="237">
        <v>17.978000000000002</v>
      </c>
      <c r="F228" s="237">
        <v>22.832999999999998</v>
      </c>
      <c r="G228" s="237">
        <v>31.018000000000001</v>
      </c>
      <c r="H228" s="237">
        <v>49.936999999999998</v>
      </c>
      <c r="I228" s="237">
        <v>56.201000000000001</v>
      </c>
      <c r="J228" s="237">
        <v>40.101999999999997</v>
      </c>
      <c r="K228" s="237">
        <v>35.844000000000001</v>
      </c>
      <c r="L228" s="237">
        <v>33.829000000000001</v>
      </c>
      <c r="M228" s="237">
        <v>36.896000000000001</v>
      </c>
      <c r="N228" s="237">
        <v>40.027000000000001</v>
      </c>
      <c r="O228" s="237">
        <v>42.637</v>
      </c>
      <c r="P228" s="237">
        <v>50.408999999999999</v>
      </c>
      <c r="Q228" s="237">
        <v>56.076000000000001</v>
      </c>
      <c r="R228" s="237">
        <v>47.445999999999998</v>
      </c>
      <c r="S228" s="237">
        <v>38.880000000000003</v>
      </c>
      <c r="T228" s="237">
        <v>40.375</v>
      </c>
      <c r="U228" s="237">
        <v>38.917999999999999</v>
      </c>
      <c r="V228" s="237">
        <v>33.335000000000001</v>
      </c>
      <c r="W228" s="237">
        <v>39.451999999999998</v>
      </c>
      <c r="X228" s="237">
        <v>51.688000000000002</v>
      </c>
      <c r="Y228" s="237">
        <v>38.127000000000002</v>
      </c>
      <c r="Z228" s="237">
        <v>18.98</v>
      </c>
      <c r="AA228" s="237">
        <v>18.64</v>
      </c>
    </row>
    <row r="229" spans="1:27" x14ac:dyDescent="0.25">
      <c r="A229" s="238">
        <v>45483.333333333336</v>
      </c>
      <c r="B229" s="237">
        <v>12705</v>
      </c>
      <c r="C229" s="237">
        <v>332.23200000000003</v>
      </c>
      <c r="D229" s="237">
        <v>250.60599999999999</v>
      </c>
      <c r="E229" s="237">
        <v>290.34500000000003</v>
      </c>
      <c r="F229" s="237">
        <v>328.54899999999998</v>
      </c>
      <c r="G229" s="237">
        <v>185.4</v>
      </c>
      <c r="H229" s="237">
        <v>778.19</v>
      </c>
      <c r="I229" s="237">
        <v>846.38900000000001</v>
      </c>
      <c r="J229" s="237">
        <v>735.59199999999998</v>
      </c>
      <c r="K229" s="237">
        <v>702.02700000000004</v>
      </c>
      <c r="L229" s="237">
        <v>677.93200000000002</v>
      </c>
      <c r="M229" s="237">
        <v>692.85599999999999</v>
      </c>
      <c r="N229" s="237">
        <v>729.173</v>
      </c>
      <c r="O229" s="237">
        <v>739.07799999999997</v>
      </c>
      <c r="P229" s="237">
        <v>813.37599999999998</v>
      </c>
      <c r="Q229" s="237">
        <v>840.38</v>
      </c>
      <c r="R229" s="237">
        <v>799.274</v>
      </c>
      <c r="S229" s="237">
        <v>726.66300000000001</v>
      </c>
      <c r="T229" s="237">
        <v>718.75800000000004</v>
      </c>
      <c r="U229" s="237">
        <v>721.99800000000005</v>
      </c>
      <c r="V229" s="237">
        <v>666.01599999999996</v>
      </c>
      <c r="W229" s="237">
        <v>741.39300000000003</v>
      </c>
      <c r="X229" s="237">
        <v>815.80499999999995</v>
      </c>
      <c r="Y229" s="237">
        <v>709.51700000000005</v>
      </c>
      <c r="Z229" s="237">
        <v>26.306000000000001</v>
      </c>
      <c r="AA229" s="237">
        <v>27.315000000000001</v>
      </c>
    </row>
    <row r="230" spans="1:27" x14ac:dyDescent="0.25">
      <c r="A230" s="238">
        <v>45483.375</v>
      </c>
      <c r="B230" s="237">
        <v>32791</v>
      </c>
      <c r="C230" s="237">
        <v>776.77</v>
      </c>
      <c r="D230" s="237">
        <v>737.44799999999998</v>
      </c>
      <c r="E230" s="237">
        <v>761.32</v>
      </c>
      <c r="F230" s="237">
        <v>785.00900000000001</v>
      </c>
      <c r="G230" s="237">
        <v>378.339</v>
      </c>
      <c r="H230" s="237">
        <v>1827.9369999999999</v>
      </c>
      <c r="I230" s="237">
        <v>1871.3510000000001</v>
      </c>
      <c r="J230" s="237">
        <v>1816.441</v>
      </c>
      <c r="K230" s="237">
        <v>1797.6210000000001</v>
      </c>
      <c r="L230" s="237">
        <v>1782.412</v>
      </c>
      <c r="M230" s="237">
        <v>1791.75</v>
      </c>
      <c r="N230" s="237">
        <v>1831.3689999999999</v>
      </c>
      <c r="O230" s="237">
        <v>1806.9490000000001</v>
      </c>
      <c r="P230" s="237">
        <v>1845.7940000000001</v>
      </c>
      <c r="Q230" s="237">
        <v>1872.905</v>
      </c>
      <c r="R230" s="237">
        <v>1877.838</v>
      </c>
      <c r="S230" s="237">
        <v>1812.8489999999999</v>
      </c>
      <c r="T230" s="237">
        <v>1801.3</v>
      </c>
      <c r="U230" s="237">
        <v>1813.405</v>
      </c>
      <c r="V230" s="237">
        <v>1772.076</v>
      </c>
      <c r="W230" s="237">
        <v>1828.15</v>
      </c>
      <c r="X230" s="237">
        <v>1857.019</v>
      </c>
      <c r="Y230" s="237">
        <v>1808.848</v>
      </c>
      <c r="Z230" s="237">
        <v>34.451000000000001</v>
      </c>
      <c r="AA230" s="237">
        <v>43.402000000000001</v>
      </c>
    </row>
    <row r="231" spans="1:27" x14ac:dyDescent="0.25">
      <c r="A231" s="238">
        <v>45483.416666666664</v>
      </c>
      <c r="B231" s="237">
        <v>38705</v>
      </c>
      <c r="C231" s="237">
        <v>915.81799999999998</v>
      </c>
      <c r="D231" s="237">
        <v>915.04</v>
      </c>
      <c r="E231" s="237">
        <v>920.51400000000001</v>
      </c>
      <c r="F231" s="237">
        <v>913.15300000000002</v>
      </c>
      <c r="G231" s="237">
        <v>571.86199999999997</v>
      </c>
      <c r="H231" s="237">
        <v>2142.44</v>
      </c>
      <c r="I231" s="237">
        <v>2143.614</v>
      </c>
      <c r="J231" s="237">
        <v>2140.6959999999999</v>
      </c>
      <c r="K231" s="237">
        <v>2133.4349999999999</v>
      </c>
      <c r="L231" s="237">
        <v>2134.3649999999998</v>
      </c>
      <c r="M231" s="237">
        <v>2139.8609999999999</v>
      </c>
      <c r="N231" s="237">
        <v>2160.076</v>
      </c>
      <c r="O231" s="237">
        <v>2133.3809999999999</v>
      </c>
      <c r="P231" s="237">
        <v>2134.8870000000002</v>
      </c>
      <c r="Q231" s="237">
        <v>2151.1729999999998</v>
      </c>
      <c r="R231" s="237">
        <v>2183.1010000000001</v>
      </c>
      <c r="S231" s="237">
        <v>2140.3939999999998</v>
      </c>
      <c r="T231" s="237">
        <v>2137.8870000000002</v>
      </c>
      <c r="U231" s="237">
        <v>2146.3629999999998</v>
      </c>
      <c r="V231" s="237">
        <v>2131.7730000000001</v>
      </c>
      <c r="W231" s="237">
        <v>2147.0279999999998</v>
      </c>
      <c r="X231" s="237">
        <v>2144.4</v>
      </c>
      <c r="Y231" s="237">
        <v>2143.924</v>
      </c>
      <c r="Z231" s="237">
        <v>36.545999999999999</v>
      </c>
      <c r="AA231" s="237">
        <v>49.648000000000003</v>
      </c>
    </row>
    <row r="232" spans="1:27" x14ac:dyDescent="0.25">
      <c r="A232" s="238">
        <v>45483.458333333336</v>
      </c>
      <c r="B232" s="237">
        <v>40224</v>
      </c>
      <c r="C232" s="237">
        <v>956.73199999999997</v>
      </c>
      <c r="D232" s="237">
        <v>959.23</v>
      </c>
      <c r="E232" s="237">
        <v>970.87099999999998</v>
      </c>
      <c r="F232" s="237">
        <v>958.39300000000003</v>
      </c>
      <c r="G232" s="237">
        <v>740.62900000000002</v>
      </c>
      <c r="H232" s="237">
        <v>2246.6610000000001</v>
      </c>
      <c r="I232" s="237">
        <v>2248.9479999999999</v>
      </c>
      <c r="J232" s="237">
        <v>2256.5030000000002</v>
      </c>
      <c r="K232" s="237">
        <v>2250.6579999999999</v>
      </c>
      <c r="L232" s="237">
        <v>2250.373</v>
      </c>
      <c r="M232" s="237">
        <v>2256.59</v>
      </c>
      <c r="N232" s="237">
        <v>2273.9780000000001</v>
      </c>
      <c r="O232" s="237">
        <v>2247.8670000000002</v>
      </c>
      <c r="P232" s="237">
        <v>2240.3649999999998</v>
      </c>
      <c r="Q232" s="237">
        <v>2251.5990000000002</v>
      </c>
      <c r="R232" s="237">
        <v>2302.8229999999999</v>
      </c>
      <c r="S232" s="237">
        <v>2259.8339999999998</v>
      </c>
      <c r="T232" s="237">
        <v>2257.5309999999999</v>
      </c>
      <c r="U232" s="237">
        <v>2268.6489999999999</v>
      </c>
      <c r="V232" s="237">
        <v>2266.261</v>
      </c>
      <c r="W232" s="237">
        <v>2265.1089999999999</v>
      </c>
      <c r="X232" s="237">
        <v>2264.7249999999999</v>
      </c>
      <c r="Y232" s="237">
        <v>2262.2159999999999</v>
      </c>
      <c r="Z232" s="237">
        <v>38.003</v>
      </c>
      <c r="AA232" s="237">
        <v>51.752000000000002</v>
      </c>
    </row>
    <row r="233" spans="1:27" x14ac:dyDescent="0.25">
      <c r="A233" s="238">
        <v>45483.5</v>
      </c>
      <c r="B233" s="237">
        <v>40501</v>
      </c>
      <c r="C233" s="237">
        <v>965.35299999999995</v>
      </c>
      <c r="D233" s="237">
        <v>970.76199999999994</v>
      </c>
      <c r="E233" s="237">
        <v>981.12300000000005</v>
      </c>
      <c r="F233" s="237">
        <v>971.11599999999999</v>
      </c>
      <c r="G233" s="237">
        <v>870.41</v>
      </c>
      <c r="H233" s="237">
        <v>2284.0790000000002</v>
      </c>
      <c r="I233" s="237">
        <v>2287.451</v>
      </c>
      <c r="J233" s="237">
        <v>2287.9250000000002</v>
      </c>
      <c r="K233" s="237">
        <v>2286.6869999999999</v>
      </c>
      <c r="L233" s="237">
        <v>2292.6770000000001</v>
      </c>
      <c r="M233" s="237">
        <v>2297.8870000000002</v>
      </c>
      <c r="N233" s="237">
        <v>2309.998</v>
      </c>
      <c r="O233" s="237">
        <v>2285.9850000000001</v>
      </c>
      <c r="P233" s="237">
        <v>2281.2939999999999</v>
      </c>
      <c r="Q233" s="237">
        <v>2288.2139999999999</v>
      </c>
      <c r="R233" s="237">
        <v>2325.5790000000002</v>
      </c>
      <c r="S233" s="237">
        <v>2284.1689999999999</v>
      </c>
      <c r="T233" s="237">
        <v>2284.7150000000001</v>
      </c>
      <c r="U233" s="237">
        <v>2295.739</v>
      </c>
      <c r="V233" s="237">
        <v>2301.8290000000002</v>
      </c>
      <c r="W233" s="237">
        <v>2293.8159999999998</v>
      </c>
      <c r="X233" s="237">
        <v>2290.9470000000001</v>
      </c>
      <c r="Y233" s="237">
        <v>2292.328</v>
      </c>
      <c r="Z233" s="237">
        <v>40.829000000000001</v>
      </c>
      <c r="AA233" s="237">
        <v>54.47</v>
      </c>
    </row>
    <row r="234" spans="1:27" x14ac:dyDescent="0.25">
      <c r="A234" s="238">
        <v>45483.541666666664</v>
      </c>
      <c r="B234" s="237">
        <v>41822</v>
      </c>
      <c r="C234" s="237">
        <v>963.41</v>
      </c>
      <c r="D234" s="237">
        <v>967.976</v>
      </c>
      <c r="E234" s="237">
        <v>981.19299999999998</v>
      </c>
      <c r="F234" s="237">
        <v>970.39300000000003</v>
      </c>
      <c r="G234" s="237">
        <v>954.43799999999999</v>
      </c>
      <c r="H234" s="237">
        <v>2330.6529999999998</v>
      </c>
      <c r="I234" s="237">
        <v>2332.828</v>
      </c>
      <c r="J234" s="237">
        <v>2341.4879999999998</v>
      </c>
      <c r="K234" s="237">
        <v>2334.944</v>
      </c>
      <c r="L234" s="237">
        <v>2347.5050000000001</v>
      </c>
      <c r="M234" s="237">
        <v>2354.7370000000001</v>
      </c>
      <c r="N234" s="237">
        <v>2361.3809999999999</v>
      </c>
      <c r="O234" s="237">
        <v>2342.1379999999999</v>
      </c>
      <c r="P234" s="237">
        <v>2327.683</v>
      </c>
      <c r="Q234" s="237">
        <v>2328.1979999999999</v>
      </c>
      <c r="R234" s="237">
        <v>2372.9499999999998</v>
      </c>
      <c r="S234" s="237">
        <v>2338.181</v>
      </c>
      <c r="T234" s="237">
        <v>2341.0639999999999</v>
      </c>
      <c r="U234" s="237">
        <v>2352.5529999999999</v>
      </c>
      <c r="V234" s="237">
        <v>2362.1930000000002</v>
      </c>
      <c r="W234" s="237">
        <v>2346.2359999999999</v>
      </c>
      <c r="X234" s="237">
        <v>2338.7170000000001</v>
      </c>
      <c r="Y234" s="237">
        <v>2348.5300000000002</v>
      </c>
      <c r="Z234" s="237">
        <v>39.396999999999998</v>
      </c>
      <c r="AA234" s="237">
        <v>52.286000000000001</v>
      </c>
    </row>
    <row r="235" spans="1:27" x14ac:dyDescent="0.25">
      <c r="A235" s="238">
        <v>45483.583333333336</v>
      </c>
      <c r="B235" s="237">
        <v>42244</v>
      </c>
      <c r="C235" s="237">
        <v>960.56</v>
      </c>
      <c r="D235" s="237">
        <v>964.44100000000003</v>
      </c>
      <c r="E235" s="237">
        <v>979.44399999999996</v>
      </c>
      <c r="F235" s="237">
        <v>966.971</v>
      </c>
      <c r="G235" s="237">
        <v>979.84100000000001</v>
      </c>
      <c r="H235" s="237">
        <v>2364.7919999999999</v>
      </c>
      <c r="I235" s="237">
        <v>2364.1460000000002</v>
      </c>
      <c r="J235" s="237">
        <v>2372.9180000000001</v>
      </c>
      <c r="K235" s="237">
        <v>2351.3200000000002</v>
      </c>
      <c r="L235" s="237">
        <v>2386.819</v>
      </c>
      <c r="M235" s="237">
        <v>2393.0729999999999</v>
      </c>
      <c r="N235" s="237">
        <v>2396.8820000000001</v>
      </c>
      <c r="O235" s="237">
        <v>2379.9879999999998</v>
      </c>
      <c r="P235" s="237">
        <v>2364.2750000000001</v>
      </c>
      <c r="Q235" s="237">
        <v>2364.7840000000001</v>
      </c>
      <c r="R235" s="237">
        <v>2396.4430000000002</v>
      </c>
      <c r="S235" s="237">
        <v>2368.279</v>
      </c>
      <c r="T235" s="237">
        <v>2377.0920000000001</v>
      </c>
      <c r="U235" s="237">
        <v>2386.9920000000002</v>
      </c>
      <c r="V235" s="237">
        <v>2404.7939999999999</v>
      </c>
      <c r="W235" s="237">
        <v>2387.268</v>
      </c>
      <c r="X235" s="237">
        <v>2367.6089999999999</v>
      </c>
      <c r="Y235" s="237">
        <v>2380.377</v>
      </c>
      <c r="Z235" s="237">
        <v>35.79</v>
      </c>
      <c r="AA235" s="237">
        <v>46.738999999999997</v>
      </c>
    </row>
    <row r="236" spans="1:27" x14ac:dyDescent="0.25">
      <c r="A236" s="238">
        <v>45483.625</v>
      </c>
      <c r="B236" s="237">
        <v>41716</v>
      </c>
      <c r="C236" s="237">
        <v>961.88800000000003</v>
      </c>
      <c r="D236" s="237">
        <v>965.44500000000005</v>
      </c>
      <c r="E236" s="237">
        <v>980.47500000000002</v>
      </c>
      <c r="F236" s="237">
        <v>968.40599999999995</v>
      </c>
      <c r="G236" s="237">
        <v>941.81399999999996</v>
      </c>
      <c r="H236" s="237">
        <v>2321.4169999999999</v>
      </c>
      <c r="I236" s="237">
        <v>2321.6</v>
      </c>
      <c r="J236" s="237">
        <v>2324.5239999999999</v>
      </c>
      <c r="K236" s="237">
        <v>2321.5230000000001</v>
      </c>
      <c r="L236" s="237">
        <v>2337.663</v>
      </c>
      <c r="M236" s="237">
        <v>2343.1210000000001</v>
      </c>
      <c r="N236" s="237">
        <v>2347.3409999999999</v>
      </c>
      <c r="O236" s="237">
        <v>2332.4290000000001</v>
      </c>
      <c r="P236" s="237">
        <v>2319.5630000000001</v>
      </c>
      <c r="Q236" s="237">
        <v>2322.1170000000002</v>
      </c>
      <c r="R236" s="237">
        <v>2363.7199999999998</v>
      </c>
      <c r="S236" s="237">
        <v>2326.261</v>
      </c>
      <c r="T236" s="237">
        <v>2334.6959999999999</v>
      </c>
      <c r="U236" s="237">
        <v>2345.8539999999998</v>
      </c>
      <c r="V236" s="237">
        <v>2364.1170000000002</v>
      </c>
      <c r="W236" s="237">
        <v>2346.6550000000002</v>
      </c>
      <c r="X236" s="237">
        <v>2333.5160000000001</v>
      </c>
      <c r="Y236" s="237">
        <v>2346.71</v>
      </c>
      <c r="Z236" s="237">
        <v>35.072000000000003</v>
      </c>
      <c r="AA236" s="237">
        <v>46.414999999999999</v>
      </c>
    </row>
    <row r="237" spans="1:27" x14ac:dyDescent="0.25">
      <c r="A237" s="238">
        <v>45483.666666666664</v>
      </c>
      <c r="B237" s="237">
        <v>40463</v>
      </c>
      <c r="C237" s="237">
        <v>964.03</v>
      </c>
      <c r="D237" s="237">
        <v>968.55499999999995</v>
      </c>
      <c r="E237" s="237">
        <v>982.05</v>
      </c>
      <c r="F237" s="237">
        <v>970.02099999999996</v>
      </c>
      <c r="G237" s="237">
        <v>854.178</v>
      </c>
      <c r="H237" s="237">
        <v>2300.739</v>
      </c>
      <c r="I237" s="237">
        <v>2305.395</v>
      </c>
      <c r="J237" s="237">
        <v>2305.4250000000002</v>
      </c>
      <c r="K237" s="237">
        <v>2306.9140000000002</v>
      </c>
      <c r="L237" s="237">
        <v>2320.2689999999998</v>
      </c>
      <c r="M237" s="237">
        <v>2327.6869999999999</v>
      </c>
      <c r="N237" s="237">
        <v>2332.806</v>
      </c>
      <c r="O237" s="237">
        <v>2313.7629999999999</v>
      </c>
      <c r="P237" s="237">
        <v>2304.0929999999998</v>
      </c>
      <c r="Q237" s="237">
        <v>2310.8090000000002</v>
      </c>
      <c r="R237" s="237">
        <v>2348.4079999999999</v>
      </c>
      <c r="S237" s="237">
        <v>2314.357</v>
      </c>
      <c r="T237" s="237">
        <v>2321.473</v>
      </c>
      <c r="U237" s="237">
        <v>2334.2649999999999</v>
      </c>
      <c r="V237" s="237">
        <v>2347.6759999999999</v>
      </c>
      <c r="W237" s="237">
        <v>2334.942</v>
      </c>
      <c r="X237" s="237">
        <v>2320.7150000000001</v>
      </c>
      <c r="Y237" s="237">
        <v>2335.3139999999999</v>
      </c>
      <c r="Z237" s="237">
        <v>38.198</v>
      </c>
      <c r="AA237" s="237">
        <v>49.768999999999998</v>
      </c>
    </row>
    <row r="238" spans="1:27" x14ac:dyDescent="0.25">
      <c r="A238" s="238">
        <v>45483.708333333336</v>
      </c>
      <c r="B238" s="237">
        <v>41352</v>
      </c>
      <c r="C238" s="237">
        <v>958.024</v>
      </c>
      <c r="D238" s="237">
        <v>956.827</v>
      </c>
      <c r="E238" s="237">
        <v>973.58</v>
      </c>
      <c r="F238" s="237">
        <v>962.21900000000005</v>
      </c>
      <c r="G238" s="237">
        <v>716.51900000000001</v>
      </c>
      <c r="H238" s="237">
        <v>2258.9740000000002</v>
      </c>
      <c r="I238" s="237">
        <v>2261.3220000000001</v>
      </c>
      <c r="J238" s="237">
        <v>2256.0810000000001</v>
      </c>
      <c r="K238" s="237">
        <v>2259.5680000000002</v>
      </c>
      <c r="L238" s="237">
        <v>2272.895</v>
      </c>
      <c r="M238" s="237">
        <v>2281.3539999999998</v>
      </c>
      <c r="N238" s="237">
        <v>2291.3249999999998</v>
      </c>
      <c r="O238" s="237">
        <v>2267.6590000000001</v>
      </c>
      <c r="P238" s="237">
        <v>2257.806</v>
      </c>
      <c r="Q238" s="237">
        <v>2270.5700000000002</v>
      </c>
      <c r="R238" s="237">
        <v>2303.279</v>
      </c>
      <c r="S238" s="237">
        <v>2267.6309999999999</v>
      </c>
      <c r="T238" s="237">
        <v>2273.877</v>
      </c>
      <c r="U238" s="237">
        <v>2286.2829999999999</v>
      </c>
      <c r="V238" s="237">
        <v>2294.5120000000002</v>
      </c>
      <c r="W238" s="237">
        <v>2291.7869999999998</v>
      </c>
      <c r="X238" s="237">
        <v>2278.1860000000001</v>
      </c>
      <c r="Y238" s="237">
        <v>2293.4169999999999</v>
      </c>
      <c r="Z238" s="237">
        <v>41.158000000000001</v>
      </c>
      <c r="AA238" s="237">
        <v>52.468000000000004</v>
      </c>
    </row>
    <row r="239" spans="1:27" x14ac:dyDescent="0.25">
      <c r="A239" s="238">
        <v>45483.75</v>
      </c>
      <c r="B239" s="237">
        <v>38973</v>
      </c>
      <c r="C239" s="237">
        <v>924.82100000000003</v>
      </c>
      <c r="D239" s="237">
        <v>926.548</v>
      </c>
      <c r="E239" s="237">
        <v>938.36599999999999</v>
      </c>
      <c r="F239" s="237">
        <v>927.48199999999997</v>
      </c>
      <c r="G239" s="237">
        <v>473.74599999999998</v>
      </c>
      <c r="H239" s="237">
        <v>2169.8249999999998</v>
      </c>
      <c r="I239" s="237">
        <v>2171.5630000000001</v>
      </c>
      <c r="J239" s="237">
        <v>2161.7730000000001</v>
      </c>
      <c r="K239" s="237">
        <v>2162.645</v>
      </c>
      <c r="L239" s="237">
        <v>2173.61</v>
      </c>
      <c r="M239" s="237">
        <v>2180.009</v>
      </c>
      <c r="N239" s="237">
        <v>2194.6849999999999</v>
      </c>
      <c r="O239" s="237">
        <v>2166.7979999999998</v>
      </c>
      <c r="P239" s="237">
        <v>2163.6610000000001</v>
      </c>
      <c r="Q239" s="237">
        <v>2175.2510000000002</v>
      </c>
      <c r="R239" s="237">
        <v>2206.1579999999999</v>
      </c>
      <c r="S239" s="237">
        <v>2168.252</v>
      </c>
      <c r="T239" s="237">
        <v>2175.1030000000001</v>
      </c>
      <c r="U239" s="237">
        <v>2182.261</v>
      </c>
      <c r="V239" s="237">
        <v>2183.7170000000001</v>
      </c>
      <c r="W239" s="237">
        <v>2191.375</v>
      </c>
      <c r="X239" s="237">
        <v>2174.1669999999999</v>
      </c>
      <c r="Y239" s="237">
        <v>2188.5230000000001</v>
      </c>
      <c r="Z239" s="237">
        <v>42.183</v>
      </c>
      <c r="AA239" s="237">
        <v>52.99</v>
      </c>
    </row>
    <row r="240" spans="1:27" x14ac:dyDescent="0.25">
      <c r="A240" s="238">
        <v>45483.791666666664</v>
      </c>
      <c r="B240" s="237">
        <v>34248</v>
      </c>
      <c r="C240" s="237">
        <v>815.80799999999999</v>
      </c>
      <c r="D240" s="237">
        <v>840.03</v>
      </c>
      <c r="E240" s="237">
        <v>836.80899999999997</v>
      </c>
      <c r="F240" s="237">
        <v>825.93600000000004</v>
      </c>
      <c r="G240" s="237">
        <v>322.93</v>
      </c>
      <c r="H240" s="237">
        <v>1928.4929999999999</v>
      </c>
      <c r="I240" s="237">
        <v>1907.3489999999999</v>
      </c>
      <c r="J240" s="237">
        <v>1926.953</v>
      </c>
      <c r="K240" s="237">
        <v>1930.402</v>
      </c>
      <c r="L240" s="237">
        <v>1944.6559999999999</v>
      </c>
      <c r="M240" s="237">
        <v>1934.4349999999999</v>
      </c>
      <c r="N240" s="237">
        <v>1952.8209999999999</v>
      </c>
      <c r="O240" s="237">
        <v>1924.0239999999999</v>
      </c>
      <c r="P240" s="237">
        <v>1890.348</v>
      </c>
      <c r="Q240" s="237">
        <v>1894.626</v>
      </c>
      <c r="R240" s="237">
        <v>1937.29</v>
      </c>
      <c r="S240" s="237">
        <v>1905.124</v>
      </c>
      <c r="T240" s="237">
        <v>1912.7950000000001</v>
      </c>
      <c r="U240" s="237">
        <v>1891.712</v>
      </c>
      <c r="V240" s="237">
        <v>1921.9459999999999</v>
      </c>
      <c r="W240" s="237">
        <v>1922.7529999999999</v>
      </c>
      <c r="X240" s="237">
        <v>1871.473</v>
      </c>
      <c r="Y240" s="237">
        <v>1907.0150000000001</v>
      </c>
      <c r="Z240" s="237">
        <v>39.985999999999997</v>
      </c>
      <c r="AA240" s="237">
        <v>50.411999999999999</v>
      </c>
    </row>
    <row r="241" spans="1:27" x14ac:dyDescent="0.25">
      <c r="A241" s="238">
        <v>45483.833333333336</v>
      </c>
      <c r="B241" s="237">
        <v>14856</v>
      </c>
      <c r="C241" s="237">
        <v>414.517</v>
      </c>
      <c r="D241" s="237">
        <v>502.12900000000002</v>
      </c>
      <c r="E241" s="237">
        <v>473.92500000000001</v>
      </c>
      <c r="F241" s="237">
        <v>449.39299999999997</v>
      </c>
      <c r="G241" s="237">
        <v>158.09399999999999</v>
      </c>
      <c r="H241" s="237">
        <v>861.52300000000002</v>
      </c>
      <c r="I241" s="237">
        <v>772.08100000000002</v>
      </c>
      <c r="J241" s="237">
        <v>833.31299999999999</v>
      </c>
      <c r="K241" s="237">
        <v>820.42100000000005</v>
      </c>
      <c r="L241" s="237">
        <v>834.86699999999996</v>
      </c>
      <c r="M241" s="237">
        <v>861.66</v>
      </c>
      <c r="N241" s="237">
        <v>889.43700000000001</v>
      </c>
      <c r="O241" s="237">
        <v>875.72299999999996</v>
      </c>
      <c r="P241" s="237">
        <v>758.25400000000002</v>
      </c>
      <c r="Q241" s="237">
        <v>801.23099999999999</v>
      </c>
      <c r="R241" s="237">
        <v>812.19899999999996</v>
      </c>
      <c r="S241" s="237">
        <v>819.94799999999998</v>
      </c>
      <c r="T241" s="237">
        <v>823.37199999999996</v>
      </c>
      <c r="U241" s="237">
        <v>770.30600000000004</v>
      </c>
      <c r="V241" s="237">
        <v>800.74800000000005</v>
      </c>
      <c r="W241" s="237">
        <v>776.39400000000001</v>
      </c>
      <c r="X241" s="237">
        <v>777.97900000000004</v>
      </c>
      <c r="Y241" s="237">
        <v>829.86400000000003</v>
      </c>
      <c r="Z241" s="237">
        <v>35.616999999999997</v>
      </c>
      <c r="AA241" s="237">
        <v>42.545999999999999</v>
      </c>
    </row>
    <row r="242" spans="1:27" x14ac:dyDescent="0.25">
      <c r="A242" s="238">
        <v>45483.875</v>
      </c>
      <c r="B242" s="237">
        <v>1708</v>
      </c>
      <c r="C242" s="237">
        <v>45.304000000000002</v>
      </c>
      <c r="D242" s="237">
        <v>77.460999999999999</v>
      </c>
      <c r="E242" s="237">
        <v>61.408999999999999</v>
      </c>
      <c r="F242" s="237">
        <v>53.383000000000003</v>
      </c>
      <c r="G242" s="237">
        <v>23.385999999999999</v>
      </c>
      <c r="H242" s="237">
        <v>106.68899999999999</v>
      </c>
      <c r="I242" s="237">
        <v>88.775999999999996</v>
      </c>
      <c r="J242" s="237">
        <v>101.39</v>
      </c>
      <c r="K242" s="237">
        <v>101.047</v>
      </c>
      <c r="L242" s="237">
        <v>105.658</v>
      </c>
      <c r="M242" s="237">
        <v>103.72499999999999</v>
      </c>
      <c r="N242" s="237">
        <v>108.23</v>
      </c>
      <c r="O242" s="237">
        <v>109.71599999999999</v>
      </c>
      <c r="P242" s="237">
        <v>85.340999999999994</v>
      </c>
      <c r="Q242" s="237">
        <v>86.262</v>
      </c>
      <c r="R242" s="237">
        <v>94.489000000000004</v>
      </c>
      <c r="S242" s="237">
        <v>94.238</v>
      </c>
      <c r="T242" s="237">
        <v>98.33</v>
      </c>
      <c r="U242" s="237">
        <v>87.346000000000004</v>
      </c>
      <c r="V242" s="237">
        <v>99.325000000000003</v>
      </c>
      <c r="W242" s="237">
        <v>92.180999999999997</v>
      </c>
      <c r="X242" s="237">
        <v>77.102000000000004</v>
      </c>
      <c r="Y242" s="237">
        <v>95.370999999999995</v>
      </c>
      <c r="Z242" s="237">
        <v>29.541</v>
      </c>
      <c r="AA242" s="237">
        <v>30.934999999999999</v>
      </c>
    </row>
    <row r="243" spans="1:27" x14ac:dyDescent="0.25">
      <c r="A243" s="238">
        <v>45483.916666666664</v>
      </c>
      <c r="B243" s="237">
        <v>0</v>
      </c>
      <c r="C243" s="237">
        <v>0</v>
      </c>
      <c r="D243" s="237">
        <v>0</v>
      </c>
      <c r="E243" s="237">
        <v>0</v>
      </c>
      <c r="F243" s="237">
        <v>0</v>
      </c>
      <c r="G243" s="237">
        <v>0</v>
      </c>
      <c r="H243" s="237">
        <v>0</v>
      </c>
      <c r="I243" s="237">
        <v>0</v>
      </c>
      <c r="J243" s="237">
        <v>0</v>
      </c>
      <c r="K243" s="237">
        <v>0</v>
      </c>
      <c r="L243" s="237">
        <v>0</v>
      </c>
      <c r="M243" s="237">
        <v>0</v>
      </c>
      <c r="N243" s="237">
        <v>0</v>
      </c>
      <c r="O243" s="237">
        <v>0</v>
      </c>
      <c r="P243" s="237">
        <v>0</v>
      </c>
      <c r="Q243" s="237">
        <v>0</v>
      </c>
      <c r="R243" s="237">
        <v>0</v>
      </c>
      <c r="S243" s="237">
        <v>0</v>
      </c>
      <c r="T243" s="237">
        <v>0</v>
      </c>
      <c r="U243" s="237">
        <v>0</v>
      </c>
      <c r="V243" s="237">
        <v>0</v>
      </c>
      <c r="W243" s="237">
        <v>0</v>
      </c>
      <c r="X243" s="237">
        <v>0</v>
      </c>
      <c r="Y243" s="237">
        <v>0</v>
      </c>
      <c r="Z243" s="237">
        <v>26.318999999999999</v>
      </c>
      <c r="AA243" s="237">
        <v>26.14</v>
      </c>
    </row>
    <row r="244" spans="1:27" x14ac:dyDescent="0.25">
      <c r="A244" s="238">
        <v>45483.958333333336</v>
      </c>
      <c r="B244" s="237">
        <v>0</v>
      </c>
      <c r="C244" s="237">
        <v>0</v>
      </c>
      <c r="D244" s="237">
        <v>0</v>
      </c>
      <c r="E244" s="237">
        <v>0</v>
      </c>
      <c r="F244" s="237">
        <v>0</v>
      </c>
      <c r="G244" s="237">
        <v>0</v>
      </c>
      <c r="H244" s="237">
        <v>0</v>
      </c>
      <c r="I244" s="237">
        <v>0</v>
      </c>
      <c r="J244" s="237">
        <v>0</v>
      </c>
      <c r="K244" s="237">
        <v>0</v>
      </c>
      <c r="L244" s="237">
        <v>0</v>
      </c>
      <c r="M244" s="237">
        <v>0</v>
      </c>
      <c r="N244" s="237">
        <v>0</v>
      </c>
      <c r="O244" s="237">
        <v>0</v>
      </c>
      <c r="P244" s="237">
        <v>0</v>
      </c>
      <c r="Q244" s="237">
        <v>0</v>
      </c>
      <c r="R244" s="237">
        <v>0</v>
      </c>
      <c r="S244" s="237">
        <v>0</v>
      </c>
      <c r="T244" s="237">
        <v>0</v>
      </c>
      <c r="U244" s="237">
        <v>0</v>
      </c>
      <c r="V244" s="237">
        <v>0</v>
      </c>
      <c r="W244" s="237">
        <v>0</v>
      </c>
      <c r="X244" s="237">
        <v>0</v>
      </c>
      <c r="Y244" s="237">
        <v>0</v>
      </c>
      <c r="Z244" s="237">
        <v>23.988</v>
      </c>
      <c r="AA244" s="237">
        <v>23.486999999999998</v>
      </c>
    </row>
    <row r="245" spans="1:27" x14ac:dyDescent="0.25">
      <c r="A245" s="238">
        <v>45484</v>
      </c>
      <c r="B245" s="237">
        <v>0</v>
      </c>
      <c r="C245" s="237">
        <v>0</v>
      </c>
      <c r="D245" s="237">
        <v>0</v>
      </c>
      <c r="E245" s="237">
        <v>0</v>
      </c>
      <c r="F245" s="237">
        <v>0</v>
      </c>
      <c r="G245" s="237">
        <v>0</v>
      </c>
      <c r="H245" s="237">
        <v>0</v>
      </c>
      <c r="I245" s="237">
        <v>0</v>
      </c>
      <c r="J245" s="237">
        <v>0</v>
      </c>
      <c r="K245" s="237">
        <v>0</v>
      </c>
      <c r="L245" s="237">
        <v>0</v>
      </c>
      <c r="M245" s="237">
        <v>0</v>
      </c>
      <c r="N245" s="237">
        <v>0</v>
      </c>
      <c r="O245" s="237">
        <v>0</v>
      </c>
      <c r="P245" s="237">
        <v>0</v>
      </c>
      <c r="Q245" s="237">
        <v>0</v>
      </c>
      <c r="R245" s="237">
        <v>0</v>
      </c>
      <c r="S245" s="237">
        <v>0</v>
      </c>
      <c r="T245" s="237">
        <v>0</v>
      </c>
      <c r="U245" s="237">
        <v>0</v>
      </c>
      <c r="V245" s="237">
        <v>0</v>
      </c>
      <c r="W245" s="237">
        <v>0</v>
      </c>
      <c r="X245" s="237">
        <v>0</v>
      </c>
      <c r="Y245" s="237">
        <v>0</v>
      </c>
      <c r="Z245" s="237">
        <v>22.779</v>
      </c>
      <c r="AA245" s="237">
        <v>22.297999999999998</v>
      </c>
    </row>
    <row r="246" spans="1:27" x14ac:dyDescent="0.25">
      <c r="A246" s="238">
        <v>45484.041666666664</v>
      </c>
      <c r="B246" s="237">
        <v>0</v>
      </c>
      <c r="C246" s="237">
        <v>0</v>
      </c>
      <c r="D246" s="237">
        <v>0</v>
      </c>
      <c r="E246" s="237">
        <v>0</v>
      </c>
      <c r="F246" s="237">
        <v>0</v>
      </c>
      <c r="G246" s="237">
        <v>0</v>
      </c>
      <c r="H246" s="237">
        <v>0</v>
      </c>
      <c r="I246" s="237">
        <v>0</v>
      </c>
      <c r="J246" s="237">
        <v>0</v>
      </c>
      <c r="K246" s="237">
        <v>0</v>
      </c>
      <c r="L246" s="237">
        <v>0</v>
      </c>
      <c r="M246" s="237">
        <v>0</v>
      </c>
      <c r="N246" s="237">
        <v>0</v>
      </c>
      <c r="O246" s="237">
        <v>0</v>
      </c>
      <c r="P246" s="237">
        <v>0</v>
      </c>
      <c r="Q246" s="237">
        <v>0</v>
      </c>
      <c r="R246" s="237">
        <v>0</v>
      </c>
      <c r="S246" s="237">
        <v>0</v>
      </c>
      <c r="T246" s="237">
        <v>0</v>
      </c>
      <c r="U246" s="237">
        <v>0</v>
      </c>
      <c r="V246" s="237">
        <v>0</v>
      </c>
      <c r="W246" s="237">
        <v>0</v>
      </c>
      <c r="X246" s="237">
        <v>0</v>
      </c>
      <c r="Y246" s="237">
        <v>0</v>
      </c>
      <c r="Z246" s="237">
        <v>22.148</v>
      </c>
      <c r="AA246" s="237">
        <v>21.766999999999999</v>
      </c>
    </row>
    <row r="247" spans="1:27" x14ac:dyDescent="0.25">
      <c r="A247" s="238">
        <v>45484.083333333336</v>
      </c>
      <c r="B247" s="237">
        <v>0</v>
      </c>
      <c r="C247" s="237">
        <v>0</v>
      </c>
      <c r="D247" s="237">
        <v>0</v>
      </c>
      <c r="E247" s="237">
        <v>0</v>
      </c>
      <c r="F247" s="237">
        <v>0</v>
      </c>
      <c r="G247" s="237">
        <v>0</v>
      </c>
      <c r="H247" s="237">
        <v>0</v>
      </c>
      <c r="I247" s="237">
        <v>0</v>
      </c>
      <c r="J247" s="237">
        <v>0</v>
      </c>
      <c r="K247" s="237">
        <v>0</v>
      </c>
      <c r="L247" s="237">
        <v>0</v>
      </c>
      <c r="M247" s="237">
        <v>0</v>
      </c>
      <c r="N247" s="237">
        <v>0</v>
      </c>
      <c r="O247" s="237">
        <v>0</v>
      </c>
      <c r="P247" s="237">
        <v>0</v>
      </c>
      <c r="Q247" s="237">
        <v>0</v>
      </c>
      <c r="R247" s="237">
        <v>0</v>
      </c>
      <c r="S247" s="237">
        <v>0</v>
      </c>
      <c r="T247" s="237">
        <v>0</v>
      </c>
      <c r="U247" s="237">
        <v>0</v>
      </c>
      <c r="V247" s="237">
        <v>0</v>
      </c>
      <c r="W247" s="237">
        <v>0</v>
      </c>
      <c r="X247" s="237">
        <v>0</v>
      </c>
      <c r="Y247" s="237">
        <v>0</v>
      </c>
      <c r="Z247" s="237">
        <v>22.024999999999999</v>
      </c>
      <c r="AA247" s="237">
        <v>21.593</v>
      </c>
    </row>
    <row r="248" spans="1:27" x14ac:dyDescent="0.25">
      <c r="A248" s="238">
        <v>45484.125</v>
      </c>
      <c r="B248" s="237">
        <v>0</v>
      </c>
      <c r="C248" s="237">
        <v>0</v>
      </c>
      <c r="D248" s="237">
        <v>0</v>
      </c>
      <c r="E248" s="237">
        <v>0</v>
      </c>
      <c r="F248" s="237">
        <v>0</v>
      </c>
      <c r="G248" s="237">
        <v>0</v>
      </c>
      <c r="H248" s="237">
        <v>0</v>
      </c>
      <c r="I248" s="237">
        <v>0</v>
      </c>
      <c r="J248" s="237">
        <v>0</v>
      </c>
      <c r="K248" s="237">
        <v>0</v>
      </c>
      <c r="L248" s="237">
        <v>0</v>
      </c>
      <c r="M248" s="237">
        <v>0</v>
      </c>
      <c r="N248" s="237">
        <v>0</v>
      </c>
      <c r="O248" s="237">
        <v>0</v>
      </c>
      <c r="P248" s="237">
        <v>0</v>
      </c>
      <c r="Q248" s="237">
        <v>0</v>
      </c>
      <c r="R248" s="237">
        <v>0</v>
      </c>
      <c r="S248" s="237">
        <v>0</v>
      </c>
      <c r="T248" s="237">
        <v>0</v>
      </c>
      <c r="U248" s="237">
        <v>0</v>
      </c>
      <c r="V248" s="237">
        <v>0</v>
      </c>
      <c r="W248" s="237">
        <v>0</v>
      </c>
      <c r="X248" s="237">
        <v>0</v>
      </c>
      <c r="Y248" s="237">
        <v>0</v>
      </c>
      <c r="Z248" s="237">
        <v>21.355</v>
      </c>
      <c r="AA248" s="237">
        <v>20.904</v>
      </c>
    </row>
    <row r="249" spans="1:27" x14ac:dyDescent="0.25">
      <c r="A249" s="238">
        <v>45484.166666666664</v>
      </c>
      <c r="B249" s="237">
        <v>0</v>
      </c>
      <c r="C249" s="237">
        <v>0</v>
      </c>
      <c r="D249" s="237">
        <v>0</v>
      </c>
      <c r="E249" s="237">
        <v>0</v>
      </c>
      <c r="F249" s="237">
        <v>0</v>
      </c>
      <c r="G249" s="237">
        <v>0</v>
      </c>
      <c r="H249" s="237">
        <v>0</v>
      </c>
      <c r="I249" s="237">
        <v>0</v>
      </c>
      <c r="J249" s="237">
        <v>0</v>
      </c>
      <c r="K249" s="237">
        <v>0</v>
      </c>
      <c r="L249" s="237">
        <v>0</v>
      </c>
      <c r="M249" s="237">
        <v>0</v>
      </c>
      <c r="N249" s="237">
        <v>0</v>
      </c>
      <c r="O249" s="237">
        <v>0</v>
      </c>
      <c r="P249" s="237">
        <v>0</v>
      </c>
      <c r="Q249" s="237">
        <v>0</v>
      </c>
      <c r="R249" s="237">
        <v>0</v>
      </c>
      <c r="S249" s="237">
        <v>0</v>
      </c>
      <c r="T249" s="237">
        <v>0</v>
      </c>
      <c r="U249" s="237">
        <v>0</v>
      </c>
      <c r="V249" s="237">
        <v>0</v>
      </c>
      <c r="W249" s="237">
        <v>0</v>
      </c>
      <c r="X249" s="237">
        <v>0</v>
      </c>
      <c r="Y249" s="237">
        <v>0</v>
      </c>
      <c r="Z249" s="237">
        <v>20.850999999999999</v>
      </c>
      <c r="AA249" s="237">
        <v>20.471</v>
      </c>
    </row>
    <row r="250" spans="1:27" x14ac:dyDescent="0.25">
      <c r="A250" s="238">
        <v>45484.208333333336</v>
      </c>
      <c r="B250" s="237">
        <v>0</v>
      </c>
      <c r="C250" s="237">
        <v>0</v>
      </c>
      <c r="D250" s="237">
        <v>0</v>
      </c>
      <c r="E250" s="237">
        <v>0</v>
      </c>
      <c r="F250" s="237">
        <v>0</v>
      </c>
      <c r="G250" s="237">
        <v>0</v>
      </c>
      <c r="H250" s="237">
        <v>0</v>
      </c>
      <c r="I250" s="237">
        <v>0</v>
      </c>
      <c r="J250" s="237">
        <v>0</v>
      </c>
      <c r="K250" s="237">
        <v>0</v>
      </c>
      <c r="L250" s="237">
        <v>0</v>
      </c>
      <c r="M250" s="237">
        <v>0</v>
      </c>
      <c r="N250" s="237">
        <v>0</v>
      </c>
      <c r="O250" s="237">
        <v>0</v>
      </c>
      <c r="P250" s="237">
        <v>0</v>
      </c>
      <c r="Q250" s="237">
        <v>0</v>
      </c>
      <c r="R250" s="237">
        <v>0</v>
      </c>
      <c r="S250" s="237">
        <v>0</v>
      </c>
      <c r="T250" s="237">
        <v>0</v>
      </c>
      <c r="U250" s="237">
        <v>0</v>
      </c>
      <c r="V250" s="237">
        <v>0</v>
      </c>
      <c r="W250" s="237">
        <v>0</v>
      </c>
      <c r="X250" s="237">
        <v>0</v>
      </c>
      <c r="Y250" s="237">
        <v>0</v>
      </c>
      <c r="Z250" s="237">
        <v>20.882999999999999</v>
      </c>
      <c r="AA250" s="237">
        <v>20.510999999999999</v>
      </c>
    </row>
    <row r="251" spans="1:27" x14ac:dyDescent="0.25">
      <c r="A251" s="238">
        <v>45484.25</v>
      </c>
      <c r="B251" s="237">
        <v>0</v>
      </c>
      <c r="C251" s="237">
        <v>0</v>
      </c>
      <c r="D251" s="237">
        <v>0</v>
      </c>
      <c r="E251" s="237">
        <v>0</v>
      </c>
      <c r="F251" s="237">
        <v>0</v>
      </c>
      <c r="G251" s="237">
        <v>0</v>
      </c>
      <c r="H251" s="237">
        <v>0</v>
      </c>
      <c r="I251" s="237">
        <v>0</v>
      </c>
      <c r="J251" s="237">
        <v>0</v>
      </c>
      <c r="K251" s="237">
        <v>0</v>
      </c>
      <c r="L251" s="237">
        <v>0</v>
      </c>
      <c r="M251" s="237">
        <v>0</v>
      </c>
      <c r="N251" s="237">
        <v>0</v>
      </c>
      <c r="O251" s="237">
        <v>0</v>
      </c>
      <c r="P251" s="237">
        <v>0</v>
      </c>
      <c r="Q251" s="237">
        <v>0</v>
      </c>
      <c r="R251" s="237">
        <v>0</v>
      </c>
      <c r="S251" s="237">
        <v>0</v>
      </c>
      <c r="T251" s="237">
        <v>0</v>
      </c>
      <c r="U251" s="237">
        <v>0</v>
      </c>
      <c r="V251" s="237">
        <v>0</v>
      </c>
      <c r="W251" s="237">
        <v>0</v>
      </c>
      <c r="X251" s="237">
        <v>0</v>
      </c>
      <c r="Y251" s="237">
        <v>0</v>
      </c>
      <c r="Z251" s="237">
        <v>20.239999999999998</v>
      </c>
      <c r="AA251" s="237">
        <v>19.789000000000001</v>
      </c>
    </row>
    <row r="252" spans="1:27" x14ac:dyDescent="0.25">
      <c r="A252" s="238">
        <v>45484.291666666664</v>
      </c>
      <c r="B252" s="237">
        <v>0</v>
      </c>
      <c r="C252" s="237">
        <v>22.783000000000001</v>
      </c>
      <c r="D252" s="237">
        <v>15.247999999999999</v>
      </c>
      <c r="E252" s="237">
        <v>17.995999999999999</v>
      </c>
      <c r="F252" s="237">
        <v>20.18</v>
      </c>
      <c r="G252" s="237">
        <v>23.318999999999999</v>
      </c>
      <c r="H252" s="237">
        <v>49.456000000000003</v>
      </c>
      <c r="I252" s="237">
        <v>52.036999999999999</v>
      </c>
      <c r="J252" s="237">
        <v>43.725000000000001</v>
      </c>
      <c r="K252" s="237">
        <v>41.896000000000001</v>
      </c>
      <c r="L252" s="237">
        <v>41.137</v>
      </c>
      <c r="M252" s="237">
        <v>42.601999999999997</v>
      </c>
      <c r="N252" s="237">
        <v>44.561999999999998</v>
      </c>
      <c r="O252" s="237">
        <v>45.585999999999999</v>
      </c>
      <c r="P252" s="237">
        <v>49.341999999999999</v>
      </c>
      <c r="Q252" s="237">
        <v>52.402999999999999</v>
      </c>
      <c r="R252" s="237">
        <v>47.511000000000003</v>
      </c>
      <c r="S252" s="237">
        <v>42.661000000000001</v>
      </c>
      <c r="T252" s="237">
        <v>44.497</v>
      </c>
      <c r="U252" s="237">
        <v>43.037999999999997</v>
      </c>
      <c r="V252" s="237">
        <v>40.472000000000001</v>
      </c>
      <c r="W252" s="237">
        <v>43.796999999999997</v>
      </c>
      <c r="X252" s="237">
        <v>49.158999999999999</v>
      </c>
      <c r="Y252" s="237">
        <v>42.747999999999998</v>
      </c>
      <c r="Z252" s="237">
        <v>21.22</v>
      </c>
      <c r="AA252" s="237">
        <v>20.48</v>
      </c>
    </row>
    <row r="253" spans="1:27" x14ac:dyDescent="0.25">
      <c r="A253" s="238">
        <v>45484.333333333336</v>
      </c>
      <c r="B253" s="237">
        <v>11141</v>
      </c>
      <c r="C253" s="237">
        <v>270.39499999999998</v>
      </c>
      <c r="D253" s="237">
        <v>210.858</v>
      </c>
      <c r="E253" s="237">
        <v>236.87799999999999</v>
      </c>
      <c r="F253" s="237">
        <v>267.32299999999998</v>
      </c>
      <c r="G253" s="237">
        <v>160.78299999999999</v>
      </c>
      <c r="H253" s="237">
        <v>638.83799999999997</v>
      </c>
      <c r="I253" s="237">
        <v>687.23500000000001</v>
      </c>
      <c r="J253" s="237">
        <v>609.44299999999998</v>
      </c>
      <c r="K253" s="237">
        <v>583.40499999999997</v>
      </c>
      <c r="L253" s="237">
        <v>567.69100000000003</v>
      </c>
      <c r="M253" s="237">
        <v>579.14499999999998</v>
      </c>
      <c r="N253" s="237">
        <v>606.74699999999996</v>
      </c>
      <c r="O253" s="237">
        <v>612.61500000000001</v>
      </c>
      <c r="P253" s="237">
        <v>664.096</v>
      </c>
      <c r="Q253" s="237">
        <v>687.35199999999998</v>
      </c>
      <c r="R253" s="237">
        <v>657.25900000000001</v>
      </c>
      <c r="S253" s="237">
        <v>603.80499999999995</v>
      </c>
      <c r="T253" s="237">
        <v>600.21900000000005</v>
      </c>
      <c r="U253" s="237">
        <v>602.43899999999996</v>
      </c>
      <c r="V253" s="237">
        <v>561.5</v>
      </c>
      <c r="W253" s="237">
        <v>613.52</v>
      </c>
      <c r="X253" s="237">
        <v>666.44500000000005</v>
      </c>
      <c r="Y253" s="237">
        <v>591.01400000000001</v>
      </c>
      <c r="Z253" s="237">
        <v>26.966999999999999</v>
      </c>
      <c r="AA253" s="237">
        <v>28.004999999999999</v>
      </c>
    </row>
    <row r="254" spans="1:27" x14ac:dyDescent="0.25">
      <c r="A254" s="238">
        <v>45484.375</v>
      </c>
      <c r="B254" s="237">
        <v>29282</v>
      </c>
      <c r="C254" s="237">
        <v>690.99699999999996</v>
      </c>
      <c r="D254" s="237">
        <v>656.88699999999994</v>
      </c>
      <c r="E254" s="237">
        <v>675.40800000000002</v>
      </c>
      <c r="F254" s="237">
        <v>693.99900000000002</v>
      </c>
      <c r="G254" s="237">
        <v>354.02100000000002</v>
      </c>
      <c r="H254" s="237">
        <v>1617.0150000000001</v>
      </c>
      <c r="I254" s="237">
        <v>1660.557</v>
      </c>
      <c r="J254" s="237">
        <v>1606.424</v>
      </c>
      <c r="K254" s="237">
        <v>1589.7070000000001</v>
      </c>
      <c r="L254" s="237">
        <v>1576.383</v>
      </c>
      <c r="M254" s="237">
        <v>1585.5820000000001</v>
      </c>
      <c r="N254" s="237">
        <v>1622.6559999999999</v>
      </c>
      <c r="O254" s="237">
        <v>1604.893</v>
      </c>
      <c r="P254" s="237">
        <v>1642.3</v>
      </c>
      <c r="Q254" s="237">
        <v>1664.482</v>
      </c>
      <c r="R254" s="237">
        <v>1666.655</v>
      </c>
      <c r="S254" s="237">
        <v>1604.683</v>
      </c>
      <c r="T254" s="237">
        <v>1594.106</v>
      </c>
      <c r="U254" s="237">
        <v>1607.4469999999999</v>
      </c>
      <c r="V254" s="237">
        <v>1568.3879999999999</v>
      </c>
      <c r="W254" s="237">
        <v>1620.2940000000001</v>
      </c>
      <c r="X254" s="237">
        <v>1645.9880000000001</v>
      </c>
      <c r="Y254" s="237">
        <v>1600.597</v>
      </c>
      <c r="Z254" s="237">
        <v>35.024000000000001</v>
      </c>
      <c r="AA254" s="237">
        <v>42.125</v>
      </c>
    </row>
    <row r="255" spans="1:27" x14ac:dyDescent="0.25">
      <c r="A255" s="238">
        <v>45484.416666666664</v>
      </c>
      <c r="B255" s="237">
        <v>35585</v>
      </c>
      <c r="C255" s="237">
        <v>857.60599999999999</v>
      </c>
      <c r="D255" s="237">
        <v>855.43</v>
      </c>
      <c r="E255" s="237">
        <v>861.24</v>
      </c>
      <c r="F255" s="237">
        <v>855.01900000000001</v>
      </c>
      <c r="G255" s="237">
        <v>545.56399999999996</v>
      </c>
      <c r="H255" s="237">
        <v>1997.9469999999999</v>
      </c>
      <c r="I255" s="237">
        <v>2007.9459999999999</v>
      </c>
      <c r="J255" s="237">
        <v>1992.7470000000001</v>
      </c>
      <c r="K255" s="237">
        <v>1985.914</v>
      </c>
      <c r="L255" s="237">
        <v>1986.2629999999999</v>
      </c>
      <c r="M255" s="237">
        <v>1994.2159999999999</v>
      </c>
      <c r="N255" s="237">
        <v>2015.777</v>
      </c>
      <c r="O255" s="237">
        <v>1991.933</v>
      </c>
      <c r="P255" s="237">
        <v>1996.26</v>
      </c>
      <c r="Q255" s="237">
        <v>2016.9829999999999</v>
      </c>
      <c r="R255" s="237">
        <v>2037.059</v>
      </c>
      <c r="S255" s="237">
        <v>1996.68</v>
      </c>
      <c r="T255" s="237">
        <v>1996.942</v>
      </c>
      <c r="U255" s="237">
        <v>2006.672</v>
      </c>
      <c r="V255" s="237">
        <v>1992.721</v>
      </c>
      <c r="W255" s="237">
        <v>2007.0640000000001</v>
      </c>
      <c r="X255" s="237">
        <v>2004.117</v>
      </c>
      <c r="Y255" s="237">
        <v>2002.2149999999999</v>
      </c>
      <c r="Z255" s="237">
        <v>38.558</v>
      </c>
      <c r="AA255" s="237">
        <v>50.448</v>
      </c>
    </row>
    <row r="256" spans="1:27" x14ac:dyDescent="0.25">
      <c r="A256" s="238">
        <v>45484.458333333336</v>
      </c>
      <c r="B256" s="237">
        <v>38595</v>
      </c>
      <c r="C256" s="237">
        <v>923.34100000000001</v>
      </c>
      <c r="D256" s="237">
        <v>923.39700000000005</v>
      </c>
      <c r="E256" s="237">
        <v>934.149</v>
      </c>
      <c r="F256" s="237">
        <v>922.20699999999999</v>
      </c>
      <c r="G256" s="237">
        <v>715.84400000000005</v>
      </c>
      <c r="H256" s="237">
        <v>2135.9810000000002</v>
      </c>
      <c r="I256" s="237">
        <v>2144.9549999999999</v>
      </c>
      <c r="J256" s="237">
        <v>2132.0650000000001</v>
      </c>
      <c r="K256" s="237">
        <v>2129.0479999999998</v>
      </c>
      <c r="L256" s="237">
        <v>2136.567</v>
      </c>
      <c r="M256" s="237">
        <v>2145.7020000000002</v>
      </c>
      <c r="N256" s="237">
        <v>2158.4630000000002</v>
      </c>
      <c r="O256" s="237">
        <v>2134.2460000000001</v>
      </c>
      <c r="P256" s="237">
        <v>2132.8310000000001</v>
      </c>
      <c r="Q256" s="237">
        <v>2147.509</v>
      </c>
      <c r="R256" s="237">
        <v>2176.395</v>
      </c>
      <c r="S256" s="237">
        <v>2138.884</v>
      </c>
      <c r="T256" s="237">
        <v>2142.4690000000001</v>
      </c>
      <c r="U256" s="237">
        <v>2156.0590000000002</v>
      </c>
      <c r="V256" s="237">
        <v>2148.9789999999998</v>
      </c>
      <c r="W256" s="237">
        <v>2150.5239999999999</v>
      </c>
      <c r="X256" s="237">
        <v>2146.7469999999998</v>
      </c>
      <c r="Y256" s="237">
        <v>2147.9769999999999</v>
      </c>
      <c r="Z256" s="237">
        <v>41.972999999999999</v>
      </c>
      <c r="AA256" s="237">
        <v>55.148000000000003</v>
      </c>
    </row>
    <row r="257" spans="1:27" x14ac:dyDescent="0.25">
      <c r="A257" s="238">
        <v>45484.5</v>
      </c>
      <c r="B257" s="237">
        <v>38825</v>
      </c>
      <c r="C257" s="237">
        <v>939.94399999999996</v>
      </c>
      <c r="D257" s="237">
        <v>942.98800000000006</v>
      </c>
      <c r="E257" s="237">
        <v>955.33500000000004</v>
      </c>
      <c r="F257" s="237">
        <v>944.06100000000004</v>
      </c>
      <c r="G257" s="237">
        <v>846.74199999999996</v>
      </c>
      <c r="H257" s="237">
        <v>2188.5529999999999</v>
      </c>
      <c r="I257" s="237">
        <v>2191.3780000000002</v>
      </c>
      <c r="J257" s="237">
        <v>2193.6950000000002</v>
      </c>
      <c r="K257" s="237">
        <v>2188.223</v>
      </c>
      <c r="L257" s="237">
        <v>2195.1889999999999</v>
      </c>
      <c r="M257" s="237">
        <v>2201.6770000000001</v>
      </c>
      <c r="N257" s="237">
        <v>2217.2660000000001</v>
      </c>
      <c r="O257" s="237">
        <v>2196.6579999999999</v>
      </c>
      <c r="P257" s="237">
        <v>2186.915</v>
      </c>
      <c r="Q257" s="237">
        <v>2195.2530000000002</v>
      </c>
      <c r="R257" s="237">
        <v>2232.6480000000001</v>
      </c>
      <c r="S257" s="237">
        <v>2195.4450000000002</v>
      </c>
      <c r="T257" s="237">
        <v>2197.395</v>
      </c>
      <c r="U257" s="237">
        <v>2211.386</v>
      </c>
      <c r="V257" s="237">
        <v>2215.7979999999998</v>
      </c>
      <c r="W257" s="237">
        <v>2206.8110000000001</v>
      </c>
      <c r="X257" s="237">
        <v>2200.326</v>
      </c>
      <c r="Y257" s="237">
        <v>2203.6210000000001</v>
      </c>
      <c r="Z257" s="237">
        <v>44.42</v>
      </c>
      <c r="AA257" s="237">
        <v>57.784999999999997</v>
      </c>
    </row>
    <row r="258" spans="1:27" x14ac:dyDescent="0.25">
      <c r="A258" s="238">
        <v>45484.541666666664</v>
      </c>
      <c r="B258" s="237">
        <v>40920</v>
      </c>
      <c r="C258" s="237">
        <v>935.88400000000001</v>
      </c>
      <c r="D258" s="237">
        <v>939.40899999999999</v>
      </c>
      <c r="E258" s="237">
        <v>953.53</v>
      </c>
      <c r="F258" s="237">
        <v>941.20600000000002</v>
      </c>
      <c r="G258" s="237">
        <v>927.524</v>
      </c>
      <c r="H258" s="237">
        <v>2279.3580000000002</v>
      </c>
      <c r="I258" s="237">
        <v>2282.8820000000001</v>
      </c>
      <c r="J258" s="237">
        <v>2286.2820000000002</v>
      </c>
      <c r="K258" s="237">
        <v>2285.14</v>
      </c>
      <c r="L258" s="237">
        <v>2294.2660000000001</v>
      </c>
      <c r="M258" s="237">
        <v>2300.6309999999999</v>
      </c>
      <c r="N258" s="237">
        <v>2307.4609999999998</v>
      </c>
      <c r="O258" s="237">
        <v>2287.973</v>
      </c>
      <c r="P258" s="237">
        <v>2277.9119999999998</v>
      </c>
      <c r="Q258" s="237">
        <v>2281.5700000000002</v>
      </c>
      <c r="R258" s="237">
        <v>2323.5070000000001</v>
      </c>
      <c r="S258" s="237">
        <v>2288.625</v>
      </c>
      <c r="T258" s="237">
        <v>2292.4769999999999</v>
      </c>
      <c r="U258" s="237">
        <v>2305.14</v>
      </c>
      <c r="V258" s="237">
        <v>2314.096</v>
      </c>
      <c r="W258" s="237">
        <v>2297.5459999999998</v>
      </c>
      <c r="X258" s="237">
        <v>2287.8670000000002</v>
      </c>
      <c r="Y258" s="237">
        <v>2294.268</v>
      </c>
      <c r="Z258" s="237">
        <v>39.210999999999999</v>
      </c>
      <c r="AA258" s="237">
        <v>51.497</v>
      </c>
    </row>
    <row r="259" spans="1:27" x14ac:dyDescent="0.25">
      <c r="A259" s="238">
        <v>45484.583333333336</v>
      </c>
      <c r="B259" s="237">
        <v>41264</v>
      </c>
      <c r="C259" s="237">
        <v>931.04399999999998</v>
      </c>
      <c r="D259" s="237">
        <v>934.66600000000005</v>
      </c>
      <c r="E259" s="237">
        <v>949.55799999999999</v>
      </c>
      <c r="F259" s="237">
        <v>937.26499999999999</v>
      </c>
      <c r="G259" s="237">
        <v>948.60599999999999</v>
      </c>
      <c r="H259" s="237">
        <v>2290.3939999999998</v>
      </c>
      <c r="I259" s="237">
        <v>2292.6129999999998</v>
      </c>
      <c r="J259" s="237">
        <v>2296.181</v>
      </c>
      <c r="K259" s="237">
        <v>2297.578</v>
      </c>
      <c r="L259" s="237">
        <v>2313.6149999999998</v>
      </c>
      <c r="M259" s="237">
        <v>2320.1170000000002</v>
      </c>
      <c r="N259" s="237">
        <v>2323.029</v>
      </c>
      <c r="O259" s="237">
        <v>2305.125</v>
      </c>
      <c r="P259" s="237">
        <v>2292.2330000000002</v>
      </c>
      <c r="Q259" s="237">
        <v>2292.884</v>
      </c>
      <c r="R259" s="237">
        <v>2334.2510000000002</v>
      </c>
      <c r="S259" s="237">
        <v>2301.422</v>
      </c>
      <c r="T259" s="237">
        <v>2310.58</v>
      </c>
      <c r="U259" s="237">
        <v>2322.5729999999999</v>
      </c>
      <c r="V259" s="237">
        <v>2339.2640000000001</v>
      </c>
      <c r="W259" s="237">
        <v>2320.2800000000002</v>
      </c>
      <c r="X259" s="237">
        <v>2301.9009999999998</v>
      </c>
      <c r="Y259" s="237">
        <v>2314.6019999999999</v>
      </c>
      <c r="Z259" s="237">
        <v>37.594000000000001</v>
      </c>
      <c r="AA259" s="237">
        <v>48.069000000000003</v>
      </c>
    </row>
    <row r="260" spans="1:27" x14ac:dyDescent="0.25">
      <c r="A260" s="238">
        <v>45484.625</v>
      </c>
      <c r="B260" s="237">
        <v>40703</v>
      </c>
      <c r="C260" s="237">
        <v>930.654</v>
      </c>
      <c r="D260" s="237">
        <v>934.32500000000005</v>
      </c>
      <c r="E260" s="237">
        <v>949.01</v>
      </c>
      <c r="F260" s="237">
        <v>936.572</v>
      </c>
      <c r="G260" s="237">
        <v>912.25699999999995</v>
      </c>
      <c r="H260" s="237">
        <v>2260.5929999999998</v>
      </c>
      <c r="I260" s="237">
        <v>2260.23</v>
      </c>
      <c r="J260" s="237">
        <v>2259.4720000000002</v>
      </c>
      <c r="K260" s="237">
        <v>2258.498</v>
      </c>
      <c r="L260" s="237">
        <v>2273.2759999999998</v>
      </c>
      <c r="M260" s="237">
        <v>2278.2939999999999</v>
      </c>
      <c r="N260" s="237">
        <v>2281.7669999999998</v>
      </c>
      <c r="O260" s="237">
        <v>2268.8470000000002</v>
      </c>
      <c r="P260" s="237">
        <v>2258.6489999999999</v>
      </c>
      <c r="Q260" s="237">
        <v>2260.317</v>
      </c>
      <c r="R260" s="237">
        <v>2298.029</v>
      </c>
      <c r="S260" s="237">
        <v>2261.4189999999999</v>
      </c>
      <c r="T260" s="237">
        <v>2269.7849999999999</v>
      </c>
      <c r="U260" s="237">
        <v>2280.1909999999998</v>
      </c>
      <c r="V260" s="237">
        <v>2298.5500000000002</v>
      </c>
      <c r="W260" s="237">
        <v>2282.2330000000002</v>
      </c>
      <c r="X260" s="237">
        <v>2264.4229999999998</v>
      </c>
      <c r="Y260" s="237">
        <v>2275.9940000000001</v>
      </c>
      <c r="Z260" s="237">
        <v>36.057000000000002</v>
      </c>
      <c r="AA260" s="237">
        <v>47.706000000000003</v>
      </c>
    </row>
    <row r="261" spans="1:27" x14ac:dyDescent="0.25">
      <c r="A261" s="238">
        <v>45484.666666666664</v>
      </c>
      <c r="B261" s="237">
        <v>39209</v>
      </c>
      <c r="C261" s="237">
        <v>935.10900000000004</v>
      </c>
      <c r="D261" s="237">
        <v>939.95100000000002</v>
      </c>
      <c r="E261" s="237">
        <v>953.31299999999999</v>
      </c>
      <c r="F261" s="237">
        <v>941.15899999999999</v>
      </c>
      <c r="G261" s="237">
        <v>830.01499999999999</v>
      </c>
      <c r="H261" s="237">
        <v>2235.8220000000001</v>
      </c>
      <c r="I261" s="237">
        <v>2242.096</v>
      </c>
      <c r="J261" s="237">
        <v>2237.8919999999998</v>
      </c>
      <c r="K261" s="237">
        <v>2240.4319999999998</v>
      </c>
      <c r="L261" s="237">
        <v>2253.6289999999999</v>
      </c>
      <c r="M261" s="237">
        <v>2257.4659999999999</v>
      </c>
      <c r="N261" s="237">
        <v>2265.607</v>
      </c>
      <c r="O261" s="237">
        <v>2247.6489999999999</v>
      </c>
      <c r="P261" s="237">
        <v>2239.308</v>
      </c>
      <c r="Q261" s="237">
        <v>2246.9110000000001</v>
      </c>
      <c r="R261" s="237">
        <v>2279.1880000000001</v>
      </c>
      <c r="S261" s="237">
        <v>2246.6469999999999</v>
      </c>
      <c r="T261" s="237">
        <v>2253.2669999999998</v>
      </c>
      <c r="U261" s="237">
        <v>2264.3609999999999</v>
      </c>
      <c r="V261" s="237">
        <v>2276.8719999999998</v>
      </c>
      <c r="W261" s="237">
        <v>2266.17</v>
      </c>
      <c r="X261" s="237">
        <v>2248.5300000000002</v>
      </c>
      <c r="Y261" s="237">
        <v>2263.2060000000001</v>
      </c>
      <c r="Z261" s="237">
        <v>38.887999999999998</v>
      </c>
      <c r="AA261" s="237">
        <v>50.444000000000003</v>
      </c>
    </row>
    <row r="262" spans="1:27" x14ac:dyDescent="0.25">
      <c r="A262" s="238">
        <v>45484.708333333336</v>
      </c>
      <c r="B262" s="237">
        <v>40177</v>
      </c>
      <c r="C262" s="237">
        <v>919.08199999999999</v>
      </c>
      <c r="D262" s="237">
        <v>924.44399999999996</v>
      </c>
      <c r="E262" s="237">
        <v>937.31600000000003</v>
      </c>
      <c r="F262" s="237">
        <v>925.43700000000001</v>
      </c>
      <c r="G262" s="237">
        <v>692.59500000000003</v>
      </c>
      <c r="H262" s="237">
        <v>2180.6619999999998</v>
      </c>
      <c r="I262" s="237">
        <v>2185.7339999999999</v>
      </c>
      <c r="J262" s="237">
        <v>2182.6149999999998</v>
      </c>
      <c r="K262" s="237">
        <v>2184.33</v>
      </c>
      <c r="L262" s="237">
        <v>2197.6109999999999</v>
      </c>
      <c r="M262" s="237">
        <v>2197.9169999999999</v>
      </c>
      <c r="N262" s="237">
        <v>2213.922</v>
      </c>
      <c r="O262" s="237">
        <v>2192.7080000000001</v>
      </c>
      <c r="P262" s="237">
        <v>2184.9839999999999</v>
      </c>
      <c r="Q262" s="237">
        <v>2194.4760000000001</v>
      </c>
      <c r="R262" s="237">
        <v>2225.7550000000001</v>
      </c>
      <c r="S262" s="237">
        <v>2191.4380000000001</v>
      </c>
      <c r="T262" s="237">
        <v>2198.0540000000001</v>
      </c>
      <c r="U262" s="237">
        <v>2207.6610000000001</v>
      </c>
      <c r="V262" s="237">
        <v>2216.364</v>
      </c>
      <c r="W262" s="237">
        <v>2213.2240000000002</v>
      </c>
      <c r="X262" s="237">
        <v>2194.0070000000001</v>
      </c>
      <c r="Y262" s="237">
        <v>2209.0529999999999</v>
      </c>
      <c r="Z262" s="237">
        <v>42.61</v>
      </c>
      <c r="AA262" s="237">
        <v>53.279000000000003</v>
      </c>
    </row>
    <row r="263" spans="1:27" x14ac:dyDescent="0.25">
      <c r="A263" s="238">
        <v>45484.75</v>
      </c>
      <c r="B263" s="237">
        <v>34734</v>
      </c>
      <c r="C263" s="237">
        <v>854.23400000000004</v>
      </c>
      <c r="D263" s="237">
        <v>859.38400000000001</v>
      </c>
      <c r="E263" s="237">
        <v>871.94399999999996</v>
      </c>
      <c r="F263" s="237">
        <v>861.30700000000002</v>
      </c>
      <c r="G263" s="237">
        <v>469.22699999999998</v>
      </c>
      <c r="H263" s="237">
        <v>2023.596</v>
      </c>
      <c r="I263" s="237">
        <v>2023.6690000000001</v>
      </c>
      <c r="J263" s="237">
        <v>2024.009</v>
      </c>
      <c r="K263" s="237">
        <v>2024.165</v>
      </c>
      <c r="L263" s="237">
        <v>2035.4960000000001</v>
      </c>
      <c r="M263" s="237">
        <v>2028.011</v>
      </c>
      <c r="N263" s="237">
        <v>2052.0079999999998</v>
      </c>
      <c r="O263" s="237">
        <v>2028.096</v>
      </c>
      <c r="P263" s="237">
        <v>2019.0260000000001</v>
      </c>
      <c r="Q263" s="237">
        <v>2030.8150000000001</v>
      </c>
      <c r="R263" s="237">
        <v>2065.373</v>
      </c>
      <c r="S263" s="237">
        <v>2027.9849999999999</v>
      </c>
      <c r="T263" s="237">
        <v>2035.4359999999999</v>
      </c>
      <c r="U263" s="237">
        <v>2040.13</v>
      </c>
      <c r="V263" s="237">
        <v>2043.8320000000001</v>
      </c>
      <c r="W263" s="237">
        <v>2047.5309999999999</v>
      </c>
      <c r="X263" s="237">
        <v>2029.479</v>
      </c>
      <c r="Y263" s="237">
        <v>2044.4280000000001</v>
      </c>
      <c r="Z263" s="237">
        <v>42.353999999999999</v>
      </c>
      <c r="AA263" s="237">
        <v>52.646999999999998</v>
      </c>
    </row>
    <row r="264" spans="1:27" x14ac:dyDescent="0.25">
      <c r="A264" s="238">
        <v>45484.791666666664</v>
      </c>
      <c r="B264" s="237">
        <v>31628</v>
      </c>
      <c r="C264" s="237">
        <v>706.16600000000005</v>
      </c>
      <c r="D264" s="237">
        <v>729.26700000000005</v>
      </c>
      <c r="E264" s="237">
        <v>727.77499999999998</v>
      </c>
      <c r="F264" s="237">
        <v>718.76400000000001</v>
      </c>
      <c r="G264" s="237">
        <v>299.20400000000001</v>
      </c>
      <c r="H264" s="237">
        <v>1682.2619999999999</v>
      </c>
      <c r="I264" s="237">
        <v>1661.3689999999999</v>
      </c>
      <c r="J264" s="237">
        <v>1685.41</v>
      </c>
      <c r="K264" s="237">
        <v>1686.7049999999999</v>
      </c>
      <c r="L264" s="237">
        <v>1701.54</v>
      </c>
      <c r="M264" s="237">
        <v>1678.501</v>
      </c>
      <c r="N264" s="237">
        <v>1706.9639999999999</v>
      </c>
      <c r="O264" s="237">
        <v>1690.4570000000001</v>
      </c>
      <c r="P264" s="237">
        <v>1653.2929999999999</v>
      </c>
      <c r="Q264" s="237">
        <v>1662.248</v>
      </c>
      <c r="R264" s="237">
        <v>1701.2729999999999</v>
      </c>
      <c r="S264" s="237">
        <v>1668.509</v>
      </c>
      <c r="T264" s="237">
        <v>1677.453</v>
      </c>
      <c r="U264" s="237">
        <v>1660.4469999999999</v>
      </c>
      <c r="V264" s="237">
        <v>1689.1320000000001</v>
      </c>
      <c r="W264" s="237">
        <v>1687.712</v>
      </c>
      <c r="X264" s="237">
        <v>1638.854</v>
      </c>
      <c r="Y264" s="237">
        <v>1673.7</v>
      </c>
      <c r="Z264" s="237">
        <v>39.383000000000003</v>
      </c>
      <c r="AA264" s="237">
        <v>48.661000000000001</v>
      </c>
    </row>
    <row r="265" spans="1:27" x14ac:dyDescent="0.25">
      <c r="A265" s="238">
        <v>45484.833333333336</v>
      </c>
      <c r="B265" s="237">
        <v>12367</v>
      </c>
      <c r="C265" s="237">
        <v>315.97899999999998</v>
      </c>
      <c r="D265" s="237">
        <v>380.05399999999997</v>
      </c>
      <c r="E265" s="237">
        <v>360.017</v>
      </c>
      <c r="F265" s="237">
        <v>340.94799999999998</v>
      </c>
      <c r="G265" s="237">
        <v>141.22499999999999</v>
      </c>
      <c r="H265" s="237">
        <v>718.577</v>
      </c>
      <c r="I265" s="237">
        <v>665.27099999999996</v>
      </c>
      <c r="J265" s="237">
        <v>706.976</v>
      </c>
      <c r="K265" s="237">
        <v>699.74300000000005</v>
      </c>
      <c r="L265" s="237">
        <v>714.99699999999996</v>
      </c>
      <c r="M265" s="237">
        <v>714.16499999999996</v>
      </c>
      <c r="N265" s="237">
        <v>739.31200000000001</v>
      </c>
      <c r="O265" s="237">
        <v>733.24400000000003</v>
      </c>
      <c r="P265" s="237">
        <v>660.09500000000003</v>
      </c>
      <c r="Q265" s="237">
        <v>679.98699999999997</v>
      </c>
      <c r="R265" s="237">
        <v>694.31500000000005</v>
      </c>
      <c r="S265" s="237">
        <v>692.68399999999997</v>
      </c>
      <c r="T265" s="237">
        <v>696.71100000000001</v>
      </c>
      <c r="U265" s="237">
        <v>665.94600000000003</v>
      </c>
      <c r="V265" s="237">
        <v>693.6</v>
      </c>
      <c r="W265" s="237">
        <v>674.90899999999999</v>
      </c>
      <c r="X265" s="237">
        <v>657.70799999999997</v>
      </c>
      <c r="Y265" s="237">
        <v>698.68299999999999</v>
      </c>
      <c r="Z265" s="237">
        <v>34.652000000000001</v>
      </c>
      <c r="AA265" s="237">
        <v>40.042000000000002</v>
      </c>
    </row>
    <row r="266" spans="1:27" x14ac:dyDescent="0.25">
      <c r="A266" s="238">
        <v>45484.875</v>
      </c>
      <c r="B266" s="237">
        <v>1431</v>
      </c>
      <c r="C266" s="237">
        <v>32.442999999999998</v>
      </c>
      <c r="D266" s="237">
        <v>48.277000000000001</v>
      </c>
      <c r="E266" s="237">
        <v>40.807000000000002</v>
      </c>
      <c r="F266" s="237">
        <v>38.313000000000002</v>
      </c>
      <c r="G266" s="237">
        <v>22.689</v>
      </c>
      <c r="H266" s="237">
        <v>85.674999999999997</v>
      </c>
      <c r="I266" s="237">
        <v>77.563000000000002</v>
      </c>
      <c r="J266" s="237">
        <v>84.338999999999999</v>
      </c>
      <c r="K266" s="237">
        <v>85.406999999999996</v>
      </c>
      <c r="L266" s="237">
        <v>88.938000000000002</v>
      </c>
      <c r="M266" s="237">
        <v>84.087999999999994</v>
      </c>
      <c r="N266" s="237">
        <v>87.585999999999999</v>
      </c>
      <c r="O266" s="237">
        <v>88.486000000000004</v>
      </c>
      <c r="P266" s="237">
        <v>74.878</v>
      </c>
      <c r="Q266" s="237">
        <v>74.748999999999995</v>
      </c>
      <c r="R266" s="237">
        <v>80.393000000000001</v>
      </c>
      <c r="S266" s="237">
        <v>80.501999999999995</v>
      </c>
      <c r="T266" s="237">
        <v>82.212000000000003</v>
      </c>
      <c r="U266" s="237">
        <v>76.772999999999996</v>
      </c>
      <c r="V266" s="237">
        <v>84.100999999999999</v>
      </c>
      <c r="W266" s="237">
        <v>79.47</v>
      </c>
      <c r="X266" s="237">
        <v>69.968000000000004</v>
      </c>
      <c r="Y266" s="237">
        <v>79.253</v>
      </c>
      <c r="Z266" s="237">
        <v>29.201000000000001</v>
      </c>
      <c r="AA266" s="237">
        <v>30.106000000000002</v>
      </c>
    </row>
    <row r="267" spans="1:27" x14ac:dyDescent="0.25">
      <c r="A267" s="238">
        <v>45484.916666666664</v>
      </c>
      <c r="B267" s="237">
        <v>0</v>
      </c>
      <c r="C267" s="237">
        <v>0</v>
      </c>
      <c r="D267" s="237">
        <v>0</v>
      </c>
      <c r="E267" s="237">
        <v>0</v>
      </c>
      <c r="F267" s="237">
        <v>0</v>
      </c>
      <c r="G267" s="237">
        <v>0</v>
      </c>
      <c r="H267" s="237">
        <v>0</v>
      </c>
      <c r="I267" s="237">
        <v>0</v>
      </c>
      <c r="J267" s="237">
        <v>0</v>
      </c>
      <c r="K267" s="237">
        <v>0</v>
      </c>
      <c r="L267" s="237">
        <v>0</v>
      </c>
      <c r="M267" s="237">
        <v>0</v>
      </c>
      <c r="N267" s="237">
        <v>0</v>
      </c>
      <c r="O267" s="237">
        <v>0</v>
      </c>
      <c r="P267" s="237">
        <v>0</v>
      </c>
      <c r="Q267" s="237">
        <v>0</v>
      </c>
      <c r="R267" s="237">
        <v>0</v>
      </c>
      <c r="S267" s="237">
        <v>0</v>
      </c>
      <c r="T267" s="237">
        <v>0</v>
      </c>
      <c r="U267" s="237">
        <v>0</v>
      </c>
      <c r="V267" s="237">
        <v>0</v>
      </c>
      <c r="W267" s="237">
        <v>0</v>
      </c>
      <c r="X267" s="237">
        <v>0</v>
      </c>
      <c r="Y267" s="237">
        <v>0</v>
      </c>
      <c r="Z267" s="237">
        <v>26.334</v>
      </c>
      <c r="AA267" s="237">
        <v>25.954000000000001</v>
      </c>
    </row>
    <row r="268" spans="1:27" x14ac:dyDescent="0.25">
      <c r="A268" s="238">
        <v>45484.958333333336</v>
      </c>
      <c r="B268" s="237">
        <v>0</v>
      </c>
      <c r="C268" s="237">
        <v>0</v>
      </c>
      <c r="D268" s="237">
        <v>0</v>
      </c>
      <c r="E268" s="237">
        <v>0</v>
      </c>
      <c r="F268" s="237">
        <v>0</v>
      </c>
      <c r="G268" s="237">
        <v>0</v>
      </c>
      <c r="H268" s="237">
        <v>0</v>
      </c>
      <c r="I268" s="237">
        <v>0</v>
      </c>
      <c r="J268" s="237">
        <v>0</v>
      </c>
      <c r="K268" s="237">
        <v>0</v>
      </c>
      <c r="L268" s="237">
        <v>0</v>
      </c>
      <c r="M268" s="237">
        <v>0</v>
      </c>
      <c r="N268" s="237">
        <v>0</v>
      </c>
      <c r="O268" s="237">
        <v>0</v>
      </c>
      <c r="P268" s="237">
        <v>0</v>
      </c>
      <c r="Q268" s="237">
        <v>0</v>
      </c>
      <c r="R268" s="237">
        <v>0</v>
      </c>
      <c r="S268" s="237">
        <v>0</v>
      </c>
      <c r="T268" s="237">
        <v>0</v>
      </c>
      <c r="U268" s="237">
        <v>0</v>
      </c>
      <c r="V268" s="237">
        <v>0</v>
      </c>
      <c r="W268" s="237">
        <v>0</v>
      </c>
      <c r="X268" s="237">
        <v>0</v>
      </c>
      <c r="Y268" s="237">
        <v>0</v>
      </c>
      <c r="Z268" s="237">
        <v>24.71</v>
      </c>
      <c r="AA268" s="237">
        <v>24.312999999999999</v>
      </c>
    </row>
    <row r="269" spans="1:27" x14ac:dyDescent="0.25">
      <c r="A269" s="238">
        <v>45485</v>
      </c>
      <c r="B269" s="237">
        <v>0</v>
      </c>
      <c r="C269" s="237">
        <v>0</v>
      </c>
      <c r="D269" s="237">
        <v>0</v>
      </c>
      <c r="E269" s="237">
        <v>0</v>
      </c>
      <c r="F269" s="237">
        <v>0</v>
      </c>
      <c r="G269" s="237">
        <v>0</v>
      </c>
      <c r="H269" s="237">
        <v>0</v>
      </c>
      <c r="I269" s="237">
        <v>0</v>
      </c>
      <c r="J269" s="237">
        <v>0</v>
      </c>
      <c r="K269" s="237">
        <v>0</v>
      </c>
      <c r="L269" s="237">
        <v>0</v>
      </c>
      <c r="M269" s="237">
        <v>0</v>
      </c>
      <c r="N269" s="237">
        <v>0</v>
      </c>
      <c r="O269" s="237">
        <v>0</v>
      </c>
      <c r="P269" s="237">
        <v>0</v>
      </c>
      <c r="Q269" s="237">
        <v>0</v>
      </c>
      <c r="R269" s="237">
        <v>0</v>
      </c>
      <c r="S269" s="237">
        <v>0</v>
      </c>
      <c r="T269" s="237">
        <v>0</v>
      </c>
      <c r="U269" s="237">
        <v>0</v>
      </c>
      <c r="V269" s="237">
        <v>0</v>
      </c>
      <c r="W269" s="237">
        <v>0</v>
      </c>
      <c r="X269" s="237">
        <v>0</v>
      </c>
      <c r="Y269" s="237">
        <v>0</v>
      </c>
      <c r="Z269" s="237">
        <v>24.187000000000001</v>
      </c>
      <c r="AA269" s="237">
        <v>23.803000000000001</v>
      </c>
    </row>
    <row r="270" spans="1:27" x14ac:dyDescent="0.25">
      <c r="A270" s="238">
        <v>45485.041666666664</v>
      </c>
      <c r="B270" s="237">
        <v>0</v>
      </c>
      <c r="C270" s="237">
        <v>0</v>
      </c>
      <c r="D270" s="237">
        <v>0</v>
      </c>
      <c r="E270" s="237">
        <v>0</v>
      </c>
      <c r="F270" s="237">
        <v>0</v>
      </c>
      <c r="G270" s="237">
        <v>0</v>
      </c>
      <c r="H270" s="237">
        <v>0</v>
      </c>
      <c r="I270" s="237">
        <v>0</v>
      </c>
      <c r="J270" s="237">
        <v>0</v>
      </c>
      <c r="K270" s="237">
        <v>0</v>
      </c>
      <c r="L270" s="237">
        <v>0</v>
      </c>
      <c r="M270" s="237">
        <v>0</v>
      </c>
      <c r="N270" s="237">
        <v>0</v>
      </c>
      <c r="O270" s="237">
        <v>0</v>
      </c>
      <c r="P270" s="237">
        <v>0</v>
      </c>
      <c r="Q270" s="237">
        <v>0</v>
      </c>
      <c r="R270" s="237">
        <v>0</v>
      </c>
      <c r="S270" s="237">
        <v>0</v>
      </c>
      <c r="T270" s="237">
        <v>0</v>
      </c>
      <c r="U270" s="237">
        <v>0</v>
      </c>
      <c r="V270" s="237">
        <v>0</v>
      </c>
      <c r="W270" s="237">
        <v>0</v>
      </c>
      <c r="X270" s="237">
        <v>0</v>
      </c>
      <c r="Y270" s="237">
        <v>0</v>
      </c>
      <c r="Z270" s="237">
        <v>23.619</v>
      </c>
      <c r="AA270" s="237">
        <v>23.295999999999999</v>
      </c>
    </row>
    <row r="271" spans="1:27" x14ac:dyDescent="0.25">
      <c r="A271" s="238">
        <v>45485.083333333336</v>
      </c>
      <c r="B271" s="237">
        <v>0</v>
      </c>
      <c r="C271" s="237">
        <v>0</v>
      </c>
      <c r="D271" s="237">
        <v>0</v>
      </c>
      <c r="E271" s="237">
        <v>0</v>
      </c>
      <c r="F271" s="237">
        <v>0</v>
      </c>
      <c r="G271" s="237">
        <v>0</v>
      </c>
      <c r="H271" s="237">
        <v>0</v>
      </c>
      <c r="I271" s="237">
        <v>0</v>
      </c>
      <c r="J271" s="237">
        <v>0</v>
      </c>
      <c r="K271" s="237">
        <v>0</v>
      </c>
      <c r="L271" s="237">
        <v>0</v>
      </c>
      <c r="M271" s="237">
        <v>0</v>
      </c>
      <c r="N271" s="237">
        <v>0</v>
      </c>
      <c r="O271" s="237">
        <v>0</v>
      </c>
      <c r="P271" s="237">
        <v>0</v>
      </c>
      <c r="Q271" s="237">
        <v>0</v>
      </c>
      <c r="R271" s="237">
        <v>0</v>
      </c>
      <c r="S271" s="237">
        <v>0</v>
      </c>
      <c r="T271" s="237">
        <v>0</v>
      </c>
      <c r="U271" s="237">
        <v>0</v>
      </c>
      <c r="V271" s="237">
        <v>0</v>
      </c>
      <c r="W271" s="237">
        <v>0</v>
      </c>
      <c r="X271" s="237">
        <v>0</v>
      </c>
      <c r="Y271" s="237">
        <v>0</v>
      </c>
      <c r="Z271" s="237">
        <v>22.983000000000001</v>
      </c>
      <c r="AA271" s="237">
        <v>22.632999999999999</v>
      </c>
    </row>
    <row r="272" spans="1:27" x14ac:dyDescent="0.25">
      <c r="A272" s="238">
        <v>45485.125</v>
      </c>
      <c r="B272" s="237">
        <v>0</v>
      </c>
      <c r="C272" s="237">
        <v>0</v>
      </c>
      <c r="D272" s="237">
        <v>0</v>
      </c>
      <c r="E272" s="237">
        <v>0</v>
      </c>
      <c r="F272" s="237">
        <v>0</v>
      </c>
      <c r="G272" s="237">
        <v>0</v>
      </c>
      <c r="H272" s="237">
        <v>0</v>
      </c>
      <c r="I272" s="237">
        <v>0</v>
      </c>
      <c r="J272" s="237">
        <v>0</v>
      </c>
      <c r="K272" s="237">
        <v>0</v>
      </c>
      <c r="L272" s="237">
        <v>0</v>
      </c>
      <c r="M272" s="237">
        <v>0</v>
      </c>
      <c r="N272" s="237">
        <v>0</v>
      </c>
      <c r="O272" s="237">
        <v>0</v>
      </c>
      <c r="P272" s="237">
        <v>0</v>
      </c>
      <c r="Q272" s="237">
        <v>0</v>
      </c>
      <c r="R272" s="237">
        <v>0</v>
      </c>
      <c r="S272" s="237">
        <v>0</v>
      </c>
      <c r="T272" s="237">
        <v>0</v>
      </c>
      <c r="U272" s="237">
        <v>0</v>
      </c>
      <c r="V272" s="237">
        <v>0</v>
      </c>
      <c r="W272" s="237">
        <v>0</v>
      </c>
      <c r="X272" s="237">
        <v>0</v>
      </c>
      <c r="Y272" s="237">
        <v>0</v>
      </c>
      <c r="Z272" s="237">
        <v>22.350999999999999</v>
      </c>
      <c r="AA272" s="237">
        <v>21.951000000000001</v>
      </c>
    </row>
    <row r="273" spans="1:27" x14ac:dyDescent="0.25">
      <c r="A273" s="238">
        <v>45485.166666666664</v>
      </c>
      <c r="B273" s="237">
        <v>0</v>
      </c>
      <c r="C273" s="237">
        <v>0</v>
      </c>
      <c r="D273" s="237">
        <v>0</v>
      </c>
      <c r="E273" s="237">
        <v>0</v>
      </c>
      <c r="F273" s="237">
        <v>0</v>
      </c>
      <c r="G273" s="237">
        <v>0</v>
      </c>
      <c r="H273" s="237">
        <v>0</v>
      </c>
      <c r="I273" s="237">
        <v>0</v>
      </c>
      <c r="J273" s="237">
        <v>0</v>
      </c>
      <c r="K273" s="237">
        <v>0</v>
      </c>
      <c r="L273" s="237">
        <v>0</v>
      </c>
      <c r="M273" s="237">
        <v>0</v>
      </c>
      <c r="N273" s="237">
        <v>0</v>
      </c>
      <c r="O273" s="237">
        <v>0</v>
      </c>
      <c r="P273" s="237">
        <v>0</v>
      </c>
      <c r="Q273" s="237">
        <v>0</v>
      </c>
      <c r="R273" s="237">
        <v>0</v>
      </c>
      <c r="S273" s="237">
        <v>0</v>
      </c>
      <c r="T273" s="237">
        <v>0</v>
      </c>
      <c r="U273" s="237">
        <v>0</v>
      </c>
      <c r="V273" s="237">
        <v>0</v>
      </c>
      <c r="W273" s="237">
        <v>0</v>
      </c>
      <c r="X273" s="237">
        <v>0</v>
      </c>
      <c r="Y273" s="237">
        <v>0</v>
      </c>
      <c r="Z273" s="237">
        <v>22.125</v>
      </c>
      <c r="AA273" s="237">
        <v>21.594000000000001</v>
      </c>
    </row>
    <row r="274" spans="1:27" x14ac:dyDescent="0.25">
      <c r="A274" s="238">
        <v>45485.208333333336</v>
      </c>
      <c r="B274" s="237">
        <v>0</v>
      </c>
      <c r="C274" s="237">
        <v>0</v>
      </c>
      <c r="D274" s="237">
        <v>0</v>
      </c>
      <c r="E274" s="237">
        <v>0</v>
      </c>
      <c r="F274" s="237">
        <v>0</v>
      </c>
      <c r="G274" s="237">
        <v>0</v>
      </c>
      <c r="H274" s="237">
        <v>0</v>
      </c>
      <c r="I274" s="237">
        <v>0</v>
      </c>
      <c r="J274" s="237">
        <v>0</v>
      </c>
      <c r="K274" s="237">
        <v>0</v>
      </c>
      <c r="L274" s="237">
        <v>0</v>
      </c>
      <c r="M274" s="237">
        <v>0</v>
      </c>
      <c r="N274" s="237">
        <v>0</v>
      </c>
      <c r="O274" s="237">
        <v>0</v>
      </c>
      <c r="P274" s="237">
        <v>0</v>
      </c>
      <c r="Q274" s="237">
        <v>0</v>
      </c>
      <c r="R274" s="237">
        <v>0</v>
      </c>
      <c r="S274" s="237">
        <v>0</v>
      </c>
      <c r="T274" s="237">
        <v>0</v>
      </c>
      <c r="U274" s="237">
        <v>0</v>
      </c>
      <c r="V274" s="237">
        <v>0</v>
      </c>
      <c r="W274" s="237">
        <v>0</v>
      </c>
      <c r="X274" s="237">
        <v>0</v>
      </c>
      <c r="Y274" s="237">
        <v>0</v>
      </c>
      <c r="Z274" s="237">
        <v>21.475000000000001</v>
      </c>
      <c r="AA274" s="237">
        <v>21.023</v>
      </c>
    </row>
    <row r="275" spans="1:27" x14ac:dyDescent="0.25">
      <c r="A275" s="238">
        <v>45485.25</v>
      </c>
      <c r="B275" s="237">
        <v>0</v>
      </c>
      <c r="C275" s="237">
        <v>0</v>
      </c>
      <c r="D275" s="237">
        <v>0</v>
      </c>
      <c r="E275" s="237">
        <v>0</v>
      </c>
      <c r="F275" s="237">
        <v>0</v>
      </c>
      <c r="G275" s="237">
        <v>0</v>
      </c>
      <c r="H275" s="237">
        <v>0</v>
      </c>
      <c r="I275" s="237">
        <v>0</v>
      </c>
      <c r="J275" s="237">
        <v>0</v>
      </c>
      <c r="K275" s="237">
        <v>0</v>
      </c>
      <c r="L275" s="237">
        <v>0</v>
      </c>
      <c r="M275" s="237">
        <v>0</v>
      </c>
      <c r="N275" s="237">
        <v>0</v>
      </c>
      <c r="O275" s="237">
        <v>0</v>
      </c>
      <c r="P275" s="237">
        <v>0</v>
      </c>
      <c r="Q275" s="237">
        <v>0</v>
      </c>
      <c r="R275" s="237">
        <v>0</v>
      </c>
      <c r="S275" s="237">
        <v>0</v>
      </c>
      <c r="T275" s="237">
        <v>0</v>
      </c>
      <c r="U275" s="237">
        <v>0</v>
      </c>
      <c r="V275" s="237">
        <v>0</v>
      </c>
      <c r="W275" s="237">
        <v>0</v>
      </c>
      <c r="X275" s="237">
        <v>0</v>
      </c>
      <c r="Y275" s="237">
        <v>0</v>
      </c>
      <c r="Z275" s="237">
        <v>21.050999999999998</v>
      </c>
      <c r="AA275" s="237">
        <v>20.643999999999998</v>
      </c>
    </row>
    <row r="276" spans="1:27" x14ac:dyDescent="0.25">
      <c r="A276" s="238">
        <v>45485.291666666664</v>
      </c>
      <c r="B276" s="237">
        <v>654</v>
      </c>
      <c r="C276" s="237">
        <v>24.076000000000001</v>
      </c>
      <c r="D276" s="237">
        <v>12.35</v>
      </c>
      <c r="E276" s="237">
        <v>16.446999999999999</v>
      </c>
      <c r="F276" s="237">
        <v>22.277999999999999</v>
      </c>
      <c r="G276" s="237">
        <v>27.254999999999999</v>
      </c>
      <c r="H276" s="237">
        <v>48.320999999999998</v>
      </c>
      <c r="I276" s="237">
        <v>54.802</v>
      </c>
      <c r="J276" s="237">
        <v>38.435000000000002</v>
      </c>
      <c r="K276" s="237">
        <v>34.564</v>
      </c>
      <c r="L276" s="237">
        <v>32.694000000000003</v>
      </c>
      <c r="M276" s="237">
        <v>34.293999999999997</v>
      </c>
      <c r="N276" s="237">
        <v>38.468000000000004</v>
      </c>
      <c r="O276" s="237">
        <v>40.936</v>
      </c>
      <c r="P276" s="237">
        <v>48.548999999999999</v>
      </c>
      <c r="Q276" s="237">
        <v>54.084000000000003</v>
      </c>
      <c r="R276" s="237">
        <v>45.347000000000001</v>
      </c>
      <c r="S276" s="237">
        <v>37.085999999999999</v>
      </c>
      <c r="T276" s="237">
        <v>38.935000000000002</v>
      </c>
      <c r="U276" s="237">
        <v>37.241</v>
      </c>
      <c r="V276" s="237">
        <v>31.675999999999998</v>
      </c>
      <c r="W276" s="237">
        <v>37.305</v>
      </c>
      <c r="X276" s="237">
        <v>48.825000000000003</v>
      </c>
      <c r="Y276" s="237">
        <v>35.093000000000004</v>
      </c>
      <c r="Z276" s="237">
        <v>21.372</v>
      </c>
      <c r="AA276" s="237">
        <v>20.782</v>
      </c>
    </row>
    <row r="277" spans="1:27" x14ac:dyDescent="0.25">
      <c r="A277" s="238">
        <v>45485.333333333336</v>
      </c>
      <c r="B277" s="237">
        <v>12641</v>
      </c>
      <c r="C277" s="237">
        <v>335.15100000000001</v>
      </c>
      <c r="D277" s="237">
        <v>249.22800000000001</v>
      </c>
      <c r="E277" s="237">
        <v>288.79599999999999</v>
      </c>
      <c r="F277" s="237">
        <v>331.387</v>
      </c>
      <c r="G277" s="237">
        <v>182.19900000000001</v>
      </c>
      <c r="H277" s="237">
        <v>772.572</v>
      </c>
      <c r="I277" s="237">
        <v>842.43</v>
      </c>
      <c r="J277" s="237">
        <v>733.34100000000001</v>
      </c>
      <c r="K277" s="237">
        <v>696.43899999999996</v>
      </c>
      <c r="L277" s="237">
        <v>666.84699999999998</v>
      </c>
      <c r="M277" s="237">
        <v>684.16800000000001</v>
      </c>
      <c r="N277" s="237">
        <v>724.90300000000002</v>
      </c>
      <c r="O277" s="237">
        <v>734.26800000000003</v>
      </c>
      <c r="P277" s="237">
        <v>810.26599999999996</v>
      </c>
      <c r="Q277" s="237">
        <v>834.65800000000002</v>
      </c>
      <c r="R277" s="237">
        <v>792.36400000000003</v>
      </c>
      <c r="S277" s="237">
        <v>713.65200000000004</v>
      </c>
      <c r="T277" s="237">
        <v>708.75199999999995</v>
      </c>
      <c r="U277" s="237">
        <v>715.51</v>
      </c>
      <c r="V277" s="237">
        <v>661.702</v>
      </c>
      <c r="W277" s="237">
        <v>728.17100000000005</v>
      </c>
      <c r="X277" s="237">
        <v>808.827</v>
      </c>
      <c r="Y277" s="237">
        <v>703.01700000000005</v>
      </c>
      <c r="Z277" s="237">
        <v>28.344000000000001</v>
      </c>
      <c r="AA277" s="237">
        <v>29.337</v>
      </c>
    </row>
    <row r="278" spans="1:27" x14ac:dyDescent="0.25">
      <c r="A278" s="238">
        <v>45485.375</v>
      </c>
      <c r="B278" s="237">
        <v>32830</v>
      </c>
      <c r="C278" s="237">
        <v>794.11300000000006</v>
      </c>
      <c r="D278" s="237">
        <v>747.15800000000002</v>
      </c>
      <c r="E278" s="237">
        <v>772.01400000000001</v>
      </c>
      <c r="F278" s="237">
        <v>796.82299999999998</v>
      </c>
      <c r="G278" s="237">
        <v>383.637</v>
      </c>
      <c r="H278" s="237">
        <v>1850.3989999999999</v>
      </c>
      <c r="I278" s="237">
        <v>1891.4469999999999</v>
      </c>
      <c r="J278" s="237">
        <v>1825.7639999999999</v>
      </c>
      <c r="K278" s="237">
        <v>1806.864</v>
      </c>
      <c r="L278" s="237">
        <v>1793.568</v>
      </c>
      <c r="M278" s="237">
        <v>1802.607</v>
      </c>
      <c r="N278" s="237">
        <v>1841.655</v>
      </c>
      <c r="O278" s="237">
        <v>1820.8589999999999</v>
      </c>
      <c r="P278" s="237">
        <v>1868.1210000000001</v>
      </c>
      <c r="Q278" s="237">
        <v>1891.962</v>
      </c>
      <c r="R278" s="237">
        <v>1887.261</v>
      </c>
      <c r="S278" s="237">
        <v>1819.8130000000001</v>
      </c>
      <c r="T278" s="237">
        <v>1812.518</v>
      </c>
      <c r="U278" s="237">
        <v>1826.4970000000001</v>
      </c>
      <c r="V278" s="237">
        <v>1784.248</v>
      </c>
      <c r="W278" s="237">
        <v>1691.316</v>
      </c>
      <c r="X278" s="237">
        <v>1870.982</v>
      </c>
      <c r="Y278" s="237">
        <v>1819.645</v>
      </c>
      <c r="Z278" s="237">
        <v>36.515000000000001</v>
      </c>
      <c r="AA278" s="237">
        <v>45.469000000000001</v>
      </c>
    </row>
    <row r="279" spans="1:27" x14ac:dyDescent="0.25">
      <c r="A279" s="238">
        <v>45485.416666666664</v>
      </c>
      <c r="B279" s="237">
        <v>38442</v>
      </c>
      <c r="C279" s="237">
        <v>930.20899999999995</v>
      </c>
      <c r="D279" s="237">
        <v>927.91700000000003</v>
      </c>
      <c r="E279" s="237">
        <v>933.31899999999996</v>
      </c>
      <c r="F279" s="237">
        <v>925.61400000000003</v>
      </c>
      <c r="G279" s="237">
        <v>578.64800000000002</v>
      </c>
      <c r="H279" s="237">
        <v>2170.2620000000002</v>
      </c>
      <c r="I279" s="237">
        <v>2175.6959999999999</v>
      </c>
      <c r="J279" s="237">
        <v>2161.7840000000001</v>
      </c>
      <c r="K279" s="237">
        <v>2158.5590000000002</v>
      </c>
      <c r="L279" s="237">
        <v>2160.8960000000002</v>
      </c>
      <c r="M279" s="237">
        <v>2167.7060000000001</v>
      </c>
      <c r="N279" s="237">
        <v>2188.1889999999999</v>
      </c>
      <c r="O279" s="237">
        <v>2160.442</v>
      </c>
      <c r="P279" s="237">
        <v>2163.9879999999998</v>
      </c>
      <c r="Q279" s="237">
        <v>2183.2350000000001</v>
      </c>
      <c r="R279" s="237">
        <v>2203.672</v>
      </c>
      <c r="S279" s="237">
        <v>2160.6869999999999</v>
      </c>
      <c r="T279" s="237">
        <v>2160.6320000000001</v>
      </c>
      <c r="U279" s="237">
        <v>2174.2190000000001</v>
      </c>
      <c r="V279" s="237">
        <v>2162.5749999999998</v>
      </c>
      <c r="W279" s="237">
        <v>2110.0740000000001</v>
      </c>
      <c r="X279" s="237">
        <v>2169.232</v>
      </c>
      <c r="Y279" s="237">
        <v>2169.683</v>
      </c>
      <c r="Z279" s="237">
        <v>37.68</v>
      </c>
      <c r="AA279" s="237">
        <v>50.634999999999998</v>
      </c>
    </row>
    <row r="280" spans="1:27" x14ac:dyDescent="0.25">
      <c r="A280" s="238">
        <v>45485.458333333336</v>
      </c>
      <c r="B280" s="237">
        <v>40927</v>
      </c>
      <c r="C280" s="237">
        <v>976.88400000000001</v>
      </c>
      <c r="D280" s="237">
        <v>977.19100000000003</v>
      </c>
      <c r="E280" s="237">
        <v>986.43499999999995</v>
      </c>
      <c r="F280" s="237">
        <v>973.995</v>
      </c>
      <c r="G280" s="237">
        <v>755.06500000000005</v>
      </c>
      <c r="H280" s="237">
        <v>2312.6849999999999</v>
      </c>
      <c r="I280" s="237">
        <v>2318.779</v>
      </c>
      <c r="J280" s="237">
        <v>2311.3009999999999</v>
      </c>
      <c r="K280" s="237">
        <v>2307.6379999999999</v>
      </c>
      <c r="L280" s="237">
        <v>2313.5100000000002</v>
      </c>
      <c r="M280" s="237">
        <v>2323.1709999999998</v>
      </c>
      <c r="N280" s="237">
        <v>2339.7429999999999</v>
      </c>
      <c r="O280" s="237">
        <v>2313.6120000000001</v>
      </c>
      <c r="P280" s="237">
        <v>2309.3560000000002</v>
      </c>
      <c r="Q280" s="237">
        <v>2326.5720000000001</v>
      </c>
      <c r="R280" s="237">
        <v>2352.395</v>
      </c>
      <c r="S280" s="237">
        <v>2314.38</v>
      </c>
      <c r="T280" s="237">
        <v>2311.1320000000001</v>
      </c>
      <c r="U280" s="237">
        <v>2329.7779999999998</v>
      </c>
      <c r="V280" s="237">
        <v>2328.9960000000001</v>
      </c>
      <c r="W280" s="237">
        <v>2173.1320000000001</v>
      </c>
      <c r="X280" s="237">
        <v>2320.4839999999999</v>
      </c>
      <c r="Y280" s="237">
        <v>2325.9690000000001</v>
      </c>
      <c r="Z280" s="237">
        <v>38.142000000000003</v>
      </c>
      <c r="AA280" s="237">
        <v>51.767000000000003</v>
      </c>
    </row>
    <row r="281" spans="1:27" x14ac:dyDescent="0.25">
      <c r="A281" s="238">
        <v>45485.5</v>
      </c>
      <c r="B281" s="237">
        <v>42847</v>
      </c>
      <c r="C281" s="237">
        <v>990.25400000000002</v>
      </c>
      <c r="D281" s="237">
        <v>990.99</v>
      </c>
      <c r="E281" s="237">
        <v>1005.035</v>
      </c>
      <c r="F281" s="237">
        <v>992.72400000000005</v>
      </c>
      <c r="G281" s="237">
        <v>893.99300000000005</v>
      </c>
      <c r="H281" s="237">
        <v>2385.4499999999998</v>
      </c>
      <c r="I281" s="237">
        <v>2393.259</v>
      </c>
      <c r="J281" s="237">
        <v>2383.37</v>
      </c>
      <c r="K281" s="237">
        <v>2366.502</v>
      </c>
      <c r="L281" s="237">
        <v>2391.0700000000002</v>
      </c>
      <c r="M281" s="237">
        <v>2401.683</v>
      </c>
      <c r="N281" s="237">
        <v>2414.777</v>
      </c>
      <c r="O281" s="237">
        <v>2389.893</v>
      </c>
      <c r="P281" s="237">
        <v>2384.2440000000001</v>
      </c>
      <c r="Q281" s="237">
        <v>2400.9749999999999</v>
      </c>
      <c r="R281" s="237">
        <v>2405.1880000000001</v>
      </c>
      <c r="S281" s="237">
        <v>2387.8879999999999</v>
      </c>
      <c r="T281" s="237">
        <v>2393.8519999999999</v>
      </c>
      <c r="U281" s="237">
        <v>2409.239</v>
      </c>
      <c r="V281" s="237">
        <v>2417.431</v>
      </c>
      <c r="W281" s="237">
        <v>2360.962</v>
      </c>
      <c r="X281" s="237">
        <v>2398.8710000000001</v>
      </c>
      <c r="Y281" s="237">
        <v>2406.1480000000001</v>
      </c>
      <c r="Z281" s="237">
        <v>37.134999999999998</v>
      </c>
      <c r="AA281" s="237">
        <v>50.526000000000003</v>
      </c>
    </row>
    <row r="282" spans="1:27" x14ac:dyDescent="0.25">
      <c r="A282" s="238">
        <v>45485.541666666664</v>
      </c>
      <c r="B282" s="237">
        <v>43613</v>
      </c>
      <c r="C282" s="237">
        <v>989.37199999999996</v>
      </c>
      <c r="D282" s="237">
        <v>990.553</v>
      </c>
      <c r="E282" s="237">
        <v>1005.775</v>
      </c>
      <c r="F282" s="237">
        <v>992.56299999999999</v>
      </c>
      <c r="G282" s="237">
        <v>982.25300000000004</v>
      </c>
      <c r="H282" s="237">
        <v>2407.6770000000001</v>
      </c>
      <c r="I282" s="237">
        <v>2416.5210000000002</v>
      </c>
      <c r="J282" s="237">
        <v>2408.634</v>
      </c>
      <c r="K282" s="237">
        <v>2393.2779999999998</v>
      </c>
      <c r="L282" s="237">
        <v>2421.3879999999999</v>
      </c>
      <c r="M282" s="237">
        <v>2430.502</v>
      </c>
      <c r="N282" s="237">
        <v>2438.576</v>
      </c>
      <c r="O282" s="237">
        <v>2411.8119999999999</v>
      </c>
      <c r="P282" s="237">
        <v>2410.799</v>
      </c>
      <c r="Q282" s="237">
        <v>2420.5100000000002</v>
      </c>
      <c r="R282" s="237">
        <v>2443.2950000000001</v>
      </c>
      <c r="S282" s="237">
        <v>2412.9569999999999</v>
      </c>
      <c r="T282" s="237">
        <v>2421.9850000000001</v>
      </c>
      <c r="U282" s="237">
        <v>2439.9780000000001</v>
      </c>
      <c r="V282" s="237">
        <v>2452.4270000000001</v>
      </c>
      <c r="W282" s="237">
        <v>2442.0479999999998</v>
      </c>
      <c r="X282" s="237">
        <v>2425.9810000000002</v>
      </c>
      <c r="Y282" s="237">
        <v>2436.848</v>
      </c>
      <c r="Z282" s="237">
        <v>37.435000000000002</v>
      </c>
      <c r="AA282" s="237">
        <v>50.222999999999999</v>
      </c>
    </row>
    <row r="283" spans="1:27" x14ac:dyDescent="0.25">
      <c r="A283" s="238">
        <v>45485.583333333336</v>
      </c>
      <c r="B283" s="237">
        <v>43083</v>
      </c>
      <c r="C283" s="237">
        <v>989.70699999999999</v>
      </c>
      <c r="D283" s="237">
        <v>991.21500000000003</v>
      </c>
      <c r="E283" s="237">
        <v>1006.153</v>
      </c>
      <c r="F283" s="237">
        <v>992.471</v>
      </c>
      <c r="G283" s="237">
        <v>1011.604</v>
      </c>
      <c r="H283" s="237">
        <v>2427.924</v>
      </c>
      <c r="I283" s="237">
        <v>2434.4</v>
      </c>
      <c r="J283" s="237">
        <v>2431.4639999999999</v>
      </c>
      <c r="K283" s="237">
        <v>2370.9679999999998</v>
      </c>
      <c r="L283" s="237">
        <v>2449.58</v>
      </c>
      <c r="M283" s="237">
        <v>2456.8029999999999</v>
      </c>
      <c r="N283" s="237">
        <v>2452.2750000000001</v>
      </c>
      <c r="O283" s="237">
        <v>2426.8009999999999</v>
      </c>
      <c r="P283" s="237">
        <v>2431.0740000000001</v>
      </c>
      <c r="Q283" s="237">
        <v>2434.7130000000002</v>
      </c>
      <c r="R283" s="237">
        <v>2424.873</v>
      </c>
      <c r="S283" s="237">
        <v>2409.2060000000001</v>
      </c>
      <c r="T283" s="237">
        <v>2437.4830000000002</v>
      </c>
      <c r="U283" s="237">
        <v>2449.703</v>
      </c>
      <c r="V283" s="237">
        <v>2465.58</v>
      </c>
      <c r="W283" s="237">
        <v>2456.1869999999999</v>
      </c>
      <c r="X283" s="237">
        <v>2441.6959999999999</v>
      </c>
      <c r="Y283" s="237">
        <v>2452.33</v>
      </c>
      <c r="Z283" s="237">
        <v>36.124000000000002</v>
      </c>
      <c r="AA283" s="237">
        <v>47.628999999999998</v>
      </c>
    </row>
    <row r="284" spans="1:27" x14ac:dyDescent="0.25">
      <c r="A284" s="238">
        <v>45485.625</v>
      </c>
      <c r="B284" s="237">
        <v>43922</v>
      </c>
      <c r="C284" s="237">
        <v>1001.002</v>
      </c>
      <c r="D284" s="237">
        <v>1003.201</v>
      </c>
      <c r="E284" s="237">
        <v>1016.716</v>
      </c>
      <c r="F284" s="237">
        <v>1003.643</v>
      </c>
      <c r="G284" s="237">
        <v>983.88499999999999</v>
      </c>
      <c r="H284" s="237">
        <v>2411.944</v>
      </c>
      <c r="I284" s="237">
        <v>2413.8670000000002</v>
      </c>
      <c r="J284" s="237">
        <v>2424.7890000000002</v>
      </c>
      <c r="K284" s="237">
        <v>2414.46</v>
      </c>
      <c r="L284" s="237">
        <v>2439.5439999999999</v>
      </c>
      <c r="M284" s="237">
        <v>2445.1550000000002</v>
      </c>
      <c r="N284" s="237">
        <v>2444.39</v>
      </c>
      <c r="O284" s="237">
        <v>2401.7559999999999</v>
      </c>
      <c r="P284" s="237">
        <v>2417.2350000000001</v>
      </c>
      <c r="Q284" s="237">
        <v>2419.1590000000001</v>
      </c>
      <c r="R284" s="237">
        <v>2466.2869999999998</v>
      </c>
      <c r="S284" s="237">
        <v>2426.9690000000001</v>
      </c>
      <c r="T284" s="237">
        <v>2434.1370000000002</v>
      </c>
      <c r="U284" s="237">
        <v>2445.741</v>
      </c>
      <c r="V284" s="237">
        <v>2462.931</v>
      </c>
      <c r="W284" s="237">
        <v>2445.047</v>
      </c>
      <c r="X284" s="237">
        <v>2432.4029999999998</v>
      </c>
      <c r="Y284" s="237">
        <v>2446.3389999999999</v>
      </c>
      <c r="Z284" s="237">
        <v>38.027000000000001</v>
      </c>
      <c r="AA284" s="237">
        <v>49.765000000000001</v>
      </c>
    </row>
    <row r="285" spans="1:27" x14ac:dyDescent="0.25">
      <c r="A285" s="238">
        <v>45485.666666666664</v>
      </c>
      <c r="B285" s="237">
        <v>43002</v>
      </c>
      <c r="C285" s="237">
        <v>1008.579</v>
      </c>
      <c r="D285" s="237">
        <v>1010.595</v>
      </c>
      <c r="E285" s="237">
        <v>1024.23</v>
      </c>
      <c r="F285" s="237">
        <v>1010.754</v>
      </c>
      <c r="G285" s="237">
        <v>897.68600000000004</v>
      </c>
      <c r="H285" s="237">
        <v>2403.223</v>
      </c>
      <c r="I285" s="237">
        <v>2411.9780000000001</v>
      </c>
      <c r="J285" s="237">
        <v>2410.1779999999999</v>
      </c>
      <c r="K285" s="237">
        <v>2410.5500000000002</v>
      </c>
      <c r="L285" s="237">
        <v>2428.0390000000002</v>
      </c>
      <c r="M285" s="237">
        <v>2436.0259999999998</v>
      </c>
      <c r="N285" s="237">
        <v>2439.7629999999999</v>
      </c>
      <c r="O285" s="237">
        <v>2380.1030000000001</v>
      </c>
      <c r="P285" s="237">
        <v>2410.721</v>
      </c>
      <c r="Q285" s="237">
        <v>2418.7579999999998</v>
      </c>
      <c r="R285" s="237">
        <v>2454.6080000000002</v>
      </c>
      <c r="S285" s="237">
        <v>2420.9209999999998</v>
      </c>
      <c r="T285" s="237">
        <v>2426.9290000000001</v>
      </c>
      <c r="U285" s="237">
        <v>2438.9050000000002</v>
      </c>
      <c r="V285" s="237">
        <v>2450.9520000000002</v>
      </c>
      <c r="W285" s="237">
        <v>2438.1979999999999</v>
      </c>
      <c r="X285" s="237">
        <v>2420.12</v>
      </c>
      <c r="Y285" s="237">
        <v>2433.7130000000002</v>
      </c>
      <c r="Z285" s="237">
        <v>39.213000000000001</v>
      </c>
      <c r="AA285" s="237">
        <v>51.366999999999997</v>
      </c>
    </row>
    <row r="286" spans="1:27" x14ac:dyDescent="0.25">
      <c r="A286" s="238">
        <v>45485.708333333336</v>
      </c>
      <c r="B286" s="237">
        <v>41806</v>
      </c>
      <c r="C286" s="237">
        <v>1002.585</v>
      </c>
      <c r="D286" s="237">
        <v>1004.376</v>
      </c>
      <c r="E286" s="237">
        <v>1016.623</v>
      </c>
      <c r="F286" s="237">
        <v>1004.921</v>
      </c>
      <c r="G286" s="237">
        <v>752.35500000000002</v>
      </c>
      <c r="H286" s="237">
        <v>2375.7069999999999</v>
      </c>
      <c r="I286" s="237">
        <v>2379.9050000000002</v>
      </c>
      <c r="J286" s="237">
        <v>2378.0590000000002</v>
      </c>
      <c r="K286" s="237">
        <v>2379.6790000000001</v>
      </c>
      <c r="L286" s="237">
        <v>2392.1179999999999</v>
      </c>
      <c r="M286" s="237">
        <v>2399.5949999999998</v>
      </c>
      <c r="N286" s="237">
        <v>2409.88</v>
      </c>
      <c r="O286" s="237">
        <v>2336.6039999999998</v>
      </c>
      <c r="P286" s="237">
        <v>2373.5720000000001</v>
      </c>
      <c r="Q286" s="237">
        <v>2386.5949999999998</v>
      </c>
      <c r="R286" s="237">
        <v>2420.1019999999999</v>
      </c>
      <c r="S286" s="237">
        <v>2383.3989999999999</v>
      </c>
      <c r="T286" s="237">
        <v>2390.2370000000001</v>
      </c>
      <c r="U286" s="237">
        <v>2400.13</v>
      </c>
      <c r="V286" s="237">
        <v>2404.2730000000001</v>
      </c>
      <c r="W286" s="237">
        <v>2402.317</v>
      </c>
      <c r="X286" s="237">
        <v>2387.8249999999998</v>
      </c>
      <c r="Y286" s="237">
        <v>2403.424</v>
      </c>
      <c r="Z286" s="237">
        <v>39.116</v>
      </c>
      <c r="AA286" s="237">
        <v>51.29</v>
      </c>
    </row>
    <row r="287" spans="1:27" x14ac:dyDescent="0.25">
      <c r="A287" s="238">
        <v>45485.75</v>
      </c>
      <c r="B287" s="237">
        <v>41321</v>
      </c>
      <c r="C287" s="237">
        <v>974.22</v>
      </c>
      <c r="D287" s="237">
        <v>972.71799999999996</v>
      </c>
      <c r="E287" s="237">
        <v>984.61800000000005</v>
      </c>
      <c r="F287" s="237">
        <v>973.06799999999998</v>
      </c>
      <c r="G287" s="237">
        <v>511.99</v>
      </c>
      <c r="H287" s="237">
        <v>2305.91</v>
      </c>
      <c r="I287" s="237">
        <v>2307.9560000000001</v>
      </c>
      <c r="J287" s="237">
        <v>2297.3919999999998</v>
      </c>
      <c r="K287" s="237">
        <v>2298.8809999999999</v>
      </c>
      <c r="L287" s="237">
        <v>2308.9090000000001</v>
      </c>
      <c r="M287" s="237">
        <v>2314.7020000000002</v>
      </c>
      <c r="N287" s="237">
        <v>2329.634</v>
      </c>
      <c r="O287" s="237">
        <v>2254.9630000000002</v>
      </c>
      <c r="P287" s="237">
        <v>2297.2689999999998</v>
      </c>
      <c r="Q287" s="237">
        <v>2310.7420000000002</v>
      </c>
      <c r="R287" s="237">
        <v>2339.3040000000001</v>
      </c>
      <c r="S287" s="237">
        <v>2300.643</v>
      </c>
      <c r="T287" s="237">
        <v>2307.2869999999998</v>
      </c>
      <c r="U287" s="237">
        <v>2314.768</v>
      </c>
      <c r="V287" s="237">
        <v>2312.6869999999999</v>
      </c>
      <c r="W287" s="237">
        <v>2320.6170000000002</v>
      </c>
      <c r="X287" s="237">
        <v>2303.4789999999998</v>
      </c>
      <c r="Y287" s="237">
        <v>2316.596</v>
      </c>
      <c r="Z287" s="237">
        <v>37.963000000000001</v>
      </c>
      <c r="AA287" s="237">
        <v>49.72</v>
      </c>
    </row>
    <row r="288" spans="1:27" x14ac:dyDescent="0.25">
      <c r="A288" s="238">
        <v>45485.791666666664</v>
      </c>
      <c r="B288" s="237">
        <v>37299</v>
      </c>
      <c r="C288" s="237">
        <v>868.37599999999998</v>
      </c>
      <c r="D288" s="237">
        <v>892.87</v>
      </c>
      <c r="E288" s="237">
        <v>887.904</v>
      </c>
      <c r="F288" s="237">
        <v>874.11599999999999</v>
      </c>
      <c r="G288" s="237">
        <v>327.48</v>
      </c>
      <c r="H288" s="237">
        <v>2079.0219999999999</v>
      </c>
      <c r="I288" s="237">
        <v>2055.998</v>
      </c>
      <c r="J288" s="237">
        <v>2070.5450000000001</v>
      </c>
      <c r="K288" s="237">
        <v>2077.181</v>
      </c>
      <c r="L288" s="237">
        <v>2093.5129999999999</v>
      </c>
      <c r="M288" s="237">
        <v>2085.826</v>
      </c>
      <c r="N288" s="237">
        <v>2106.527</v>
      </c>
      <c r="O288" s="237">
        <v>2039.28</v>
      </c>
      <c r="P288" s="237">
        <v>2043.377</v>
      </c>
      <c r="Q288" s="237">
        <v>2050.0500000000002</v>
      </c>
      <c r="R288" s="237">
        <v>2084.797</v>
      </c>
      <c r="S288" s="237">
        <v>2050.5160000000001</v>
      </c>
      <c r="T288" s="237">
        <v>2062.1619999999998</v>
      </c>
      <c r="U288" s="237">
        <v>2042.6220000000001</v>
      </c>
      <c r="V288" s="237">
        <v>2074.8090000000002</v>
      </c>
      <c r="W288" s="237">
        <v>2077.6619999999998</v>
      </c>
      <c r="X288" s="237">
        <v>2016.396</v>
      </c>
      <c r="Y288" s="237">
        <v>2055.489</v>
      </c>
      <c r="Z288" s="237">
        <v>36.630000000000003</v>
      </c>
      <c r="AA288" s="237">
        <v>47.405999999999999</v>
      </c>
    </row>
    <row r="289" spans="1:27" x14ac:dyDescent="0.25">
      <c r="A289" s="238">
        <v>45485.833333333336</v>
      </c>
      <c r="B289" s="237">
        <v>15958</v>
      </c>
      <c r="C289" s="237">
        <v>444.529</v>
      </c>
      <c r="D289" s="237">
        <v>552.08900000000006</v>
      </c>
      <c r="E289" s="237">
        <v>506.10899999999998</v>
      </c>
      <c r="F289" s="237">
        <v>478.61200000000002</v>
      </c>
      <c r="G289" s="237">
        <v>165.75</v>
      </c>
      <c r="H289" s="237">
        <v>931.74900000000002</v>
      </c>
      <c r="I289" s="237">
        <v>832.14300000000003</v>
      </c>
      <c r="J289" s="237">
        <v>903.125</v>
      </c>
      <c r="K289" s="237">
        <v>880.81</v>
      </c>
      <c r="L289" s="237">
        <v>898.98</v>
      </c>
      <c r="M289" s="237">
        <v>931.97</v>
      </c>
      <c r="N289" s="237">
        <v>969.79100000000005</v>
      </c>
      <c r="O289" s="237">
        <v>939.92200000000003</v>
      </c>
      <c r="P289" s="237">
        <v>827.78599999999994</v>
      </c>
      <c r="Q289" s="237">
        <v>877.31700000000001</v>
      </c>
      <c r="R289" s="237">
        <v>880.42100000000005</v>
      </c>
      <c r="S289" s="237">
        <v>885.80399999999997</v>
      </c>
      <c r="T289" s="237">
        <v>890.98900000000003</v>
      </c>
      <c r="U289" s="237">
        <v>836.84299999999996</v>
      </c>
      <c r="V289" s="237">
        <v>873.24900000000002</v>
      </c>
      <c r="W289" s="237">
        <v>847.85400000000004</v>
      </c>
      <c r="X289" s="237">
        <v>841.98400000000004</v>
      </c>
      <c r="Y289" s="237">
        <v>902.98500000000001</v>
      </c>
      <c r="Z289" s="237">
        <v>33.460999999999999</v>
      </c>
      <c r="AA289" s="237">
        <v>39.994</v>
      </c>
    </row>
    <row r="290" spans="1:27" x14ac:dyDescent="0.25">
      <c r="A290" s="238">
        <v>45485.875</v>
      </c>
      <c r="B290" s="237">
        <v>1805</v>
      </c>
      <c r="C290" s="237">
        <v>48.021999999999998</v>
      </c>
      <c r="D290" s="237">
        <v>85.245000000000005</v>
      </c>
      <c r="E290" s="237">
        <v>67.596000000000004</v>
      </c>
      <c r="F290" s="237">
        <v>56.758000000000003</v>
      </c>
      <c r="G290" s="237">
        <v>24.54</v>
      </c>
      <c r="H290" s="237">
        <v>112.08199999999999</v>
      </c>
      <c r="I290" s="237">
        <v>92.462999999999994</v>
      </c>
      <c r="J290" s="237">
        <v>107.252</v>
      </c>
      <c r="K290" s="237">
        <v>106.77200000000001</v>
      </c>
      <c r="L290" s="237">
        <v>112.32</v>
      </c>
      <c r="M290" s="237">
        <v>109.179</v>
      </c>
      <c r="N290" s="237">
        <v>114.318</v>
      </c>
      <c r="O290" s="237">
        <v>114.018</v>
      </c>
      <c r="P290" s="237">
        <v>88.375</v>
      </c>
      <c r="Q290" s="237">
        <v>89.504000000000005</v>
      </c>
      <c r="R290" s="237">
        <v>99.878</v>
      </c>
      <c r="S290" s="237">
        <v>100.306</v>
      </c>
      <c r="T290" s="237">
        <v>104.06</v>
      </c>
      <c r="U290" s="237">
        <v>91.805999999999997</v>
      </c>
      <c r="V290" s="237">
        <v>104.756</v>
      </c>
      <c r="W290" s="237">
        <v>96.808999999999997</v>
      </c>
      <c r="X290" s="237">
        <v>80.123000000000005</v>
      </c>
      <c r="Y290" s="237">
        <v>101.262</v>
      </c>
      <c r="Z290" s="237">
        <v>26.332000000000001</v>
      </c>
      <c r="AA290" s="237">
        <v>27.564</v>
      </c>
    </row>
    <row r="291" spans="1:27" x14ac:dyDescent="0.25">
      <c r="A291" s="238">
        <v>45485.916666666664</v>
      </c>
      <c r="B291" s="237">
        <v>0</v>
      </c>
      <c r="C291" s="237">
        <v>0</v>
      </c>
      <c r="D291" s="237">
        <v>0</v>
      </c>
      <c r="E291" s="237">
        <v>0</v>
      </c>
      <c r="F291" s="237">
        <v>0</v>
      </c>
      <c r="G291" s="237">
        <v>0</v>
      </c>
      <c r="H291" s="237">
        <v>0</v>
      </c>
      <c r="I291" s="237">
        <v>0</v>
      </c>
      <c r="J291" s="237">
        <v>0</v>
      </c>
      <c r="K291" s="237">
        <v>0</v>
      </c>
      <c r="L291" s="237">
        <v>0</v>
      </c>
      <c r="M291" s="237">
        <v>0</v>
      </c>
      <c r="N291" s="237">
        <v>0</v>
      </c>
      <c r="O291" s="237">
        <v>0</v>
      </c>
      <c r="P291" s="237">
        <v>0</v>
      </c>
      <c r="Q291" s="237">
        <v>0</v>
      </c>
      <c r="R291" s="237">
        <v>0</v>
      </c>
      <c r="S291" s="237">
        <v>0</v>
      </c>
      <c r="T291" s="237">
        <v>0</v>
      </c>
      <c r="U291" s="237">
        <v>0</v>
      </c>
      <c r="V291" s="237">
        <v>0</v>
      </c>
      <c r="W291" s="237">
        <v>0</v>
      </c>
      <c r="X291" s="237">
        <v>0</v>
      </c>
      <c r="Y291" s="237">
        <v>0</v>
      </c>
      <c r="Z291" s="237">
        <v>22.231999999999999</v>
      </c>
      <c r="AA291" s="237">
        <v>21.64</v>
      </c>
    </row>
    <row r="292" spans="1:27" x14ac:dyDescent="0.25">
      <c r="A292" s="238">
        <v>45485.958333333336</v>
      </c>
      <c r="B292" s="237">
        <v>0</v>
      </c>
      <c r="C292" s="237">
        <v>0</v>
      </c>
      <c r="D292" s="237">
        <v>0</v>
      </c>
      <c r="E292" s="237">
        <v>0</v>
      </c>
      <c r="F292" s="237">
        <v>0</v>
      </c>
      <c r="G292" s="237">
        <v>0</v>
      </c>
      <c r="H292" s="237">
        <v>0</v>
      </c>
      <c r="I292" s="237">
        <v>0</v>
      </c>
      <c r="J292" s="237">
        <v>0</v>
      </c>
      <c r="K292" s="237">
        <v>0</v>
      </c>
      <c r="L292" s="237">
        <v>0</v>
      </c>
      <c r="M292" s="237">
        <v>0</v>
      </c>
      <c r="N292" s="237">
        <v>0</v>
      </c>
      <c r="O292" s="237">
        <v>0</v>
      </c>
      <c r="P292" s="237">
        <v>0</v>
      </c>
      <c r="Q292" s="237">
        <v>0</v>
      </c>
      <c r="R292" s="237">
        <v>0</v>
      </c>
      <c r="S292" s="237">
        <v>0</v>
      </c>
      <c r="T292" s="237">
        <v>0</v>
      </c>
      <c r="U292" s="237">
        <v>0</v>
      </c>
      <c r="V292" s="237">
        <v>0</v>
      </c>
      <c r="W292" s="237">
        <v>0</v>
      </c>
      <c r="X292" s="237">
        <v>0</v>
      </c>
      <c r="Y292" s="237">
        <v>0</v>
      </c>
      <c r="Z292" s="237">
        <v>20.891999999999999</v>
      </c>
      <c r="AA292" s="237">
        <v>20.199000000000002</v>
      </c>
    </row>
    <row r="293" spans="1:27" x14ac:dyDescent="0.25">
      <c r="A293" s="238">
        <v>45486</v>
      </c>
      <c r="B293" s="237">
        <v>0</v>
      </c>
      <c r="C293" s="237">
        <v>0</v>
      </c>
      <c r="D293" s="237">
        <v>0</v>
      </c>
      <c r="E293" s="237">
        <v>0</v>
      </c>
      <c r="F293" s="237">
        <v>0</v>
      </c>
      <c r="G293" s="237">
        <v>0</v>
      </c>
      <c r="H293" s="237">
        <v>0</v>
      </c>
      <c r="I293" s="237">
        <v>0</v>
      </c>
      <c r="J293" s="237">
        <v>0</v>
      </c>
      <c r="K293" s="237">
        <v>0</v>
      </c>
      <c r="L293" s="237">
        <v>0</v>
      </c>
      <c r="M293" s="237">
        <v>0</v>
      </c>
      <c r="N293" s="237">
        <v>0</v>
      </c>
      <c r="O293" s="237">
        <v>0</v>
      </c>
      <c r="P293" s="237">
        <v>0</v>
      </c>
      <c r="Q293" s="237">
        <v>0</v>
      </c>
      <c r="R293" s="237">
        <v>0</v>
      </c>
      <c r="S293" s="237">
        <v>0</v>
      </c>
      <c r="T293" s="237">
        <v>0</v>
      </c>
      <c r="U293" s="237">
        <v>0</v>
      </c>
      <c r="V293" s="237">
        <v>0</v>
      </c>
      <c r="W293" s="237">
        <v>0</v>
      </c>
      <c r="X293" s="237">
        <v>0</v>
      </c>
      <c r="Y293" s="237">
        <v>0</v>
      </c>
      <c r="Z293" s="237">
        <v>20.786000000000001</v>
      </c>
      <c r="AA293" s="237">
        <v>20.347000000000001</v>
      </c>
    </row>
    <row r="294" spans="1:27" x14ac:dyDescent="0.25">
      <c r="A294" s="238">
        <v>45486.041666666664</v>
      </c>
      <c r="B294" s="237">
        <v>0</v>
      </c>
      <c r="C294" s="237">
        <v>0</v>
      </c>
      <c r="D294" s="237">
        <v>0</v>
      </c>
      <c r="E294" s="237">
        <v>0</v>
      </c>
      <c r="F294" s="237">
        <v>0</v>
      </c>
      <c r="G294" s="237">
        <v>0</v>
      </c>
      <c r="H294" s="237">
        <v>0</v>
      </c>
      <c r="I294" s="237">
        <v>0</v>
      </c>
      <c r="J294" s="237">
        <v>0</v>
      </c>
      <c r="K294" s="237">
        <v>0</v>
      </c>
      <c r="L294" s="237">
        <v>0</v>
      </c>
      <c r="M294" s="237">
        <v>0</v>
      </c>
      <c r="N294" s="237">
        <v>0</v>
      </c>
      <c r="O294" s="237">
        <v>0</v>
      </c>
      <c r="P294" s="237">
        <v>0</v>
      </c>
      <c r="Q294" s="237">
        <v>0</v>
      </c>
      <c r="R294" s="237">
        <v>0</v>
      </c>
      <c r="S294" s="237">
        <v>0</v>
      </c>
      <c r="T294" s="237">
        <v>0</v>
      </c>
      <c r="U294" s="237">
        <v>0</v>
      </c>
      <c r="V294" s="237">
        <v>0</v>
      </c>
      <c r="W294" s="237">
        <v>0</v>
      </c>
      <c r="X294" s="237">
        <v>0</v>
      </c>
      <c r="Y294" s="237">
        <v>0</v>
      </c>
      <c r="Z294" s="237">
        <v>20.594999999999999</v>
      </c>
      <c r="AA294" s="237">
        <v>20.283999999999999</v>
      </c>
    </row>
    <row r="295" spans="1:27" x14ac:dyDescent="0.25">
      <c r="A295" s="238">
        <v>45486.083333333336</v>
      </c>
      <c r="B295" s="237">
        <v>0</v>
      </c>
      <c r="C295" s="237">
        <v>0</v>
      </c>
      <c r="D295" s="237">
        <v>0</v>
      </c>
      <c r="E295" s="237">
        <v>0</v>
      </c>
      <c r="F295" s="237">
        <v>0</v>
      </c>
      <c r="G295" s="237">
        <v>0</v>
      </c>
      <c r="H295" s="237">
        <v>0</v>
      </c>
      <c r="I295" s="237">
        <v>0</v>
      </c>
      <c r="J295" s="237">
        <v>0</v>
      </c>
      <c r="K295" s="237">
        <v>0</v>
      </c>
      <c r="L295" s="237">
        <v>0</v>
      </c>
      <c r="M295" s="237">
        <v>0</v>
      </c>
      <c r="N295" s="237">
        <v>0</v>
      </c>
      <c r="O295" s="237">
        <v>0</v>
      </c>
      <c r="P295" s="237">
        <v>0</v>
      </c>
      <c r="Q295" s="237">
        <v>0</v>
      </c>
      <c r="R295" s="237">
        <v>0</v>
      </c>
      <c r="S295" s="237">
        <v>0</v>
      </c>
      <c r="T295" s="237">
        <v>0</v>
      </c>
      <c r="U295" s="237">
        <v>0</v>
      </c>
      <c r="V295" s="237">
        <v>0</v>
      </c>
      <c r="W295" s="237">
        <v>0</v>
      </c>
      <c r="X295" s="237">
        <v>0</v>
      </c>
      <c r="Y295" s="237">
        <v>0</v>
      </c>
      <c r="Z295" s="237">
        <v>20.439</v>
      </c>
      <c r="AA295" s="237">
        <v>20.198</v>
      </c>
    </row>
    <row r="296" spans="1:27" x14ac:dyDescent="0.25">
      <c r="A296" s="238">
        <v>45486.125</v>
      </c>
      <c r="B296" s="237">
        <v>0</v>
      </c>
      <c r="C296" s="237">
        <v>0</v>
      </c>
      <c r="D296" s="237">
        <v>0</v>
      </c>
      <c r="E296" s="237">
        <v>0</v>
      </c>
      <c r="F296" s="237">
        <v>0</v>
      </c>
      <c r="G296" s="237">
        <v>0</v>
      </c>
      <c r="H296" s="237">
        <v>0</v>
      </c>
      <c r="I296" s="237">
        <v>0</v>
      </c>
      <c r="J296" s="237">
        <v>0</v>
      </c>
      <c r="K296" s="237">
        <v>0</v>
      </c>
      <c r="L296" s="237">
        <v>0</v>
      </c>
      <c r="M296" s="237">
        <v>0</v>
      </c>
      <c r="N296" s="237">
        <v>0</v>
      </c>
      <c r="O296" s="237">
        <v>0</v>
      </c>
      <c r="P296" s="237">
        <v>0</v>
      </c>
      <c r="Q296" s="237">
        <v>0</v>
      </c>
      <c r="R296" s="237">
        <v>0</v>
      </c>
      <c r="S296" s="237">
        <v>0</v>
      </c>
      <c r="T296" s="237">
        <v>0</v>
      </c>
      <c r="U296" s="237">
        <v>0</v>
      </c>
      <c r="V296" s="237">
        <v>0</v>
      </c>
      <c r="W296" s="237">
        <v>0</v>
      </c>
      <c r="X296" s="237">
        <v>0</v>
      </c>
      <c r="Y296" s="237">
        <v>0</v>
      </c>
      <c r="Z296" s="237">
        <v>20.635999999999999</v>
      </c>
      <c r="AA296" s="237">
        <v>20.459</v>
      </c>
    </row>
    <row r="297" spans="1:27" x14ac:dyDescent="0.25">
      <c r="A297" s="238">
        <v>45486.166666666664</v>
      </c>
      <c r="B297" s="237">
        <v>0</v>
      </c>
      <c r="C297" s="237">
        <v>0</v>
      </c>
      <c r="D297" s="237">
        <v>0</v>
      </c>
      <c r="E297" s="237">
        <v>0</v>
      </c>
      <c r="F297" s="237">
        <v>0</v>
      </c>
      <c r="G297" s="237">
        <v>0</v>
      </c>
      <c r="H297" s="237">
        <v>0</v>
      </c>
      <c r="I297" s="237">
        <v>0</v>
      </c>
      <c r="J297" s="237">
        <v>0</v>
      </c>
      <c r="K297" s="237">
        <v>0</v>
      </c>
      <c r="L297" s="237">
        <v>0</v>
      </c>
      <c r="M297" s="237">
        <v>0</v>
      </c>
      <c r="N297" s="237">
        <v>0</v>
      </c>
      <c r="O297" s="237">
        <v>0</v>
      </c>
      <c r="P297" s="237">
        <v>0</v>
      </c>
      <c r="Q297" s="237">
        <v>0</v>
      </c>
      <c r="R297" s="237">
        <v>0</v>
      </c>
      <c r="S297" s="237">
        <v>0</v>
      </c>
      <c r="T297" s="237">
        <v>0</v>
      </c>
      <c r="U297" s="237">
        <v>0</v>
      </c>
      <c r="V297" s="237">
        <v>0</v>
      </c>
      <c r="W297" s="237">
        <v>0</v>
      </c>
      <c r="X297" s="237">
        <v>0</v>
      </c>
      <c r="Y297" s="237">
        <v>0</v>
      </c>
      <c r="Z297" s="237">
        <v>20.63</v>
      </c>
      <c r="AA297" s="237">
        <v>20.465</v>
      </c>
    </row>
    <row r="298" spans="1:27" x14ac:dyDescent="0.25">
      <c r="A298" s="238">
        <v>45486.208333333336</v>
      </c>
      <c r="B298" s="237">
        <v>0</v>
      </c>
      <c r="C298" s="237">
        <v>0</v>
      </c>
      <c r="D298" s="237">
        <v>0</v>
      </c>
      <c r="E298" s="237">
        <v>0</v>
      </c>
      <c r="F298" s="237">
        <v>0</v>
      </c>
      <c r="G298" s="237">
        <v>0</v>
      </c>
      <c r="H298" s="237">
        <v>0</v>
      </c>
      <c r="I298" s="237">
        <v>0</v>
      </c>
      <c r="J298" s="237">
        <v>0</v>
      </c>
      <c r="K298" s="237">
        <v>0</v>
      </c>
      <c r="L298" s="237">
        <v>0</v>
      </c>
      <c r="M298" s="237">
        <v>0</v>
      </c>
      <c r="N298" s="237">
        <v>0</v>
      </c>
      <c r="O298" s="237">
        <v>0</v>
      </c>
      <c r="P298" s="237">
        <v>0</v>
      </c>
      <c r="Q298" s="237">
        <v>0</v>
      </c>
      <c r="R298" s="237">
        <v>0</v>
      </c>
      <c r="S298" s="237">
        <v>0</v>
      </c>
      <c r="T298" s="237">
        <v>0</v>
      </c>
      <c r="U298" s="237">
        <v>0</v>
      </c>
      <c r="V298" s="237">
        <v>0</v>
      </c>
      <c r="W298" s="237">
        <v>0</v>
      </c>
      <c r="X298" s="237">
        <v>0</v>
      </c>
      <c r="Y298" s="237">
        <v>0</v>
      </c>
      <c r="Z298" s="237">
        <v>20.417000000000002</v>
      </c>
      <c r="AA298" s="237">
        <v>20.224</v>
      </c>
    </row>
    <row r="299" spans="1:27" x14ac:dyDescent="0.25">
      <c r="A299" s="238">
        <v>45486.25</v>
      </c>
      <c r="B299" s="237">
        <v>0</v>
      </c>
      <c r="C299" s="237">
        <v>0</v>
      </c>
      <c r="D299" s="237">
        <v>0</v>
      </c>
      <c r="E299" s="237">
        <v>0</v>
      </c>
      <c r="F299" s="237">
        <v>0</v>
      </c>
      <c r="G299" s="237">
        <v>0</v>
      </c>
      <c r="H299" s="237">
        <v>0</v>
      </c>
      <c r="I299" s="237">
        <v>0</v>
      </c>
      <c r="J299" s="237">
        <v>0</v>
      </c>
      <c r="K299" s="237">
        <v>0</v>
      </c>
      <c r="L299" s="237">
        <v>0</v>
      </c>
      <c r="M299" s="237">
        <v>0</v>
      </c>
      <c r="N299" s="237">
        <v>0</v>
      </c>
      <c r="O299" s="237">
        <v>0</v>
      </c>
      <c r="P299" s="237">
        <v>0</v>
      </c>
      <c r="Q299" s="237">
        <v>0</v>
      </c>
      <c r="R299" s="237">
        <v>0</v>
      </c>
      <c r="S299" s="237">
        <v>0</v>
      </c>
      <c r="T299" s="237">
        <v>0</v>
      </c>
      <c r="U299" s="237">
        <v>0</v>
      </c>
      <c r="V299" s="237">
        <v>0</v>
      </c>
      <c r="W299" s="237">
        <v>0</v>
      </c>
      <c r="X299" s="237">
        <v>0</v>
      </c>
      <c r="Y299" s="237">
        <v>0</v>
      </c>
      <c r="Z299" s="237">
        <v>20.036999999999999</v>
      </c>
      <c r="AA299" s="237">
        <v>19.838000000000001</v>
      </c>
    </row>
    <row r="300" spans="1:27" x14ac:dyDescent="0.25">
      <c r="A300" s="238">
        <v>45486.291666666664</v>
      </c>
      <c r="B300" s="237">
        <v>485</v>
      </c>
      <c r="C300" s="237">
        <v>15.792999999999999</v>
      </c>
      <c r="D300" s="237">
        <v>13.398</v>
      </c>
      <c r="E300" s="237">
        <v>15.002000000000001</v>
      </c>
      <c r="F300" s="237">
        <v>15.932</v>
      </c>
      <c r="G300" s="237">
        <v>17.059999999999999</v>
      </c>
      <c r="H300" s="237">
        <v>33.4</v>
      </c>
      <c r="I300" s="237">
        <v>34.101999999999997</v>
      </c>
      <c r="J300" s="237">
        <v>31.626999999999999</v>
      </c>
      <c r="K300" s="237">
        <v>30.202000000000002</v>
      </c>
      <c r="L300" s="237">
        <v>29.265999999999998</v>
      </c>
      <c r="M300" s="237">
        <v>29.663</v>
      </c>
      <c r="N300" s="237">
        <v>31.157</v>
      </c>
      <c r="O300" s="237">
        <v>33.274000000000001</v>
      </c>
      <c r="P300" s="237">
        <v>33.878</v>
      </c>
      <c r="Q300" s="237">
        <v>37.527999999999999</v>
      </c>
      <c r="R300" s="237">
        <v>32.710999999999999</v>
      </c>
      <c r="S300" s="237">
        <v>30.061</v>
      </c>
      <c r="T300" s="237">
        <v>30.79</v>
      </c>
      <c r="U300" s="237">
        <v>30.870999999999999</v>
      </c>
      <c r="V300" s="237">
        <v>31.076000000000001</v>
      </c>
      <c r="W300" s="237">
        <v>33.848999999999997</v>
      </c>
      <c r="X300" s="237">
        <v>34.061999999999998</v>
      </c>
      <c r="Y300" s="237">
        <v>32.295000000000002</v>
      </c>
      <c r="Z300" s="237">
        <v>20.12</v>
      </c>
      <c r="AA300" s="237">
        <v>19.997</v>
      </c>
    </row>
    <row r="301" spans="1:27" x14ac:dyDescent="0.25">
      <c r="A301" s="238">
        <v>45486.333333333336</v>
      </c>
      <c r="B301" s="237">
        <v>5902</v>
      </c>
      <c r="C301" s="237">
        <v>139.24299999999999</v>
      </c>
      <c r="D301" s="237">
        <v>128.96299999999999</v>
      </c>
      <c r="E301" s="237">
        <v>128.892</v>
      </c>
      <c r="F301" s="237">
        <v>145.97499999999999</v>
      </c>
      <c r="G301" s="237">
        <v>107.509</v>
      </c>
      <c r="H301" s="237">
        <v>335.71199999999999</v>
      </c>
      <c r="I301" s="237">
        <v>351.32400000000001</v>
      </c>
      <c r="J301" s="237">
        <v>382.19900000000001</v>
      </c>
      <c r="K301" s="237">
        <v>341.86700000000002</v>
      </c>
      <c r="L301" s="237">
        <v>311.596</v>
      </c>
      <c r="M301" s="237">
        <v>309.35000000000002</v>
      </c>
      <c r="N301" s="237">
        <v>319.608</v>
      </c>
      <c r="O301" s="237">
        <v>324.827</v>
      </c>
      <c r="P301" s="237">
        <v>342.22300000000001</v>
      </c>
      <c r="Q301" s="237">
        <v>353.90899999999999</v>
      </c>
      <c r="R301" s="237">
        <v>388.88</v>
      </c>
      <c r="S301" s="237">
        <v>339.17500000000001</v>
      </c>
      <c r="T301" s="237">
        <v>329.666</v>
      </c>
      <c r="U301" s="237">
        <v>325.22000000000003</v>
      </c>
      <c r="V301" s="237">
        <v>303.78500000000003</v>
      </c>
      <c r="W301" s="237">
        <v>331.19299999999998</v>
      </c>
      <c r="X301" s="237">
        <v>372.94400000000002</v>
      </c>
      <c r="Y301" s="237">
        <v>327.61399999999998</v>
      </c>
      <c r="Z301" s="237">
        <v>22.725999999999999</v>
      </c>
      <c r="AA301" s="237">
        <v>23.341999999999999</v>
      </c>
    </row>
    <row r="302" spans="1:27" x14ac:dyDescent="0.25">
      <c r="A302" s="238">
        <v>45486.375</v>
      </c>
      <c r="B302" s="237">
        <v>6186</v>
      </c>
      <c r="C302" s="237">
        <v>129.38499999999999</v>
      </c>
      <c r="D302" s="237">
        <v>125.803</v>
      </c>
      <c r="E302" s="237">
        <v>131.60300000000001</v>
      </c>
      <c r="F302" s="237">
        <v>127.768</v>
      </c>
      <c r="G302" s="237">
        <v>148.33600000000001</v>
      </c>
      <c r="H302" s="237">
        <v>355.83199999999999</v>
      </c>
      <c r="I302" s="237">
        <v>355.26900000000001</v>
      </c>
      <c r="J302" s="237">
        <v>344.16800000000001</v>
      </c>
      <c r="K302" s="237">
        <v>337.99799999999999</v>
      </c>
      <c r="L302" s="237">
        <v>341.47800000000001</v>
      </c>
      <c r="M302" s="237">
        <v>350.25700000000001</v>
      </c>
      <c r="N302" s="237">
        <v>360.48399999999998</v>
      </c>
      <c r="O302" s="237">
        <v>362.03699999999998</v>
      </c>
      <c r="P302" s="237">
        <v>354.46800000000002</v>
      </c>
      <c r="Q302" s="237">
        <v>357.45</v>
      </c>
      <c r="R302" s="237">
        <v>347.28500000000003</v>
      </c>
      <c r="S302" s="237">
        <v>337.76100000000002</v>
      </c>
      <c r="T302" s="237">
        <v>344.291</v>
      </c>
      <c r="U302" s="237">
        <v>353.77199999999999</v>
      </c>
      <c r="V302" s="237">
        <v>356.74900000000002</v>
      </c>
      <c r="W302" s="237">
        <v>358.04700000000003</v>
      </c>
      <c r="X302" s="237">
        <v>345.50700000000001</v>
      </c>
      <c r="Y302" s="237">
        <v>351.8</v>
      </c>
      <c r="Z302" s="237">
        <v>24.940999999999999</v>
      </c>
      <c r="AA302" s="237">
        <v>26.731000000000002</v>
      </c>
    </row>
    <row r="303" spans="1:27" x14ac:dyDescent="0.25">
      <c r="A303" s="238">
        <v>45486.416666666664</v>
      </c>
      <c r="B303" s="237">
        <v>24488</v>
      </c>
      <c r="C303" s="237">
        <v>631.23</v>
      </c>
      <c r="D303" s="237">
        <v>530.39</v>
      </c>
      <c r="E303" s="237">
        <v>617.06600000000003</v>
      </c>
      <c r="F303" s="237">
        <v>557.02</v>
      </c>
      <c r="G303" s="237">
        <v>481.73</v>
      </c>
      <c r="H303" s="237">
        <v>1435.818</v>
      </c>
      <c r="I303" s="237">
        <v>1526.1880000000001</v>
      </c>
      <c r="J303" s="237">
        <v>1284.922</v>
      </c>
      <c r="K303" s="237">
        <v>1270.7349999999999</v>
      </c>
      <c r="L303" s="237">
        <v>1294.8599999999999</v>
      </c>
      <c r="M303" s="237">
        <v>1350.2380000000001</v>
      </c>
      <c r="N303" s="237">
        <v>1410.0820000000001</v>
      </c>
      <c r="O303" s="237">
        <v>1500.752</v>
      </c>
      <c r="P303" s="237">
        <v>1497.59</v>
      </c>
      <c r="Q303" s="237">
        <v>1495.558</v>
      </c>
      <c r="R303" s="237">
        <v>1304.96</v>
      </c>
      <c r="S303" s="237">
        <v>1262.1590000000001</v>
      </c>
      <c r="T303" s="237">
        <v>1342.2070000000001</v>
      </c>
      <c r="U303" s="237">
        <v>1379.626</v>
      </c>
      <c r="V303" s="237">
        <v>1425.4970000000001</v>
      </c>
      <c r="W303" s="237">
        <v>1523.645</v>
      </c>
      <c r="X303" s="237">
        <v>1369.548</v>
      </c>
      <c r="Y303" s="237">
        <v>1383.9559999999999</v>
      </c>
      <c r="Z303" s="237">
        <v>30.042999999999999</v>
      </c>
      <c r="AA303" s="237">
        <v>35.869999999999997</v>
      </c>
    </row>
    <row r="304" spans="1:27" x14ac:dyDescent="0.25">
      <c r="A304" s="238">
        <v>45486.458333333336</v>
      </c>
      <c r="B304" s="237">
        <v>41975</v>
      </c>
      <c r="C304" s="237">
        <v>968.42</v>
      </c>
      <c r="D304" s="237">
        <v>963.65200000000004</v>
      </c>
      <c r="E304" s="237">
        <v>977.43399999999997</v>
      </c>
      <c r="F304" s="237">
        <v>960.12699999999995</v>
      </c>
      <c r="G304" s="237">
        <v>754.03499999999997</v>
      </c>
      <c r="H304" s="237">
        <v>2346.3719999999998</v>
      </c>
      <c r="I304" s="237">
        <v>2354.3710000000001</v>
      </c>
      <c r="J304" s="237">
        <v>2330.7240000000002</v>
      </c>
      <c r="K304" s="237">
        <v>2324.7150000000001</v>
      </c>
      <c r="L304" s="237">
        <v>2340.9899999999998</v>
      </c>
      <c r="M304" s="237">
        <v>2360.0529999999999</v>
      </c>
      <c r="N304" s="237">
        <v>2367.1660000000002</v>
      </c>
      <c r="O304" s="237">
        <v>2338.0540000000001</v>
      </c>
      <c r="P304" s="237">
        <v>2342.4989999999998</v>
      </c>
      <c r="Q304" s="237">
        <v>2360.239</v>
      </c>
      <c r="R304" s="237">
        <v>2364.5929999999998</v>
      </c>
      <c r="S304" s="237">
        <v>2334.41</v>
      </c>
      <c r="T304" s="237">
        <v>2343.8240000000001</v>
      </c>
      <c r="U304" s="237">
        <v>2348.6860000000001</v>
      </c>
      <c r="V304" s="237">
        <v>2343.6640000000002</v>
      </c>
      <c r="W304" s="237">
        <v>2360.1680000000001</v>
      </c>
      <c r="X304" s="237">
        <v>2331.9899999999998</v>
      </c>
      <c r="Y304" s="237">
        <v>2337.5219999999999</v>
      </c>
      <c r="Z304" s="237">
        <v>35.209000000000003</v>
      </c>
      <c r="AA304" s="237">
        <v>47.069000000000003</v>
      </c>
    </row>
    <row r="305" spans="1:27" x14ac:dyDescent="0.25">
      <c r="A305" s="238">
        <v>45486.5</v>
      </c>
      <c r="B305" s="237">
        <v>42653</v>
      </c>
      <c r="C305" s="237">
        <v>983.70799999999997</v>
      </c>
      <c r="D305" s="237">
        <v>983.32</v>
      </c>
      <c r="E305" s="237">
        <v>998.54499999999996</v>
      </c>
      <c r="F305" s="237">
        <v>986.01800000000003</v>
      </c>
      <c r="G305" s="237">
        <v>884.529</v>
      </c>
      <c r="H305" s="237">
        <v>2386.8539999999998</v>
      </c>
      <c r="I305" s="237">
        <v>2393.779</v>
      </c>
      <c r="J305" s="237">
        <v>2382.5810000000001</v>
      </c>
      <c r="K305" s="237">
        <v>2372.8580000000002</v>
      </c>
      <c r="L305" s="237">
        <v>2394.576</v>
      </c>
      <c r="M305" s="237">
        <v>2407.1039999999998</v>
      </c>
      <c r="N305" s="237">
        <v>2416.6930000000002</v>
      </c>
      <c r="O305" s="237">
        <v>2391.5349999999999</v>
      </c>
      <c r="P305" s="237">
        <v>2386.625</v>
      </c>
      <c r="Q305" s="237">
        <v>2400.9659999999999</v>
      </c>
      <c r="R305" s="237">
        <v>2401.203</v>
      </c>
      <c r="S305" s="237">
        <v>2386.346</v>
      </c>
      <c r="T305" s="237">
        <v>2394.692</v>
      </c>
      <c r="U305" s="237">
        <v>2410.9789999999998</v>
      </c>
      <c r="V305" s="237">
        <v>2417.3530000000001</v>
      </c>
      <c r="W305" s="237">
        <v>2413.346</v>
      </c>
      <c r="X305" s="237">
        <v>2396.56</v>
      </c>
      <c r="Y305" s="237">
        <v>2405.5410000000002</v>
      </c>
      <c r="Z305" s="237">
        <v>36.777999999999999</v>
      </c>
      <c r="AA305" s="237">
        <v>49.417999999999999</v>
      </c>
    </row>
    <row r="306" spans="1:27" x14ac:dyDescent="0.25">
      <c r="A306" s="238">
        <v>45486.541666666664</v>
      </c>
      <c r="B306" s="237">
        <v>42848</v>
      </c>
      <c r="C306" s="237">
        <v>981.77200000000005</v>
      </c>
      <c r="D306" s="237">
        <v>980.41899999999998</v>
      </c>
      <c r="E306" s="237">
        <v>998.149</v>
      </c>
      <c r="F306" s="237">
        <v>984.71699999999998</v>
      </c>
      <c r="G306" s="237">
        <v>973.41300000000001</v>
      </c>
      <c r="H306" s="237">
        <v>2401.7939999999999</v>
      </c>
      <c r="I306" s="237">
        <v>2410.5349999999999</v>
      </c>
      <c r="J306" s="237">
        <v>2404.3029999999999</v>
      </c>
      <c r="K306" s="237">
        <v>2397.7979999999998</v>
      </c>
      <c r="L306" s="237">
        <v>2415.056</v>
      </c>
      <c r="M306" s="237">
        <v>2423.8589999999999</v>
      </c>
      <c r="N306" s="237">
        <v>2432.5030000000002</v>
      </c>
      <c r="O306" s="237">
        <v>2408.5219999999999</v>
      </c>
      <c r="P306" s="237">
        <v>2405.8539999999998</v>
      </c>
      <c r="Q306" s="237">
        <v>2416.0529999999999</v>
      </c>
      <c r="R306" s="237">
        <v>2435.944</v>
      </c>
      <c r="S306" s="237">
        <v>2401.0259999999998</v>
      </c>
      <c r="T306" s="237">
        <v>2411.953</v>
      </c>
      <c r="U306" s="237">
        <v>2432.5859999999998</v>
      </c>
      <c r="V306" s="237">
        <v>2446.0619999999999</v>
      </c>
      <c r="W306" s="237">
        <v>2435.018</v>
      </c>
      <c r="X306" s="237">
        <v>2416.2510000000002</v>
      </c>
      <c r="Y306" s="237">
        <v>2429.3150000000001</v>
      </c>
      <c r="Z306" s="237">
        <v>36.546999999999997</v>
      </c>
      <c r="AA306" s="237">
        <v>49.043999999999997</v>
      </c>
    </row>
    <row r="307" spans="1:27" x14ac:dyDescent="0.25">
      <c r="A307" s="238">
        <v>45486.583333333336</v>
      </c>
      <c r="B307" s="237">
        <v>42776</v>
      </c>
      <c r="C307" s="237">
        <v>978.07899999999995</v>
      </c>
      <c r="D307" s="237">
        <v>977.78399999999999</v>
      </c>
      <c r="E307" s="237">
        <v>995.375</v>
      </c>
      <c r="F307" s="237">
        <v>981.58699999999999</v>
      </c>
      <c r="G307" s="237">
        <v>997.59199999999998</v>
      </c>
      <c r="H307" s="237">
        <v>2402.9180000000001</v>
      </c>
      <c r="I307" s="237">
        <v>2403.0160000000001</v>
      </c>
      <c r="J307" s="237">
        <v>2407.6260000000002</v>
      </c>
      <c r="K307" s="237">
        <v>2307.3009999999999</v>
      </c>
      <c r="L307" s="237">
        <v>2409.7660000000001</v>
      </c>
      <c r="M307" s="237">
        <v>2407.9580000000001</v>
      </c>
      <c r="N307" s="237">
        <v>2418.0030000000002</v>
      </c>
      <c r="O307" s="237">
        <v>2406.0279999999998</v>
      </c>
      <c r="P307" s="237">
        <v>2409.9830000000002</v>
      </c>
      <c r="Q307" s="237">
        <v>2409.5219999999999</v>
      </c>
      <c r="R307" s="237">
        <v>2359.1480000000001</v>
      </c>
      <c r="S307" s="237">
        <v>2356.5479999999998</v>
      </c>
      <c r="T307" s="237">
        <v>2402.913</v>
      </c>
      <c r="U307" s="237">
        <v>2412.375</v>
      </c>
      <c r="V307" s="237">
        <v>2418.2689999999998</v>
      </c>
      <c r="W307" s="237">
        <v>2413.4920000000002</v>
      </c>
      <c r="X307" s="237">
        <v>2413.3939999999998</v>
      </c>
      <c r="Y307" s="237">
        <v>2416.7919999999999</v>
      </c>
      <c r="Z307" s="237">
        <v>37.68</v>
      </c>
      <c r="AA307" s="237">
        <v>49.152000000000001</v>
      </c>
    </row>
    <row r="308" spans="1:27" x14ac:dyDescent="0.25">
      <c r="A308" s="238">
        <v>45486.625</v>
      </c>
      <c r="B308" s="237">
        <v>42956</v>
      </c>
      <c r="C308" s="237">
        <v>979.71199999999999</v>
      </c>
      <c r="D308" s="237">
        <v>980.57299999999998</v>
      </c>
      <c r="E308" s="237">
        <v>996.88699999999994</v>
      </c>
      <c r="F308" s="237">
        <v>983.59500000000003</v>
      </c>
      <c r="G308" s="237">
        <v>960.85400000000004</v>
      </c>
      <c r="H308" s="237">
        <v>2384.4569999999999</v>
      </c>
      <c r="I308" s="237">
        <v>2387.8130000000001</v>
      </c>
      <c r="J308" s="237">
        <v>2392.2759999999998</v>
      </c>
      <c r="K308" s="237">
        <v>2338.4560000000001</v>
      </c>
      <c r="L308" s="237">
        <v>2405.3739999999998</v>
      </c>
      <c r="M308" s="237">
        <v>2397.96</v>
      </c>
      <c r="N308" s="237">
        <v>2408.634</v>
      </c>
      <c r="O308" s="237">
        <v>2372.0039999999999</v>
      </c>
      <c r="P308" s="237">
        <v>2388.8890000000001</v>
      </c>
      <c r="Q308" s="237">
        <v>2391.8270000000002</v>
      </c>
      <c r="R308" s="237">
        <v>2380.5039999999999</v>
      </c>
      <c r="S308" s="237">
        <v>2374.46</v>
      </c>
      <c r="T308" s="237">
        <v>2399.4650000000001</v>
      </c>
      <c r="U308" s="237">
        <v>2409.5790000000002</v>
      </c>
      <c r="V308" s="237">
        <v>2423.1669999999999</v>
      </c>
      <c r="W308" s="237">
        <v>2403.4960000000001</v>
      </c>
      <c r="X308" s="237">
        <v>2397.7779999999998</v>
      </c>
      <c r="Y308" s="237">
        <v>2411.498</v>
      </c>
      <c r="Z308" s="237">
        <v>38.665999999999997</v>
      </c>
      <c r="AA308" s="237">
        <v>50.511000000000003</v>
      </c>
    </row>
    <row r="309" spans="1:27" x14ac:dyDescent="0.25">
      <c r="A309" s="238">
        <v>45486.666666666664</v>
      </c>
      <c r="B309" s="237">
        <v>42049</v>
      </c>
      <c r="C309" s="237">
        <v>984.94500000000005</v>
      </c>
      <c r="D309" s="237">
        <v>985.39400000000001</v>
      </c>
      <c r="E309" s="237">
        <v>1000.751</v>
      </c>
      <c r="F309" s="237">
        <v>987.99900000000002</v>
      </c>
      <c r="G309" s="237">
        <v>877.32799999999997</v>
      </c>
      <c r="H309" s="237">
        <v>2370.1260000000002</v>
      </c>
      <c r="I309" s="237">
        <v>2366.152</v>
      </c>
      <c r="J309" s="237">
        <v>2364.6469999999999</v>
      </c>
      <c r="K309" s="237">
        <v>2286.4720000000002</v>
      </c>
      <c r="L309" s="237">
        <v>2373.8220000000001</v>
      </c>
      <c r="M309" s="237">
        <v>2364.152</v>
      </c>
      <c r="N309" s="237">
        <v>2375.2930000000001</v>
      </c>
      <c r="O309" s="237">
        <v>2341.0720000000001</v>
      </c>
      <c r="P309" s="237">
        <v>2369.654</v>
      </c>
      <c r="Q309" s="237">
        <v>2372.38</v>
      </c>
      <c r="R309" s="237">
        <v>2324.9850000000001</v>
      </c>
      <c r="S309" s="237">
        <v>2322.2579999999998</v>
      </c>
      <c r="T309" s="237">
        <v>2359.6350000000002</v>
      </c>
      <c r="U309" s="237">
        <v>2369.2669999999998</v>
      </c>
      <c r="V309" s="237">
        <v>2373.8200000000002</v>
      </c>
      <c r="W309" s="237">
        <v>2374.5500000000002</v>
      </c>
      <c r="X309" s="237">
        <v>2368.9789999999998</v>
      </c>
      <c r="Y309" s="237">
        <v>2376.8679999999999</v>
      </c>
      <c r="Z309" s="237">
        <v>37.598999999999997</v>
      </c>
      <c r="AA309" s="237">
        <v>49.662999999999997</v>
      </c>
    </row>
    <row r="310" spans="1:27" x14ac:dyDescent="0.25">
      <c r="A310" s="238">
        <v>45486.708333333336</v>
      </c>
      <c r="B310" s="237">
        <v>41925</v>
      </c>
      <c r="C310" s="237">
        <v>981.14300000000003</v>
      </c>
      <c r="D310" s="237">
        <v>981.827</v>
      </c>
      <c r="E310" s="237">
        <v>995.36099999999999</v>
      </c>
      <c r="F310" s="237">
        <v>983.04399999999998</v>
      </c>
      <c r="G310" s="237">
        <v>741.34400000000005</v>
      </c>
      <c r="H310" s="237">
        <v>2342.183</v>
      </c>
      <c r="I310" s="237">
        <v>2349.3530000000001</v>
      </c>
      <c r="J310" s="237">
        <v>2338.5129999999999</v>
      </c>
      <c r="K310" s="237">
        <v>2337.8560000000002</v>
      </c>
      <c r="L310" s="237">
        <v>2350.42</v>
      </c>
      <c r="M310" s="237">
        <v>2361.1419999999998</v>
      </c>
      <c r="N310" s="237">
        <v>2371.2199999999998</v>
      </c>
      <c r="O310" s="237">
        <v>2302.549</v>
      </c>
      <c r="P310" s="237">
        <v>2344.21</v>
      </c>
      <c r="Q310" s="237">
        <v>2358.4940000000001</v>
      </c>
      <c r="R310" s="237">
        <v>2378.5360000000001</v>
      </c>
      <c r="S310" s="237">
        <v>2342.9650000000001</v>
      </c>
      <c r="T310" s="237">
        <v>2350.4349999999999</v>
      </c>
      <c r="U310" s="237">
        <v>2362.4899999999998</v>
      </c>
      <c r="V310" s="237">
        <v>2369.1309999999999</v>
      </c>
      <c r="W310" s="237">
        <v>2372.6170000000002</v>
      </c>
      <c r="X310" s="237">
        <v>2347.0419999999999</v>
      </c>
      <c r="Y310" s="237">
        <v>2361.8980000000001</v>
      </c>
      <c r="Z310" s="237">
        <v>38.795000000000002</v>
      </c>
      <c r="AA310" s="237">
        <v>50.51</v>
      </c>
    </row>
    <row r="311" spans="1:27" x14ac:dyDescent="0.25">
      <c r="A311" s="238">
        <v>45486.75</v>
      </c>
      <c r="B311" s="237">
        <v>39680</v>
      </c>
      <c r="C311" s="237">
        <v>948.36400000000003</v>
      </c>
      <c r="D311" s="237">
        <v>947.44899999999996</v>
      </c>
      <c r="E311" s="237">
        <v>959.12199999999996</v>
      </c>
      <c r="F311" s="237">
        <v>947.67399999999998</v>
      </c>
      <c r="G311" s="237">
        <v>506.358</v>
      </c>
      <c r="H311" s="237">
        <v>2257.0030000000002</v>
      </c>
      <c r="I311" s="237">
        <v>2258.7469999999998</v>
      </c>
      <c r="J311" s="237">
        <v>2247.0050000000001</v>
      </c>
      <c r="K311" s="237">
        <v>2248.002</v>
      </c>
      <c r="L311" s="237">
        <v>2256.527</v>
      </c>
      <c r="M311" s="237">
        <v>2262.9299999999998</v>
      </c>
      <c r="N311" s="237">
        <v>2277.386</v>
      </c>
      <c r="O311" s="237">
        <v>2205.9479999999999</v>
      </c>
      <c r="P311" s="237">
        <v>2247.8130000000001</v>
      </c>
      <c r="Q311" s="237">
        <v>2263.66</v>
      </c>
      <c r="R311" s="237">
        <v>2280.482</v>
      </c>
      <c r="S311" s="237">
        <v>2242.3200000000002</v>
      </c>
      <c r="T311" s="237">
        <v>2249.8119999999999</v>
      </c>
      <c r="U311" s="237">
        <v>2256.7530000000002</v>
      </c>
      <c r="V311" s="237">
        <v>2255.873</v>
      </c>
      <c r="W311" s="237">
        <v>2267.4369999999999</v>
      </c>
      <c r="X311" s="237">
        <v>2240.7510000000002</v>
      </c>
      <c r="Y311" s="237">
        <v>2254.4650000000001</v>
      </c>
      <c r="Z311" s="237">
        <v>38.39</v>
      </c>
      <c r="AA311" s="237">
        <v>49.97</v>
      </c>
    </row>
    <row r="312" spans="1:27" x14ac:dyDescent="0.25">
      <c r="A312" s="238">
        <v>45486.791666666664</v>
      </c>
      <c r="B312" s="237">
        <v>35886</v>
      </c>
      <c r="C312" s="237">
        <v>842.35</v>
      </c>
      <c r="D312" s="237">
        <v>865.50900000000001</v>
      </c>
      <c r="E312" s="237">
        <v>862.61199999999997</v>
      </c>
      <c r="F312" s="237">
        <v>847.81399999999996</v>
      </c>
      <c r="G312" s="237">
        <v>303.63900000000001</v>
      </c>
      <c r="H312" s="237">
        <v>2016.1110000000001</v>
      </c>
      <c r="I312" s="237">
        <v>1989.808</v>
      </c>
      <c r="J312" s="237">
        <v>2007.4829999999999</v>
      </c>
      <c r="K312" s="237">
        <v>2013.1289999999999</v>
      </c>
      <c r="L312" s="237">
        <v>2028.6790000000001</v>
      </c>
      <c r="M312" s="237">
        <v>2019.2739999999999</v>
      </c>
      <c r="N312" s="237">
        <v>2039.2339999999999</v>
      </c>
      <c r="O312" s="237">
        <v>1974.4770000000001</v>
      </c>
      <c r="P312" s="237">
        <v>1969.7629999999999</v>
      </c>
      <c r="Q312" s="237">
        <v>1983.1089999999999</v>
      </c>
      <c r="R312" s="237">
        <v>2018.0340000000001</v>
      </c>
      <c r="S312" s="237">
        <v>1986.306</v>
      </c>
      <c r="T312" s="237">
        <v>1996.173</v>
      </c>
      <c r="U312" s="237">
        <v>1974.646</v>
      </c>
      <c r="V312" s="237">
        <v>2008.2639999999999</v>
      </c>
      <c r="W312" s="237">
        <v>2007.175</v>
      </c>
      <c r="X312" s="237">
        <v>1949.0909999999999</v>
      </c>
      <c r="Y312" s="237">
        <v>1987.107</v>
      </c>
      <c r="Z312" s="237">
        <v>35.527000000000001</v>
      </c>
      <c r="AA312" s="237">
        <v>46.634</v>
      </c>
    </row>
    <row r="313" spans="1:27" x14ac:dyDescent="0.25">
      <c r="A313" s="238">
        <v>45486.833333333336</v>
      </c>
      <c r="B313" s="237">
        <v>15713</v>
      </c>
      <c r="C313" s="237">
        <v>431.11599999999999</v>
      </c>
      <c r="D313" s="237">
        <v>535.13199999999995</v>
      </c>
      <c r="E313" s="237">
        <v>495.06</v>
      </c>
      <c r="F313" s="237">
        <v>461.637</v>
      </c>
      <c r="G313" s="237">
        <v>161.42099999999999</v>
      </c>
      <c r="H313" s="237">
        <v>904.17899999999997</v>
      </c>
      <c r="I313" s="237">
        <v>807.09799999999996</v>
      </c>
      <c r="J313" s="237">
        <v>870.65099999999995</v>
      </c>
      <c r="K313" s="237">
        <v>858.89599999999996</v>
      </c>
      <c r="L313" s="237">
        <v>879.04100000000005</v>
      </c>
      <c r="M313" s="237">
        <v>911.93200000000002</v>
      </c>
      <c r="N313" s="237">
        <v>939.36199999999997</v>
      </c>
      <c r="O313" s="237">
        <v>913.59500000000003</v>
      </c>
      <c r="P313" s="237">
        <v>801.92200000000003</v>
      </c>
      <c r="Q313" s="237">
        <v>846.53300000000002</v>
      </c>
      <c r="R313" s="237">
        <v>854.63</v>
      </c>
      <c r="S313" s="237">
        <v>864.73900000000003</v>
      </c>
      <c r="T313" s="237">
        <v>872.10799999999995</v>
      </c>
      <c r="U313" s="237">
        <v>816.95600000000002</v>
      </c>
      <c r="V313" s="237">
        <v>849.05799999999999</v>
      </c>
      <c r="W313" s="237">
        <v>823.245</v>
      </c>
      <c r="X313" s="237">
        <v>820.98400000000004</v>
      </c>
      <c r="Y313" s="237">
        <v>880.11199999999997</v>
      </c>
      <c r="Z313" s="237">
        <v>32.795999999999999</v>
      </c>
      <c r="AA313" s="237">
        <v>39.826000000000001</v>
      </c>
    </row>
    <row r="314" spans="1:27" x14ac:dyDescent="0.25">
      <c r="A314" s="238">
        <v>45486.875</v>
      </c>
      <c r="B314" s="237">
        <v>1771</v>
      </c>
      <c r="C314" s="237">
        <v>46.055</v>
      </c>
      <c r="D314" s="237">
        <v>78.278999999999996</v>
      </c>
      <c r="E314" s="237">
        <v>62.841000000000001</v>
      </c>
      <c r="F314" s="237">
        <v>53.231000000000002</v>
      </c>
      <c r="G314" s="237">
        <v>23.515000000000001</v>
      </c>
      <c r="H314" s="237">
        <v>107.13</v>
      </c>
      <c r="I314" s="237">
        <v>89.304000000000002</v>
      </c>
      <c r="J314" s="237">
        <v>101.864</v>
      </c>
      <c r="K314" s="237">
        <v>101.741</v>
      </c>
      <c r="L314" s="237">
        <v>107.127</v>
      </c>
      <c r="M314" s="237">
        <v>104.334</v>
      </c>
      <c r="N314" s="237">
        <v>109.108</v>
      </c>
      <c r="O314" s="237">
        <v>109.675</v>
      </c>
      <c r="P314" s="237">
        <v>85.507000000000005</v>
      </c>
      <c r="Q314" s="237">
        <v>86.156999999999996</v>
      </c>
      <c r="R314" s="237">
        <v>94.400999999999996</v>
      </c>
      <c r="S314" s="237">
        <v>94.814999999999998</v>
      </c>
      <c r="T314" s="237">
        <v>98.701999999999998</v>
      </c>
      <c r="U314" s="237">
        <v>87.716999999999999</v>
      </c>
      <c r="V314" s="237">
        <v>100.67</v>
      </c>
      <c r="W314" s="237">
        <v>92.959000000000003</v>
      </c>
      <c r="X314" s="237">
        <v>76.301000000000002</v>
      </c>
      <c r="Y314" s="237">
        <v>95.962999999999994</v>
      </c>
      <c r="Z314" s="237">
        <v>26.614000000000001</v>
      </c>
      <c r="AA314" s="237">
        <v>27.815000000000001</v>
      </c>
    </row>
    <row r="315" spans="1:27" x14ac:dyDescent="0.25">
      <c r="A315" s="238">
        <v>45486.916666666664</v>
      </c>
      <c r="B315" s="237">
        <v>0</v>
      </c>
      <c r="C315" s="237">
        <v>0</v>
      </c>
      <c r="D315" s="237">
        <v>0</v>
      </c>
      <c r="E315" s="237">
        <v>0</v>
      </c>
      <c r="F315" s="237">
        <v>0</v>
      </c>
      <c r="G315" s="237">
        <v>0</v>
      </c>
      <c r="H315" s="237">
        <v>0</v>
      </c>
      <c r="I315" s="237">
        <v>0</v>
      </c>
      <c r="J315" s="237">
        <v>0</v>
      </c>
      <c r="K315" s="237">
        <v>0</v>
      </c>
      <c r="L315" s="237">
        <v>0</v>
      </c>
      <c r="M315" s="237">
        <v>0</v>
      </c>
      <c r="N315" s="237">
        <v>0</v>
      </c>
      <c r="O315" s="237">
        <v>0</v>
      </c>
      <c r="P315" s="237">
        <v>0</v>
      </c>
      <c r="Q315" s="237">
        <v>0</v>
      </c>
      <c r="R315" s="237">
        <v>0</v>
      </c>
      <c r="S315" s="237">
        <v>0</v>
      </c>
      <c r="T315" s="237">
        <v>0</v>
      </c>
      <c r="U315" s="237">
        <v>0</v>
      </c>
      <c r="V315" s="237">
        <v>0</v>
      </c>
      <c r="W315" s="237">
        <v>0</v>
      </c>
      <c r="X315" s="237">
        <v>0</v>
      </c>
      <c r="Y315" s="237">
        <v>0</v>
      </c>
      <c r="Z315" s="237">
        <v>21.445</v>
      </c>
      <c r="AA315" s="237">
        <v>20.866</v>
      </c>
    </row>
    <row r="316" spans="1:27" x14ac:dyDescent="0.25">
      <c r="A316" s="238">
        <v>45486.958333333336</v>
      </c>
      <c r="B316" s="237">
        <v>0</v>
      </c>
      <c r="C316" s="237">
        <v>0</v>
      </c>
      <c r="D316" s="237">
        <v>0</v>
      </c>
      <c r="E316" s="237">
        <v>0</v>
      </c>
      <c r="F316" s="237">
        <v>0</v>
      </c>
      <c r="G316" s="237">
        <v>0</v>
      </c>
      <c r="H316" s="237">
        <v>0</v>
      </c>
      <c r="I316" s="237">
        <v>0</v>
      </c>
      <c r="J316" s="237">
        <v>0</v>
      </c>
      <c r="K316" s="237">
        <v>0</v>
      </c>
      <c r="L316" s="237">
        <v>0</v>
      </c>
      <c r="M316" s="237">
        <v>0</v>
      </c>
      <c r="N316" s="237">
        <v>0</v>
      </c>
      <c r="O316" s="237">
        <v>0</v>
      </c>
      <c r="P316" s="237">
        <v>0</v>
      </c>
      <c r="Q316" s="237">
        <v>0</v>
      </c>
      <c r="R316" s="237">
        <v>0</v>
      </c>
      <c r="S316" s="237">
        <v>0</v>
      </c>
      <c r="T316" s="237">
        <v>0</v>
      </c>
      <c r="U316" s="237">
        <v>0</v>
      </c>
      <c r="V316" s="237">
        <v>0</v>
      </c>
      <c r="W316" s="237">
        <v>0</v>
      </c>
      <c r="X316" s="237">
        <v>0</v>
      </c>
      <c r="Y316" s="237">
        <v>0</v>
      </c>
      <c r="Z316" s="237">
        <v>19.542000000000002</v>
      </c>
      <c r="AA316" s="237">
        <v>18.786000000000001</v>
      </c>
    </row>
    <row r="317" spans="1:27" x14ac:dyDescent="0.25">
      <c r="A317" s="238">
        <v>45487</v>
      </c>
      <c r="B317" s="237">
        <v>0</v>
      </c>
      <c r="C317" s="237">
        <v>0</v>
      </c>
      <c r="D317" s="237">
        <v>0</v>
      </c>
      <c r="E317" s="237">
        <v>0</v>
      </c>
      <c r="F317" s="237">
        <v>0</v>
      </c>
      <c r="G317" s="237">
        <v>0</v>
      </c>
      <c r="H317" s="237">
        <v>0</v>
      </c>
      <c r="I317" s="237">
        <v>0</v>
      </c>
      <c r="J317" s="237">
        <v>0</v>
      </c>
      <c r="K317" s="237">
        <v>0</v>
      </c>
      <c r="L317" s="237">
        <v>0</v>
      </c>
      <c r="M317" s="237">
        <v>0</v>
      </c>
      <c r="N317" s="237">
        <v>0</v>
      </c>
      <c r="O317" s="237">
        <v>0</v>
      </c>
      <c r="P317" s="237">
        <v>0</v>
      </c>
      <c r="Q317" s="237">
        <v>0</v>
      </c>
      <c r="R317" s="237">
        <v>0</v>
      </c>
      <c r="S317" s="237">
        <v>0</v>
      </c>
      <c r="T317" s="237">
        <v>0</v>
      </c>
      <c r="U317" s="237">
        <v>0</v>
      </c>
      <c r="V317" s="237">
        <v>0</v>
      </c>
      <c r="W317" s="237">
        <v>0</v>
      </c>
      <c r="X317" s="237">
        <v>0</v>
      </c>
      <c r="Y317" s="237">
        <v>0</v>
      </c>
      <c r="Z317" s="237">
        <v>19</v>
      </c>
      <c r="AA317" s="237">
        <v>18.402000000000001</v>
      </c>
    </row>
    <row r="318" spans="1:27" x14ac:dyDescent="0.25">
      <c r="A318" s="238">
        <v>45487.041666666664</v>
      </c>
      <c r="B318" s="237">
        <v>0</v>
      </c>
      <c r="C318" s="237">
        <v>0</v>
      </c>
      <c r="D318" s="237">
        <v>0</v>
      </c>
      <c r="E318" s="237">
        <v>0</v>
      </c>
      <c r="F318" s="237">
        <v>0</v>
      </c>
      <c r="G318" s="237">
        <v>0</v>
      </c>
      <c r="H318" s="237">
        <v>0</v>
      </c>
      <c r="I318" s="237">
        <v>0</v>
      </c>
      <c r="J318" s="237">
        <v>0</v>
      </c>
      <c r="K318" s="237">
        <v>0</v>
      </c>
      <c r="L318" s="237">
        <v>0</v>
      </c>
      <c r="M318" s="237">
        <v>0</v>
      </c>
      <c r="N318" s="237">
        <v>0</v>
      </c>
      <c r="O318" s="237">
        <v>0</v>
      </c>
      <c r="P318" s="237">
        <v>0</v>
      </c>
      <c r="Q318" s="237">
        <v>0</v>
      </c>
      <c r="R318" s="237">
        <v>0</v>
      </c>
      <c r="S318" s="237">
        <v>0</v>
      </c>
      <c r="T318" s="237">
        <v>0</v>
      </c>
      <c r="U318" s="237">
        <v>0</v>
      </c>
      <c r="V318" s="237">
        <v>0</v>
      </c>
      <c r="W318" s="237">
        <v>0</v>
      </c>
      <c r="X318" s="237">
        <v>0</v>
      </c>
      <c r="Y318" s="237">
        <v>0</v>
      </c>
      <c r="Z318" s="237">
        <v>18.638000000000002</v>
      </c>
      <c r="AA318" s="237">
        <v>18.114999999999998</v>
      </c>
    </row>
    <row r="319" spans="1:27" x14ac:dyDescent="0.25">
      <c r="A319" s="238">
        <v>45487.083333333336</v>
      </c>
      <c r="B319" s="237">
        <v>0</v>
      </c>
      <c r="C319" s="237">
        <v>0</v>
      </c>
      <c r="D319" s="237">
        <v>0</v>
      </c>
      <c r="E319" s="237">
        <v>0</v>
      </c>
      <c r="F319" s="237">
        <v>0</v>
      </c>
      <c r="G319" s="237">
        <v>0</v>
      </c>
      <c r="H319" s="237">
        <v>0</v>
      </c>
      <c r="I319" s="237">
        <v>0</v>
      </c>
      <c r="J319" s="237">
        <v>0</v>
      </c>
      <c r="K319" s="237">
        <v>0</v>
      </c>
      <c r="L319" s="237">
        <v>0</v>
      </c>
      <c r="M319" s="237">
        <v>0</v>
      </c>
      <c r="N319" s="237">
        <v>0</v>
      </c>
      <c r="O319" s="237">
        <v>0</v>
      </c>
      <c r="P319" s="237">
        <v>0</v>
      </c>
      <c r="Q319" s="237">
        <v>0</v>
      </c>
      <c r="R319" s="237">
        <v>0</v>
      </c>
      <c r="S319" s="237">
        <v>0</v>
      </c>
      <c r="T319" s="237">
        <v>0</v>
      </c>
      <c r="U319" s="237">
        <v>0</v>
      </c>
      <c r="V319" s="237">
        <v>0</v>
      </c>
      <c r="W319" s="237">
        <v>0</v>
      </c>
      <c r="X319" s="237">
        <v>0</v>
      </c>
      <c r="Y319" s="237">
        <v>0</v>
      </c>
      <c r="Z319" s="237">
        <v>18.329999999999998</v>
      </c>
      <c r="AA319" s="237">
        <v>17.86</v>
      </c>
    </row>
    <row r="320" spans="1:27" x14ac:dyDescent="0.25">
      <c r="A320" s="238">
        <v>45487.125</v>
      </c>
      <c r="B320" s="237">
        <v>0</v>
      </c>
      <c r="C320" s="237">
        <v>0</v>
      </c>
      <c r="D320" s="237">
        <v>0</v>
      </c>
      <c r="E320" s="237">
        <v>0</v>
      </c>
      <c r="F320" s="237">
        <v>0</v>
      </c>
      <c r="G320" s="237">
        <v>0</v>
      </c>
      <c r="H320" s="237">
        <v>0</v>
      </c>
      <c r="I320" s="237">
        <v>0</v>
      </c>
      <c r="J320" s="237">
        <v>0</v>
      </c>
      <c r="K320" s="237">
        <v>0</v>
      </c>
      <c r="L320" s="237">
        <v>0</v>
      </c>
      <c r="M320" s="237">
        <v>0</v>
      </c>
      <c r="N320" s="237">
        <v>0</v>
      </c>
      <c r="O320" s="237">
        <v>0</v>
      </c>
      <c r="P320" s="237">
        <v>0</v>
      </c>
      <c r="Q320" s="237">
        <v>0</v>
      </c>
      <c r="R320" s="237">
        <v>0</v>
      </c>
      <c r="S320" s="237">
        <v>0</v>
      </c>
      <c r="T320" s="237">
        <v>0</v>
      </c>
      <c r="U320" s="237">
        <v>0</v>
      </c>
      <c r="V320" s="237">
        <v>0</v>
      </c>
      <c r="W320" s="237">
        <v>0</v>
      </c>
      <c r="X320" s="237">
        <v>0</v>
      </c>
      <c r="Y320" s="237">
        <v>0</v>
      </c>
      <c r="Z320" s="237">
        <v>18.097999999999999</v>
      </c>
      <c r="AA320" s="237">
        <v>17.62</v>
      </c>
    </row>
    <row r="321" spans="1:27" x14ac:dyDescent="0.25">
      <c r="A321" s="238">
        <v>45487.166666666664</v>
      </c>
      <c r="B321" s="237">
        <v>0</v>
      </c>
      <c r="C321" s="237">
        <v>0</v>
      </c>
      <c r="D321" s="237">
        <v>0</v>
      </c>
      <c r="E321" s="237">
        <v>0</v>
      </c>
      <c r="F321" s="237">
        <v>0</v>
      </c>
      <c r="G321" s="237">
        <v>0</v>
      </c>
      <c r="H321" s="237">
        <v>0</v>
      </c>
      <c r="I321" s="237">
        <v>0</v>
      </c>
      <c r="J321" s="237">
        <v>0</v>
      </c>
      <c r="K321" s="237">
        <v>0</v>
      </c>
      <c r="L321" s="237">
        <v>0</v>
      </c>
      <c r="M321" s="237">
        <v>0</v>
      </c>
      <c r="N321" s="237">
        <v>0</v>
      </c>
      <c r="O321" s="237">
        <v>0</v>
      </c>
      <c r="P321" s="237">
        <v>0</v>
      </c>
      <c r="Q321" s="237">
        <v>0</v>
      </c>
      <c r="R321" s="237">
        <v>0</v>
      </c>
      <c r="S321" s="237">
        <v>0</v>
      </c>
      <c r="T321" s="237">
        <v>0</v>
      </c>
      <c r="U321" s="237">
        <v>0</v>
      </c>
      <c r="V321" s="237">
        <v>0</v>
      </c>
      <c r="W321" s="237">
        <v>0</v>
      </c>
      <c r="X321" s="237">
        <v>0</v>
      </c>
      <c r="Y321" s="237">
        <v>0</v>
      </c>
      <c r="Z321" s="237">
        <v>18.373999999999999</v>
      </c>
      <c r="AA321" s="237">
        <v>17.975999999999999</v>
      </c>
    </row>
    <row r="322" spans="1:27" x14ac:dyDescent="0.25">
      <c r="A322" s="238">
        <v>45487.208333333336</v>
      </c>
      <c r="B322" s="237">
        <v>0</v>
      </c>
      <c r="C322" s="237">
        <v>0</v>
      </c>
      <c r="D322" s="237">
        <v>0</v>
      </c>
      <c r="E322" s="237">
        <v>0</v>
      </c>
      <c r="F322" s="237">
        <v>0</v>
      </c>
      <c r="G322" s="237">
        <v>0</v>
      </c>
      <c r="H322" s="237">
        <v>0</v>
      </c>
      <c r="I322" s="237">
        <v>0</v>
      </c>
      <c r="J322" s="237">
        <v>0</v>
      </c>
      <c r="K322" s="237">
        <v>0</v>
      </c>
      <c r="L322" s="237">
        <v>0</v>
      </c>
      <c r="M322" s="237">
        <v>0</v>
      </c>
      <c r="N322" s="237">
        <v>0</v>
      </c>
      <c r="O322" s="237">
        <v>0</v>
      </c>
      <c r="P322" s="237">
        <v>0</v>
      </c>
      <c r="Q322" s="237">
        <v>0</v>
      </c>
      <c r="R322" s="237">
        <v>0</v>
      </c>
      <c r="S322" s="237">
        <v>0</v>
      </c>
      <c r="T322" s="237">
        <v>0</v>
      </c>
      <c r="U322" s="237">
        <v>0</v>
      </c>
      <c r="V322" s="237">
        <v>0</v>
      </c>
      <c r="W322" s="237">
        <v>0</v>
      </c>
      <c r="X322" s="237">
        <v>0</v>
      </c>
      <c r="Y322" s="237">
        <v>0</v>
      </c>
      <c r="Z322" s="237">
        <v>18.242999999999999</v>
      </c>
      <c r="AA322" s="237">
        <v>17.876000000000001</v>
      </c>
    </row>
    <row r="323" spans="1:27" x14ac:dyDescent="0.25">
      <c r="A323" s="238">
        <v>45487.25</v>
      </c>
      <c r="B323" s="237">
        <v>0</v>
      </c>
      <c r="C323" s="237">
        <v>0</v>
      </c>
      <c r="D323" s="237">
        <v>0</v>
      </c>
      <c r="E323" s="237">
        <v>0</v>
      </c>
      <c r="F323" s="237">
        <v>0</v>
      </c>
      <c r="G323" s="237">
        <v>0</v>
      </c>
      <c r="H323" s="237">
        <v>0</v>
      </c>
      <c r="I323" s="237">
        <v>0</v>
      </c>
      <c r="J323" s="237">
        <v>0</v>
      </c>
      <c r="K323" s="237">
        <v>0</v>
      </c>
      <c r="L323" s="237">
        <v>0</v>
      </c>
      <c r="M323" s="237">
        <v>0</v>
      </c>
      <c r="N323" s="237">
        <v>0</v>
      </c>
      <c r="O323" s="237">
        <v>0</v>
      </c>
      <c r="P323" s="237">
        <v>0</v>
      </c>
      <c r="Q323" s="237">
        <v>0</v>
      </c>
      <c r="R323" s="237">
        <v>0</v>
      </c>
      <c r="S323" s="237">
        <v>0</v>
      </c>
      <c r="T323" s="237">
        <v>0</v>
      </c>
      <c r="U323" s="237">
        <v>0</v>
      </c>
      <c r="V323" s="237">
        <v>0</v>
      </c>
      <c r="W323" s="237">
        <v>0</v>
      </c>
      <c r="X323" s="237">
        <v>0</v>
      </c>
      <c r="Y323" s="237">
        <v>0</v>
      </c>
      <c r="Z323" s="237">
        <v>17.815999999999999</v>
      </c>
      <c r="AA323" s="237">
        <v>17.494</v>
      </c>
    </row>
    <row r="324" spans="1:27" x14ac:dyDescent="0.25">
      <c r="A324" s="238">
        <v>45487.291666666664</v>
      </c>
      <c r="B324" s="237">
        <v>600</v>
      </c>
      <c r="C324" s="237">
        <v>22.21</v>
      </c>
      <c r="D324" s="237">
        <v>12.875</v>
      </c>
      <c r="E324" s="237">
        <v>16.367999999999999</v>
      </c>
      <c r="F324" s="237">
        <v>19.863</v>
      </c>
      <c r="G324" s="237">
        <v>26.992000000000001</v>
      </c>
      <c r="H324" s="237">
        <v>44.884</v>
      </c>
      <c r="I324" s="237">
        <v>48.997</v>
      </c>
      <c r="J324" s="237">
        <v>37.697000000000003</v>
      </c>
      <c r="K324" s="237">
        <v>34.909999999999997</v>
      </c>
      <c r="L324" s="237">
        <v>33.648000000000003</v>
      </c>
      <c r="M324" s="237">
        <v>35.015999999999998</v>
      </c>
      <c r="N324" s="237">
        <v>37.405999999999999</v>
      </c>
      <c r="O324" s="237">
        <v>40.106999999999999</v>
      </c>
      <c r="P324" s="237">
        <v>44.825000000000003</v>
      </c>
      <c r="Q324" s="237">
        <v>49.356000000000002</v>
      </c>
      <c r="R324" s="237">
        <v>42.807000000000002</v>
      </c>
      <c r="S324" s="237">
        <v>36.634999999999998</v>
      </c>
      <c r="T324" s="237">
        <v>38.457999999999998</v>
      </c>
      <c r="U324" s="237">
        <v>37.039000000000001</v>
      </c>
      <c r="V324" s="237">
        <v>33.040999999999997</v>
      </c>
      <c r="W324" s="237">
        <v>36.908999999999999</v>
      </c>
      <c r="X324" s="237">
        <v>45.631</v>
      </c>
      <c r="Y324" s="237">
        <v>36.134999999999998</v>
      </c>
      <c r="Z324" s="237">
        <v>18.062000000000001</v>
      </c>
      <c r="AA324" s="237">
        <v>17.670000000000002</v>
      </c>
    </row>
    <row r="325" spans="1:27" x14ac:dyDescent="0.25">
      <c r="A325" s="238">
        <v>45487.333333333336</v>
      </c>
      <c r="B325" s="237">
        <v>12358</v>
      </c>
      <c r="C325" s="237">
        <v>316.47699999999998</v>
      </c>
      <c r="D325" s="237">
        <v>233.83199999999999</v>
      </c>
      <c r="E325" s="237">
        <v>274.98200000000003</v>
      </c>
      <c r="F325" s="237">
        <v>310.79300000000001</v>
      </c>
      <c r="G325" s="237">
        <v>169.80600000000001</v>
      </c>
      <c r="H325" s="237">
        <v>739.03800000000001</v>
      </c>
      <c r="I325" s="237">
        <v>803.00400000000002</v>
      </c>
      <c r="J325" s="237">
        <v>699.95799999999997</v>
      </c>
      <c r="K325" s="237">
        <v>666.70500000000004</v>
      </c>
      <c r="L325" s="237">
        <v>641.44100000000003</v>
      </c>
      <c r="M325" s="237">
        <v>657.56399999999996</v>
      </c>
      <c r="N325" s="237">
        <v>694.11</v>
      </c>
      <c r="O325" s="237">
        <v>700.06299999999999</v>
      </c>
      <c r="P325" s="237">
        <v>771.98800000000006</v>
      </c>
      <c r="Q325" s="237">
        <v>789.42499999999995</v>
      </c>
      <c r="R325" s="237">
        <v>762.46600000000001</v>
      </c>
      <c r="S325" s="237">
        <v>690.65800000000002</v>
      </c>
      <c r="T325" s="237">
        <v>683.721</v>
      </c>
      <c r="U325" s="237">
        <v>684.14300000000003</v>
      </c>
      <c r="V325" s="237">
        <v>632.08299999999997</v>
      </c>
      <c r="W325" s="237">
        <v>703.76900000000001</v>
      </c>
      <c r="X325" s="237">
        <v>773.64599999999996</v>
      </c>
      <c r="Y325" s="237">
        <v>673.09699999999998</v>
      </c>
      <c r="Z325" s="237">
        <v>23.163</v>
      </c>
      <c r="AA325" s="237">
        <v>24.169</v>
      </c>
    </row>
    <row r="326" spans="1:27" x14ac:dyDescent="0.25">
      <c r="A326" s="238">
        <v>45487.375</v>
      </c>
      <c r="B326" s="237">
        <v>30990</v>
      </c>
      <c r="C326" s="237">
        <v>784.52800000000002</v>
      </c>
      <c r="D326" s="237">
        <v>732.91</v>
      </c>
      <c r="E326" s="237">
        <v>761.99599999999998</v>
      </c>
      <c r="F326" s="237">
        <v>787.06299999999999</v>
      </c>
      <c r="G326" s="237">
        <v>398.96100000000001</v>
      </c>
      <c r="H326" s="237">
        <v>1736.453</v>
      </c>
      <c r="I326" s="237">
        <v>1780.5229999999999</v>
      </c>
      <c r="J326" s="237">
        <v>1709.2260000000001</v>
      </c>
      <c r="K326" s="237">
        <v>1686.414</v>
      </c>
      <c r="L326" s="237">
        <v>1671.146</v>
      </c>
      <c r="M326" s="237">
        <v>1684.8040000000001</v>
      </c>
      <c r="N326" s="237">
        <v>1729.229</v>
      </c>
      <c r="O326" s="237">
        <v>1708.509</v>
      </c>
      <c r="P326" s="237">
        <v>1756.616</v>
      </c>
      <c r="Q326" s="237">
        <v>1765.8889999999999</v>
      </c>
      <c r="R326" s="237">
        <v>1767.6130000000001</v>
      </c>
      <c r="S326" s="237">
        <v>1703.4829999999999</v>
      </c>
      <c r="T326" s="237">
        <v>1691.481</v>
      </c>
      <c r="U326" s="237">
        <v>1708.347</v>
      </c>
      <c r="V326" s="237">
        <v>1666.202</v>
      </c>
      <c r="W326" s="237">
        <v>1729.521</v>
      </c>
      <c r="X326" s="237">
        <v>1750.0940000000001</v>
      </c>
      <c r="Y326" s="237">
        <v>1692.7149999999999</v>
      </c>
      <c r="Z326" s="237">
        <v>31.396999999999998</v>
      </c>
      <c r="AA326" s="237">
        <v>38.828000000000003</v>
      </c>
    </row>
    <row r="327" spans="1:27" x14ac:dyDescent="0.25">
      <c r="A327" s="238">
        <v>45487.416666666664</v>
      </c>
      <c r="B327" s="237">
        <v>3742</v>
      </c>
      <c r="C327" s="237">
        <v>937.53200000000004</v>
      </c>
      <c r="D327" s="237">
        <v>933.46900000000005</v>
      </c>
      <c r="E327" s="237">
        <v>940.95399999999995</v>
      </c>
      <c r="F327" s="237">
        <v>933.41</v>
      </c>
      <c r="G327" s="237">
        <v>586.79300000000001</v>
      </c>
      <c r="H327" s="237">
        <v>208.22800000000001</v>
      </c>
      <c r="I327" s="237">
        <v>207.92599999999999</v>
      </c>
      <c r="J327" s="237">
        <v>208.17699999999999</v>
      </c>
      <c r="K327" s="237">
        <v>202.19900000000001</v>
      </c>
      <c r="L327" s="237">
        <v>208.31399999999999</v>
      </c>
      <c r="M327" s="237">
        <v>207.643</v>
      </c>
      <c r="N327" s="237">
        <v>207.96600000000001</v>
      </c>
      <c r="O327" s="237">
        <v>207.94200000000001</v>
      </c>
      <c r="P327" s="237">
        <v>208.08099999999999</v>
      </c>
      <c r="Q327" s="237">
        <v>207.81299999999999</v>
      </c>
      <c r="R327" s="237">
        <v>203.06100000000001</v>
      </c>
      <c r="S327" s="237">
        <v>202.94499999999999</v>
      </c>
      <c r="T327" s="237">
        <v>207.57</v>
      </c>
      <c r="U327" s="237">
        <v>207.732</v>
      </c>
      <c r="V327" s="237">
        <v>208.12899999999999</v>
      </c>
      <c r="W327" s="237">
        <v>207.88200000000001</v>
      </c>
      <c r="X327" s="237">
        <v>208.393</v>
      </c>
      <c r="Y327" s="237">
        <v>208.37299999999999</v>
      </c>
      <c r="Z327" s="237">
        <v>34.357999999999997</v>
      </c>
      <c r="AA327" s="237">
        <v>45.899000000000001</v>
      </c>
    </row>
    <row r="328" spans="1:27" x14ac:dyDescent="0.25">
      <c r="A328" s="238">
        <v>45487.458333333336</v>
      </c>
      <c r="B328" s="237">
        <v>0</v>
      </c>
      <c r="C328" s="237">
        <v>976.94</v>
      </c>
      <c r="D328" s="237">
        <v>976.19500000000005</v>
      </c>
      <c r="E328" s="237">
        <v>988.99800000000005</v>
      </c>
      <c r="F328" s="237">
        <v>976.56700000000001</v>
      </c>
      <c r="G328" s="237">
        <v>754.47199999999998</v>
      </c>
      <c r="H328" s="237">
        <v>0</v>
      </c>
      <c r="I328" s="237">
        <v>0</v>
      </c>
      <c r="J328" s="237">
        <v>0</v>
      </c>
      <c r="K328" s="237">
        <v>0</v>
      </c>
      <c r="L328" s="237">
        <v>0</v>
      </c>
      <c r="M328" s="237">
        <v>0</v>
      </c>
      <c r="N328" s="237">
        <v>0</v>
      </c>
      <c r="O328" s="237">
        <v>0</v>
      </c>
      <c r="P328" s="237">
        <v>0</v>
      </c>
      <c r="Q328" s="237">
        <v>0</v>
      </c>
      <c r="R328" s="237">
        <v>0</v>
      </c>
      <c r="S328" s="237">
        <v>0</v>
      </c>
      <c r="T328" s="237">
        <v>0</v>
      </c>
      <c r="U328" s="237">
        <v>0</v>
      </c>
      <c r="V328" s="237">
        <v>0</v>
      </c>
      <c r="W328" s="237">
        <v>0</v>
      </c>
      <c r="X328" s="237">
        <v>0</v>
      </c>
      <c r="Y328" s="237">
        <v>0</v>
      </c>
      <c r="Z328" s="237">
        <v>37.558</v>
      </c>
      <c r="AA328" s="237">
        <v>49.878</v>
      </c>
    </row>
    <row r="329" spans="1:27" x14ac:dyDescent="0.25">
      <c r="A329" s="238">
        <v>45487.5</v>
      </c>
      <c r="B329" s="237">
        <v>0</v>
      </c>
      <c r="C329" s="237">
        <v>987.59799999999996</v>
      </c>
      <c r="D329" s="237">
        <v>987.95500000000004</v>
      </c>
      <c r="E329" s="237">
        <v>1002.538</v>
      </c>
      <c r="F329" s="237">
        <v>991.92899999999997</v>
      </c>
      <c r="G329" s="237">
        <v>888.08500000000004</v>
      </c>
      <c r="H329" s="237">
        <v>0</v>
      </c>
      <c r="I329" s="237">
        <v>0</v>
      </c>
      <c r="J329" s="237">
        <v>0</v>
      </c>
      <c r="K329" s="237">
        <v>0</v>
      </c>
      <c r="L329" s="237">
        <v>0</v>
      </c>
      <c r="M329" s="237">
        <v>0</v>
      </c>
      <c r="N329" s="237">
        <v>0</v>
      </c>
      <c r="O329" s="237">
        <v>0</v>
      </c>
      <c r="P329" s="237">
        <v>0</v>
      </c>
      <c r="Q329" s="237">
        <v>0</v>
      </c>
      <c r="R329" s="237">
        <v>0</v>
      </c>
      <c r="S329" s="237">
        <v>0</v>
      </c>
      <c r="T329" s="237">
        <v>0</v>
      </c>
      <c r="U329" s="237">
        <v>0</v>
      </c>
      <c r="V329" s="237">
        <v>0</v>
      </c>
      <c r="W329" s="237">
        <v>0</v>
      </c>
      <c r="X329" s="237">
        <v>0</v>
      </c>
      <c r="Y329" s="237">
        <v>0</v>
      </c>
      <c r="Z329" s="237">
        <v>37.74</v>
      </c>
      <c r="AA329" s="237">
        <v>50.378999999999998</v>
      </c>
    </row>
    <row r="330" spans="1:27" x14ac:dyDescent="0.25">
      <c r="A330" s="238">
        <v>45487.541666666664</v>
      </c>
      <c r="B330" s="237">
        <v>0</v>
      </c>
      <c r="C330" s="237">
        <v>979.47500000000002</v>
      </c>
      <c r="D330" s="237">
        <v>979.89300000000003</v>
      </c>
      <c r="E330" s="237">
        <v>996.46900000000005</v>
      </c>
      <c r="F330" s="237">
        <v>984.95100000000002</v>
      </c>
      <c r="G330" s="237">
        <v>968.73500000000001</v>
      </c>
      <c r="H330" s="237">
        <v>0</v>
      </c>
      <c r="I330" s="237">
        <v>0</v>
      </c>
      <c r="J330" s="237">
        <v>0</v>
      </c>
      <c r="K330" s="237">
        <v>0</v>
      </c>
      <c r="L330" s="237">
        <v>0</v>
      </c>
      <c r="M330" s="237">
        <v>0</v>
      </c>
      <c r="N330" s="237">
        <v>0</v>
      </c>
      <c r="O330" s="237">
        <v>0</v>
      </c>
      <c r="P330" s="237">
        <v>0</v>
      </c>
      <c r="Q330" s="237">
        <v>0</v>
      </c>
      <c r="R330" s="237">
        <v>0</v>
      </c>
      <c r="S330" s="237">
        <v>0</v>
      </c>
      <c r="T330" s="237">
        <v>0</v>
      </c>
      <c r="U330" s="237">
        <v>0</v>
      </c>
      <c r="V330" s="237">
        <v>0</v>
      </c>
      <c r="W330" s="237">
        <v>0</v>
      </c>
      <c r="X330" s="237">
        <v>0</v>
      </c>
      <c r="Y330" s="237">
        <v>0</v>
      </c>
      <c r="Z330" s="237">
        <v>37.72</v>
      </c>
      <c r="AA330" s="237">
        <v>49.904000000000003</v>
      </c>
    </row>
    <row r="331" spans="1:27" x14ac:dyDescent="0.25">
      <c r="A331" s="238">
        <v>45487.583333333336</v>
      </c>
      <c r="B331" s="237">
        <v>0</v>
      </c>
      <c r="C331" s="237">
        <v>974.05200000000002</v>
      </c>
      <c r="D331" s="237">
        <v>974.10299999999995</v>
      </c>
      <c r="E331" s="237">
        <v>992.26599999999996</v>
      </c>
      <c r="F331" s="237">
        <v>980.37800000000004</v>
      </c>
      <c r="G331" s="237">
        <v>993.77599999999995</v>
      </c>
      <c r="H331" s="237">
        <v>0</v>
      </c>
      <c r="I331" s="237">
        <v>0</v>
      </c>
      <c r="J331" s="237">
        <v>0</v>
      </c>
      <c r="K331" s="237">
        <v>0</v>
      </c>
      <c r="L331" s="237">
        <v>0</v>
      </c>
      <c r="M331" s="237">
        <v>0</v>
      </c>
      <c r="N331" s="237">
        <v>0</v>
      </c>
      <c r="O331" s="237">
        <v>0</v>
      </c>
      <c r="P331" s="237">
        <v>0</v>
      </c>
      <c r="Q331" s="237">
        <v>0</v>
      </c>
      <c r="R331" s="237">
        <v>0</v>
      </c>
      <c r="S331" s="237">
        <v>0</v>
      </c>
      <c r="T331" s="237">
        <v>0</v>
      </c>
      <c r="U331" s="237">
        <v>0</v>
      </c>
      <c r="V331" s="237">
        <v>0</v>
      </c>
      <c r="W331" s="237">
        <v>0</v>
      </c>
      <c r="X331" s="237">
        <v>0</v>
      </c>
      <c r="Y331" s="237">
        <v>0</v>
      </c>
      <c r="Z331" s="237">
        <v>36.695</v>
      </c>
      <c r="AA331" s="237">
        <v>48.189</v>
      </c>
    </row>
    <row r="332" spans="1:27" x14ac:dyDescent="0.25">
      <c r="A332" s="238">
        <v>45487.625</v>
      </c>
      <c r="B332" s="237">
        <v>0</v>
      </c>
      <c r="C332" s="237">
        <v>980.02200000000005</v>
      </c>
      <c r="D332" s="237">
        <v>980.55200000000002</v>
      </c>
      <c r="E332" s="237">
        <v>997.41600000000005</v>
      </c>
      <c r="F332" s="237">
        <v>985.94</v>
      </c>
      <c r="G332" s="237">
        <v>965.66300000000001</v>
      </c>
      <c r="H332" s="237">
        <v>0</v>
      </c>
      <c r="I332" s="237">
        <v>0</v>
      </c>
      <c r="J332" s="237">
        <v>0</v>
      </c>
      <c r="K332" s="237">
        <v>0</v>
      </c>
      <c r="L332" s="237">
        <v>0</v>
      </c>
      <c r="M332" s="237">
        <v>0</v>
      </c>
      <c r="N332" s="237">
        <v>0</v>
      </c>
      <c r="O332" s="237">
        <v>0</v>
      </c>
      <c r="P332" s="237">
        <v>0</v>
      </c>
      <c r="Q332" s="237">
        <v>0</v>
      </c>
      <c r="R332" s="237">
        <v>0</v>
      </c>
      <c r="S332" s="237">
        <v>0</v>
      </c>
      <c r="T332" s="237">
        <v>0</v>
      </c>
      <c r="U332" s="237">
        <v>0</v>
      </c>
      <c r="V332" s="237">
        <v>0</v>
      </c>
      <c r="W332" s="237">
        <v>0</v>
      </c>
      <c r="X332" s="237">
        <v>0</v>
      </c>
      <c r="Y332" s="237">
        <v>0</v>
      </c>
      <c r="Z332" s="237">
        <v>38.893000000000001</v>
      </c>
      <c r="AA332" s="237">
        <v>50.28</v>
      </c>
    </row>
    <row r="333" spans="1:27" x14ac:dyDescent="0.25">
      <c r="A333" s="238">
        <v>45487.666666666664</v>
      </c>
      <c r="B333" s="237">
        <v>1579</v>
      </c>
      <c r="C333" s="237">
        <v>982.596</v>
      </c>
      <c r="D333" s="237">
        <v>983.88400000000001</v>
      </c>
      <c r="E333" s="237">
        <v>999.75199999999995</v>
      </c>
      <c r="F333" s="237">
        <v>988.17</v>
      </c>
      <c r="G333" s="237">
        <v>876.024</v>
      </c>
      <c r="H333" s="237">
        <v>123.16</v>
      </c>
      <c r="I333" s="237">
        <v>122.898</v>
      </c>
      <c r="J333" s="237">
        <v>123.006</v>
      </c>
      <c r="K333" s="237">
        <v>116.633</v>
      </c>
      <c r="L333" s="237">
        <v>123.19799999999999</v>
      </c>
      <c r="M333" s="237">
        <v>122.63200000000001</v>
      </c>
      <c r="N333" s="237">
        <v>123.244</v>
      </c>
      <c r="O333" s="237">
        <v>122.026</v>
      </c>
      <c r="P333" s="237">
        <v>122.83499999999999</v>
      </c>
      <c r="Q333" s="237">
        <v>122.843</v>
      </c>
      <c r="R333" s="237">
        <v>120.095</v>
      </c>
      <c r="S333" s="237">
        <v>119.998</v>
      </c>
      <c r="T333" s="237">
        <v>122.47499999999999</v>
      </c>
      <c r="U333" s="237">
        <v>122.82599999999999</v>
      </c>
      <c r="V333" s="237">
        <v>123.28</v>
      </c>
      <c r="W333" s="237">
        <v>122.947</v>
      </c>
      <c r="X333" s="237">
        <v>123.033</v>
      </c>
      <c r="Y333" s="237">
        <v>123.083</v>
      </c>
      <c r="Z333" s="237">
        <v>41.213000000000001</v>
      </c>
      <c r="AA333" s="237">
        <v>52.220999999999997</v>
      </c>
    </row>
    <row r="334" spans="1:27" x14ac:dyDescent="0.25">
      <c r="A334" s="238">
        <v>45487.708333333336</v>
      </c>
      <c r="B334" s="237">
        <v>41018</v>
      </c>
      <c r="C334" s="237">
        <v>971.22799999999995</v>
      </c>
      <c r="D334" s="237">
        <v>972.58100000000002</v>
      </c>
      <c r="E334" s="237">
        <v>986.21699999999998</v>
      </c>
      <c r="F334" s="237">
        <v>974.625</v>
      </c>
      <c r="G334" s="237">
        <v>733.89800000000002</v>
      </c>
      <c r="H334" s="237">
        <v>2292.2860000000001</v>
      </c>
      <c r="I334" s="237">
        <v>2283.5659999999998</v>
      </c>
      <c r="J334" s="237">
        <v>2290.6619999999998</v>
      </c>
      <c r="K334" s="237">
        <v>2222.328</v>
      </c>
      <c r="L334" s="237">
        <v>2292.538</v>
      </c>
      <c r="M334" s="237">
        <v>2290.701</v>
      </c>
      <c r="N334" s="237">
        <v>2282.346</v>
      </c>
      <c r="O334" s="237">
        <v>2277.306</v>
      </c>
      <c r="P334" s="237">
        <v>2289.6</v>
      </c>
      <c r="Q334" s="237">
        <v>2286.5590000000002</v>
      </c>
      <c r="R334" s="237">
        <v>2230.0239999999999</v>
      </c>
      <c r="S334" s="237">
        <v>2236.6080000000002</v>
      </c>
      <c r="T334" s="237">
        <v>2279.5039999999999</v>
      </c>
      <c r="U334" s="237">
        <v>2289.0819999999999</v>
      </c>
      <c r="V334" s="237">
        <v>2284.3629999999998</v>
      </c>
      <c r="W334" s="237">
        <v>2288.672</v>
      </c>
      <c r="X334" s="237">
        <v>2287.6680000000001</v>
      </c>
      <c r="Y334" s="237">
        <v>2289.0929999999998</v>
      </c>
      <c r="Z334" s="237">
        <v>37.237000000000002</v>
      </c>
      <c r="AA334" s="237">
        <v>49.598999999999997</v>
      </c>
    </row>
    <row r="335" spans="1:27" x14ac:dyDescent="0.25">
      <c r="A335" s="238">
        <v>45487.75</v>
      </c>
      <c r="B335" s="237">
        <v>40107</v>
      </c>
      <c r="C335" s="237">
        <v>936.12300000000005</v>
      </c>
      <c r="D335" s="237">
        <v>936.17700000000002</v>
      </c>
      <c r="E335" s="237">
        <v>950.55200000000002</v>
      </c>
      <c r="F335" s="237">
        <v>939.81799999999998</v>
      </c>
      <c r="G335" s="237">
        <v>508.346</v>
      </c>
      <c r="H335" s="237">
        <v>2229.038</v>
      </c>
      <c r="I335" s="237">
        <v>2237.482</v>
      </c>
      <c r="J335" s="237">
        <v>2229.5320000000002</v>
      </c>
      <c r="K335" s="237">
        <v>2230.7530000000002</v>
      </c>
      <c r="L335" s="237">
        <v>2242.192</v>
      </c>
      <c r="M335" s="237">
        <v>2249.1010000000001</v>
      </c>
      <c r="N335" s="237">
        <v>2259.0720000000001</v>
      </c>
      <c r="O335" s="237">
        <v>2184.915</v>
      </c>
      <c r="P335" s="237">
        <v>2227.5369999999998</v>
      </c>
      <c r="Q335" s="237">
        <v>2244.721</v>
      </c>
      <c r="R335" s="237">
        <v>2263.79</v>
      </c>
      <c r="S335" s="237">
        <v>2231.2069999999999</v>
      </c>
      <c r="T335" s="237">
        <v>2239.1280000000002</v>
      </c>
      <c r="U335" s="237">
        <v>2247.009</v>
      </c>
      <c r="V335" s="237">
        <v>2247.2829999999999</v>
      </c>
      <c r="W335" s="237">
        <v>2254.4609999999998</v>
      </c>
      <c r="X335" s="237">
        <v>2233.4070000000002</v>
      </c>
      <c r="Y335" s="237">
        <v>2238.33</v>
      </c>
      <c r="Z335" s="237">
        <v>36.343000000000004</v>
      </c>
      <c r="AA335" s="237">
        <v>47.764000000000003</v>
      </c>
    </row>
    <row r="336" spans="1:27" x14ac:dyDescent="0.25">
      <c r="A336" s="238">
        <v>45487.791666666664</v>
      </c>
      <c r="B336" s="237">
        <v>35040</v>
      </c>
      <c r="C336" s="237">
        <v>825.98299999999995</v>
      </c>
      <c r="D336" s="237">
        <v>851.4</v>
      </c>
      <c r="E336" s="237">
        <v>848.18899999999996</v>
      </c>
      <c r="F336" s="237">
        <v>837.149</v>
      </c>
      <c r="G336" s="237">
        <v>288.80900000000003</v>
      </c>
      <c r="H336" s="237">
        <v>1967.19</v>
      </c>
      <c r="I336" s="237">
        <v>1951.133</v>
      </c>
      <c r="J336" s="237">
        <v>1982.5909999999999</v>
      </c>
      <c r="K336" s="237">
        <v>1987.971</v>
      </c>
      <c r="L336" s="237">
        <v>2004.126</v>
      </c>
      <c r="M336" s="237">
        <v>1995.8009999999999</v>
      </c>
      <c r="N336" s="237">
        <v>2012.739</v>
      </c>
      <c r="O336" s="237">
        <v>1939.1020000000001</v>
      </c>
      <c r="P336" s="237">
        <v>1939.923</v>
      </c>
      <c r="Q336" s="237">
        <v>1939.508</v>
      </c>
      <c r="R336" s="237">
        <v>1991.15</v>
      </c>
      <c r="S336" s="237">
        <v>1960.8119999999999</v>
      </c>
      <c r="T336" s="237">
        <v>1971.1220000000001</v>
      </c>
      <c r="U336" s="237">
        <v>1952.1</v>
      </c>
      <c r="V336" s="237">
        <v>1984.7760000000001</v>
      </c>
      <c r="W336" s="237">
        <v>1979.32</v>
      </c>
      <c r="X336" s="237">
        <v>1923.1859999999999</v>
      </c>
      <c r="Y336" s="237">
        <v>1949.9059999999999</v>
      </c>
      <c r="Z336" s="237">
        <v>35.366</v>
      </c>
      <c r="AA336" s="237">
        <v>45.997</v>
      </c>
    </row>
    <row r="337" spans="1:27" x14ac:dyDescent="0.25">
      <c r="A337" s="238">
        <v>45487.833333333336</v>
      </c>
      <c r="B337" s="237">
        <v>15328</v>
      </c>
      <c r="C337" s="237">
        <v>429.26</v>
      </c>
      <c r="D337" s="237">
        <v>534.63699999999994</v>
      </c>
      <c r="E337" s="237">
        <v>490.19799999999998</v>
      </c>
      <c r="F337" s="237">
        <v>459.51299999999998</v>
      </c>
      <c r="G337" s="237">
        <v>161.27199999999999</v>
      </c>
      <c r="H337" s="237">
        <v>889.57</v>
      </c>
      <c r="I337" s="237">
        <v>805.73699999999997</v>
      </c>
      <c r="J337" s="237">
        <v>880.46100000000001</v>
      </c>
      <c r="K337" s="237">
        <v>859.09799999999996</v>
      </c>
      <c r="L337" s="237">
        <v>871.726</v>
      </c>
      <c r="M337" s="237">
        <v>909.83100000000002</v>
      </c>
      <c r="N337" s="237">
        <v>933.66700000000003</v>
      </c>
      <c r="O337" s="237">
        <v>891.46100000000001</v>
      </c>
      <c r="P337" s="237">
        <v>800.88699999999994</v>
      </c>
      <c r="Q337" s="237">
        <v>830.47299999999996</v>
      </c>
      <c r="R337" s="237">
        <v>861.07</v>
      </c>
      <c r="S337" s="237">
        <v>864.827</v>
      </c>
      <c r="T337" s="237">
        <v>868.31100000000004</v>
      </c>
      <c r="U337" s="237">
        <v>814.298</v>
      </c>
      <c r="V337" s="237">
        <v>849.18200000000002</v>
      </c>
      <c r="W337" s="237">
        <v>818.63</v>
      </c>
      <c r="X337" s="237">
        <v>816.447</v>
      </c>
      <c r="Y337" s="237">
        <v>868.86400000000003</v>
      </c>
      <c r="Z337" s="237">
        <v>32.569000000000003</v>
      </c>
      <c r="AA337" s="237">
        <v>39.515999999999998</v>
      </c>
    </row>
    <row r="338" spans="1:27" x14ac:dyDescent="0.25">
      <c r="A338" s="238">
        <v>45487.875</v>
      </c>
      <c r="B338" s="237">
        <v>1774</v>
      </c>
      <c r="C338" s="237">
        <v>45.122999999999998</v>
      </c>
      <c r="D338" s="237">
        <v>77.412999999999997</v>
      </c>
      <c r="E338" s="237">
        <v>60.790999999999997</v>
      </c>
      <c r="F338" s="237">
        <v>52.267000000000003</v>
      </c>
      <c r="G338" s="237">
        <v>23.48</v>
      </c>
      <c r="H338" s="237">
        <v>104.56100000000001</v>
      </c>
      <c r="I338" s="237">
        <v>88.308000000000007</v>
      </c>
      <c r="J338" s="237">
        <v>102.66500000000001</v>
      </c>
      <c r="K338" s="237">
        <v>102.15300000000001</v>
      </c>
      <c r="L338" s="237">
        <v>107.483</v>
      </c>
      <c r="M338" s="237">
        <v>101.855</v>
      </c>
      <c r="N338" s="237">
        <v>106.705</v>
      </c>
      <c r="O338" s="237">
        <v>105.18899999999999</v>
      </c>
      <c r="P338" s="237">
        <v>83.766999999999996</v>
      </c>
      <c r="Q338" s="237">
        <v>85.004999999999995</v>
      </c>
      <c r="R338" s="237">
        <v>96.063000000000002</v>
      </c>
      <c r="S338" s="237">
        <v>95.552000000000007</v>
      </c>
      <c r="T338" s="237">
        <v>98.918999999999997</v>
      </c>
      <c r="U338" s="237">
        <v>87.447999999999993</v>
      </c>
      <c r="V338" s="237">
        <v>98.635999999999996</v>
      </c>
      <c r="W338" s="237">
        <v>92.947999999999993</v>
      </c>
      <c r="X338" s="237">
        <v>76.435000000000002</v>
      </c>
      <c r="Y338" s="237">
        <v>95.691000000000003</v>
      </c>
      <c r="Z338" s="237">
        <v>25.673999999999999</v>
      </c>
      <c r="AA338" s="237">
        <v>26.93</v>
      </c>
    </row>
    <row r="339" spans="1:27" x14ac:dyDescent="0.25">
      <c r="A339" s="238">
        <v>45487.916666666664</v>
      </c>
      <c r="B339" s="237">
        <v>0</v>
      </c>
      <c r="C339" s="237">
        <v>0</v>
      </c>
      <c r="D339" s="237">
        <v>0</v>
      </c>
      <c r="E339" s="237">
        <v>0</v>
      </c>
      <c r="F339" s="237">
        <v>0</v>
      </c>
      <c r="G339" s="237">
        <v>0</v>
      </c>
      <c r="H339" s="237">
        <v>0</v>
      </c>
      <c r="I339" s="237">
        <v>0</v>
      </c>
      <c r="J339" s="237">
        <v>0</v>
      </c>
      <c r="K339" s="237">
        <v>0</v>
      </c>
      <c r="L339" s="237">
        <v>0</v>
      </c>
      <c r="M339" s="237">
        <v>0</v>
      </c>
      <c r="N339" s="237">
        <v>0</v>
      </c>
      <c r="O339" s="237">
        <v>0</v>
      </c>
      <c r="P339" s="237">
        <v>0</v>
      </c>
      <c r="Q339" s="237">
        <v>0</v>
      </c>
      <c r="R339" s="237">
        <v>0</v>
      </c>
      <c r="S339" s="237">
        <v>0</v>
      </c>
      <c r="T339" s="237">
        <v>0</v>
      </c>
      <c r="U339" s="237">
        <v>0</v>
      </c>
      <c r="V339" s="237">
        <v>0</v>
      </c>
      <c r="W339" s="237">
        <v>0</v>
      </c>
      <c r="X339" s="237">
        <v>0</v>
      </c>
      <c r="Y339" s="237">
        <v>0</v>
      </c>
      <c r="Z339" s="237">
        <v>21.856000000000002</v>
      </c>
      <c r="AA339" s="237">
        <v>21.363</v>
      </c>
    </row>
    <row r="340" spans="1:27" x14ac:dyDescent="0.25">
      <c r="A340" s="238">
        <v>45487.958333333336</v>
      </c>
      <c r="B340" s="237">
        <v>0</v>
      </c>
      <c r="C340" s="237">
        <v>0</v>
      </c>
      <c r="D340" s="237">
        <v>0</v>
      </c>
      <c r="E340" s="237">
        <v>0</v>
      </c>
      <c r="F340" s="237">
        <v>0</v>
      </c>
      <c r="G340" s="237">
        <v>0</v>
      </c>
      <c r="H340" s="237">
        <v>0</v>
      </c>
      <c r="I340" s="237">
        <v>0</v>
      </c>
      <c r="J340" s="237">
        <v>0</v>
      </c>
      <c r="K340" s="237">
        <v>0</v>
      </c>
      <c r="L340" s="237">
        <v>0</v>
      </c>
      <c r="M340" s="237">
        <v>0</v>
      </c>
      <c r="N340" s="237">
        <v>0</v>
      </c>
      <c r="O340" s="237">
        <v>0</v>
      </c>
      <c r="P340" s="237">
        <v>0</v>
      </c>
      <c r="Q340" s="237">
        <v>0</v>
      </c>
      <c r="R340" s="237">
        <v>0</v>
      </c>
      <c r="S340" s="237">
        <v>0</v>
      </c>
      <c r="T340" s="237">
        <v>0</v>
      </c>
      <c r="U340" s="237">
        <v>0</v>
      </c>
      <c r="V340" s="237">
        <v>0</v>
      </c>
      <c r="W340" s="237">
        <v>0</v>
      </c>
      <c r="X340" s="237">
        <v>0</v>
      </c>
      <c r="Y340" s="237">
        <v>0</v>
      </c>
      <c r="Z340" s="237">
        <v>20.844999999999999</v>
      </c>
      <c r="AA340" s="237">
        <v>20.22</v>
      </c>
    </row>
    <row r="341" spans="1:27" x14ac:dyDescent="0.25">
      <c r="A341" s="238">
        <v>45488</v>
      </c>
      <c r="B341" s="237">
        <v>0</v>
      </c>
      <c r="C341" s="237">
        <v>0</v>
      </c>
      <c r="D341" s="237">
        <v>0</v>
      </c>
      <c r="E341" s="237">
        <v>0</v>
      </c>
      <c r="F341" s="237">
        <v>0</v>
      </c>
      <c r="G341" s="237">
        <v>0</v>
      </c>
      <c r="H341" s="237">
        <v>0</v>
      </c>
      <c r="I341" s="237">
        <v>0</v>
      </c>
      <c r="J341" s="237">
        <v>0</v>
      </c>
      <c r="K341" s="237">
        <v>0</v>
      </c>
      <c r="L341" s="237">
        <v>0</v>
      </c>
      <c r="M341" s="237">
        <v>0</v>
      </c>
      <c r="N341" s="237">
        <v>0</v>
      </c>
      <c r="O341" s="237">
        <v>0</v>
      </c>
      <c r="P341" s="237">
        <v>0</v>
      </c>
      <c r="Q341" s="237">
        <v>0</v>
      </c>
      <c r="R341" s="237">
        <v>0</v>
      </c>
      <c r="S341" s="237">
        <v>0</v>
      </c>
      <c r="T341" s="237">
        <v>0</v>
      </c>
      <c r="U341" s="237">
        <v>0</v>
      </c>
      <c r="V341" s="237">
        <v>0</v>
      </c>
      <c r="W341" s="237">
        <v>0</v>
      </c>
      <c r="X341" s="237">
        <v>0</v>
      </c>
      <c r="Y341" s="237">
        <v>0</v>
      </c>
      <c r="Z341" s="237">
        <v>19.36</v>
      </c>
      <c r="AA341" s="237">
        <v>18.672000000000001</v>
      </c>
    </row>
    <row r="342" spans="1:27" x14ac:dyDescent="0.25">
      <c r="A342" s="238">
        <v>45488.041666666664</v>
      </c>
      <c r="B342" s="237">
        <v>0</v>
      </c>
      <c r="C342" s="237">
        <v>0</v>
      </c>
      <c r="D342" s="237">
        <v>0</v>
      </c>
      <c r="E342" s="237">
        <v>0</v>
      </c>
      <c r="F342" s="237">
        <v>0</v>
      </c>
      <c r="G342" s="237">
        <v>0</v>
      </c>
      <c r="H342" s="237">
        <v>0</v>
      </c>
      <c r="I342" s="237">
        <v>0</v>
      </c>
      <c r="J342" s="237">
        <v>0</v>
      </c>
      <c r="K342" s="237">
        <v>0</v>
      </c>
      <c r="L342" s="237">
        <v>0</v>
      </c>
      <c r="M342" s="237">
        <v>0</v>
      </c>
      <c r="N342" s="237">
        <v>0</v>
      </c>
      <c r="O342" s="237">
        <v>0</v>
      </c>
      <c r="P342" s="237">
        <v>0</v>
      </c>
      <c r="Q342" s="237">
        <v>0</v>
      </c>
      <c r="R342" s="237">
        <v>0</v>
      </c>
      <c r="S342" s="237">
        <v>0</v>
      </c>
      <c r="T342" s="237">
        <v>0</v>
      </c>
      <c r="U342" s="237">
        <v>0</v>
      </c>
      <c r="V342" s="237">
        <v>0</v>
      </c>
      <c r="W342" s="237">
        <v>0</v>
      </c>
      <c r="X342" s="237">
        <v>0</v>
      </c>
      <c r="Y342" s="237">
        <v>0</v>
      </c>
      <c r="Z342" s="237">
        <v>18.181000000000001</v>
      </c>
      <c r="AA342" s="237">
        <v>17.596</v>
      </c>
    </row>
    <row r="343" spans="1:27" x14ac:dyDescent="0.25">
      <c r="A343" s="238">
        <v>45488.083333333336</v>
      </c>
      <c r="B343" s="237">
        <v>0</v>
      </c>
      <c r="C343" s="237">
        <v>0</v>
      </c>
      <c r="D343" s="237">
        <v>0</v>
      </c>
      <c r="E343" s="237">
        <v>0</v>
      </c>
      <c r="F343" s="237">
        <v>0</v>
      </c>
      <c r="G343" s="237">
        <v>0</v>
      </c>
      <c r="H343" s="237">
        <v>0</v>
      </c>
      <c r="I343" s="237">
        <v>0</v>
      </c>
      <c r="J343" s="237">
        <v>0</v>
      </c>
      <c r="K343" s="237">
        <v>0</v>
      </c>
      <c r="L343" s="237">
        <v>0</v>
      </c>
      <c r="M343" s="237">
        <v>0</v>
      </c>
      <c r="N343" s="237">
        <v>0</v>
      </c>
      <c r="O343" s="237">
        <v>0</v>
      </c>
      <c r="P343" s="237">
        <v>0</v>
      </c>
      <c r="Q343" s="237">
        <v>0</v>
      </c>
      <c r="R343" s="237">
        <v>0</v>
      </c>
      <c r="S343" s="237">
        <v>0</v>
      </c>
      <c r="T343" s="237">
        <v>0</v>
      </c>
      <c r="U343" s="237">
        <v>0</v>
      </c>
      <c r="V343" s="237">
        <v>0</v>
      </c>
      <c r="W343" s="237">
        <v>0</v>
      </c>
      <c r="X343" s="237">
        <v>0</v>
      </c>
      <c r="Y343" s="237">
        <v>0</v>
      </c>
      <c r="Z343" s="237">
        <v>17.611999999999998</v>
      </c>
      <c r="AA343" s="237">
        <v>17.035</v>
      </c>
    </row>
    <row r="344" spans="1:27" x14ac:dyDescent="0.25">
      <c r="A344" s="238">
        <v>45488.125</v>
      </c>
      <c r="B344" s="237">
        <v>0</v>
      </c>
      <c r="C344" s="237">
        <v>0</v>
      </c>
      <c r="D344" s="237">
        <v>0</v>
      </c>
      <c r="E344" s="237">
        <v>0</v>
      </c>
      <c r="F344" s="237">
        <v>0</v>
      </c>
      <c r="G344" s="237">
        <v>0</v>
      </c>
      <c r="H344" s="237">
        <v>0</v>
      </c>
      <c r="I344" s="237">
        <v>0</v>
      </c>
      <c r="J344" s="237">
        <v>0</v>
      </c>
      <c r="K344" s="237">
        <v>0</v>
      </c>
      <c r="L344" s="237">
        <v>0</v>
      </c>
      <c r="M344" s="237">
        <v>0</v>
      </c>
      <c r="N344" s="237">
        <v>0</v>
      </c>
      <c r="O344" s="237">
        <v>0</v>
      </c>
      <c r="P344" s="237">
        <v>0</v>
      </c>
      <c r="Q344" s="237">
        <v>0</v>
      </c>
      <c r="R344" s="237">
        <v>0</v>
      </c>
      <c r="S344" s="237">
        <v>0</v>
      </c>
      <c r="T344" s="237">
        <v>0</v>
      </c>
      <c r="U344" s="237">
        <v>0</v>
      </c>
      <c r="V344" s="237">
        <v>0</v>
      </c>
      <c r="W344" s="237">
        <v>0</v>
      </c>
      <c r="X344" s="237">
        <v>0</v>
      </c>
      <c r="Y344" s="237">
        <v>0</v>
      </c>
      <c r="Z344" s="237">
        <v>17.576000000000001</v>
      </c>
      <c r="AA344" s="237">
        <v>17.068999999999999</v>
      </c>
    </row>
    <row r="345" spans="1:27" x14ac:dyDescent="0.25">
      <c r="A345" s="238">
        <v>45488.166666666664</v>
      </c>
      <c r="B345" s="237">
        <v>0</v>
      </c>
      <c r="C345" s="237">
        <v>0</v>
      </c>
      <c r="D345" s="237">
        <v>0</v>
      </c>
      <c r="E345" s="237">
        <v>0</v>
      </c>
      <c r="F345" s="237">
        <v>0</v>
      </c>
      <c r="G345" s="237">
        <v>0</v>
      </c>
      <c r="H345" s="237">
        <v>0</v>
      </c>
      <c r="I345" s="237">
        <v>0</v>
      </c>
      <c r="J345" s="237">
        <v>0</v>
      </c>
      <c r="K345" s="237">
        <v>0</v>
      </c>
      <c r="L345" s="237">
        <v>0</v>
      </c>
      <c r="M345" s="237">
        <v>0</v>
      </c>
      <c r="N345" s="237">
        <v>0</v>
      </c>
      <c r="O345" s="237">
        <v>0</v>
      </c>
      <c r="P345" s="237">
        <v>0</v>
      </c>
      <c r="Q345" s="237">
        <v>0</v>
      </c>
      <c r="R345" s="237">
        <v>0</v>
      </c>
      <c r="S345" s="237">
        <v>0</v>
      </c>
      <c r="T345" s="237">
        <v>0</v>
      </c>
      <c r="U345" s="237">
        <v>0</v>
      </c>
      <c r="V345" s="237">
        <v>0</v>
      </c>
      <c r="W345" s="237">
        <v>0</v>
      </c>
      <c r="X345" s="237">
        <v>0</v>
      </c>
      <c r="Y345" s="237">
        <v>0</v>
      </c>
      <c r="Z345" s="237">
        <v>17.376999999999999</v>
      </c>
      <c r="AA345" s="237">
        <v>16.832999999999998</v>
      </c>
    </row>
    <row r="346" spans="1:27" x14ac:dyDescent="0.25">
      <c r="A346" s="238">
        <v>45488.208333333336</v>
      </c>
      <c r="B346" s="237">
        <v>0</v>
      </c>
      <c r="C346" s="237">
        <v>0</v>
      </c>
      <c r="D346" s="237">
        <v>0</v>
      </c>
      <c r="E346" s="237">
        <v>0</v>
      </c>
      <c r="F346" s="237">
        <v>0</v>
      </c>
      <c r="G346" s="237">
        <v>0</v>
      </c>
      <c r="H346" s="237">
        <v>0</v>
      </c>
      <c r="I346" s="237">
        <v>0</v>
      </c>
      <c r="J346" s="237">
        <v>0</v>
      </c>
      <c r="K346" s="237">
        <v>0</v>
      </c>
      <c r="L346" s="237">
        <v>0</v>
      </c>
      <c r="M346" s="237">
        <v>0</v>
      </c>
      <c r="N346" s="237">
        <v>0</v>
      </c>
      <c r="O346" s="237">
        <v>0</v>
      </c>
      <c r="P346" s="237">
        <v>0</v>
      </c>
      <c r="Q346" s="237">
        <v>0</v>
      </c>
      <c r="R346" s="237">
        <v>0</v>
      </c>
      <c r="S346" s="237">
        <v>0</v>
      </c>
      <c r="T346" s="237">
        <v>0</v>
      </c>
      <c r="U346" s="237">
        <v>0</v>
      </c>
      <c r="V346" s="237">
        <v>0</v>
      </c>
      <c r="W346" s="237">
        <v>0</v>
      </c>
      <c r="X346" s="237">
        <v>0</v>
      </c>
      <c r="Y346" s="237">
        <v>0</v>
      </c>
      <c r="Z346" s="237">
        <v>17.651</v>
      </c>
      <c r="AA346" s="237">
        <v>17.236000000000001</v>
      </c>
    </row>
    <row r="347" spans="1:27" x14ac:dyDescent="0.25">
      <c r="A347" s="238">
        <v>45488.25</v>
      </c>
      <c r="B347" s="237">
        <v>0</v>
      </c>
      <c r="C347" s="237">
        <v>0</v>
      </c>
      <c r="D347" s="237">
        <v>0</v>
      </c>
      <c r="E347" s="237">
        <v>0</v>
      </c>
      <c r="F347" s="237">
        <v>0</v>
      </c>
      <c r="G347" s="237">
        <v>0</v>
      </c>
      <c r="H347" s="237">
        <v>0</v>
      </c>
      <c r="I347" s="237">
        <v>0</v>
      </c>
      <c r="J347" s="237">
        <v>0</v>
      </c>
      <c r="K347" s="237">
        <v>0</v>
      </c>
      <c r="L347" s="237">
        <v>0</v>
      </c>
      <c r="M347" s="237">
        <v>0</v>
      </c>
      <c r="N347" s="237">
        <v>0</v>
      </c>
      <c r="O347" s="237">
        <v>0</v>
      </c>
      <c r="P347" s="237">
        <v>0</v>
      </c>
      <c r="Q347" s="237">
        <v>0</v>
      </c>
      <c r="R347" s="237">
        <v>0</v>
      </c>
      <c r="S347" s="237">
        <v>0</v>
      </c>
      <c r="T347" s="237">
        <v>0</v>
      </c>
      <c r="U347" s="237">
        <v>0</v>
      </c>
      <c r="V347" s="237">
        <v>0</v>
      </c>
      <c r="W347" s="237">
        <v>0</v>
      </c>
      <c r="X347" s="237">
        <v>0</v>
      </c>
      <c r="Y347" s="237">
        <v>0</v>
      </c>
      <c r="Z347" s="237">
        <v>18.295000000000002</v>
      </c>
      <c r="AA347" s="237">
        <v>17.907</v>
      </c>
    </row>
    <row r="348" spans="1:27" x14ac:dyDescent="0.25">
      <c r="A348" s="238">
        <v>45488.291666666664</v>
      </c>
      <c r="B348" s="237">
        <v>558</v>
      </c>
      <c r="C348" s="237">
        <v>20.263999999999999</v>
      </c>
      <c r="D348" s="237">
        <v>12.26</v>
      </c>
      <c r="E348" s="237">
        <v>15.147</v>
      </c>
      <c r="F348" s="237">
        <v>17.908999999999999</v>
      </c>
      <c r="G348" s="237">
        <v>21.917999999999999</v>
      </c>
      <c r="H348" s="237">
        <v>39.927999999999997</v>
      </c>
      <c r="I348" s="237">
        <v>43.988999999999997</v>
      </c>
      <c r="J348" s="237">
        <v>34.366</v>
      </c>
      <c r="K348" s="237">
        <v>32.03</v>
      </c>
      <c r="L348" s="237">
        <v>31.204999999999998</v>
      </c>
      <c r="M348" s="237">
        <v>32.454000000000001</v>
      </c>
      <c r="N348" s="237">
        <v>34.682000000000002</v>
      </c>
      <c r="O348" s="237">
        <v>36.781999999999996</v>
      </c>
      <c r="P348" s="237">
        <v>40.011000000000003</v>
      </c>
      <c r="Q348" s="237">
        <v>44.002000000000002</v>
      </c>
      <c r="R348" s="237">
        <v>38.212000000000003</v>
      </c>
      <c r="S348" s="237">
        <v>33.307000000000002</v>
      </c>
      <c r="T348" s="237">
        <v>34.988</v>
      </c>
      <c r="U348" s="237">
        <v>33.9</v>
      </c>
      <c r="V348" s="237">
        <v>30.343</v>
      </c>
      <c r="W348" s="237">
        <v>34.027000000000001</v>
      </c>
      <c r="X348" s="237">
        <v>40.729999999999997</v>
      </c>
      <c r="Y348" s="237">
        <v>32.941000000000003</v>
      </c>
      <c r="Z348" s="237">
        <v>19.225999999999999</v>
      </c>
      <c r="AA348" s="237">
        <v>18.762</v>
      </c>
    </row>
    <row r="349" spans="1:27" x14ac:dyDescent="0.25">
      <c r="A349" s="238">
        <v>45488.333333333336</v>
      </c>
      <c r="B349" s="237">
        <v>12121</v>
      </c>
      <c r="C349" s="237">
        <v>310.75400000000002</v>
      </c>
      <c r="D349" s="237">
        <v>233.672</v>
      </c>
      <c r="E349" s="237">
        <v>271.72899999999998</v>
      </c>
      <c r="F349" s="237">
        <v>306.99900000000002</v>
      </c>
      <c r="G349" s="237">
        <v>172.23099999999999</v>
      </c>
      <c r="H349" s="237">
        <v>722.12699999999995</v>
      </c>
      <c r="I349" s="237">
        <v>784.42100000000005</v>
      </c>
      <c r="J349" s="237">
        <v>689.50900000000001</v>
      </c>
      <c r="K349" s="237">
        <v>653.92899999999997</v>
      </c>
      <c r="L349" s="237">
        <v>624.02499999999998</v>
      </c>
      <c r="M349" s="237">
        <v>639.85</v>
      </c>
      <c r="N349" s="237">
        <v>671.38499999999999</v>
      </c>
      <c r="O349" s="237">
        <v>685.66800000000001</v>
      </c>
      <c r="P349" s="237">
        <v>752.77700000000004</v>
      </c>
      <c r="Q349" s="237">
        <v>779.65099999999995</v>
      </c>
      <c r="R349" s="237">
        <v>744.63699999999994</v>
      </c>
      <c r="S349" s="237">
        <v>672.41899999999998</v>
      </c>
      <c r="T349" s="237">
        <v>662.899</v>
      </c>
      <c r="U349" s="237">
        <v>668.31700000000001</v>
      </c>
      <c r="V349" s="237">
        <v>618.48299999999995</v>
      </c>
      <c r="W349" s="237">
        <v>686.721</v>
      </c>
      <c r="X349" s="237">
        <v>754.28</v>
      </c>
      <c r="Y349" s="237">
        <v>657.93299999999999</v>
      </c>
      <c r="Z349" s="237">
        <v>25.228999999999999</v>
      </c>
      <c r="AA349" s="237">
        <v>25.901</v>
      </c>
    </row>
    <row r="350" spans="1:27" x14ac:dyDescent="0.25">
      <c r="A350" s="238">
        <v>45488.375</v>
      </c>
      <c r="B350" s="237">
        <v>32667</v>
      </c>
      <c r="C350" s="237">
        <v>775.96900000000005</v>
      </c>
      <c r="D350" s="237">
        <v>733.86800000000005</v>
      </c>
      <c r="E350" s="237">
        <v>753.20299999999997</v>
      </c>
      <c r="F350" s="237">
        <v>784.57299999999998</v>
      </c>
      <c r="G350" s="237">
        <v>377.12700000000001</v>
      </c>
      <c r="H350" s="237">
        <v>1829.307</v>
      </c>
      <c r="I350" s="237">
        <v>1873.674</v>
      </c>
      <c r="J350" s="237">
        <v>1819.1179999999999</v>
      </c>
      <c r="K350" s="237">
        <v>1798.258</v>
      </c>
      <c r="L350" s="237">
        <v>1777.867</v>
      </c>
      <c r="M350" s="237">
        <v>1786.0630000000001</v>
      </c>
      <c r="N350" s="237">
        <v>1804.6130000000001</v>
      </c>
      <c r="O350" s="237">
        <v>1806.963</v>
      </c>
      <c r="P350" s="237">
        <v>1845.9559999999999</v>
      </c>
      <c r="Q350" s="237">
        <v>1876.9269999999999</v>
      </c>
      <c r="R350" s="237">
        <v>1853.8510000000001</v>
      </c>
      <c r="S350" s="237">
        <v>1813.1980000000001</v>
      </c>
      <c r="T350" s="237">
        <v>1799.164</v>
      </c>
      <c r="U350" s="237">
        <v>1812.57</v>
      </c>
      <c r="V350" s="237">
        <v>1764.8789999999999</v>
      </c>
      <c r="W350" s="237">
        <v>1825.3910000000001</v>
      </c>
      <c r="X350" s="237">
        <v>1861.973</v>
      </c>
      <c r="Y350" s="237">
        <v>1804.6</v>
      </c>
      <c r="Z350" s="237">
        <v>33.76</v>
      </c>
      <c r="AA350" s="237">
        <v>42.418999999999997</v>
      </c>
    </row>
    <row r="351" spans="1:27" x14ac:dyDescent="0.25">
      <c r="A351" s="238">
        <v>45488.416666666664</v>
      </c>
      <c r="B351" s="237">
        <v>38762</v>
      </c>
      <c r="C351" s="237">
        <v>921.36900000000003</v>
      </c>
      <c r="D351" s="237">
        <v>919.36099999999999</v>
      </c>
      <c r="E351" s="237">
        <v>928.68499999999995</v>
      </c>
      <c r="F351" s="237">
        <v>920.52800000000002</v>
      </c>
      <c r="G351" s="237">
        <v>574.05600000000004</v>
      </c>
      <c r="H351" s="237">
        <v>2189.652</v>
      </c>
      <c r="I351" s="237">
        <v>2197.1379999999999</v>
      </c>
      <c r="J351" s="237">
        <v>2185.2089999999998</v>
      </c>
      <c r="K351" s="237">
        <v>2183.598</v>
      </c>
      <c r="L351" s="237">
        <v>2187.1840000000002</v>
      </c>
      <c r="M351" s="237">
        <v>2194.9050000000002</v>
      </c>
      <c r="N351" s="237">
        <v>2200.7469999999998</v>
      </c>
      <c r="O351" s="237">
        <v>2189.5590000000002</v>
      </c>
      <c r="P351" s="237">
        <v>2180.808</v>
      </c>
      <c r="Q351" s="237">
        <v>2207.7080000000001</v>
      </c>
      <c r="R351" s="237">
        <v>2231.4479999999999</v>
      </c>
      <c r="S351" s="237">
        <v>2189.5720000000001</v>
      </c>
      <c r="T351" s="237">
        <v>2192.7530000000002</v>
      </c>
      <c r="U351" s="237">
        <v>2204.4259999999999</v>
      </c>
      <c r="V351" s="237">
        <v>2193.2139999999999</v>
      </c>
      <c r="W351" s="237">
        <v>2208.3980000000001</v>
      </c>
      <c r="X351" s="237">
        <v>2198.3609999999999</v>
      </c>
      <c r="Y351" s="237">
        <v>2199.0610000000001</v>
      </c>
      <c r="Z351" s="237">
        <v>33.104999999999997</v>
      </c>
      <c r="AA351" s="237">
        <v>45.960999999999999</v>
      </c>
    </row>
    <row r="352" spans="1:27" x14ac:dyDescent="0.25">
      <c r="A352" s="238">
        <v>45488.458333333336</v>
      </c>
      <c r="B352" s="237">
        <v>40267</v>
      </c>
      <c r="C352" s="237">
        <v>964.27200000000005</v>
      </c>
      <c r="D352" s="237">
        <v>963.55100000000004</v>
      </c>
      <c r="E352" s="237">
        <v>975.62699999999995</v>
      </c>
      <c r="F352" s="237">
        <v>963.12199999999996</v>
      </c>
      <c r="G352" s="237">
        <v>740.57899999999995</v>
      </c>
      <c r="H352" s="237">
        <v>2291.6170000000002</v>
      </c>
      <c r="I352" s="237">
        <v>2298.9940000000001</v>
      </c>
      <c r="J352" s="237">
        <v>2290.0549999999998</v>
      </c>
      <c r="K352" s="237">
        <v>2287.6120000000001</v>
      </c>
      <c r="L352" s="237">
        <v>2290.3510000000001</v>
      </c>
      <c r="M352" s="237">
        <v>2298.5320000000002</v>
      </c>
      <c r="N352" s="237">
        <v>2305.6930000000002</v>
      </c>
      <c r="O352" s="237">
        <v>2292.2640000000001</v>
      </c>
      <c r="P352" s="237">
        <v>2282.2539999999999</v>
      </c>
      <c r="Q352" s="237">
        <v>2304.0189999999998</v>
      </c>
      <c r="R352" s="237">
        <v>2333.0239999999999</v>
      </c>
      <c r="S352" s="237">
        <v>2293.9319999999998</v>
      </c>
      <c r="T352" s="237">
        <v>2296.123</v>
      </c>
      <c r="U352" s="237">
        <v>2307.395</v>
      </c>
      <c r="V352" s="237">
        <v>2305.529</v>
      </c>
      <c r="W352" s="237">
        <v>2306.9470000000001</v>
      </c>
      <c r="X352" s="237">
        <v>2299.3110000000001</v>
      </c>
      <c r="Y352" s="237">
        <v>2302.431</v>
      </c>
      <c r="Z352" s="237">
        <v>36.061999999999998</v>
      </c>
      <c r="AA352" s="237">
        <v>49.466000000000001</v>
      </c>
    </row>
    <row r="353" spans="1:27" x14ac:dyDescent="0.25">
      <c r="A353" s="238">
        <v>45488.5</v>
      </c>
      <c r="B353" s="237">
        <v>43014</v>
      </c>
      <c r="C353" s="237">
        <v>972.61400000000003</v>
      </c>
      <c r="D353" s="237">
        <v>973.72699999999998</v>
      </c>
      <c r="E353" s="237">
        <v>989.35599999999999</v>
      </c>
      <c r="F353" s="237">
        <v>978.15800000000002</v>
      </c>
      <c r="G353" s="237">
        <v>872.62900000000002</v>
      </c>
      <c r="H353" s="237">
        <v>2357.4859999999999</v>
      </c>
      <c r="I353" s="237">
        <v>2360.1840000000002</v>
      </c>
      <c r="J353" s="237">
        <v>2366.038</v>
      </c>
      <c r="K353" s="237">
        <v>2356.2710000000002</v>
      </c>
      <c r="L353" s="237">
        <v>2368.16</v>
      </c>
      <c r="M353" s="237">
        <v>2377.04</v>
      </c>
      <c r="N353" s="237">
        <v>2382.3519999999999</v>
      </c>
      <c r="O353" s="237">
        <v>2364.194</v>
      </c>
      <c r="P353" s="237">
        <v>2348.8470000000002</v>
      </c>
      <c r="Q353" s="237">
        <v>2370.6309999999999</v>
      </c>
      <c r="R353" s="237">
        <v>2392.5219999999999</v>
      </c>
      <c r="S353" s="237">
        <v>2369.2359999999999</v>
      </c>
      <c r="T353" s="237">
        <v>2373.6489999999999</v>
      </c>
      <c r="U353" s="237">
        <v>2387.3359999999998</v>
      </c>
      <c r="V353" s="237">
        <v>2394.2429999999999</v>
      </c>
      <c r="W353" s="237">
        <v>2386.3220000000001</v>
      </c>
      <c r="X353" s="237">
        <v>2380.348</v>
      </c>
      <c r="Y353" s="237">
        <v>2386.087</v>
      </c>
      <c r="Z353" s="237">
        <v>35.762</v>
      </c>
      <c r="AA353" s="237">
        <v>49.238999999999997</v>
      </c>
    </row>
    <row r="354" spans="1:27" x14ac:dyDescent="0.25">
      <c r="A354" s="238">
        <v>45488.541666666664</v>
      </c>
      <c r="B354" s="237">
        <v>43191</v>
      </c>
      <c r="C354" s="237">
        <v>971.01199999999994</v>
      </c>
      <c r="D354" s="237">
        <v>971.72699999999998</v>
      </c>
      <c r="E354" s="237">
        <v>989.35299999999995</v>
      </c>
      <c r="F354" s="237">
        <v>978.09900000000005</v>
      </c>
      <c r="G354" s="237">
        <v>961.471</v>
      </c>
      <c r="H354" s="237">
        <v>2410.9360000000001</v>
      </c>
      <c r="I354" s="237">
        <v>2415.0839999999998</v>
      </c>
      <c r="J354" s="237">
        <v>2421.8049999999998</v>
      </c>
      <c r="K354" s="237">
        <v>2401.2759999999998</v>
      </c>
      <c r="L354" s="237">
        <v>2431.54</v>
      </c>
      <c r="M354" s="237">
        <v>2439.5729999999999</v>
      </c>
      <c r="N354" s="237">
        <v>2443.4679999999998</v>
      </c>
      <c r="O354" s="237">
        <v>2424.2930000000001</v>
      </c>
      <c r="P354" s="237">
        <v>2408.3000000000002</v>
      </c>
      <c r="Q354" s="237">
        <v>2420.616</v>
      </c>
      <c r="R354" s="237">
        <v>2440.0619999999999</v>
      </c>
      <c r="S354" s="237">
        <v>2419.826</v>
      </c>
      <c r="T354" s="237">
        <v>2433.489</v>
      </c>
      <c r="U354" s="237">
        <v>2449.643</v>
      </c>
      <c r="V354" s="237">
        <v>2459.6970000000001</v>
      </c>
      <c r="W354" s="237">
        <v>2447.136</v>
      </c>
      <c r="X354" s="237">
        <v>2433.4699999999998</v>
      </c>
      <c r="Y354" s="237">
        <v>2443.6329999999998</v>
      </c>
      <c r="Z354" s="237">
        <v>32.987000000000002</v>
      </c>
      <c r="AA354" s="237">
        <v>45.064</v>
      </c>
    </row>
    <row r="355" spans="1:27" x14ac:dyDescent="0.25">
      <c r="A355" s="238">
        <v>45488.583333333336</v>
      </c>
      <c r="B355" s="237">
        <v>43569</v>
      </c>
      <c r="C355" s="237">
        <v>967.24900000000002</v>
      </c>
      <c r="D355" s="237">
        <v>968.11900000000003</v>
      </c>
      <c r="E355" s="237">
        <v>985.73699999999997</v>
      </c>
      <c r="F355" s="237">
        <v>973.76499999999999</v>
      </c>
      <c r="G355" s="237">
        <v>985.46799999999996</v>
      </c>
      <c r="H355" s="237">
        <v>2428.5810000000001</v>
      </c>
      <c r="I355" s="237">
        <v>2427.7800000000002</v>
      </c>
      <c r="J355" s="237">
        <v>2433.9520000000002</v>
      </c>
      <c r="K355" s="237">
        <v>2391.6390000000001</v>
      </c>
      <c r="L355" s="237">
        <v>2449.8429999999998</v>
      </c>
      <c r="M355" s="237">
        <v>2454.393</v>
      </c>
      <c r="N355" s="237">
        <v>2454.2669999999998</v>
      </c>
      <c r="O355" s="237">
        <v>2439.2370000000001</v>
      </c>
      <c r="P355" s="237">
        <v>2420.0630000000001</v>
      </c>
      <c r="Q355" s="237">
        <v>2426.5349999999999</v>
      </c>
      <c r="R355" s="237">
        <v>2416.4299999999998</v>
      </c>
      <c r="S355" s="237">
        <v>2410.0990000000002</v>
      </c>
      <c r="T355" s="237">
        <v>2444.9540000000002</v>
      </c>
      <c r="U355" s="237">
        <v>2449.81</v>
      </c>
      <c r="V355" s="237">
        <v>2453.1689999999999</v>
      </c>
      <c r="W355" s="237">
        <v>2452.297</v>
      </c>
      <c r="X355" s="237">
        <v>2439.5909999999999</v>
      </c>
      <c r="Y355" s="237">
        <v>2451.3229999999999</v>
      </c>
      <c r="Z355" s="237">
        <v>31.184999999999999</v>
      </c>
      <c r="AA355" s="237">
        <v>41.216000000000001</v>
      </c>
    </row>
    <row r="356" spans="1:27" x14ac:dyDescent="0.25">
      <c r="A356" s="238">
        <v>45488.625</v>
      </c>
      <c r="B356" s="237">
        <v>42864</v>
      </c>
      <c r="C356" s="237">
        <v>969.62</v>
      </c>
      <c r="D356" s="237">
        <v>969.49599999999998</v>
      </c>
      <c r="E356" s="237">
        <v>986.88400000000001</v>
      </c>
      <c r="F356" s="237">
        <v>975.23500000000001</v>
      </c>
      <c r="G356" s="237">
        <v>951.52700000000004</v>
      </c>
      <c r="H356" s="237">
        <v>2377.4209999999998</v>
      </c>
      <c r="I356" s="237">
        <v>2375.8119999999999</v>
      </c>
      <c r="J356" s="237">
        <v>2386.27</v>
      </c>
      <c r="K356" s="237">
        <v>2386.5239999999999</v>
      </c>
      <c r="L356" s="237">
        <v>2400.8850000000002</v>
      </c>
      <c r="M356" s="237">
        <v>2405.0410000000002</v>
      </c>
      <c r="N356" s="237">
        <v>2406.7919999999999</v>
      </c>
      <c r="O356" s="237">
        <v>2389.5639999999999</v>
      </c>
      <c r="P356" s="237">
        <v>2371.12</v>
      </c>
      <c r="Q356" s="237">
        <v>2379.6320000000001</v>
      </c>
      <c r="R356" s="237">
        <v>2424.7109999999998</v>
      </c>
      <c r="S356" s="237">
        <v>2388.8690000000001</v>
      </c>
      <c r="T356" s="237">
        <v>2397.1260000000002</v>
      </c>
      <c r="U356" s="237">
        <v>2407.681</v>
      </c>
      <c r="V356" s="237">
        <v>2426.018</v>
      </c>
      <c r="W356" s="237">
        <v>2407.9119999999998</v>
      </c>
      <c r="X356" s="237">
        <v>2392.2040000000002</v>
      </c>
      <c r="Y356" s="237">
        <v>2405.33</v>
      </c>
      <c r="Z356" s="237">
        <v>31.079000000000001</v>
      </c>
      <c r="AA356" s="237">
        <v>42.198999999999998</v>
      </c>
    </row>
    <row r="357" spans="1:27" x14ac:dyDescent="0.25">
      <c r="A357" s="238">
        <v>45488.666666666664</v>
      </c>
      <c r="B357" s="237">
        <v>41823</v>
      </c>
      <c r="C357" s="237">
        <v>969.61900000000003</v>
      </c>
      <c r="D357" s="237">
        <v>970.63900000000001</v>
      </c>
      <c r="E357" s="237">
        <v>986.45299999999997</v>
      </c>
      <c r="F357" s="237">
        <v>974.90200000000004</v>
      </c>
      <c r="G357" s="237">
        <v>860.96199999999999</v>
      </c>
      <c r="H357" s="237">
        <v>2349.3980000000001</v>
      </c>
      <c r="I357" s="237">
        <v>2352.5889999999999</v>
      </c>
      <c r="J357" s="237">
        <v>2351.248</v>
      </c>
      <c r="K357" s="237">
        <v>2352.357</v>
      </c>
      <c r="L357" s="237">
        <v>2367.1559999999999</v>
      </c>
      <c r="M357" s="237">
        <v>2373.049</v>
      </c>
      <c r="N357" s="237">
        <v>2374.8330000000001</v>
      </c>
      <c r="O357" s="237">
        <v>2356.585</v>
      </c>
      <c r="P357" s="237">
        <v>2341.7550000000001</v>
      </c>
      <c r="Q357" s="237">
        <v>2353.9009999999998</v>
      </c>
      <c r="R357" s="237">
        <v>2388.5300000000002</v>
      </c>
      <c r="S357" s="237">
        <v>2357.8220000000001</v>
      </c>
      <c r="T357" s="237">
        <v>2365.8649999999998</v>
      </c>
      <c r="U357" s="237">
        <v>2378.0639999999999</v>
      </c>
      <c r="V357" s="237">
        <v>2389.375</v>
      </c>
      <c r="W357" s="237">
        <v>2377.2469999999998</v>
      </c>
      <c r="X357" s="237">
        <v>2361.212</v>
      </c>
      <c r="Y357" s="237">
        <v>2376.1329999999998</v>
      </c>
      <c r="Z357" s="237">
        <v>33.234000000000002</v>
      </c>
      <c r="AA357" s="237">
        <v>44.9</v>
      </c>
    </row>
    <row r="358" spans="1:27" x14ac:dyDescent="0.25">
      <c r="A358" s="238">
        <v>45488.708333333336</v>
      </c>
      <c r="B358" s="237">
        <v>41355</v>
      </c>
      <c r="C358" s="237">
        <v>957.76400000000001</v>
      </c>
      <c r="D358" s="237">
        <v>958.95299999999997</v>
      </c>
      <c r="E358" s="237">
        <v>966.17600000000004</v>
      </c>
      <c r="F358" s="237">
        <v>962.00099999999998</v>
      </c>
      <c r="G358" s="237">
        <v>719.87800000000004</v>
      </c>
      <c r="H358" s="237">
        <v>2310.4830000000002</v>
      </c>
      <c r="I358" s="237">
        <v>2313.7719999999999</v>
      </c>
      <c r="J358" s="237">
        <v>2315.1999999999998</v>
      </c>
      <c r="K358" s="237">
        <v>2317.38</v>
      </c>
      <c r="L358" s="237">
        <v>2329.6579999999999</v>
      </c>
      <c r="M358" s="237">
        <v>2335.84</v>
      </c>
      <c r="N358" s="237">
        <v>2335.652</v>
      </c>
      <c r="O358" s="237">
        <v>2319.9479999999999</v>
      </c>
      <c r="P358" s="237">
        <v>2303.105</v>
      </c>
      <c r="Q358" s="237">
        <v>2320.8649999999998</v>
      </c>
      <c r="R358" s="237">
        <v>2352.2469999999998</v>
      </c>
      <c r="S358" s="237">
        <v>2316.5239999999999</v>
      </c>
      <c r="T358" s="237">
        <v>2323.3739999999998</v>
      </c>
      <c r="U358" s="237">
        <v>2332.7489999999998</v>
      </c>
      <c r="V358" s="237">
        <v>2336.8939999999998</v>
      </c>
      <c r="W358" s="237">
        <v>2335.7420000000002</v>
      </c>
      <c r="X358" s="237">
        <v>2321.1559999999999</v>
      </c>
      <c r="Y358" s="237">
        <v>2336.9760000000001</v>
      </c>
      <c r="Z358" s="237">
        <v>34.188000000000002</v>
      </c>
      <c r="AA358" s="237">
        <v>45.606000000000002</v>
      </c>
    </row>
    <row r="359" spans="1:27" x14ac:dyDescent="0.25">
      <c r="A359" s="238">
        <v>45488.75</v>
      </c>
      <c r="B359" s="237">
        <v>39802</v>
      </c>
      <c r="C359" s="237">
        <v>920.89599999999996</v>
      </c>
      <c r="D359" s="237">
        <v>919.85799999999995</v>
      </c>
      <c r="E359" s="237">
        <v>933.45500000000004</v>
      </c>
      <c r="F359" s="237">
        <v>924.202</v>
      </c>
      <c r="G359" s="237">
        <v>499.28100000000001</v>
      </c>
      <c r="H359" s="237">
        <v>2212.067</v>
      </c>
      <c r="I359" s="237">
        <v>2213.9450000000002</v>
      </c>
      <c r="J359" s="237">
        <v>2211.5770000000002</v>
      </c>
      <c r="K359" s="237">
        <v>2213.2489999999998</v>
      </c>
      <c r="L359" s="237">
        <v>2222.4160000000002</v>
      </c>
      <c r="M359" s="237">
        <v>2228.4560000000001</v>
      </c>
      <c r="N359" s="237">
        <v>2225.2820000000002</v>
      </c>
      <c r="O359" s="237">
        <v>2214.491</v>
      </c>
      <c r="P359" s="237">
        <v>2202.4259999999999</v>
      </c>
      <c r="Q359" s="237">
        <v>2222.3139999999999</v>
      </c>
      <c r="R359" s="237">
        <v>2252.7689999999998</v>
      </c>
      <c r="S359" s="237">
        <v>2216.6669999999999</v>
      </c>
      <c r="T359" s="237">
        <v>2223.7829999999999</v>
      </c>
      <c r="U359" s="237">
        <v>2231.5059999999999</v>
      </c>
      <c r="V359" s="237">
        <v>2229.7040000000002</v>
      </c>
      <c r="W359" s="237">
        <v>2235.5120000000002</v>
      </c>
      <c r="X359" s="237">
        <v>2218.9250000000002</v>
      </c>
      <c r="Y359" s="237">
        <v>2231.3510000000001</v>
      </c>
      <c r="Z359" s="237">
        <v>34.935000000000002</v>
      </c>
      <c r="AA359" s="237">
        <v>45.814</v>
      </c>
    </row>
    <row r="360" spans="1:27" x14ac:dyDescent="0.25">
      <c r="A360" s="238">
        <v>45488.791666666664</v>
      </c>
      <c r="B360" s="237">
        <v>34664</v>
      </c>
      <c r="C360" s="237">
        <v>803.89499999999998</v>
      </c>
      <c r="D360" s="237">
        <v>829.62599999999998</v>
      </c>
      <c r="E360" s="237">
        <v>825.19799999999998</v>
      </c>
      <c r="F360" s="237">
        <v>815.01300000000003</v>
      </c>
      <c r="G360" s="237">
        <v>256.76499999999999</v>
      </c>
      <c r="H360" s="237">
        <v>1949.847</v>
      </c>
      <c r="I360" s="237">
        <v>1918.1959999999999</v>
      </c>
      <c r="J360" s="237">
        <v>1935.99</v>
      </c>
      <c r="K360" s="237">
        <v>1948.9559999999999</v>
      </c>
      <c r="L360" s="237">
        <v>1965.617</v>
      </c>
      <c r="M360" s="237">
        <v>1955.925</v>
      </c>
      <c r="N360" s="237">
        <v>1951.347</v>
      </c>
      <c r="O360" s="237">
        <v>1948.4860000000001</v>
      </c>
      <c r="P360" s="237">
        <v>1904.96</v>
      </c>
      <c r="Q360" s="237">
        <v>1916.575</v>
      </c>
      <c r="R360" s="237">
        <v>1951.827</v>
      </c>
      <c r="S360" s="237">
        <v>1925.087</v>
      </c>
      <c r="T360" s="237">
        <v>1934.211</v>
      </c>
      <c r="U360" s="237">
        <v>1913.607</v>
      </c>
      <c r="V360" s="237">
        <v>1945.7729999999999</v>
      </c>
      <c r="W360" s="237">
        <v>1944.654</v>
      </c>
      <c r="X360" s="237">
        <v>1891.441</v>
      </c>
      <c r="Y360" s="237">
        <v>1929.261</v>
      </c>
      <c r="Z360" s="237">
        <v>33.064</v>
      </c>
      <c r="AA360" s="237">
        <v>43.265000000000001</v>
      </c>
    </row>
    <row r="361" spans="1:27" x14ac:dyDescent="0.25">
      <c r="A361" s="238">
        <v>45488.833333333336</v>
      </c>
      <c r="B361" s="237">
        <v>14559</v>
      </c>
      <c r="C361" s="237">
        <v>399.38900000000001</v>
      </c>
      <c r="D361" s="237">
        <v>498.40699999999998</v>
      </c>
      <c r="E361" s="237">
        <v>462.226</v>
      </c>
      <c r="F361" s="237">
        <v>431.83699999999999</v>
      </c>
      <c r="G361" s="237">
        <v>147.25800000000001</v>
      </c>
      <c r="H361" s="237">
        <v>835.74699999999996</v>
      </c>
      <c r="I361" s="237">
        <v>739.6</v>
      </c>
      <c r="J361" s="237">
        <v>817.17200000000003</v>
      </c>
      <c r="K361" s="237">
        <v>808.3</v>
      </c>
      <c r="L361" s="237">
        <v>821.08600000000001</v>
      </c>
      <c r="M361" s="237">
        <v>847.00300000000004</v>
      </c>
      <c r="N361" s="237">
        <v>858.22199999999998</v>
      </c>
      <c r="O361" s="237">
        <v>850.76599999999996</v>
      </c>
      <c r="P361" s="237">
        <v>734.71500000000003</v>
      </c>
      <c r="Q361" s="237">
        <v>774.47199999999998</v>
      </c>
      <c r="R361" s="237">
        <v>795.33799999999997</v>
      </c>
      <c r="S361" s="237">
        <v>807.54700000000003</v>
      </c>
      <c r="T361" s="237">
        <v>813.48699999999997</v>
      </c>
      <c r="U361" s="237">
        <v>761.71299999999997</v>
      </c>
      <c r="V361" s="237">
        <v>789.45600000000002</v>
      </c>
      <c r="W361" s="237">
        <v>758.58500000000004</v>
      </c>
      <c r="X361" s="237">
        <v>762.61099999999999</v>
      </c>
      <c r="Y361" s="237">
        <v>817.68399999999997</v>
      </c>
      <c r="Z361" s="237">
        <v>30.369</v>
      </c>
      <c r="AA361" s="237">
        <v>36.896999999999998</v>
      </c>
    </row>
    <row r="362" spans="1:27" x14ac:dyDescent="0.25">
      <c r="A362" s="238">
        <v>45488.875</v>
      </c>
      <c r="B362" s="237">
        <v>1436</v>
      </c>
      <c r="C362" s="237">
        <v>38.93</v>
      </c>
      <c r="D362" s="237">
        <v>66.242999999999995</v>
      </c>
      <c r="E362" s="237">
        <v>53.555999999999997</v>
      </c>
      <c r="F362" s="237">
        <v>46.436</v>
      </c>
      <c r="G362" s="237">
        <v>21.306999999999999</v>
      </c>
      <c r="H362" s="237">
        <v>90.954999999999998</v>
      </c>
      <c r="I362" s="237">
        <v>74.867999999999995</v>
      </c>
      <c r="J362" s="237">
        <v>86.334000000000003</v>
      </c>
      <c r="K362" s="237">
        <v>86.114000000000004</v>
      </c>
      <c r="L362" s="237">
        <v>90.507999999999996</v>
      </c>
      <c r="M362" s="237">
        <v>88.358999999999995</v>
      </c>
      <c r="N362" s="237">
        <v>90.721999999999994</v>
      </c>
      <c r="O362" s="237">
        <v>93.082999999999998</v>
      </c>
      <c r="P362" s="237">
        <v>71.430999999999997</v>
      </c>
      <c r="Q362" s="237">
        <v>72.673000000000002</v>
      </c>
      <c r="R362" s="237">
        <v>80.018000000000001</v>
      </c>
      <c r="S362" s="237">
        <v>80.388999999999996</v>
      </c>
      <c r="T362" s="237">
        <v>83.406000000000006</v>
      </c>
      <c r="U362" s="237">
        <v>74.021000000000001</v>
      </c>
      <c r="V362" s="237">
        <v>84.938999999999993</v>
      </c>
      <c r="W362" s="237">
        <v>78.406000000000006</v>
      </c>
      <c r="X362" s="237">
        <v>64.498999999999995</v>
      </c>
      <c r="Y362" s="237">
        <v>81.209000000000003</v>
      </c>
      <c r="Z362" s="237">
        <v>25.052</v>
      </c>
      <c r="AA362" s="237">
        <v>26.350999999999999</v>
      </c>
    </row>
    <row r="363" spans="1:27" x14ac:dyDescent="0.25">
      <c r="A363" s="238">
        <v>45488.916666666664</v>
      </c>
      <c r="B363" s="237">
        <v>0</v>
      </c>
      <c r="C363" s="237">
        <v>0</v>
      </c>
      <c r="D363" s="237">
        <v>0</v>
      </c>
      <c r="E363" s="237">
        <v>0</v>
      </c>
      <c r="F363" s="237">
        <v>0</v>
      </c>
      <c r="G363" s="237">
        <v>0</v>
      </c>
      <c r="H363" s="237">
        <v>0</v>
      </c>
      <c r="I363" s="237">
        <v>0</v>
      </c>
      <c r="J363" s="237">
        <v>0</v>
      </c>
      <c r="K363" s="237">
        <v>0</v>
      </c>
      <c r="L363" s="237">
        <v>0</v>
      </c>
      <c r="M363" s="237">
        <v>0</v>
      </c>
      <c r="N363" s="237">
        <v>0</v>
      </c>
      <c r="O363" s="237">
        <v>0</v>
      </c>
      <c r="P363" s="237">
        <v>0</v>
      </c>
      <c r="Q363" s="237">
        <v>0</v>
      </c>
      <c r="R363" s="237">
        <v>0</v>
      </c>
      <c r="S363" s="237">
        <v>0</v>
      </c>
      <c r="T363" s="237">
        <v>0</v>
      </c>
      <c r="U363" s="237">
        <v>0</v>
      </c>
      <c r="V363" s="237">
        <v>0</v>
      </c>
      <c r="W363" s="237">
        <v>0</v>
      </c>
      <c r="X363" s="237">
        <v>0</v>
      </c>
      <c r="Y363" s="237">
        <v>0</v>
      </c>
      <c r="Z363" s="237">
        <v>23.623999999999999</v>
      </c>
      <c r="AA363" s="237">
        <v>23.460999999999999</v>
      </c>
    </row>
    <row r="364" spans="1:27" x14ac:dyDescent="0.25">
      <c r="A364" s="238">
        <v>45488.958333333336</v>
      </c>
      <c r="B364" s="237">
        <v>0</v>
      </c>
      <c r="C364" s="237">
        <v>0</v>
      </c>
      <c r="D364" s="237">
        <v>0</v>
      </c>
      <c r="E364" s="237">
        <v>0</v>
      </c>
      <c r="F364" s="237">
        <v>0</v>
      </c>
      <c r="G364" s="237">
        <v>0</v>
      </c>
      <c r="H364" s="237">
        <v>0</v>
      </c>
      <c r="I364" s="237">
        <v>0</v>
      </c>
      <c r="J364" s="237">
        <v>0</v>
      </c>
      <c r="K364" s="237">
        <v>0</v>
      </c>
      <c r="L364" s="237">
        <v>0</v>
      </c>
      <c r="M364" s="237">
        <v>0</v>
      </c>
      <c r="N364" s="237">
        <v>0</v>
      </c>
      <c r="O364" s="237">
        <v>0</v>
      </c>
      <c r="P364" s="237">
        <v>0</v>
      </c>
      <c r="Q364" s="237">
        <v>0</v>
      </c>
      <c r="R364" s="237">
        <v>0</v>
      </c>
      <c r="S364" s="237">
        <v>0</v>
      </c>
      <c r="T364" s="237">
        <v>0</v>
      </c>
      <c r="U364" s="237">
        <v>0</v>
      </c>
      <c r="V364" s="237">
        <v>0</v>
      </c>
      <c r="W364" s="237">
        <v>0</v>
      </c>
      <c r="X364" s="237">
        <v>0</v>
      </c>
      <c r="Y364" s="237">
        <v>0</v>
      </c>
      <c r="Z364" s="237">
        <v>22.73</v>
      </c>
      <c r="AA364" s="237">
        <v>22.302</v>
      </c>
    </row>
    <row r="365" spans="1:27" x14ac:dyDescent="0.25">
      <c r="A365" s="238">
        <v>45489</v>
      </c>
      <c r="B365" s="237">
        <v>0</v>
      </c>
      <c r="C365" s="237">
        <v>0</v>
      </c>
      <c r="D365" s="237">
        <v>0</v>
      </c>
      <c r="E365" s="237">
        <v>0</v>
      </c>
      <c r="F365" s="237">
        <v>0</v>
      </c>
      <c r="G365" s="237">
        <v>0</v>
      </c>
      <c r="H365" s="237">
        <v>0</v>
      </c>
      <c r="I365" s="237">
        <v>0</v>
      </c>
      <c r="J365" s="237">
        <v>0</v>
      </c>
      <c r="K365" s="237">
        <v>0</v>
      </c>
      <c r="L365" s="237">
        <v>0</v>
      </c>
      <c r="M365" s="237">
        <v>0</v>
      </c>
      <c r="N365" s="237">
        <v>0</v>
      </c>
      <c r="O365" s="237">
        <v>0</v>
      </c>
      <c r="P365" s="237">
        <v>0</v>
      </c>
      <c r="Q365" s="237">
        <v>0</v>
      </c>
      <c r="R365" s="237">
        <v>0</v>
      </c>
      <c r="S365" s="237">
        <v>0</v>
      </c>
      <c r="T365" s="237">
        <v>0</v>
      </c>
      <c r="U365" s="237">
        <v>0</v>
      </c>
      <c r="V365" s="237">
        <v>0</v>
      </c>
      <c r="W365" s="237">
        <v>0</v>
      </c>
      <c r="X365" s="237">
        <v>0</v>
      </c>
      <c r="Y365" s="237">
        <v>0</v>
      </c>
      <c r="Z365" s="237">
        <v>21.827999999999999</v>
      </c>
      <c r="AA365" s="237">
        <v>21.361000000000001</v>
      </c>
    </row>
    <row r="366" spans="1:27" x14ac:dyDescent="0.25">
      <c r="A366" s="238">
        <v>45489.041666666664</v>
      </c>
      <c r="B366" s="237">
        <v>0</v>
      </c>
      <c r="C366" s="237">
        <v>0</v>
      </c>
      <c r="D366" s="237">
        <v>0</v>
      </c>
      <c r="E366" s="237">
        <v>0</v>
      </c>
      <c r="F366" s="237">
        <v>0</v>
      </c>
      <c r="G366" s="237">
        <v>0</v>
      </c>
      <c r="H366" s="237">
        <v>0</v>
      </c>
      <c r="I366" s="237">
        <v>0</v>
      </c>
      <c r="J366" s="237">
        <v>0</v>
      </c>
      <c r="K366" s="237">
        <v>0</v>
      </c>
      <c r="L366" s="237">
        <v>0</v>
      </c>
      <c r="M366" s="237">
        <v>0</v>
      </c>
      <c r="N366" s="237">
        <v>0</v>
      </c>
      <c r="O366" s="237">
        <v>0</v>
      </c>
      <c r="P366" s="237">
        <v>0</v>
      </c>
      <c r="Q366" s="237">
        <v>0</v>
      </c>
      <c r="R366" s="237">
        <v>0</v>
      </c>
      <c r="S366" s="237">
        <v>0</v>
      </c>
      <c r="T366" s="237">
        <v>0</v>
      </c>
      <c r="U366" s="237">
        <v>0</v>
      </c>
      <c r="V366" s="237">
        <v>0</v>
      </c>
      <c r="W366" s="237">
        <v>0</v>
      </c>
      <c r="X366" s="237">
        <v>0</v>
      </c>
      <c r="Y366" s="237">
        <v>0</v>
      </c>
      <c r="Z366" s="237">
        <v>21.222000000000001</v>
      </c>
      <c r="AA366" s="237">
        <v>20.771000000000001</v>
      </c>
    </row>
    <row r="367" spans="1:27" x14ac:dyDescent="0.25">
      <c r="A367" s="238">
        <v>45489.083333333336</v>
      </c>
      <c r="B367" s="237">
        <v>0</v>
      </c>
      <c r="C367" s="237">
        <v>0</v>
      </c>
      <c r="D367" s="237">
        <v>0</v>
      </c>
      <c r="E367" s="237">
        <v>0</v>
      </c>
      <c r="F367" s="237">
        <v>0</v>
      </c>
      <c r="G367" s="237">
        <v>0</v>
      </c>
      <c r="H367" s="237">
        <v>0</v>
      </c>
      <c r="I367" s="237">
        <v>0</v>
      </c>
      <c r="J367" s="237">
        <v>0</v>
      </c>
      <c r="K367" s="237">
        <v>0</v>
      </c>
      <c r="L367" s="237">
        <v>0</v>
      </c>
      <c r="M367" s="237">
        <v>0</v>
      </c>
      <c r="N367" s="237">
        <v>0</v>
      </c>
      <c r="O367" s="237">
        <v>0</v>
      </c>
      <c r="P367" s="237">
        <v>0</v>
      </c>
      <c r="Q367" s="237">
        <v>0</v>
      </c>
      <c r="R367" s="237">
        <v>0</v>
      </c>
      <c r="S367" s="237">
        <v>0</v>
      </c>
      <c r="T367" s="237">
        <v>0</v>
      </c>
      <c r="U367" s="237">
        <v>0</v>
      </c>
      <c r="V367" s="237">
        <v>0</v>
      </c>
      <c r="W367" s="237">
        <v>0</v>
      </c>
      <c r="X367" s="237">
        <v>0</v>
      </c>
      <c r="Y367" s="237">
        <v>0</v>
      </c>
      <c r="Z367" s="237">
        <v>20.957999999999998</v>
      </c>
      <c r="AA367" s="237">
        <v>20.571000000000002</v>
      </c>
    </row>
    <row r="368" spans="1:27" x14ac:dyDescent="0.25">
      <c r="A368" s="238">
        <v>45489.125</v>
      </c>
      <c r="B368" s="237">
        <v>0</v>
      </c>
      <c r="C368" s="237">
        <v>0</v>
      </c>
      <c r="D368" s="237">
        <v>0</v>
      </c>
      <c r="E368" s="237">
        <v>0</v>
      </c>
      <c r="F368" s="237">
        <v>0</v>
      </c>
      <c r="G368" s="237">
        <v>0</v>
      </c>
      <c r="H368" s="237">
        <v>0</v>
      </c>
      <c r="I368" s="237">
        <v>0</v>
      </c>
      <c r="J368" s="237">
        <v>0</v>
      </c>
      <c r="K368" s="237">
        <v>0</v>
      </c>
      <c r="L368" s="237">
        <v>0</v>
      </c>
      <c r="M368" s="237">
        <v>0</v>
      </c>
      <c r="N368" s="237">
        <v>0</v>
      </c>
      <c r="O368" s="237">
        <v>0</v>
      </c>
      <c r="P368" s="237">
        <v>0</v>
      </c>
      <c r="Q368" s="237">
        <v>0</v>
      </c>
      <c r="R368" s="237">
        <v>0</v>
      </c>
      <c r="S368" s="237">
        <v>0</v>
      </c>
      <c r="T368" s="237">
        <v>0</v>
      </c>
      <c r="U368" s="237">
        <v>0</v>
      </c>
      <c r="V368" s="237">
        <v>0</v>
      </c>
      <c r="W368" s="237">
        <v>0</v>
      </c>
      <c r="X368" s="237">
        <v>0</v>
      </c>
      <c r="Y368" s="237">
        <v>0</v>
      </c>
      <c r="Z368" s="237">
        <v>20.617999999999999</v>
      </c>
      <c r="AA368" s="237">
        <v>20.190999999999999</v>
      </c>
    </row>
    <row r="369" spans="1:27" x14ac:dyDescent="0.25">
      <c r="A369" s="238">
        <v>45489.166666666664</v>
      </c>
      <c r="B369" s="237">
        <v>0</v>
      </c>
      <c r="C369" s="237">
        <v>0</v>
      </c>
      <c r="D369" s="237">
        <v>0</v>
      </c>
      <c r="E369" s="237">
        <v>0</v>
      </c>
      <c r="F369" s="237">
        <v>0</v>
      </c>
      <c r="G369" s="237">
        <v>0</v>
      </c>
      <c r="H369" s="237">
        <v>0</v>
      </c>
      <c r="I369" s="237">
        <v>0</v>
      </c>
      <c r="J369" s="237">
        <v>0</v>
      </c>
      <c r="K369" s="237">
        <v>0</v>
      </c>
      <c r="L369" s="237">
        <v>0</v>
      </c>
      <c r="M369" s="237">
        <v>0</v>
      </c>
      <c r="N369" s="237">
        <v>0</v>
      </c>
      <c r="O369" s="237">
        <v>0</v>
      </c>
      <c r="P369" s="237">
        <v>0</v>
      </c>
      <c r="Q369" s="237">
        <v>0</v>
      </c>
      <c r="R369" s="237">
        <v>0</v>
      </c>
      <c r="S369" s="237">
        <v>0</v>
      </c>
      <c r="T369" s="237">
        <v>0</v>
      </c>
      <c r="U369" s="237">
        <v>0</v>
      </c>
      <c r="V369" s="237">
        <v>0</v>
      </c>
      <c r="W369" s="237">
        <v>0</v>
      </c>
      <c r="X369" s="237">
        <v>0</v>
      </c>
      <c r="Y369" s="237">
        <v>0</v>
      </c>
      <c r="Z369" s="237">
        <v>20.039000000000001</v>
      </c>
      <c r="AA369" s="237">
        <v>19.63</v>
      </c>
    </row>
    <row r="370" spans="1:27" x14ac:dyDescent="0.25">
      <c r="A370" s="238">
        <v>45489.208333333336</v>
      </c>
      <c r="B370" s="237">
        <v>0</v>
      </c>
      <c r="C370" s="237">
        <v>0</v>
      </c>
      <c r="D370" s="237">
        <v>0</v>
      </c>
      <c r="E370" s="237">
        <v>0</v>
      </c>
      <c r="F370" s="237">
        <v>0</v>
      </c>
      <c r="G370" s="237">
        <v>0</v>
      </c>
      <c r="H370" s="237">
        <v>0</v>
      </c>
      <c r="I370" s="237">
        <v>0</v>
      </c>
      <c r="J370" s="237">
        <v>0</v>
      </c>
      <c r="K370" s="237">
        <v>0</v>
      </c>
      <c r="L370" s="237">
        <v>0</v>
      </c>
      <c r="M370" s="237">
        <v>0</v>
      </c>
      <c r="N370" s="237">
        <v>0</v>
      </c>
      <c r="O370" s="237">
        <v>0</v>
      </c>
      <c r="P370" s="237">
        <v>0</v>
      </c>
      <c r="Q370" s="237">
        <v>0</v>
      </c>
      <c r="R370" s="237">
        <v>0</v>
      </c>
      <c r="S370" s="237">
        <v>0</v>
      </c>
      <c r="T370" s="237">
        <v>0</v>
      </c>
      <c r="U370" s="237">
        <v>0</v>
      </c>
      <c r="V370" s="237">
        <v>0</v>
      </c>
      <c r="W370" s="237">
        <v>0</v>
      </c>
      <c r="X370" s="237">
        <v>0</v>
      </c>
      <c r="Y370" s="237">
        <v>0</v>
      </c>
      <c r="Z370" s="237">
        <v>19.302</v>
      </c>
      <c r="AA370" s="237">
        <v>18.867999999999999</v>
      </c>
    </row>
    <row r="371" spans="1:27" x14ac:dyDescent="0.25">
      <c r="A371" s="238">
        <v>45489.25</v>
      </c>
      <c r="B371" s="237">
        <v>0</v>
      </c>
      <c r="C371" s="237">
        <v>0</v>
      </c>
      <c r="D371" s="237">
        <v>0</v>
      </c>
      <c r="E371" s="237">
        <v>0</v>
      </c>
      <c r="F371" s="237">
        <v>0</v>
      </c>
      <c r="G371" s="237">
        <v>0</v>
      </c>
      <c r="H371" s="237">
        <v>0</v>
      </c>
      <c r="I371" s="237">
        <v>0</v>
      </c>
      <c r="J371" s="237">
        <v>0</v>
      </c>
      <c r="K371" s="237">
        <v>0</v>
      </c>
      <c r="L371" s="237">
        <v>0</v>
      </c>
      <c r="M371" s="237">
        <v>0</v>
      </c>
      <c r="N371" s="237">
        <v>0</v>
      </c>
      <c r="O371" s="237">
        <v>0</v>
      </c>
      <c r="P371" s="237">
        <v>0</v>
      </c>
      <c r="Q371" s="237">
        <v>0</v>
      </c>
      <c r="R371" s="237">
        <v>0</v>
      </c>
      <c r="S371" s="237">
        <v>0</v>
      </c>
      <c r="T371" s="237">
        <v>0</v>
      </c>
      <c r="U371" s="237">
        <v>0</v>
      </c>
      <c r="V371" s="237">
        <v>0</v>
      </c>
      <c r="W371" s="237">
        <v>0</v>
      </c>
      <c r="X371" s="237">
        <v>0</v>
      </c>
      <c r="Y371" s="237">
        <v>0</v>
      </c>
      <c r="Z371" s="237">
        <v>18.407</v>
      </c>
      <c r="AA371" s="237">
        <v>17.942</v>
      </c>
    </row>
    <row r="372" spans="1:27" x14ac:dyDescent="0.25">
      <c r="A372" s="238">
        <v>45489.291666666664</v>
      </c>
      <c r="B372" s="237">
        <v>538</v>
      </c>
      <c r="C372" s="237">
        <v>20.329999999999998</v>
      </c>
      <c r="D372" s="237">
        <v>10.967000000000001</v>
      </c>
      <c r="E372" s="237">
        <v>14.234999999999999</v>
      </c>
      <c r="F372" s="237">
        <v>18.55</v>
      </c>
      <c r="G372" s="237">
        <v>23.616</v>
      </c>
      <c r="H372" s="237">
        <v>40.65</v>
      </c>
      <c r="I372" s="237">
        <v>45.276000000000003</v>
      </c>
      <c r="J372" s="237">
        <v>33.131999999999998</v>
      </c>
      <c r="K372" s="237">
        <v>30.103000000000002</v>
      </c>
      <c r="L372" s="237">
        <v>28.523</v>
      </c>
      <c r="M372" s="237">
        <v>30.521999999999998</v>
      </c>
      <c r="N372" s="237">
        <v>33.011000000000003</v>
      </c>
      <c r="O372" s="237">
        <v>34.679000000000002</v>
      </c>
      <c r="P372" s="237">
        <v>40.549999999999997</v>
      </c>
      <c r="Q372" s="237">
        <v>45.48</v>
      </c>
      <c r="R372" s="237">
        <v>38.084000000000003</v>
      </c>
      <c r="S372" s="237">
        <v>31.681000000000001</v>
      </c>
      <c r="T372" s="237">
        <v>33.630000000000003</v>
      </c>
      <c r="U372" s="237">
        <v>31.911999999999999</v>
      </c>
      <c r="V372" s="237">
        <v>27.815999999999999</v>
      </c>
      <c r="W372" s="237">
        <v>31.571999999999999</v>
      </c>
      <c r="X372" s="237">
        <v>41.244999999999997</v>
      </c>
      <c r="Y372" s="237">
        <v>30.596</v>
      </c>
      <c r="Z372" s="237">
        <v>18.797000000000001</v>
      </c>
      <c r="AA372" s="237">
        <v>18.050999999999998</v>
      </c>
    </row>
    <row r="373" spans="1:27" x14ac:dyDescent="0.25">
      <c r="A373" s="238">
        <v>45489.333333333336</v>
      </c>
      <c r="B373" s="237">
        <v>12238</v>
      </c>
      <c r="C373" s="237">
        <v>308.97899999999998</v>
      </c>
      <c r="D373" s="237">
        <v>228.18</v>
      </c>
      <c r="E373" s="237">
        <v>270.065</v>
      </c>
      <c r="F373" s="237">
        <v>308.61799999999999</v>
      </c>
      <c r="G373" s="237">
        <v>172.898</v>
      </c>
      <c r="H373" s="237">
        <v>721.673</v>
      </c>
      <c r="I373" s="237">
        <v>785.71799999999996</v>
      </c>
      <c r="J373" s="237">
        <v>683.07</v>
      </c>
      <c r="K373" s="237">
        <v>650.98099999999999</v>
      </c>
      <c r="L373" s="237">
        <v>627.07600000000002</v>
      </c>
      <c r="M373" s="237">
        <v>640.00099999999998</v>
      </c>
      <c r="N373" s="237">
        <v>669.35400000000004</v>
      </c>
      <c r="O373" s="237">
        <v>686.01</v>
      </c>
      <c r="P373" s="237">
        <v>755.43</v>
      </c>
      <c r="Q373" s="237">
        <v>784.23699999999997</v>
      </c>
      <c r="R373" s="237">
        <v>745.3</v>
      </c>
      <c r="S373" s="237">
        <v>674.58799999999997</v>
      </c>
      <c r="T373" s="237">
        <v>667.80399999999997</v>
      </c>
      <c r="U373" s="237">
        <v>670.25400000000002</v>
      </c>
      <c r="V373" s="237">
        <v>614.13499999999999</v>
      </c>
      <c r="W373" s="237">
        <v>687.66600000000005</v>
      </c>
      <c r="X373" s="237">
        <v>760.75900000000001</v>
      </c>
      <c r="Y373" s="237">
        <v>655.01400000000001</v>
      </c>
      <c r="Z373" s="237">
        <v>25.818999999999999</v>
      </c>
      <c r="AA373" s="237">
        <v>26.46</v>
      </c>
    </row>
    <row r="374" spans="1:27" x14ac:dyDescent="0.25">
      <c r="A374" s="238">
        <v>45489.375</v>
      </c>
      <c r="B374" s="237">
        <v>32112</v>
      </c>
      <c r="C374" s="237">
        <v>768.86599999999999</v>
      </c>
      <c r="D374" s="237">
        <v>724.101</v>
      </c>
      <c r="E374" s="237">
        <v>749.726</v>
      </c>
      <c r="F374" s="237">
        <v>775.21100000000001</v>
      </c>
      <c r="G374" s="237">
        <v>375.21800000000002</v>
      </c>
      <c r="H374" s="237">
        <v>1808.82</v>
      </c>
      <c r="I374" s="237">
        <v>1855.6479999999999</v>
      </c>
      <c r="J374" s="237">
        <v>1795.0730000000001</v>
      </c>
      <c r="K374" s="237">
        <v>1775.0160000000001</v>
      </c>
      <c r="L374" s="237">
        <v>1757.069</v>
      </c>
      <c r="M374" s="237">
        <v>1766.0719999999999</v>
      </c>
      <c r="N374" s="237">
        <v>1790.19</v>
      </c>
      <c r="O374" s="237">
        <v>1785.8119999999999</v>
      </c>
      <c r="P374" s="237">
        <v>1825.884</v>
      </c>
      <c r="Q374" s="237">
        <v>1857.8610000000001</v>
      </c>
      <c r="R374" s="237">
        <v>1858.0940000000001</v>
      </c>
      <c r="S374" s="237">
        <v>1790.1020000000001</v>
      </c>
      <c r="T374" s="237">
        <v>1778.0609999999999</v>
      </c>
      <c r="U374" s="237">
        <v>1791.723</v>
      </c>
      <c r="V374" s="237">
        <v>1731.6969999999999</v>
      </c>
      <c r="W374" s="237">
        <v>1798.5709999999999</v>
      </c>
      <c r="X374" s="237">
        <v>1838.825</v>
      </c>
      <c r="Y374" s="237">
        <v>1775.511</v>
      </c>
      <c r="Z374" s="237">
        <v>34.298000000000002</v>
      </c>
      <c r="AA374" s="237">
        <v>42.881999999999998</v>
      </c>
    </row>
    <row r="375" spans="1:27" x14ac:dyDescent="0.25">
      <c r="A375" s="238">
        <v>45489.416666666664</v>
      </c>
      <c r="B375" s="237">
        <v>38295</v>
      </c>
      <c r="C375" s="237">
        <v>923.47500000000002</v>
      </c>
      <c r="D375" s="237">
        <v>917.94899999999996</v>
      </c>
      <c r="E375" s="237">
        <v>925.83500000000004</v>
      </c>
      <c r="F375" s="237">
        <v>918.54399999999998</v>
      </c>
      <c r="G375" s="237">
        <v>570.95899999999995</v>
      </c>
      <c r="H375" s="237">
        <v>2160.1460000000002</v>
      </c>
      <c r="I375" s="237">
        <v>2162.9650000000001</v>
      </c>
      <c r="J375" s="237">
        <v>2152.154</v>
      </c>
      <c r="K375" s="237">
        <v>2148.2089999999998</v>
      </c>
      <c r="L375" s="237">
        <v>2150.3389999999999</v>
      </c>
      <c r="M375" s="237">
        <v>2158.308</v>
      </c>
      <c r="N375" s="237">
        <v>2180.902</v>
      </c>
      <c r="O375" s="237">
        <v>2147.5859999999998</v>
      </c>
      <c r="P375" s="237">
        <v>2142.009</v>
      </c>
      <c r="Q375" s="237">
        <v>2165.634</v>
      </c>
      <c r="R375" s="237">
        <v>2196.5439999999999</v>
      </c>
      <c r="S375" s="237">
        <v>2154.018</v>
      </c>
      <c r="T375" s="237">
        <v>2154.3919999999998</v>
      </c>
      <c r="U375" s="237">
        <v>2159.3139999999999</v>
      </c>
      <c r="V375" s="237">
        <v>2147.7310000000002</v>
      </c>
      <c r="W375" s="237">
        <v>2161.9560000000001</v>
      </c>
      <c r="X375" s="237">
        <v>2159.8339999999998</v>
      </c>
      <c r="Y375" s="237">
        <v>2156.4340000000002</v>
      </c>
      <c r="Z375" s="237">
        <v>36.606999999999999</v>
      </c>
      <c r="AA375" s="237">
        <v>49.771000000000001</v>
      </c>
    </row>
    <row r="376" spans="1:27" x14ac:dyDescent="0.25">
      <c r="A376" s="238">
        <v>45489.458333333336</v>
      </c>
      <c r="B376" s="237">
        <v>40759</v>
      </c>
      <c r="C376" s="237">
        <v>965.47400000000005</v>
      </c>
      <c r="D376" s="237">
        <v>961.31</v>
      </c>
      <c r="E376" s="237">
        <v>974.84299999999996</v>
      </c>
      <c r="F376" s="237">
        <v>960.61199999999997</v>
      </c>
      <c r="G376" s="237">
        <v>738.57600000000002</v>
      </c>
      <c r="H376" s="237">
        <v>2251.16</v>
      </c>
      <c r="I376" s="237">
        <v>2257.8420000000001</v>
      </c>
      <c r="J376" s="237">
        <v>2259.7759999999998</v>
      </c>
      <c r="K376" s="237">
        <v>2252.962</v>
      </c>
      <c r="L376" s="237">
        <v>2254.1010000000001</v>
      </c>
      <c r="M376" s="237">
        <v>2259.6439999999998</v>
      </c>
      <c r="N376" s="237">
        <v>2278.0720000000001</v>
      </c>
      <c r="O376" s="237">
        <v>2252.0430000000001</v>
      </c>
      <c r="P376" s="237">
        <v>2236.2959999999998</v>
      </c>
      <c r="Q376" s="237">
        <v>2257.7489999999998</v>
      </c>
      <c r="R376" s="237">
        <v>2301.248</v>
      </c>
      <c r="S376" s="237">
        <v>2259.8539999999998</v>
      </c>
      <c r="T376" s="237">
        <v>2259.2539999999999</v>
      </c>
      <c r="U376" s="237">
        <v>2268.2190000000001</v>
      </c>
      <c r="V376" s="237">
        <v>2262.0450000000001</v>
      </c>
      <c r="W376" s="237">
        <v>2264.1619999999998</v>
      </c>
      <c r="X376" s="237">
        <v>2264.5</v>
      </c>
      <c r="Y376" s="237">
        <v>2264.2249999999999</v>
      </c>
      <c r="Z376" s="237">
        <v>38.79</v>
      </c>
      <c r="AA376" s="237">
        <v>52.366999999999997</v>
      </c>
    </row>
    <row r="377" spans="1:27" x14ac:dyDescent="0.25">
      <c r="A377" s="238">
        <v>45489.5</v>
      </c>
      <c r="B377" s="237">
        <v>41027</v>
      </c>
      <c r="C377" s="237">
        <v>973.15099999999995</v>
      </c>
      <c r="D377" s="237">
        <v>972.33199999999999</v>
      </c>
      <c r="E377" s="237">
        <v>987.55600000000004</v>
      </c>
      <c r="F377" s="237">
        <v>976.50800000000004</v>
      </c>
      <c r="G377" s="237">
        <v>870.20600000000002</v>
      </c>
      <c r="H377" s="237">
        <v>2287.873</v>
      </c>
      <c r="I377" s="237">
        <v>2292.835</v>
      </c>
      <c r="J377" s="237">
        <v>2307.5010000000002</v>
      </c>
      <c r="K377" s="237">
        <v>2302.9380000000001</v>
      </c>
      <c r="L377" s="237">
        <v>2307.915</v>
      </c>
      <c r="M377" s="237">
        <v>2315.59</v>
      </c>
      <c r="N377" s="237">
        <v>2327.576</v>
      </c>
      <c r="O377" s="237">
        <v>2301.9349999999999</v>
      </c>
      <c r="P377" s="237">
        <v>2278.7550000000001</v>
      </c>
      <c r="Q377" s="237">
        <v>2295.0830000000001</v>
      </c>
      <c r="R377" s="237">
        <v>2345.3290000000002</v>
      </c>
      <c r="S377" s="237">
        <v>2307.1570000000002</v>
      </c>
      <c r="T377" s="237">
        <v>2310.1860000000001</v>
      </c>
      <c r="U377" s="237">
        <v>2322.518</v>
      </c>
      <c r="V377" s="237">
        <v>2324.9589999999998</v>
      </c>
      <c r="W377" s="237">
        <v>2314.54</v>
      </c>
      <c r="X377" s="237">
        <v>2313.9299999999998</v>
      </c>
      <c r="Y377" s="237">
        <v>2319.431</v>
      </c>
      <c r="Z377" s="237">
        <v>40.048000000000002</v>
      </c>
      <c r="AA377" s="237">
        <v>53.456000000000003</v>
      </c>
    </row>
    <row r="378" spans="1:27" x14ac:dyDescent="0.25">
      <c r="A378" s="238">
        <v>45489.541666666664</v>
      </c>
      <c r="B378" s="237">
        <v>42245</v>
      </c>
      <c r="C378" s="237">
        <v>970.93</v>
      </c>
      <c r="D378" s="237">
        <v>970.18499999999995</v>
      </c>
      <c r="E378" s="237">
        <v>986.88699999999994</v>
      </c>
      <c r="F378" s="237">
        <v>975.18600000000004</v>
      </c>
      <c r="G378" s="237">
        <v>957.74699999999996</v>
      </c>
      <c r="H378" s="237">
        <v>2349.67</v>
      </c>
      <c r="I378" s="237">
        <v>2351.1190000000001</v>
      </c>
      <c r="J378" s="237">
        <v>2359.1379999999999</v>
      </c>
      <c r="K378" s="237">
        <v>2339.866</v>
      </c>
      <c r="L378" s="237">
        <v>2366.1619999999998</v>
      </c>
      <c r="M378" s="237">
        <v>2371.7469999999998</v>
      </c>
      <c r="N378" s="237">
        <v>2378.4009999999998</v>
      </c>
      <c r="O378" s="237">
        <v>2356.8620000000001</v>
      </c>
      <c r="P378" s="237">
        <v>2338.1840000000002</v>
      </c>
      <c r="Q378" s="237">
        <v>2350.3870000000002</v>
      </c>
      <c r="R378" s="237">
        <v>2387.9609999999998</v>
      </c>
      <c r="S378" s="237">
        <v>2359.25</v>
      </c>
      <c r="T378" s="237">
        <v>2366.2640000000001</v>
      </c>
      <c r="U378" s="237">
        <v>2381.625</v>
      </c>
      <c r="V378" s="237">
        <v>2391.1410000000001</v>
      </c>
      <c r="W378" s="237">
        <v>2375.5619999999999</v>
      </c>
      <c r="X378" s="237">
        <v>2369.2919999999999</v>
      </c>
      <c r="Y378" s="237">
        <v>2377.0279999999998</v>
      </c>
      <c r="Z378" s="237">
        <v>37.622999999999998</v>
      </c>
      <c r="AA378" s="237">
        <v>50.164999999999999</v>
      </c>
    </row>
    <row r="379" spans="1:27" x14ac:dyDescent="0.25">
      <c r="A379" s="238">
        <v>45489.583333333336</v>
      </c>
      <c r="B379" s="237">
        <v>41774</v>
      </c>
      <c r="C379" s="237">
        <v>965.82299999999998</v>
      </c>
      <c r="D379" s="237">
        <v>965.10900000000004</v>
      </c>
      <c r="E379" s="237">
        <v>982.38400000000001</v>
      </c>
      <c r="F379" s="237">
        <v>970.46100000000001</v>
      </c>
      <c r="G379" s="237">
        <v>982.50199999999995</v>
      </c>
      <c r="H379" s="237">
        <v>2362.8029999999999</v>
      </c>
      <c r="I379" s="237">
        <v>2364.2240000000002</v>
      </c>
      <c r="J379" s="237">
        <v>2375.2089999999998</v>
      </c>
      <c r="K379" s="237">
        <v>2327.9549999999999</v>
      </c>
      <c r="L379" s="237">
        <v>2391.4079999999999</v>
      </c>
      <c r="M379" s="237">
        <v>2398.9499999999998</v>
      </c>
      <c r="N379" s="237">
        <v>2400.0949999999998</v>
      </c>
      <c r="O379" s="237">
        <v>2378.9549999999999</v>
      </c>
      <c r="P379" s="237">
        <v>2359.5650000000001</v>
      </c>
      <c r="Q379" s="237">
        <v>2369.7600000000002</v>
      </c>
      <c r="R379" s="237">
        <v>2400.27</v>
      </c>
      <c r="S379" s="237">
        <v>2382.0369999999998</v>
      </c>
      <c r="T379" s="237">
        <v>2393.0590000000002</v>
      </c>
      <c r="U379" s="237">
        <v>2406.96</v>
      </c>
      <c r="V379" s="237">
        <v>2423.66</v>
      </c>
      <c r="W379" s="237">
        <v>2403.2710000000002</v>
      </c>
      <c r="X379" s="237">
        <v>2390.88</v>
      </c>
      <c r="Y379" s="237">
        <v>2406.123</v>
      </c>
      <c r="Z379" s="237">
        <v>37.44</v>
      </c>
      <c r="AA379" s="237">
        <v>47.893000000000001</v>
      </c>
    </row>
    <row r="380" spans="1:27" x14ac:dyDescent="0.25">
      <c r="A380" s="238">
        <v>45489.625</v>
      </c>
      <c r="B380" s="237">
        <v>41569</v>
      </c>
      <c r="C380" s="237">
        <v>966.70500000000004</v>
      </c>
      <c r="D380" s="237">
        <v>964.96500000000003</v>
      </c>
      <c r="E380" s="237">
        <v>982.12900000000002</v>
      </c>
      <c r="F380" s="237">
        <v>970.88400000000001</v>
      </c>
      <c r="G380" s="237">
        <v>948.17100000000005</v>
      </c>
      <c r="H380" s="237">
        <v>2306.1819999999998</v>
      </c>
      <c r="I380" s="237">
        <v>2304.5680000000002</v>
      </c>
      <c r="J380" s="237">
        <v>2320.6179999999999</v>
      </c>
      <c r="K380" s="237">
        <v>2315.8719999999998</v>
      </c>
      <c r="L380" s="237">
        <v>2334.5990000000002</v>
      </c>
      <c r="M380" s="237">
        <v>2339.1840000000002</v>
      </c>
      <c r="N380" s="237">
        <v>2342.556</v>
      </c>
      <c r="O380" s="237">
        <v>2321.2370000000001</v>
      </c>
      <c r="P380" s="237">
        <v>2296.3719999999998</v>
      </c>
      <c r="Q380" s="237">
        <v>2310.877</v>
      </c>
      <c r="R380" s="237">
        <v>2360.723</v>
      </c>
      <c r="S380" s="237">
        <v>2325.5250000000001</v>
      </c>
      <c r="T380" s="237">
        <v>2333.5039999999999</v>
      </c>
      <c r="U380" s="237">
        <v>2342.982</v>
      </c>
      <c r="V380" s="237">
        <v>2359.2930000000001</v>
      </c>
      <c r="W380" s="237">
        <v>2341.076</v>
      </c>
      <c r="X380" s="237">
        <v>2332.7640000000001</v>
      </c>
      <c r="Y380" s="237">
        <v>2345.3150000000001</v>
      </c>
      <c r="Z380" s="237">
        <v>38.125999999999998</v>
      </c>
      <c r="AA380" s="237">
        <v>49.875</v>
      </c>
    </row>
    <row r="381" spans="1:27" x14ac:dyDescent="0.25">
      <c r="A381" s="238">
        <v>45489.666666666664</v>
      </c>
      <c r="B381" s="237">
        <v>41989</v>
      </c>
      <c r="C381" s="237">
        <v>976.87300000000005</v>
      </c>
      <c r="D381" s="237">
        <v>976.41</v>
      </c>
      <c r="E381" s="237">
        <v>991.56100000000004</v>
      </c>
      <c r="F381" s="237">
        <v>979.899</v>
      </c>
      <c r="G381" s="237">
        <v>868.66399999999999</v>
      </c>
      <c r="H381" s="237">
        <v>2318.6660000000002</v>
      </c>
      <c r="I381" s="237">
        <v>2318.5300000000002</v>
      </c>
      <c r="J381" s="237">
        <v>2325.2750000000001</v>
      </c>
      <c r="K381" s="237">
        <v>2316.3209999999999</v>
      </c>
      <c r="L381" s="237">
        <v>2339.34</v>
      </c>
      <c r="M381" s="237">
        <v>2344.5219999999999</v>
      </c>
      <c r="N381" s="237">
        <v>2352.4859999999999</v>
      </c>
      <c r="O381" s="237">
        <v>2332.0880000000002</v>
      </c>
      <c r="P381" s="237">
        <v>2309.752</v>
      </c>
      <c r="Q381" s="237">
        <v>2327.989</v>
      </c>
      <c r="R381" s="237">
        <v>2363.0479999999998</v>
      </c>
      <c r="S381" s="237">
        <v>2330.451</v>
      </c>
      <c r="T381" s="237">
        <v>2337.674</v>
      </c>
      <c r="U381" s="237">
        <v>2347.9879999999998</v>
      </c>
      <c r="V381" s="237">
        <v>2358.9189999999999</v>
      </c>
      <c r="W381" s="237">
        <v>2346.5259999999998</v>
      </c>
      <c r="X381" s="237">
        <v>2333.8710000000001</v>
      </c>
      <c r="Y381" s="237">
        <v>2346.8739999999998</v>
      </c>
      <c r="Z381" s="237">
        <v>37.51</v>
      </c>
      <c r="AA381" s="237">
        <v>49.298000000000002</v>
      </c>
    </row>
    <row r="382" spans="1:27" x14ac:dyDescent="0.25">
      <c r="A382" s="238">
        <v>45489.708333333336</v>
      </c>
      <c r="B382" s="237">
        <v>40982</v>
      </c>
      <c r="C382" s="237">
        <v>973.58600000000001</v>
      </c>
      <c r="D382" s="237">
        <v>972.61699999999996</v>
      </c>
      <c r="E382" s="237">
        <v>986.71199999999999</v>
      </c>
      <c r="F382" s="237">
        <v>975.50099999999998</v>
      </c>
      <c r="G382" s="237">
        <v>732.05200000000002</v>
      </c>
      <c r="H382" s="237">
        <v>2307.1660000000002</v>
      </c>
      <c r="I382" s="237">
        <v>2311.1559999999999</v>
      </c>
      <c r="J382" s="237">
        <v>2309.3939999999998</v>
      </c>
      <c r="K382" s="237">
        <v>2306.672</v>
      </c>
      <c r="L382" s="237">
        <v>2321.8789999999999</v>
      </c>
      <c r="M382" s="237">
        <v>2327.0070000000001</v>
      </c>
      <c r="N382" s="237">
        <v>2337.0990000000002</v>
      </c>
      <c r="O382" s="237">
        <v>2312.2260000000001</v>
      </c>
      <c r="P382" s="237">
        <v>2298.3989999999999</v>
      </c>
      <c r="Q382" s="237">
        <v>2315.1689999999999</v>
      </c>
      <c r="R382" s="237">
        <v>2344.1619999999998</v>
      </c>
      <c r="S382" s="237">
        <v>2311.0839999999998</v>
      </c>
      <c r="T382" s="237">
        <v>2316.6289999999999</v>
      </c>
      <c r="U382" s="237">
        <v>2326.0880000000002</v>
      </c>
      <c r="V382" s="237">
        <v>2330.6190000000001</v>
      </c>
      <c r="W382" s="237">
        <v>2327.5929999999998</v>
      </c>
      <c r="X382" s="237">
        <v>2314.058</v>
      </c>
      <c r="Y382" s="237">
        <v>2328.2919999999999</v>
      </c>
      <c r="Z382" s="237">
        <v>39.093000000000004</v>
      </c>
      <c r="AA382" s="237">
        <v>50.506</v>
      </c>
    </row>
    <row r="383" spans="1:27" x14ac:dyDescent="0.25">
      <c r="A383" s="238">
        <v>45489.75</v>
      </c>
      <c r="B383" s="237">
        <v>40352</v>
      </c>
      <c r="C383" s="237">
        <v>940.54</v>
      </c>
      <c r="D383" s="237">
        <v>937.92200000000003</v>
      </c>
      <c r="E383" s="237">
        <v>951.827</v>
      </c>
      <c r="F383" s="237">
        <v>941.75800000000004</v>
      </c>
      <c r="G383" s="237">
        <v>518.30399999999997</v>
      </c>
      <c r="H383" s="237">
        <v>2227.4119999999998</v>
      </c>
      <c r="I383" s="237">
        <v>2227.998</v>
      </c>
      <c r="J383" s="237">
        <v>2223.585</v>
      </c>
      <c r="K383" s="237">
        <v>2224.732</v>
      </c>
      <c r="L383" s="237">
        <v>2234.2260000000001</v>
      </c>
      <c r="M383" s="237">
        <v>2239.6799999999998</v>
      </c>
      <c r="N383" s="237">
        <v>2252.7890000000002</v>
      </c>
      <c r="O383" s="237">
        <v>2222.7240000000002</v>
      </c>
      <c r="P383" s="237">
        <v>2213.8240000000001</v>
      </c>
      <c r="Q383" s="237">
        <v>2231.9560000000001</v>
      </c>
      <c r="R383" s="237">
        <v>2261.739</v>
      </c>
      <c r="S383" s="237">
        <v>2224.9569999999999</v>
      </c>
      <c r="T383" s="237">
        <v>2231.8200000000002</v>
      </c>
      <c r="U383" s="237">
        <v>2237.6219999999998</v>
      </c>
      <c r="V383" s="237">
        <v>2237.1089999999999</v>
      </c>
      <c r="W383" s="237">
        <v>2242.5140000000001</v>
      </c>
      <c r="X383" s="237">
        <v>2226.6579999999999</v>
      </c>
      <c r="Y383" s="237">
        <v>2238.9</v>
      </c>
      <c r="Z383" s="237">
        <v>38.811</v>
      </c>
      <c r="AA383" s="237">
        <v>49.781999999999996</v>
      </c>
    </row>
    <row r="384" spans="1:27" x14ac:dyDescent="0.25">
      <c r="A384" s="238">
        <v>45489.791666666664</v>
      </c>
      <c r="B384" s="237">
        <v>34950</v>
      </c>
      <c r="C384" s="237">
        <v>828.85500000000002</v>
      </c>
      <c r="D384" s="237">
        <v>853.01099999999997</v>
      </c>
      <c r="E384" s="237">
        <v>850.28800000000001</v>
      </c>
      <c r="F384" s="237">
        <v>837.69399999999996</v>
      </c>
      <c r="G384" s="237">
        <v>259.30399999999997</v>
      </c>
      <c r="H384" s="237">
        <v>1974.7</v>
      </c>
      <c r="I384" s="237">
        <v>1943.596</v>
      </c>
      <c r="J384" s="237">
        <v>1976.1890000000001</v>
      </c>
      <c r="K384" s="237">
        <v>1980.01</v>
      </c>
      <c r="L384" s="237">
        <v>1996.8330000000001</v>
      </c>
      <c r="M384" s="237">
        <v>1985.904</v>
      </c>
      <c r="N384" s="237">
        <v>2002.672</v>
      </c>
      <c r="O384" s="237">
        <v>1977.2919999999999</v>
      </c>
      <c r="P384" s="237">
        <v>1929.1310000000001</v>
      </c>
      <c r="Q384" s="237">
        <v>1944.752</v>
      </c>
      <c r="R384" s="237">
        <v>1987.873</v>
      </c>
      <c r="S384" s="237">
        <v>1955.9559999999999</v>
      </c>
      <c r="T384" s="237">
        <v>1965.3150000000001</v>
      </c>
      <c r="U384" s="237">
        <v>1943.107</v>
      </c>
      <c r="V384" s="237">
        <v>1973.62</v>
      </c>
      <c r="W384" s="237">
        <v>1971.818</v>
      </c>
      <c r="X384" s="237">
        <v>1920.8150000000001</v>
      </c>
      <c r="Y384" s="237">
        <v>1959.201</v>
      </c>
      <c r="Z384" s="237">
        <v>37.104999999999997</v>
      </c>
      <c r="AA384" s="237">
        <v>47.459000000000003</v>
      </c>
    </row>
    <row r="385" spans="1:27" x14ac:dyDescent="0.25">
      <c r="A385" s="238">
        <v>45489.833333333336</v>
      </c>
      <c r="B385" s="237">
        <v>14640</v>
      </c>
      <c r="C385" s="237">
        <v>402.95299999999997</v>
      </c>
      <c r="D385" s="237">
        <v>498.97300000000001</v>
      </c>
      <c r="E385" s="237">
        <v>460.93</v>
      </c>
      <c r="F385" s="237">
        <v>435.28899999999999</v>
      </c>
      <c r="G385" s="237">
        <v>151.934</v>
      </c>
      <c r="H385" s="237">
        <v>840.61800000000005</v>
      </c>
      <c r="I385" s="237">
        <v>751.91099999999994</v>
      </c>
      <c r="J385" s="237">
        <v>829.38499999999999</v>
      </c>
      <c r="K385" s="237">
        <v>814.33100000000002</v>
      </c>
      <c r="L385" s="237">
        <v>825.91099999999994</v>
      </c>
      <c r="M385" s="237">
        <v>854.24699999999996</v>
      </c>
      <c r="N385" s="237">
        <v>878.61599999999999</v>
      </c>
      <c r="O385" s="237">
        <v>856.79899999999998</v>
      </c>
      <c r="P385" s="237">
        <v>746.59900000000005</v>
      </c>
      <c r="Q385" s="237">
        <v>787.14300000000003</v>
      </c>
      <c r="R385" s="237">
        <v>806.09699999999998</v>
      </c>
      <c r="S385" s="237">
        <v>814.18499999999995</v>
      </c>
      <c r="T385" s="237">
        <v>818.69399999999996</v>
      </c>
      <c r="U385" s="237">
        <v>767.79499999999996</v>
      </c>
      <c r="V385" s="237">
        <v>797.06799999999998</v>
      </c>
      <c r="W385" s="237">
        <v>770.95699999999999</v>
      </c>
      <c r="X385" s="237">
        <v>767.43399999999997</v>
      </c>
      <c r="Y385" s="237">
        <v>823.76599999999996</v>
      </c>
      <c r="Z385" s="237">
        <v>33.453000000000003</v>
      </c>
      <c r="AA385" s="237">
        <v>39.804000000000002</v>
      </c>
    </row>
    <row r="386" spans="1:27" x14ac:dyDescent="0.25">
      <c r="A386" s="238">
        <v>45489.875</v>
      </c>
      <c r="B386" s="237">
        <v>1420</v>
      </c>
      <c r="C386" s="237">
        <v>37.173000000000002</v>
      </c>
      <c r="D386" s="237">
        <v>62.728999999999999</v>
      </c>
      <c r="E386" s="237">
        <v>50.875999999999998</v>
      </c>
      <c r="F386" s="237">
        <v>45.018999999999998</v>
      </c>
      <c r="G386" s="237">
        <v>20.937999999999999</v>
      </c>
      <c r="H386" s="237">
        <v>89.266999999999996</v>
      </c>
      <c r="I386" s="237">
        <v>75.236000000000004</v>
      </c>
      <c r="J386" s="237">
        <v>86.126000000000005</v>
      </c>
      <c r="K386" s="237">
        <v>85.724000000000004</v>
      </c>
      <c r="L386" s="237">
        <v>90.004000000000005</v>
      </c>
      <c r="M386" s="237">
        <v>87.418000000000006</v>
      </c>
      <c r="N386" s="237">
        <v>90.997</v>
      </c>
      <c r="O386" s="237">
        <v>92.242000000000004</v>
      </c>
      <c r="P386" s="237">
        <v>72.183999999999997</v>
      </c>
      <c r="Q386" s="237">
        <v>72.706000000000003</v>
      </c>
      <c r="R386" s="237">
        <v>80.031000000000006</v>
      </c>
      <c r="S386" s="237">
        <v>80.275000000000006</v>
      </c>
      <c r="T386" s="237">
        <v>83.275999999999996</v>
      </c>
      <c r="U386" s="237">
        <v>74.483000000000004</v>
      </c>
      <c r="V386" s="237">
        <v>84.72</v>
      </c>
      <c r="W386" s="237">
        <v>78.608999999999995</v>
      </c>
      <c r="X386" s="237">
        <v>65.301000000000002</v>
      </c>
      <c r="Y386" s="237">
        <v>80.846000000000004</v>
      </c>
      <c r="Z386" s="237">
        <v>26.177</v>
      </c>
      <c r="AA386" s="237">
        <v>27.369</v>
      </c>
    </row>
    <row r="387" spans="1:27" x14ac:dyDescent="0.25">
      <c r="A387" s="238">
        <v>45489.916666666664</v>
      </c>
      <c r="B387" s="237">
        <v>0</v>
      </c>
      <c r="C387" s="237">
        <v>0</v>
      </c>
      <c r="D387" s="237">
        <v>0</v>
      </c>
      <c r="E387" s="237">
        <v>0</v>
      </c>
      <c r="F387" s="237">
        <v>0</v>
      </c>
      <c r="G387" s="237">
        <v>0</v>
      </c>
      <c r="H387" s="237">
        <v>0</v>
      </c>
      <c r="I387" s="237">
        <v>0</v>
      </c>
      <c r="J387" s="237">
        <v>0</v>
      </c>
      <c r="K387" s="237">
        <v>0</v>
      </c>
      <c r="L387" s="237">
        <v>0</v>
      </c>
      <c r="M387" s="237">
        <v>0</v>
      </c>
      <c r="N387" s="237">
        <v>0</v>
      </c>
      <c r="O387" s="237">
        <v>0</v>
      </c>
      <c r="P387" s="237">
        <v>0</v>
      </c>
      <c r="Q387" s="237">
        <v>0</v>
      </c>
      <c r="R387" s="237">
        <v>0</v>
      </c>
      <c r="S387" s="237">
        <v>0</v>
      </c>
      <c r="T387" s="237">
        <v>0</v>
      </c>
      <c r="U387" s="237">
        <v>0</v>
      </c>
      <c r="V387" s="237">
        <v>0</v>
      </c>
      <c r="W387" s="237">
        <v>0</v>
      </c>
      <c r="X387" s="237">
        <v>0</v>
      </c>
      <c r="Y387" s="237">
        <v>0</v>
      </c>
      <c r="Z387" s="237">
        <v>23.106999999999999</v>
      </c>
      <c r="AA387" s="237">
        <v>22.646000000000001</v>
      </c>
    </row>
    <row r="388" spans="1:27" x14ac:dyDescent="0.25">
      <c r="A388" s="238">
        <v>45489.958333333336</v>
      </c>
      <c r="B388" s="237">
        <v>0</v>
      </c>
      <c r="C388" s="237">
        <v>0</v>
      </c>
      <c r="D388" s="237">
        <v>0</v>
      </c>
      <c r="E388" s="237">
        <v>0</v>
      </c>
      <c r="F388" s="237">
        <v>0</v>
      </c>
      <c r="G388" s="237">
        <v>0</v>
      </c>
      <c r="H388" s="237">
        <v>0</v>
      </c>
      <c r="I388" s="237">
        <v>0</v>
      </c>
      <c r="J388" s="237">
        <v>0</v>
      </c>
      <c r="K388" s="237">
        <v>0</v>
      </c>
      <c r="L388" s="237">
        <v>0</v>
      </c>
      <c r="M388" s="237">
        <v>0</v>
      </c>
      <c r="N388" s="237">
        <v>0</v>
      </c>
      <c r="O388" s="237">
        <v>0</v>
      </c>
      <c r="P388" s="237">
        <v>0</v>
      </c>
      <c r="Q388" s="237">
        <v>0</v>
      </c>
      <c r="R388" s="237">
        <v>0</v>
      </c>
      <c r="S388" s="237">
        <v>0</v>
      </c>
      <c r="T388" s="237">
        <v>0</v>
      </c>
      <c r="U388" s="237">
        <v>0</v>
      </c>
      <c r="V388" s="237">
        <v>0</v>
      </c>
      <c r="W388" s="237">
        <v>0</v>
      </c>
      <c r="X388" s="237">
        <v>0</v>
      </c>
      <c r="Y388" s="237">
        <v>0</v>
      </c>
      <c r="Z388" s="237">
        <v>21.12</v>
      </c>
      <c r="AA388" s="237">
        <v>20.343</v>
      </c>
    </row>
    <row r="389" spans="1:27" x14ac:dyDescent="0.25">
      <c r="A389" s="238">
        <v>45490</v>
      </c>
      <c r="B389" s="237">
        <v>0</v>
      </c>
      <c r="C389" s="237">
        <v>0</v>
      </c>
      <c r="D389" s="237">
        <v>0</v>
      </c>
      <c r="E389" s="237">
        <v>0</v>
      </c>
      <c r="F389" s="237">
        <v>0</v>
      </c>
      <c r="G389" s="237">
        <v>0</v>
      </c>
      <c r="H389" s="237">
        <v>0</v>
      </c>
      <c r="I389" s="237">
        <v>0</v>
      </c>
      <c r="J389" s="237">
        <v>0</v>
      </c>
      <c r="K389" s="237">
        <v>0</v>
      </c>
      <c r="L389" s="237">
        <v>0</v>
      </c>
      <c r="M389" s="237">
        <v>0</v>
      </c>
      <c r="N389" s="237">
        <v>0</v>
      </c>
      <c r="O389" s="237">
        <v>0</v>
      </c>
      <c r="P389" s="237">
        <v>0</v>
      </c>
      <c r="Q389" s="237">
        <v>0</v>
      </c>
      <c r="R389" s="237">
        <v>0</v>
      </c>
      <c r="S389" s="237">
        <v>0</v>
      </c>
      <c r="T389" s="237">
        <v>0</v>
      </c>
      <c r="U389" s="237">
        <v>0</v>
      </c>
      <c r="V389" s="237">
        <v>0</v>
      </c>
      <c r="W389" s="237">
        <v>0</v>
      </c>
      <c r="X389" s="237">
        <v>0</v>
      </c>
      <c r="Y389" s="237">
        <v>0</v>
      </c>
      <c r="Z389" s="237">
        <v>19.617999999999999</v>
      </c>
      <c r="AA389" s="237">
        <v>19.024999999999999</v>
      </c>
    </row>
    <row r="390" spans="1:27" x14ac:dyDescent="0.25">
      <c r="A390" s="238">
        <v>45490.041666666664</v>
      </c>
      <c r="B390" s="237">
        <v>0</v>
      </c>
      <c r="C390" s="237">
        <v>0</v>
      </c>
      <c r="D390" s="237">
        <v>0</v>
      </c>
      <c r="E390" s="237">
        <v>0</v>
      </c>
      <c r="F390" s="237">
        <v>0</v>
      </c>
      <c r="G390" s="237">
        <v>0</v>
      </c>
      <c r="H390" s="237">
        <v>0</v>
      </c>
      <c r="I390" s="237">
        <v>0</v>
      </c>
      <c r="J390" s="237">
        <v>0</v>
      </c>
      <c r="K390" s="237">
        <v>0</v>
      </c>
      <c r="L390" s="237">
        <v>0</v>
      </c>
      <c r="M390" s="237">
        <v>0</v>
      </c>
      <c r="N390" s="237">
        <v>0</v>
      </c>
      <c r="O390" s="237">
        <v>0</v>
      </c>
      <c r="P390" s="237">
        <v>0</v>
      </c>
      <c r="Q390" s="237">
        <v>0</v>
      </c>
      <c r="R390" s="237">
        <v>0</v>
      </c>
      <c r="S390" s="237">
        <v>0</v>
      </c>
      <c r="T390" s="237">
        <v>0</v>
      </c>
      <c r="U390" s="237">
        <v>0</v>
      </c>
      <c r="V390" s="237">
        <v>0</v>
      </c>
      <c r="W390" s="237">
        <v>0</v>
      </c>
      <c r="X390" s="237">
        <v>0</v>
      </c>
      <c r="Y390" s="237">
        <v>0</v>
      </c>
      <c r="Z390" s="237">
        <v>19.170000000000002</v>
      </c>
      <c r="AA390" s="237">
        <v>18.591999999999999</v>
      </c>
    </row>
    <row r="391" spans="1:27" x14ac:dyDescent="0.25">
      <c r="A391" s="238">
        <v>45490.083333333336</v>
      </c>
      <c r="B391" s="237">
        <v>0</v>
      </c>
      <c r="C391" s="237">
        <v>0</v>
      </c>
      <c r="D391" s="237">
        <v>0</v>
      </c>
      <c r="E391" s="237">
        <v>0</v>
      </c>
      <c r="F391" s="237">
        <v>0</v>
      </c>
      <c r="G391" s="237">
        <v>0</v>
      </c>
      <c r="H391" s="237">
        <v>0</v>
      </c>
      <c r="I391" s="237">
        <v>0</v>
      </c>
      <c r="J391" s="237">
        <v>0</v>
      </c>
      <c r="K391" s="237">
        <v>0</v>
      </c>
      <c r="L391" s="237">
        <v>0</v>
      </c>
      <c r="M391" s="237">
        <v>0</v>
      </c>
      <c r="N391" s="237">
        <v>0</v>
      </c>
      <c r="O391" s="237">
        <v>0</v>
      </c>
      <c r="P391" s="237">
        <v>0</v>
      </c>
      <c r="Q391" s="237">
        <v>0</v>
      </c>
      <c r="R391" s="237">
        <v>0</v>
      </c>
      <c r="S391" s="237">
        <v>0</v>
      </c>
      <c r="T391" s="237">
        <v>0</v>
      </c>
      <c r="U391" s="237">
        <v>0</v>
      </c>
      <c r="V391" s="237">
        <v>0</v>
      </c>
      <c r="W391" s="237">
        <v>0</v>
      </c>
      <c r="X391" s="237">
        <v>0</v>
      </c>
      <c r="Y391" s="237">
        <v>0</v>
      </c>
      <c r="Z391" s="237">
        <v>18.788</v>
      </c>
      <c r="AA391" s="237">
        <v>18.187999999999999</v>
      </c>
    </row>
    <row r="392" spans="1:27" x14ac:dyDescent="0.25">
      <c r="A392" s="238">
        <v>45490.125</v>
      </c>
      <c r="B392" s="237">
        <v>0</v>
      </c>
      <c r="C392" s="237">
        <v>0</v>
      </c>
      <c r="D392" s="237">
        <v>0</v>
      </c>
      <c r="E392" s="237">
        <v>0</v>
      </c>
      <c r="F392" s="237">
        <v>0</v>
      </c>
      <c r="G392" s="237">
        <v>0</v>
      </c>
      <c r="H392" s="237">
        <v>0</v>
      </c>
      <c r="I392" s="237">
        <v>0</v>
      </c>
      <c r="J392" s="237">
        <v>0</v>
      </c>
      <c r="K392" s="237">
        <v>0</v>
      </c>
      <c r="L392" s="237">
        <v>0</v>
      </c>
      <c r="M392" s="237">
        <v>0</v>
      </c>
      <c r="N392" s="237">
        <v>0</v>
      </c>
      <c r="O392" s="237">
        <v>0</v>
      </c>
      <c r="P392" s="237">
        <v>0</v>
      </c>
      <c r="Q392" s="237">
        <v>0</v>
      </c>
      <c r="R392" s="237">
        <v>0</v>
      </c>
      <c r="S392" s="237">
        <v>0</v>
      </c>
      <c r="T392" s="237">
        <v>0</v>
      </c>
      <c r="U392" s="237">
        <v>0</v>
      </c>
      <c r="V392" s="237">
        <v>0</v>
      </c>
      <c r="W392" s="237">
        <v>0</v>
      </c>
      <c r="X392" s="237">
        <v>0</v>
      </c>
      <c r="Y392" s="237">
        <v>0</v>
      </c>
      <c r="Z392" s="237">
        <v>18.283999999999999</v>
      </c>
      <c r="AA392" s="237">
        <v>17.63</v>
      </c>
    </row>
    <row r="393" spans="1:27" x14ac:dyDescent="0.25">
      <c r="A393" s="238">
        <v>45490.166666666664</v>
      </c>
      <c r="B393" s="237">
        <v>0</v>
      </c>
      <c r="C393" s="237">
        <v>0</v>
      </c>
      <c r="D393" s="237">
        <v>0</v>
      </c>
      <c r="E393" s="237">
        <v>0</v>
      </c>
      <c r="F393" s="237">
        <v>0</v>
      </c>
      <c r="G393" s="237">
        <v>0</v>
      </c>
      <c r="H393" s="237">
        <v>0</v>
      </c>
      <c r="I393" s="237">
        <v>0</v>
      </c>
      <c r="J393" s="237">
        <v>0</v>
      </c>
      <c r="K393" s="237">
        <v>0</v>
      </c>
      <c r="L393" s="237">
        <v>0</v>
      </c>
      <c r="M393" s="237">
        <v>0</v>
      </c>
      <c r="N393" s="237">
        <v>0</v>
      </c>
      <c r="O393" s="237">
        <v>0</v>
      </c>
      <c r="P393" s="237">
        <v>0</v>
      </c>
      <c r="Q393" s="237">
        <v>0</v>
      </c>
      <c r="R393" s="237">
        <v>0</v>
      </c>
      <c r="S393" s="237">
        <v>0</v>
      </c>
      <c r="T393" s="237">
        <v>0</v>
      </c>
      <c r="U393" s="237">
        <v>0</v>
      </c>
      <c r="V393" s="237">
        <v>0</v>
      </c>
      <c r="W393" s="237">
        <v>0</v>
      </c>
      <c r="X393" s="237">
        <v>0</v>
      </c>
      <c r="Y393" s="237">
        <v>0</v>
      </c>
      <c r="Z393" s="237">
        <v>17.364999999999998</v>
      </c>
      <c r="AA393" s="237">
        <v>16.641999999999999</v>
      </c>
    </row>
    <row r="394" spans="1:27" x14ac:dyDescent="0.25">
      <c r="A394" s="238">
        <v>45490.208333333336</v>
      </c>
      <c r="B394" s="237">
        <v>0</v>
      </c>
      <c r="C394" s="237">
        <v>0</v>
      </c>
      <c r="D394" s="237">
        <v>0</v>
      </c>
      <c r="E394" s="237">
        <v>0</v>
      </c>
      <c r="F394" s="237">
        <v>0</v>
      </c>
      <c r="G394" s="237">
        <v>0</v>
      </c>
      <c r="H394" s="237">
        <v>0</v>
      </c>
      <c r="I394" s="237">
        <v>0</v>
      </c>
      <c r="J394" s="237">
        <v>0</v>
      </c>
      <c r="K394" s="237">
        <v>0</v>
      </c>
      <c r="L394" s="237">
        <v>0</v>
      </c>
      <c r="M394" s="237">
        <v>0</v>
      </c>
      <c r="N394" s="237">
        <v>0</v>
      </c>
      <c r="O394" s="237">
        <v>0</v>
      </c>
      <c r="P394" s="237">
        <v>0</v>
      </c>
      <c r="Q394" s="237">
        <v>0</v>
      </c>
      <c r="R394" s="237">
        <v>0</v>
      </c>
      <c r="S394" s="237">
        <v>0</v>
      </c>
      <c r="T394" s="237">
        <v>0</v>
      </c>
      <c r="U394" s="237">
        <v>0</v>
      </c>
      <c r="V394" s="237">
        <v>0</v>
      </c>
      <c r="W394" s="237">
        <v>0</v>
      </c>
      <c r="X394" s="237">
        <v>0</v>
      </c>
      <c r="Y394" s="237">
        <v>0</v>
      </c>
      <c r="Z394" s="237">
        <v>17.13</v>
      </c>
      <c r="AA394" s="237">
        <v>16.324999999999999</v>
      </c>
    </row>
    <row r="395" spans="1:27" x14ac:dyDescent="0.25">
      <c r="A395" s="238">
        <v>45490.25</v>
      </c>
      <c r="B395" s="237">
        <v>0</v>
      </c>
      <c r="C395" s="237">
        <v>0</v>
      </c>
      <c r="D395" s="237">
        <v>0</v>
      </c>
      <c r="E395" s="237">
        <v>0</v>
      </c>
      <c r="F395" s="237">
        <v>0</v>
      </c>
      <c r="G395" s="237">
        <v>0</v>
      </c>
      <c r="H395" s="237">
        <v>0</v>
      </c>
      <c r="I395" s="237">
        <v>0</v>
      </c>
      <c r="J395" s="237">
        <v>0</v>
      </c>
      <c r="K395" s="237">
        <v>0</v>
      </c>
      <c r="L395" s="237">
        <v>0</v>
      </c>
      <c r="M395" s="237">
        <v>0</v>
      </c>
      <c r="N395" s="237">
        <v>0</v>
      </c>
      <c r="O395" s="237">
        <v>0</v>
      </c>
      <c r="P395" s="237">
        <v>0</v>
      </c>
      <c r="Q395" s="237">
        <v>0</v>
      </c>
      <c r="R395" s="237">
        <v>0</v>
      </c>
      <c r="S395" s="237">
        <v>0</v>
      </c>
      <c r="T395" s="237">
        <v>0</v>
      </c>
      <c r="U395" s="237">
        <v>0</v>
      </c>
      <c r="V395" s="237">
        <v>0</v>
      </c>
      <c r="W395" s="237">
        <v>0</v>
      </c>
      <c r="X395" s="237">
        <v>0</v>
      </c>
      <c r="Y395" s="237">
        <v>0</v>
      </c>
      <c r="Z395" s="237">
        <v>17.553000000000001</v>
      </c>
      <c r="AA395" s="237">
        <v>16.754000000000001</v>
      </c>
    </row>
    <row r="396" spans="1:27" x14ac:dyDescent="0.25">
      <c r="A396" s="238">
        <v>45490.291666666664</v>
      </c>
      <c r="B396" s="237">
        <v>518</v>
      </c>
      <c r="C396" s="237">
        <v>17.138999999999999</v>
      </c>
      <c r="D396" s="237">
        <v>12.638</v>
      </c>
      <c r="E396" s="237">
        <v>14.176</v>
      </c>
      <c r="F396" s="237">
        <v>15.965999999999999</v>
      </c>
      <c r="G396" s="237">
        <v>18.225999999999999</v>
      </c>
      <c r="H396" s="237">
        <v>37.448</v>
      </c>
      <c r="I396" s="237">
        <v>39.304000000000002</v>
      </c>
      <c r="J396" s="237">
        <v>33.893999999999998</v>
      </c>
      <c r="K396" s="237">
        <v>32.316000000000003</v>
      </c>
      <c r="L396" s="237">
        <v>32.085999999999999</v>
      </c>
      <c r="M396" s="237">
        <v>32.878999999999998</v>
      </c>
      <c r="N396" s="237">
        <v>34.180999999999997</v>
      </c>
      <c r="O396" s="237">
        <v>35.021000000000001</v>
      </c>
      <c r="P396" s="237">
        <v>37.273000000000003</v>
      </c>
      <c r="Q396" s="237">
        <v>40.148000000000003</v>
      </c>
      <c r="R396" s="237">
        <v>36.311999999999998</v>
      </c>
      <c r="S396" s="237">
        <v>33.219000000000001</v>
      </c>
      <c r="T396" s="237">
        <v>34.395000000000003</v>
      </c>
      <c r="U396" s="237">
        <v>33.494999999999997</v>
      </c>
      <c r="V396" s="237">
        <v>31.5</v>
      </c>
      <c r="W396" s="237">
        <v>33.43</v>
      </c>
      <c r="X396" s="237">
        <v>37.375999999999998</v>
      </c>
      <c r="Y396" s="237">
        <v>33.036000000000001</v>
      </c>
      <c r="Z396" s="237">
        <v>19.088000000000001</v>
      </c>
      <c r="AA396" s="237">
        <v>18.428999999999998</v>
      </c>
    </row>
    <row r="397" spans="1:27" x14ac:dyDescent="0.25">
      <c r="A397" s="238">
        <v>45490.333333333336</v>
      </c>
      <c r="B397" s="237">
        <v>10175</v>
      </c>
      <c r="C397" s="237">
        <v>248.16800000000001</v>
      </c>
      <c r="D397" s="237">
        <v>189.54499999999999</v>
      </c>
      <c r="E397" s="237">
        <v>216.959</v>
      </c>
      <c r="F397" s="237">
        <v>244.12200000000001</v>
      </c>
      <c r="G397" s="237">
        <v>150.441</v>
      </c>
      <c r="H397" s="237">
        <v>584.08500000000004</v>
      </c>
      <c r="I397" s="237">
        <v>630.12099999999998</v>
      </c>
      <c r="J397" s="237">
        <v>560.05499999999995</v>
      </c>
      <c r="K397" s="237">
        <v>536.40800000000002</v>
      </c>
      <c r="L397" s="237">
        <v>517.64200000000005</v>
      </c>
      <c r="M397" s="237">
        <v>526.94399999999996</v>
      </c>
      <c r="N397" s="237">
        <v>554.827</v>
      </c>
      <c r="O397" s="237">
        <v>558.851</v>
      </c>
      <c r="P397" s="237">
        <v>605.24900000000002</v>
      </c>
      <c r="Q397" s="237">
        <v>631.22699999999998</v>
      </c>
      <c r="R397" s="237">
        <v>604.55899999999997</v>
      </c>
      <c r="S397" s="237">
        <v>552.35900000000004</v>
      </c>
      <c r="T397" s="237">
        <v>549.428</v>
      </c>
      <c r="U397" s="237">
        <v>548.82899999999995</v>
      </c>
      <c r="V397" s="237">
        <v>510.745</v>
      </c>
      <c r="W397" s="237">
        <v>560.99800000000005</v>
      </c>
      <c r="X397" s="237">
        <v>611.69799999999998</v>
      </c>
      <c r="Y397" s="237">
        <v>538.721</v>
      </c>
      <c r="Z397" s="237">
        <v>23.279</v>
      </c>
      <c r="AA397" s="237">
        <v>24.071000000000002</v>
      </c>
    </row>
    <row r="398" spans="1:27" x14ac:dyDescent="0.25">
      <c r="A398" s="238">
        <v>45490.375</v>
      </c>
      <c r="B398" s="237">
        <v>28629</v>
      </c>
      <c r="C398" s="237">
        <v>690.99199999999996</v>
      </c>
      <c r="D398" s="237">
        <v>646.09699999999998</v>
      </c>
      <c r="E398" s="237">
        <v>667.69299999999998</v>
      </c>
      <c r="F398" s="237">
        <v>693.01499999999999</v>
      </c>
      <c r="G398" s="237">
        <v>348.73599999999999</v>
      </c>
      <c r="H398" s="237">
        <v>1613.213</v>
      </c>
      <c r="I398" s="237">
        <v>1654.287</v>
      </c>
      <c r="J398" s="237">
        <v>1597.1610000000001</v>
      </c>
      <c r="K398" s="237">
        <v>1579.3610000000001</v>
      </c>
      <c r="L398" s="237">
        <v>1564.846</v>
      </c>
      <c r="M398" s="237">
        <v>1573.961</v>
      </c>
      <c r="N398" s="237">
        <v>1610.9690000000001</v>
      </c>
      <c r="O398" s="237">
        <v>1587.2650000000001</v>
      </c>
      <c r="P398" s="237">
        <v>1628.162</v>
      </c>
      <c r="Q398" s="237">
        <v>1660.173</v>
      </c>
      <c r="R398" s="237">
        <v>1657.239</v>
      </c>
      <c r="S398" s="237">
        <v>1595.913</v>
      </c>
      <c r="T398" s="237">
        <v>1586.9860000000001</v>
      </c>
      <c r="U398" s="237">
        <v>1599.56</v>
      </c>
      <c r="V398" s="237">
        <v>1555.058</v>
      </c>
      <c r="W398" s="237">
        <v>1609.9780000000001</v>
      </c>
      <c r="X398" s="237">
        <v>1641.1690000000001</v>
      </c>
      <c r="Y398" s="237">
        <v>1589.877</v>
      </c>
      <c r="Z398" s="237">
        <v>33.341000000000001</v>
      </c>
      <c r="AA398" s="237">
        <v>40.475999999999999</v>
      </c>
    </row>
    <row r="399" spans="1:27" x14ac:dyDescent="0.25">
      <c r="A399" s="238">
        <v>45490.416666666664</v>
      </c>
      <c r="B399" s="237">
        <v>36160</v>
      </c>
      <c r="C399" s="237">
        <v>868.29499999999996</v>
      </c>
      <c r="D399" s="237">
        <v>861.64499999999998</v>
      </c>
      <c r="E399" s="237">
        <v>868.59799999999996</v>
      </c>
      <c r="F399" s="237">
        <v>863.98099999999999</v>
      </c>
      <c r="G399" s="237">
        <v>544.49699999999996</v>
      </c>
      <c r="H399" s="237">
        <v>2034.377</v>
      </c>
      <c r="I399" s="237">
        <v>2044.567</v>
      </c>
      <c r="J399" s="237">
        <v>2028.9179999999999</v>
      </c>
      <c r="K399" s="237">
        <v>2024.452</v>
      </c>
      <c r="L399" s="237">
        <v>2026.329</v>
      </c>
      <c r="M399" s="237">
        <v>2036.0650000000001</v>
      </c>
      <c r="N399" s="237">
        <v>2055.0450000000001</v>
      </c>
      <c r="O399" s="237">
        <v>2026.4480000000001</v>
      </c>
      <c r="P399" s="237">
        <v>2026.259</v>
      </c>
      <c r="Q399" s="237">
        <v>2049.6729999999998</v>
      </c>
      <c r="R399" s="237">
        <v>2077.0259999999998</v>
      </c>
      <c r="S399" s="237">
        <v>2033.0409999999999</v>
      </c>
      <c r="T399" s="237">
        <v>2033.636</v>
      </c>
      <c r="U399" s="237">
        <v>2048.078</v>
      </c>
      <c r="V399" s="237">
        <v>2032.8430000000001</v>
      </c>
      <c r="W399" s="237">
        <v>2045.3820000000001</v>
      </c>
      <c r="X399" s="237">
        <v>2042.1389999999999</v>
      </c>
      <c r="Y399" s="237">
        <v>2039.819</v>
      </c>
      <c r="Z399" s="237">
        <v>37.579000000000001</v>
      </c>
      <c r="AA399" s="237">
        <v>48.616999999999997</v>
      </c>
    </row>
    <row r="400" spans="1:27" x14ac:dyDescent="0.25">
      <c r="A400" s="238">
        <v>45490.458333333336</v>
      </c>
      <c r="B400" s="237">
        <v>39128</v>
      </c>
      <c r="C400" s="237">
        <v>934.572</v>
      </c>
      <c r="D400" s="237">
        <v>931.17399999999998</v>
      </c>
      <c r="E400" s="237">
        <v>943.42899999999997</v>
      </c>
      <c r="F400" s="237">
        <v>932.57600000000002</v>
      </c>
      <c r="G400" s="237">
        <v>718.26700000000005</v>
      </c>
      <c r="H400" s="237">
        <v>2199.2539999999999</v>
      </c>
      <c r="I400" s="237">
        <v>2206.683</v>
      </c>
      <c r="J400" s="237">
        <v>2201.9029999999998</v>
      </c>
      <c r="K400" s="237">
        <v>2199.2150000000001</v>
      </c>
      <c r="L400" s="237">
        <v>2202.0340000000001</v>
      </c>
      <c r="M400" s="237">
        <v>2212.1559999999999</v>
      </c>
      <c r="N400" s="237">
        <v>2227.0279999999998</v>
      </c>
      <c r="O400" s="237">
        <v>2200.777</v>
      </c>
      <c r="P400" s="237">
        <v>2192.3040000000001</v>
      </c>
      <c r="Q400" s="237">
        <v>2208.6109999999999</v>
      </c>
      <c r="R400" s="237">
        <v>2252.1509999999998</v>
      </c>
      <c r="S400" s="237">
        <v>2207.71</v>
      </c>
      <c r="T400" s="237">
        <v>2207.6460000000002</v>
      </c>
      <c r="U400" s="237">
        <v>2220.893</v>
      </c>
      <c r="V400" s="237">
        <v>2216.4050000000002</v>
      </c>
      <c r="W400" s="237">
        <v>2214.9749999999999</v>
      </c>
      <c r="X400" s="237">
        <v>2213.3910000000001</v>
      </c>
      <c r="Y400" s="237">
        <v>2210.0050000000001</v>
      </c>
      <c r="Z400" s="237">
        <v>41.993000000000002</v>
      </c>
      <c r="AA400" s="237">
        <v>52.554000000000002</v>
      </c>
    </row>
    <row r="401" spans="1:27" x14ac:dyDescent="0.25">
      <c r="A401" s="238">
        <v>45490.5</v>
      </c>
      <c r="B401" s="237">
        <v>39952</v>
      </c>
      <c r="C401" s="237">
        <v>948.04700000000003</v>
      </c>
      <c r="D401" s="237">
        <v>945.96600000000001</v>
      </c>
      <c r="E401" s="237">
        <v>961.61199999999997</v>
      </c>
      <c r="F401" s="237">
        <v>950.94</v>
      </c>
      <c r="G401" s="237">
        <v>847.93899999999996</v>
      </c>
      <c r="H401" s="237">
        <v>2248.3229999999999</v>
      </c>
      <c r="I401" s="237">
        <v>2256.0729999999999</v>
      </c>
      <c r="J401" s="237">
        <v>2255.9279999999999</v>
      </c>
      <c r="K401" s="237">
        <v>2255.393</v>
      </c>
      <c r="L401" s="237">
        <v>2260.1129999999998</v>
      </c>
      <c r="M401" s="237">
        <v>2267.9520000000002</v>
      </c>
      <c r="N401" s="237">
        <v>2276.6880000000001</v>
      </c>
      <c r="O401" s="237">
        <v>2254.0619999999999</v>
      </c>
      <c r="P401" s="237">
        <v>2243.7289999999998</v>
      </c>
      <c r="Q401" s="237">
        <v>2253.893</v>
      </c>
      <c r="R401" s="237">
        <v>2304.9470000000001</v>
      </c>
      <c r="S401" s="237">
        <v>2261.2890000000002</v>
      </c>
      <c r="T401" s="237">
        <v>2265.8470000000002</v>
      </c>
      <c r="U401" s="237">
        <v>2281.8879999999999</v>
      </c>
      <c r="V401" s="237">
        <v>2282.4690000000001</v>
      </c>
      <c r="W401" s="237">
        <v>2270.0889999999999</v>
      </c>
      <c r="X401" s="237">
        <v>2268.4409999999998</v>
      </c>
      <c r="Y401" s="237">
        <v>2269.98</v>
      </c>
      <c r="Z401" s="237">
        <v>43.863999999999997</v>
      </c>
      <c r="AA401" s="237">
        <v>54.206000000000003</v>
      </c>
    </row>
    <row r="402" spans="1:27" x14ac:dyDescent="0.25">
      <c r="A402" s="238">
        <v>45490.541666666664</v>
      </c>
      <c r="B402" s="237">
        <v>41401</v>
      </c>
      <c r="C402" s="237">
        <v>944.13300000000004</v>
      </c>
      <c r="D402" s="237">
        <v>942.42399999999998</v>
      </c>
      <c r="E402" s="237">
        <v>960.16200000000003</v>
      </c>
      <c r="F402" s="237">
        <v>947.41600000000005</v>
      </c>
      <c r="G402" s="237">
        <v>931.77700000000004</v>
      </c>
      <c r="H402" s="237">
        <v>2275.62</v>
      </c>
      <c r="I402" s="237">
        <v>2288.1010000000001</v>
      </c>
      <c r="J402" s="237">
        <v>2279.4119999999998</v>
      </c>
      <c r="K402" s="237">
        <v>2280.64</v>
      </c>
      <c r="L402" s="237">
        <v>2290.1680000000001</v>
      </c>
      <c r="M402" s="237">
        <v>2297.5909999999999</v>
      </c>
      <c r="N402" s="237">
        <v>2302.7440000000001</v>
      </c>
      <c r="O402" s="237">
        <v>2280.0749999999998</v>
      </c>
      <c r="P402" s="237">
        <v>2277.1819999999998</v>
      </c>
      <c r="Q402" s="237">
        <v>2282.7379999999998</v>
      </c>
      <c r="R402" s="237">
        <v>2324.181</v>
      </c>
      <c r="S402" s="237">
        <v>2283.6529999999998</v>
      </c>
      <c r="T402" s="237">
        <v>2289.9989999999998</v>
      </c>
      <c r="U402" s="237">
        <v>2310.078</v>
      </c>
      <c r="V402" s="237">
        <v>2319.2829999999999</v>
      </c>
      <c r="W402" s="237">
        <v>2299.9810000000002</v>
      </c>
      <c r="X402" s="237">
        <v>2291.0639999999999</v>
      </c>
      <c r="Y402" s="237">
        <v>2293.5830000000001</v>
      </c>
      <c r="Z402" s="237">
        <v>42.737000000000002</v>
      </c>
      <c r="AA402" s="237">
        <v>53.179000000000002</v>
      </c>
    </row>
    <row r="403" spans="1:27" x14ac:dyDescent="0.25">
      <c r="A403" s="238">
        <v>45490.583333333336</v>
      </c>
      <c r="B403" s="237">
        <v>40595</v>
      </c>
      <c r="C403" s="237">
        <v>928.51700000000005</v>
      </c>
      <c r="D403" s="237">
        <v>930.61400000000003</v>
      </c>
      <c r="E403" s="237">
        <v>947.15499999999997</v>
      </c>
      <c r="F403" s="237">
        <v>935.28700000000003</v>
      </c>
      <c r="G403" s="237">
        <v>944.55700000000002</v>
      </c>
      <c r="H403" s="237">
        <v>2251.11</v>
      </c>
      <c r="I403" s="237">
        <v>2255.203</v>
      </c>
      <c r="J403" s="237">
        <v>2261.3339999999998</v>
      </c>
      <c r="K403" s="237">
        <v>2262.1869999999999</v>
      </c>
      <c r="L403" s="237">
        <v>2269.4949999999999</v>
      </c>
      <c r="M403" s="237">
        <v>2279.41</v>
      </c>
      <c r="N403" s="237">
        <v>2281.6019999999999</v>
      </c>
      <c r="O403" s="237">
        <v>2263.2869999999998</v>
      </c>
      <c r="P403" s="237">
        <v>2248.52</v>
      </c>
      <c r="Q403" s="237">
        <v>2250.971</v>
      </c>
      <c r="R403" s="237">
        <v>2303.5349999999999</v>
      </c>
      <c r="S403" s="237">
        <v>2267.2750000000001</v>
      </c>
      <c r="T403" s="237">
        <v>2272.442</v>
      </c>
      <c r="U403" s="237">
        <v>2289.9560000000001</v>
      </c>
      <c r="V403" s="237">
        <v>2302.1959999999999</v>
      </c>
      <c r="W403" s="237">
        <v>2281.123</v>
      </c>
      <c r="X403" s="237">
        <v>2274.3139999999999</v>
      </c>
      <c r="Y403" s="237">
        <v>2277.4059999999999</v>
      </c>
      <c r="Z403" s="237">
        <v>43.335000000000001</v>
      </c>
      <c r="AA403" s="237">
        <v>53.578000000000003</v>
      </c>
    </row>
    <row r="404" spans="1:27" x14ac:dyDescent="0.25">
      <c r="A404" s="238">
        <v>45490.625</v>
      </c>
      <c r="B404" s="237">
        <v>39791</v>
      </c>
      <c r="C404" s="237">
        <v>920.88699999999994</v>
      </c>
      <c r="D404" s="237">
        <v>921.09500000000003</v>
      </c>
      <c r="E404" s="237">
        <v>937.66399999999999</v>
      </c>
      <c r="F404" s="237">
        <v>925.81799999999998</v>
      </c>
      <c r="G404" s="237">
        <v>905.38599999999997</v>
      </c>
      <c r="H404" s="237">
        <v>2223.1489999999999</v>
      </c>
      <c r="I404" s="237">
        <v>2222.6779999999999</v>
      </c>
      <c r="J404" s="237">
        <v>2238.6970000000001</v>
      </c>
      <c r="K404" s="237">
        <v>2236.2049999999999</v>
      </c>
      <c r="L404" s="237">
        <v>2247.317</v>
      </c>
      <c r="M404" s="237">
        <v>2249.5450000000001</v>
      </c>
      <c r="N404" s="237">
        <v>2253.4789999999998</v>
      </c>
      <c r="O404" s="237">
        <v>2232.7489999999998</v>
      </c>
      <c r="P404" s="237">
        <v>2211.5419999999999</v>
      </c>
      <c r="Q404" s="237">
        <v>2222.4929999999999</v>
      </c>
      <c r="R404" s="237">
        <v>2267.1930000000002</v>
      </c>
      <c r="S404" s="237">
        <v>2234.3820000000001</v>
      </c>
      <c r="T404" s="237">
        <v>2245.2310000000002</v>
      </c>
      <c r="U404" s="237">
        <v>2257.7159999999999</v>
      </c>
      <c r="V404" s="237">
        <v>2271.6959999999999</v>
      </c>
      <c r="W404" s="237">
        <v>2251.029</v>
      </c>
      <c r="X404" s="237">
        <v>2234.5050000000001</v>
      </c>
      <c r="Y404" s="237">
        <v>2250.2440000000001</v>
      </c>
      <c r="Z404" s="237">
        <v>36.408999999999999</v>
      </c>
      <c r="AA404" s="237">
        <v>48.481000000000002</v>
      </c>
    </row>
    <row r="405" spans="1:27" x14ac:dyDescent="0.25">
      <c r="A405" s="238">
        <v>45490.666666666664</v>
      </c>
      <c r="B405" s="237">
        <v>40133</v>
      </c>
      <c r="C405" s="237">
        <v>920.73699999999997</v>
      </c>
      <c r="D405" s="237">
        <v>921.72500000000002</v>
      </c>
      <c r="E405" s="237">
        <v>937.31100000000004</v>
      </c>
      <c r="F405" s="237">
        <v>924.46799999999996</v>
      </c>
      <c r="G405" s="237">
        <v>819.65700000000004</v>
      </c>
      <c r="H405" s="237">
        <v>2204.6350000000002</v>
      </c>
      <c r="I405" s="237">
        <v>2207.0509999999999</v>
      </c>
      <c r="J405" s="237">
        <v>2209.2049999999999</v>
      </c>
      <c r="K405" s="237">
        <v>2211.8530000000001</v>
      </c>
      <c r="L405" s="237">
        <v>2222.924</v>
      </c>
      <c r="M405" s="237">
        <v>2227.3209999999999</v>
      </c>
      <c r="N405" s="237">
        <v>2234.0590000000002</v>
      </c>
      <c r="O405" s="237">
        <v>2213.9090000000001</v>
      </c>
      <c r="P405" s="237">
        <v>2194.3609999999999</v>
      </c>
      <c r="Q405" s="237">
        <v>2212.0920000000001</v>
      </c>
      <c r="R405" s="237">
        <v>2243.2750000000001</v>
      </c>
      <c r="S405" s="237">
        <v>2211.7489999999998</v>
      </c>
      <c r="T405" s="237">
        <v>2219.6840000000002</v>
      </c>
      <c r="U405" s="237">
        <v>2230.5140000000001</v>
      </c>
      <c r="V405" s="237">
        <v>2241.1280000000002</v>
      </c>
      <c r="W405" s="237">
        <v>2230.2640000000001</v>
      </c>
      <c r="X405" s="237">
        <v>2215.1190000000001</v>
      </c>
      <c r="Y405" s="237">
        <v>2229.8420000000001</v>
      </c>
      <c r="Z405" s="237">
        <v>36.265000000000001</v>
      </c>
      <c r="AA405" s="237">
        <v>48.154000000000003</v>
      </c>
    </row>
    <row r="406" spans="1:27" x14ac:dyDescent="0.25">
      <c r="A406" s="238">
        <v>45490.708333333336</v>
      </c>
      <c r="B406" s="237">
        <v>37635</v>
      </c>
      <c r="C406" s="237">
        <v>892.73400000000004</v>
      </c>
      <c r="D406" s="237">
        <v>894.71600000000001</v>
      </c>
      <c r="E406" s="237">
        <v>908.04899999999998</v>
      </c>
      <c r="F406" s="237">
        <v>896.77599999999995</v>
      </c>
      <c r="G406" s="237">
        <v>674.66</v>
      </c>
      <c r="H406" s="237">
        <v>2122.1849999999999</v>
      </c>
      <c r="I406" s="237">
        <v>2120.944</v>
      </c>
      <c r="J406" s="237">
        <v>2126.114</v>
      </c>
      <c r="K406" s="237">
        <v>2127.13</v>
      </c>
      <c r="L406" s="237">
        <v>2136.0720000000001</v>
      </c>
      <c r="M406" s="237">
        <v>2139.5459999999998</v>
      </c>
      <c r="N406" s="237">
        <v>2150.8780000000002</v>
      </c>
      <c r="O406" s="237">
        <v>2126.84</v>
      </c>
      <c r="P406" s="237">
        <v>2105.904</v>
      </c>
      <c r="Q406" s="237">
        <v>2125.549</v>
      </c>
      <c r="R406" s="237">
        <v>2154.7869999999998</v>
      </c>
      <c r="S406" s="237">
        <v>2121.866</v>
      </c>
      <c r="T406" s="237">
        <v>2128.4659999999999</v>
      </c>
      <c r="U406" s="237">
        <v>2135.5920000000001</v>
      </c>
      <c r="V406" s="237">
        <v>2141.8389999999999</v>
      </c>
      <c r="W406" s="237">
        <v>2139.3139999999999</v>
      </c>
      <c r="X406" s="237">
        <v>2123.3159999999998</v>
      </c>
      <c r="Y406" s="237">
        <v>2138.0349999999999</v>
      </c>
      <c r="Z406" s="237">
        <v>38.834000000000003</v>
      </c>
      <c r="AA406" s="237">
        <v>50.176000000000002</v>
      </c>
    </row>
    <row r="407" spans="1:27" x14ac:dyDescent="0.25">
      <c r="A407" s="238">
        <v>45490.75</v>
      </c>
      <c r="B407" s="237">
        <v>34493</v>
      </c>
      <c r="C407" s="237">
        <v>825.63300000000004</v>
      </c>
      <c r="D407" s="237">
        <v>826.95</v>
      </c>
      <c r="E407" s="237">
        <v>840.45299999999997</v>
      </c>
      <c r="F407" s="237">
        <v>828.92899999999997</v>
      </c>
      <c r="G407" s="237">
        <v>475.048</v>
      </c>
      <c r="H407" s="237">
        <v>1957.1869999999999</v>
      </c>
      <c r="I407" s="237">
        <v>1952.373</v>
      </c>
      <c r="J407" s="237">
        <v>1957.722</v>
      </c>
      <c r="K407" s="237">
        <v>1958.1690000000001</v>
      </c>
      <c r="L407" s="237">
        <v>1968.519</v>
      </c>
      <c r="M407" s="237">
        <v>1971.857</v>
      </c>
      <c r="N407" s="237">
        <v>1982.713</v>
      </c>
      <c r="O407" s="237">
        <v>1958.7270000000001</v>
      </c>
      <c r="P407" s="237">
        <v>1939.056</v>
      </c>
      <c r="Q407" s="237">
        <v>1960.67</v>
      </c>
      <c r="R407" s="237">
        <v>1992.4570000000001</v>
      </c>
      <c r="S407" s="237">
        <v>1956.6980000000001</v>
      </c>
      <c r="T407" s="237">
        <v>1964.3879999999999</v>
      </c>
      <c r="U407" s="237">
        <v>1967.604</v>
      </c>
      <c r="V407" s="237">
        <v>1971.221</v>
      </c>
      <c r="W407" s="237">
        <v>1974.491</v>
      </c>
      <c r="X407" s="237">
        <v>1956.4829999999999</v>
      </c>
      <c r="Y407" s="237">
        <v>1973.239</v>
      </c>
      <c r="Z407" s="237">
        <v>39.664999999999999</v>
      </c>
      <c r="AA407" s="237">
        <v>50.003</v>
      </c>
    </row>
    <row r="408" spans="1:27" x14ac:dyDescent="0.25">
      <c r="A408" s="238">
        <v>45490.791666666664</v>
      </c>
      <c r="B408" s="237">
        <v>28864</v>
      </c>
      <c r="C408" s="237">
        <v>664.02200000000005</v>
      </c>
      <c r="D408" s="237">
        <v>684.96</v>
      </c>
      <c r="E408" s="237">
        <v>687.23800000000006</v>
      </c>
      <c r="F408" s="237">
        <v>675.74599999999998</v>
      </c>
      <c r="G408" s="237">
        <v>248.29300000000001</v>
      </c>
      <c r="H408" s="237">
        <v>1567.9</v>
      </c>
      <c r="I408" s="237">
        <v>1543.2650000000001</v>
      </c>
      <c r="J408" s="237">
        <v>1571.723</v>
      </c>
      <c r="K408" s="237">
        <v>1572.325</v>
      </c>
      <c r="L408" s="237">
        <v>1586.7619999999999</v>
      </c>
      <c r="M408" s="237">
        <v>1578.3019999999999</v>
      </c>
      <c r="N408" s="237">
        <v>1589.846</v>
      </c>
      <c r="O408" s="237">
        <v>1570.7850000000001</v>
      </c>
      <c r="P408" s="237">
        <v>1531.32</v>
      </c>
      <c r="Q408" s="237">
        <v>1544.809</v>
      </c>
      <c r="R408" s="237">
        <v>1583.498</v>
      </c>
      <c r="S408" s="237">
        <v>1554.7170000000001</v>
      </c>
      <c r="T408" s="237">
        <v>1563.636</v>
      </c>
      <c r="U408" s="237">
        <v>1547.31</v>
      </c>
      <c r="V408" s="237">
        <v>1572.1849999999999</v>
      </c>
      <c r="W408" s="237">
        <v>1568.9449999999999</v>
      </c>
      <c r="X408" s="237">
        <v>1529.249</v>
      </c>
      <c r="Y408" s="237">
        <v>1560.32</v>
      </c>
      <c r="Z408" s="237">
        <v>38.597000000000001</v>
      </c>
      <c r="AA408" s="237">
        <v>47.938000000000002</v>
      </c>
    </row>
    <row r="409" spans="1:27" x14ac:dyDescent="0.25">
      <c r="A409" s="238">
        <v>45490.833333333336</v>
      </c>
      <c r="B409" s="237">
        <v>10820</v>
      </c>
      <c r="C409" s="237">
        <v>275.83800000000002</v>
      </c>
      <c r="D409" s="237">
        <v>330.108</v>
      </c>
      <c r="E409" s="237">
        <v>310.76</v>
      </c>
      <c r="F409" s="237">
        <v>295.22899999999998</v>
      </c>
      <c r="G409" s="237">
        <v>126.23099999999999</v>
      </c>
      <c r="H409" s="237">
        <v>626.904</v>
      </c>
      <c r="I409" s="237">
        <v>580.86599999999999</v>
      </c>
      <c r="J409" s="237">
        <v>622.43299999999999</v>
      </c>
      <c r="K409" s="237">
        <v>615.755</v>
      </c>
      <c r="L409" s="237">
        <v>627.00900000000001</v>
      </c>
      <c r="M409" s="237">
        <v>632.54700000000003</v>
      </c>
      <c r="N409" s="237">
        <v>645.78099999999995</v>
      </c>
      <c r="O409" s="237">
        <v>637.22699999999998</v>
      </c>
      <c r="P409" s="237">
        <v>576.77</v>
      </c>
      <c r="Q409" s="237">
        <v>591.57799999999997</v>
      </c>
      <c r="R409" s="237">
        <v>610.00599999999997</v>
      </c>
      <c r="S409" s="237">
        <v>608.70600000000002</v>
      </c>
      <c r="T409" s="237">
        <v>613.32799999999997</v>
      </c>
      <c r="U409" s="237">
        <v>587.529</v>
      </c>
      <c r="V409" s="237">
        <v>612.048</v>
      </c>
      <c r="W409" s="237">
        <v>596.29300000000001</v>
      </c>
      <c r="X409" s="237">
        <v>579.23400000000004</v>
      </c>
      <c r="Y409" s="237">
        <v>612.053</v>
      </c>
      <c r="Z409" s="237">
        <v>36.637999999999998</v>
      </c>
      <c r="AA409" s="237">
        <v>41.374000000000002</v>
      </c>
    </row>
    <row r="410" spans="1:27" x14ac:dyDescent="0.25">
      <c r="A410" s="238">
        <v>45490.875</v>
      </c>
      <c r="B410" s="237">
        <v>1000</v>
      </c>
      <c r="C410" s="237">
        <v>22.629000000000001</v>
      </c>
      <c r="D410" s="237">
        <v>29.193000000000001</v>
      </c>
      <c r="E410" s="237">
        <v>26.696000000000002</v>
      </c>
      <c r="F410" s="237">
        <v>24.721</v>
      </c>
      <c r="G410" s="237">
        <v>17.385999999999999</v>
      </c>
      <c r="H410" s="237">
        <v>58.619</v>
      </c>
      <c r="I410" s="237">
        <v>54.738999999999997</v>
      </c>
      <c r="J410" s="237">
        <v>58.332000000000001</v>
      </c>
      <c r="K410" s="237">
        <v>58.743000000000002</v>
      </c>
      <c r="L410" s="237">
        <v>60.831000000000003</v>
      </c>
      <c r="M410" s="237">
        <v>58.798999999999999</v>
      </c>
      <c r="N410" s="237">
        <v>59.805</v>
      </c>
      <c r="O410" s="237">
        <v>60.133000000000003</v>
      </c>
      <c r="P410" s="237">
        <v>53.195</v>
      </c>
      <c r="Q410" s="237">
        <v>53.607999999999997</v>
      </c>
      <c r="R410" s="237">
        <v>56.436</v>
      </c>
      <c r="S410" s="237">
        <v>56.082000000000001</v>
      </c>
      <c r="T410" s="237">
        <v>57.043999999999997</v>
      </c>
      <c r="U410" s="237">
        <v>54.911000000000001</v>
      </c>
      <c r="V410" s="237">
        <v>58.927999999999997</v>
      </c>
      <c r="W410" s="237">
        <v>56.238999999999997</v>
      </c>
      <c r="X410" s="237">
        <v>51.250999999999998</v>
      </c>
      <c r="Y410" s="237">
        <v>55.712000000000003</v>
      </c>
      <c r="Z410" s="237">
        <v>29.983000000000001</v>
      </c>
      <c r="AA410" s="237">
        <v>30.687999999999999</v>
      </c>
    </row>
    <row r="411" spans="1:27" x14ac:dyDescent="0.25">
      <c r="A411" s="238">
        <v>45490.916666666664</v>
      </c>
      <c r="B411" s="237">
        <v>0</v>
      </c>
      <c r="C411" s="237">
        <v>0</v>
      </c>
      <c r="D411" s="237">
        <v>0</v>
      </c>
      <c r="E411" s="237">
        <v>0</v>
      </c>
      <c r="F411" s="237">
        <v>0</v>
      </c>
      <c r="G411" s="237">
        <v>0</v>
      </c>
      <c r="H411" s="237">
        <v>0</v>
      </c>
      <c r="I411" s="237">
        <v>0</v>
      </c>
      <c r="J411" s="237">
        <v>0</v>
      </c>
      <c r="K411" s="237">
        <v>0</v>
      </c>
      <c r="L411" s="237">
        <v>0</v>
      </c>
      <c r="M411" s="237">
        <v>0</v>
      </c>
      <c r="N411" s="237">
        <v>0</v>
      </c>
      <c r="O411" s="237">
        <v>0</v>
      </c>
      <c r="P411" s="237">
        <v>0</v>
      </c>
      <c r="Q411" s="237">
        <v>0</v>
      </c>
      <c r="R411" s="237">
        <v>0</v>
      </c>
      <c r="S411" s="237">
        <v>0</v>
      </c>
      <c r="T411" s="237">
        <v>0</v>
      </c>
      <c r="U411" s="237">
        <v>0</v>
      </c>
      <c r="V411" s="237">
        <v>0</v>
      </c>
      <c r="W411" s="237">
        <v>0</v>
      </c>
      <c r="X411" s="237">
        <v>0</v>
      </c>
      <c r="Y411" s="237">
        <v>0</v>
      </c>
      <c r="Z411" s="237">
        <v>27.309000000000001</v>
      </c>
      <c r="AA411" s="237">
        <v>27.027999999999999</v>
      </c>
    </row>
    <row r="412" spans="1:27" x14ac:dyDescent="0.25">
      <c r="A412" s="238">
        <v>45490.958333333336</v>
      </c>
      <c r="B412" s="237">
        <v>0</v>
      </c>
      <c r="C412" s="237">
        <v>0</v>
      </c>
      <c r="D412" s="237">
        <v>0</v>
      </c>
      <c r="E412" s="237">
        <v>0</v>
      </c>
      <c r="F412" s="237">
        <v>0</v>
      </c>
      <c r="G412" s="237">
        <v>0</v>
      </c>
      <c r="H412" s="237">
        <v>0</v>
      </c>
      <c r="I412" s="237">
        <v>0</v>
      </c>
      <c r="J412" s="237">
        <v>0</v>
      </c>
      <c r="K412" s="237">
        <v>0</v>
      </c>
      <c r="L412" s="237">
        <v>0</v>
      </c>
      <c r="M412" s="237">
        <v>0</v>
      </c>
      <c r="N412" s="237">
        <v>0</v>
      </c>
      <c r="O412" s="237">
        <v>0</v>
      </c>
      <c r="P412" s="237">
        <v>0</v>
      </c>
      <c r="Q412" s="237">
        <v>0</v>
      </c>
      <c r="R412" s="237">
        <v>0</v>
      </c>
      <c r="S412" s="237">
        <v>0</v>
      </c>
      <c r="T412" s="237">
        <v>0</v>
      </c>
      <c r="U412" s="237">
        <v>0</v>
      </c>
      <c r="V412" s="237">
        <v>0</v>
      </c>
      <c r="W412" s="237">
        <v>0</v>
      </c>
      <c r="X412" s="237">
        <v>0</v>
      </c>
      <c r="Y412" s="237">
        <v>0</v>
      </c>
      <c r="Z412" s="237">
        <v>26.863</v>
      </c>
      <c r="AA412" s="237">
        <v>26.445</v>
      </c>
    </row>
    <row r="413" spans="1:27" x14ac:dyDescent="0.25">
      <c r="A413" s="238">
        <v>45491</v>
      </c>
      <c r="B413" s="237">
        <v>0</v>
      </c>
      <c r="C413" s="237">
        <v>0</v>
      </c>
      <c r="D413" s="237">
        <v>0</v>
      </c>
      <c r="E413" s="237">
        <v>0</v>
      </c>
      <c r="F413" s="237">
        <v>0</v>
      </c>
      <c r="G413" s="237">
        <v>0</v>
      </c>
      <c r="H413" s="237">
        <v>0</v>
      </c>
      <c r="I413" s="237">
        <v>0</v>
      </c>
      <c r="J413" s="237">
        <v>0</v>
      </c>
      <c r="K413" s="237">
        <v>0</v>
      </c>
      <c r="L413" s="237">
        <v>0</v>
      </c>
      <c r="M413" s="237">
        <v>0</v>
      </c>
      <c r="N413" s="237">
        <v>0</v>
      </c>
      <c r="O413" s="237">
        <v>0</v>
      </c>
      <c r="P413" s="237">
        <v>0</v>
      </c>
      <c r="Q413" s="237">
        <v>0</v>
      </c>
      <c r="R413" s="237">
        <v>0</v>
      </c>
      <c r="S413" s="237">
        <v>0</v>
      </c>
      <c r="T413" s="237">
        <v>0</v>
      </c>
      <c r="U413" s="237">
        <v>0</v>
      </c>
      <c r="V413" s="237">
        <v>0</v>
      </c>
      <c r="W413" s="237">
        <v>0</v>
      </c>
      <c r="X413" s="237">
        <v>0</v>
      </c>
      <c r="Y413" s="237">
        <v>0</v>
      </c>
      <c r="Z413" s="237">
        <v>26.346</v>
      </c>
      <c r="AA413" s="237">
        <v>25.841000000000001</v>
      </c>
    </row>
    <row r="414" spans="1:27" x14ac:dyDescent="0.25">
      <c r="A414" s="238">
        <v>45491.041666666664</v>
      </c>
      <c r="B414" s="237">
        <v>0</v>
      </c>
      <c r="C414" s="237">
        <v>0</v>
      </c>
      <c r="D414" s="237">
        <v>0</v>
      </c>
      <c r="E414" s="237">
        <v>0</v>
      </c>
      <c r="F414" s="237">
        <v>0</v>
      </c>
      <c r="G414" s="237">
        <v>0</v>
      </c>
      <c r="H414" s="237">
        <v>0</v>
      </c>
      <c r="I414" s="237">
        <v>0</v>
      </c>
      <c r="J414" s="237">
        <v>0</v>
      </c>
      <c r="K414" s="237">
        <v>0</v>
      </c>
      <c r="L414" s="237">
        <v>0</v>
      </c>
      <c r="M414" s="237">
        <v>0</v>
      </c>
      <c r="N414" s="237">
        <v>0</v>
      </c>
      <c r="O414" s="237">
        <v>0</v>
      </c>
      <c r="P414" s="237">
        <v>0</v>
      </c>
      <c r="Q414" s="237">
        <v>0</v>
      </c>
      <c r="R414" s="237">
        <v>0</v>
      </c>
      <c r="S414" s="237">
        <v>0</v>
      </c>
      <c r="T414" s="237">
        <v>0</v>
      </c>
      <c r="U414" s="237">
        <v>0</v>
      </c>
      <c r="V414" s="237">
        <v>0</v>
      </c>
      <c r="W414" s="237">
        <v>0</v>
      </c>
      <c r="X414" s="237">
        <v>0</v>
      </c>
      <c r="Y414" s="237">
        <v>0</v>
      </c>
      <c r="Z414" s="237">
        <v>25.603999999999999</v>
      </c>
      <c r="AA414" s="237">
        <v>25.071999999999999</v>
      </c>
    </row>
    <row r="415" spans="1:27" x14ac:dyDescent="0.25">
      <c r="A415" s="238">
        <v>45491.083333333336</v>
      </c>
      <c r="B415" s="237">
        <v>0</v>
      </c>
      <c r="C415" s="237">
        <v>0</v>
      </c>
      <c r="D415" s="237">
        <v>0</v>
      </c>
      <c r="E415" s="237">
        <v>0</v>
      </c>
      <c r="F415" s="237">
        <v>0</v>
      </c>
      <c r="G415" s="237">
        <v>0</v>
      </c>
      <c r="H415" s="237">
        <v>0</v>
      </c>
      <c r="I415" s="237">
        <v>0</v>
      </c>
      <c r="J415" s="237">
        <v>0</v>
      </c>
      <c r="K415" s="237">
        <v>0</v>
      </c>
      <c r="L415" s="237">
        <v>0</v>
      </c>
      <c r="M415" s="237">
        <v>0</v>
      </c>
      <c r="N415" s="237">
        <v>0</v>
      </c>
      <c r="O415" s="237">
        <v>0</v>
      </c>
      <c r="P415" s="237">
        <v>0</v>
      </c>
      <c r="Q415" s="237">
        <v>0</v>
      </c>
      <c r="R415" s="237">
        <v>0</v>
      </c>
      <c r="S415" s="237">
        <v>0</v>
      </c>
      <c r="T415" s="237">
        <v>0</v>
      </c>
      <c r="U415" s="237">
        <v>0</v>
      </c>
      <c r="V415" s="237">
        <v>0</v>
      </c>
      <c r="W415" s="237">
        <v>0</v>
      </c>
      <c r="X415" s="237">
        <v>0</v>
      </c>
      <c r="Y415" s="237">
        <v>0</v>
      </c>
      <c r="Z415" s="237">
        <v>24.663</v>
      </c>
      <c r="AA415" s="237">
        <v>24.134</v>
      </c>
    </row>
    <row r="416" spans="1:27" x14ac:dyDescent="0.25">
      <c r="A416" s="238">
        <v>45491.125</v>
      </c>
      <c r="B416" s="237">
        <v>0</v>
      </c>
      <c r="C416" s="237">
        <v>0</v>
      </c>
      <c r="D416" s="237">
        <v>0</v>
      </c>
      <c r="E416" s="237">
        <v>0</v>
      </c>
      <c r="F416" s="237">
        <v>0</v>
      </c>
      <c r="G416" s="237">
        <v>0</v>
      </c>
      <c r="H416" s="237">
        <v>0</v>
      </c>
      <c r="I416" s="237">
        <v>0</v>
      </c>
      <c r="J416" s="237">
        <v>0</v>
      </c>
      <c r="K416" s="237">
        <v>0</v>
      </c>
      <c r="L416" s="237">
        <v>0</v>
      </c>
      <c r="M416" s="237">
        <v>0</v>
      </c>
      <c r="N416" s="237">
        <v>0</v>
      </c>
      <c r="O416" s="237">
        <v>0</v>
      </c>
      <c r="P416" s="237">
        <v>0</v>
      </c>
      <c r="Q416" s="237">
        <v>0</v>
      </c>
      <c r="R416" s="237">
        <v>0</v>
      </c>
      <c r="S416" s="237">
        <v>0</v>
      </c>
      <c r="T416" s="237">
        <v>0</v>
      </c>
      <c r="U416" s="237">
        <v>0</v>
      </c>
      <c r="V416" s="237">
        <v>0</v>
      </c>
      <c r="W416" s="237">
        <v>0</v>
      </c>
      <c r="X416" s="237">
        <v>0</v>
      </c>
      <c r="Y416" s="237">
        <v>0</v>
      </c>
      <c r="Z416" s="237">
        <v>23.603999999999999</v>
      </c>
      <c r="AA416" s="237">
        <v>23.353999999999999</v>
      </c>
    </row>
    <row r="417" spans="1:27" x14ac:dyDescent="0.25">
      <c r="A417" s="238">
        <v>45491.166666666664</v>
      </c>
      <c r="B417" s="237">
        <v>0</v>
      </c>
      <c r="C417" s="237">
        <v>0</v>
      </c>
      <c r="D417" s="237">
        <v>0</v>
      </c>
      <c r="E417" s="237">
        <v>0</v>
      </c>
      <c r="F417" s="237">
        <v>0</v>
      </c>
      <c r="G417" s="237">
        <v>0</v>
      </c>
      <c r="H417" s="237">
        <v>0</v>
      </c>
      <c r="I417" s="237">
        <v>0</v>
      </c>
      <c r="J417" s="237">
        <v>0</v>
      </c>
      <c r="K417" s="237">
        <v>0</v>
      </c>
      <c r="L417" s="237">
        <v>0</v>
      </c>
      <c r="M417" s="237">
        <v>0</v>
      </c>
      <c r="N417" s="237">
        <v>0</v>
      </c>
      <c r="O417" s="237">
        <v>0</v>
      </c>
      <c r="P417" s="237">
        <v>0</v>
      </c>
      <c r="Q417" s="237">
        <v>0</v>
      </c>
      <c r="R417" s="237">
        <v>0</v>
      </c>
      <c r="S417" s="237">
        <v>0</v>
      </c>
      <c r="T417" s="237">
        <v>0</v>
      </c>
      <c r="U417" s="237">
        <v>0</v>
      </c>
      <c r="V417" s="237">
        <v>0</v>
      </c>
      <c r="W417" s="237">
        <v>0</v>
      </c>
      <c r="X417" s="237">
        <v>0</v>
      </c>
      <c r="Y417" s="237">
        <v>0</v>
      </c>
      <c r="Z417" s="237">
        <v>22.707999999999998</v>
      </c>
      <c r="AA417" s="237">
        <v>22.417999999999999</v>
      </c>
    </row>
    <row r="418" spans="1:27" x14ac:dyDescent="0.25">
      <c r="A418" s="238">
        <v>45491.208333333336</v>
      </c>
      <c r="B418" s="237">
        <v>0</v>
      </c>
      <c r="C418" s="237">
        <v>0</v>
      </c>
      <c r="D418" s="237">
        <v>0</v>
      </c>
      <c r="E418" s="237">
        <v>0</v>
      </c>
      <c r="F418" s="237">
        <v>0</v>
      </c>
      <c r="G418" s="237">
        <v>0</v>
      </c>
      <c r="H418" s="237">
        <v>0</v>
      </c>
      <c r="I418" s="237">
        <v>0</v>
      </c>
      <c r="J418" s="237">
        <v>0</v>
      </c>
      <c r="K418" s="237">
        <v>0</v>
      </c>
      <c r="L418" s="237">
        <v>0</v>
      </c>
      <c r="M418" s="237">
        <v>0</v>
      </c>
      <c r="N418" s="237">
        <v>0</v>
      </c>
      <c r="O418" s="237">
        <v>0</v>
      </c>
      <c r="P418" s="237">
        <v>0</v>
      </c>
      <c r="Q418" s="237">
        <v>0</v>
      </c>
      <c r="R418" s="237">
        <v>0</v>
      </c>
      <c r="S418" s="237">
        <v>0</v>
      </c>
      <c r="T418" s="237">
        <v>0</v>
      </c>
      <c r="U418" s="237">
        <v>0</v>
      </c>
      <c r="V418" s="237">
        <v>0</v>
      </c>
      <c r="W418" s="237">
        <v>0</v>
      </c>
      <c r="X418" s="237">
        <v>0</v>
      </c>
      <c r="Y418" s="237">
        <v>0</v>
      </c>
      <c r="Z418" s="237">
        <v>22.465</v>
      </c>
      <c r="AA418" s="237">
        <v>22.076000000000001</v>
      </c>
    </row>
    <row r="419" spans="1:27" x14ac:dyDescent="0.25">
      <c r="A419" s="238">
        <v>45491.25</v>
      </c>
      <c r="B419" s="237">
        <v>0</v>
      </c>
      <c r="C419" s="237">
        <v>0</v>
      </c>
      <c r="D419" s="237">
        <v>0</v>
      </c>
      <c r="E419" s="237">
        <v>0</v>
      </c>
      <c r="F419" s="237">
        <v>0</v>
      </c>
      <c r="G419" s="237">
        <v>0</v>
      </c>
      <c r="H419" s="237">
        <v>0</v>
      </c>
      <c r="I419" s="237">
        <v>0</v>
      </c>
      <c r="J419" s="237">
        <v>0</v>
      </c>
      <c r="K419" s="237">
        <v>0</v>
      </c>
      <c r="L419" s="237">
        <v>0</v>
      </c>
      <c r="M419" s="237">
        <v>0</v>
      </c>
      <c r="N419" s="237">
        <v>0</v>
      </c>
      <c r="O419" s="237">
        <v>0</v>
      </c>
      <c r="P419" s="237">
        <v>0</v>
      </c>
      <c r="Q419" s="237">
        <v>0</v>
      </c>
      <c r="R419" s="237">
        <v>0</v>
      </c>
      <c r="S419" s="237">
        <v>0</v>
      </c>
      <c r="T419" s="237">
        <v>0</v>
      </c>
      <c r="U419" s="237">
        <v>0</v>
      </c>
      <c r="V419" s="237">
        <v>0</v>
      </c>
      <c r="W419" s="237">
        <v>0</v>
      </c>
      <c r="X419" s="237">
        <v>0</v>
      </c>
      <c r="Y419" s="237">
        <v>0</v>
      </c>
      <c r="Z419" s="237">
        <v>21.59</v>
      </c>
      <c r="AA419" s="237">
        <v>21.178000000000001</v>
      </c>
    </row>
    <row r="420" spans="1:27" x14ac:dyDescent="0.25">
      <c r="A420" s="238">
        <v>45491.291666666664</v>
      </c>
      <c r="B420" s="237">
        <v>436</v>
      </c>
      <c r="C420" s="237">
        <v>13.117000000000001</v>
      </c>
      <c r="D420" s="237">
        <v>11.5</v>
      </c>
      <c r="E420" s="237">
        <v>12.483000000000001</v>
      </c>
      <c r="F420" s="237">
        <v>12.744</v>
      </c>
      <c r="G420" s="237">
        <v>13.765000000000001</v>
      </c>
      <c r="H420" s="237">
        <v>29.192</v>
      </c>
      <c r="I420" s="237">
        <v>29.466000000000001</v>
      </c>
      <c r="J420" s="237">
        <v>27.859000000000002</v>
      </c>
      <c r="K420" s="237">
        <v>27.225000000000001</v>
      </c>
      <c r="L420" s="237">
        <v>27.504000000000001</v>
      </c>
      <c r="M420" s="237">
        <v>27.689</v>
      </c>
      <c r="N420" s="237">
        <v>28.510999999999999</v>
      </c>
      <c r="O420" s="237">
        <v>28.460999999999999</v>
      </c>
      <c r="P420" s="237">
        <v>28.763000000000002</v>
      </c>
      <c r="Q420" s="237">
        <v>30.13</v>
      </c>
      <c r="R420" s="237">
        <v>28.994</v>
      </c>
      <c r="S420" s="237">
        <v>27.574999999999999</v>
      </c>
      <c r="T420" s="237">
        <v>28.417999999999999</v>
      </c>
      <c r="U420" s="237">
        <v>28.123000000000001</v>
      </c>
      <c r="V420" s="237">
        <v>27.88</v>
      </c>
      <c r="W420" s="237">
        <v>28.184000000000001</v>
      </c>
      <c r="X420" s="237">
        <v>29.077999999999999</v>
      </c>
      <c r="Y420" s="237">
        <v>28.242000000000001</v>
      </c>
      <c r="Z420" s="237">
        <v>22.21</v>
      </c>
      <c r="AA420" s="237">
        <v>21.748999999999999</v>
      </c>
    </row>
    <row r="421" spans="1:27" x14ac:dyDescent="0.25">
      <c r="A421" s="238">
        <v>45491.333333333336</v>
      </c>
      <c r="B421" s="237">
        <v>6317</v>
      </c>
      <c r="C421" s="237">
        <v>144.38800000000001</v>
      </c>
      <c r="D421" s="237">
        <v>125.455</v>
      </c>
      <c r="E421" s="237">
        <v>137.18600000000001</v>
      </c>
      <c r="F421" s="237">
        <v>144.08600000000001</v>
      </c>
      <c r="G421" s="237">
        <v>118.51600000000001</v>
      </c>
      <c r="H421" s="237">
        <v>363.55599999999998</v>
      </c>
      <c r="I421" s="237">
        <v>379.35</v>
      </c>
      <c r="J421" s="237">
        <v>352.41800000000001</v>
      </c>
      <c r="K421" s="237">
        <v>345.233</v>
      </c>
      <c r="L421" s="237">
        <v>341.16</v>
      </c>
      <c r="M421" s="237">
        <v>345.74599999999998</v>
      </c>
      <c r="N421" s="237">
        <v>357.43400000000003</v>
      </c>
      <c r="O421" s="237">
        <v>358.58699999999999</v>
      </c>
      <c r="P421" s="237">
        <v>368.66399999999999</v>
      </c>
      <c r="Q421" s="237">
        <v>382.76299999999998</v>
      </c>
      <c r="R421" s="237">
        <v>371.95600000000002</v>
      </c>
      <c r="S421" s="237">
        <v>352.66</v>
      </c>
      <c r="T421" s="237">
        <v>354.04899999999998</v>
      </c>
      <c r="U421" s="237">
        <v>355.66199999999998</v>
      </c>
      <c r="V421" s="237">
        <v>344.54700000000003</v>
      </c>
      <c r="W421" s="237">
        <v>360.28500000000003</v>
      </c>
      <c r="X421" s="237">
        <v>372.70499999999998</v>
      </c>
      <c r="Y421" s="237">
        <v>353.38799999999998</v>
      </c>
      <c r="Z421" s="237">
        <v>25.259</v>
      </c>
      <c r="AA421" s="237">
        <v>26.241</v>
      </c>
    </row>
    <row r="422" spans="1:27" x14ac:dyDescent="0.25">
      <c r="A422" s="238">
        <v>45491.375</v>
      </c>
      <c r="B422" s="237">
        <v>10016</v>
      </c>
      <c r="C422" s="237">
        <v>219.04</v>
      </c>
      <c r="D422" s="237">
        <v>215.79900000000001</v>
      </c>
      <c r="E422" s="237">
        <v>218.87100000000001</v>
      </c>
      <c r="F422" s="237">
        <v>215.13399999999999</v>
      </c>
      <c r="G422" s="237">
        <v>202.84200000000001</v>
      </c>
      <c r="H422" s="237">
        <v>571.72500000000002</v>
      </c>
      <c r="I422" s="237">
        <v>574.46100000000001</v>
      </c>
      <c r="J422" s="237">
        <v>559.56200000000001</v>
      </c>
      <c r="K422" s="237">
        <v>558.28700000000003</v>
      </c>
      <c r="L422" s="237">
        <v>559.75</v>
      </c>
      <c r="M422" s="237">
        <v>565.66300000000001</v>
      </c>
      <c r="N422" s="237">
        <v>575.28399999999999</v>
      </c>
      <c r="O422" s="237">
        <v>570.63900000000001</v>
      </c>
      <c r="P422" s="237">
        <v>565.66200000000003</v>
      </c>
      <c r="Q422" s="237">
        <v>579.29399999999998</v>
      </c>
      <c r="R422" s="237">
        <v>574.17399999999998</v>
      </c>
      <c r="S422" s="237">
        <v>561.072</v>
      </c>
      <c r="T422" s="237">
        <v>562.63</v>
      </c>
      <c r="U422" s="237">
        <v>568.42999999999995</v>
      </c>
      <c r="V422" s="237">
        <v>566.81299999999999</v>
      </c>
      <c r="W422" s="237">
        <v>570.12199999999996</v>
      </c>
      <c r="X422" s="237">
        <v>563.05999999999995</v>
      </c>
      <c r="Y422" s="237">
        <v>565.38599999999997</v>
      </c>
      <c r="Z422" s="237">
        <v>29.675000000000001</v>
      </c>
      <c r="AA422" s="237">
        <v>32.482999999999997</v>
      </c>
    </row>
    <row r="423" spans="1:27" x14ac:dyDescent="0.25">
      <c r="A423" s="238">
        <v>45491.416666666664</v>
      </c>
      <c r="B423" s="237">
        <v>18176</v>
      </c>
      <c r="C423" s="237">
        <v>404.15800000000002</v>
      </c>
      <c r="D423" s="237">
        <v>389.78100000000001</v>
      </c>
      <c r="E423" s="237">
        <v>403.56099999999998</v>
      </c>
      <c r="F423" s="237">
        <v>387.387</v>
      </c>
      <c r="G423" s="237">
        <v>364.84300000000002</v>
      </c>
      <c r="H423" s="237">
        <v>1023.23</v>
      </c>
      <c r="I423" s="237">
        <v>1040.252</v>
      </c>
      <c r="J423" s="237">
        <v>994.58</v>
      </c>
      <c r="K423" s="237">
        <v>991.96400000000006</v>
      </c>
      <c r="L423" s="237">
        <v>986.923</v>
      </c>
      <c r="M423" s="237">
        <v>997.46500000000003</v>
      </c>
      <c r="N423" s="237">
        <v>1023.617</v>
      </c>
      <c r="O423" s="237">
        <v>1031.076</v>
      </c>
      <c r="P423" s="237">
        <v>1022.461</v>
      </c>
      <c r="Q423" s="237">
        <v>1040.0340000000001</v>
      </c>
      <c r="R423" s="237">
        <v>986.69399999999996</v>
      </c>
      <c r="S423" s="237">
        <v>994.61199999999997</v>
      </c>
      <c r="T423" s="237">
        <v>991.07100000000003</v>
      </c>
      <c r="U423" s="237">
        <v>1011.073</v>
      </c>
      <c r="V423" s="237">
        <v>1019.741</v>
      </c>
      <c r="W423" s="237">
        <v>1034.453</v>
      </c>
      <c r="X423" s="237">
        <v>997.72799999999995</v>
      </c>
      <c r="Y423" s="237">
        <v>1009.644</v>
      </c>
      <c r="Z423" s="237">
        <v>34.588999999999999</v>
      </c>
      <c r="AA423" s="237">
        <v>39.673000000000002</v>
      </c>
    </row>
    <row r="424" spans="1:27" x14ac:dyDescent="0.25">
      <c r="A424" s="238">
        <v>45491.458333333336</v>
      </c>
      <c r="B424" s="237">
        <v>16720</v>
      </c>
      <c r="C424" s="237">
        <v>352.71100000000001</v>
      </c>
      <c r="D424" s="237">
        <v>344.94299999999998</v>
      </c>
      <c r="E424" s="237">
        <v>359.41300000000001</v>
      </c>
      <c r="F424" s="237">
        <v>348.40800000000002</v>
      </c>
      <c r="G424" s="237">
        <v>374.15300000000002</v>
      </c>
      <c r="H424" s="237">
        <v>939.51300000000003</v>
      </c>
      <c r="I424" s="237">
        <v>947.346</v>
      </c>
      <c r="J424" s="237">
        <v>913.55600000000004</v>
      </c>
      <c r="K424" s="237">
        <v>914.02599999999995</v>
      </c>
      <c r="L424" s="237">
        <v>930.28800000000001</v>
      </c>
      <c r="M424" s="237">
        <v>938.779</v>
      </c>
      <c r="N424" s="237">
        <v>950.24099999999999</v>
      </c>
      <c r="O424" s="237">
        <v>942.74900000000002</v>
      </c>
      <c r="P424" s="237">
        <v>936.65499999999997</v>
      </c>
      <c r="Q424" s="237">
        <v>958.87699999999995</v>
      </c>
      <c r="R424" s="237">
        <v>939.17100000000005</v>
      </c>
      <c r="S424" s="237">
        <v>920.90899999999999</v>
      </c>
      <c r="T424" s="237">
        <v>935.73900000000003</v>
      </c>
      <c r="U424" s="237">
        <v>945.94</v>
      </c>
      <c r="V424" s="237">
        <v>948.96799999999996</v>
      </c>
      <c r="W424" s="237">
        <v>942.82100000000003</v>
      </c>
      <c r="X424" s="237">
        <v>935.89499999999998</v>
      </c>
      <c r="Y424" s="237">
        <v>939.58199999999999</v>
      </c>
      <c r="Z424" s="237">
        <v>35.521999999999998</v>
      </c>
      <c r="AA424" s="237">
        <v>40.179000000000002</v>
      </c>
    </row>
    <row r="425" spans="1:27" x14ac:dyDescent="0.25">
      <c r="A425" s="238">
        <v>45491.5</v>
      </c>
      <c r="B425" s="237">
        <v>14081</v>
      </c>
      <c r="C425" s="237">
        <v>288.74799999999999</v>
      </c>
      <c r="D425" s="237">
        <v>297.60500000000002</v>
      </c>
      <c r="E425" s="237">
        <v>292.45499999999998</v>
      </c>
      <c r="F425" s="237">
        <v>288.33499999999998</v>
      </c>
      <c r="G425" s="237">
        <v>309.58600000000001</v>
      </c>
      <c r="H425" s="237">
        <v>780.78800000000001</v>
      </c>
      <c r="I425" s="237">
        <v>779.81399999999996</v>
      </c>
      <c r="J425" s="237">
        <v>791.61500000000001</v>
      </c>
      <c r="K425" s="237">
        <v>790.27200000000005</v>
      </c>
      <c r="L425" s="237">
        <v>788.61900000000003</v>
      </c>
      <c r="M425" s="237">
        <v>784.9</v>
      </c>
      <c r="N425" s="237">
        <v>788.46900000000005</v>
      </c>
      <c r="O425" s="237">
        <v>782.07399999999996</v>
      </c>
      <c r="P425" s="237">
        <v>769.43899999999996</v>
      </c>
      <c r="Q425" s="237">
        <v>776.64099999999996</v>
      </c>
      <c r="R425" s="237">
        <v>806.23400000000004</v>
      </c>
      <c r="S425" s="237">
        <v>787.94399999999996</v>
      </c>
      <c r="T425" s="237">
        <v>786.76</v>
      </c>
      <c r="U425" s="237">
        <v>788.16</v>
      </c>
      <c r="V425" s="237">
        <v>786.20299999999997</v>
      </c>
      <c r="W425" s="237">
        <v>777.04600000000005</v>
      </c>
      <c r="X425" s="237">
        <v>781.84699999999998</v>
      </c>
      <c r="Y425" s="237">
        <v>777.86</v>
      </c>
      <c r="Z425" s="237">
        <v>34.353000000000002</v>
      </c>
      <c r="AA425" s="237">
        <v>38.063000000000002</v>
      </c>
    </row>
    <row r="426" spans="1:27" x14ac:dyDescent="0.25">
      <c r="A426" s="238">
        <v>45491.541666666664</v>
      </c>
      <c r="B426" s="237">
        <v>11340</v>
      </c>
      <c r="C426" s="237">
        <v>232.90600000000001</v>
      </c>
      <c r="D426" s="237">
        <v>239.06800000000001</v>
      </c>
      <c r="E426" s="237">
        <v>236.52600000000001</v>
      </c>
      <c r="F426" s="237">
        <v>234.43600000000001</v>
      </c>
      <c r="G426" s="237">
        <v>232.458</v>
      </c>
      <c r="H426" s="237">
        <v>628.25300000000004</v>
      </c>
      <c r="I426" s="237">
        <v>625.73</v>
      </c>
      <c r="J426" s="237">
        <v>636.76900000000001</v>
      </c>
      <c r="K426" s="237">
        <v>633.846</v>
      </c>
      <c r="L426" s="237">
        <v>633.53300000000002</v>
      </c>
      <c r="M426" s="237">
        <v>633.23299999999995</v>
      </c>
      <c r="N426" s="237">
        <v>637.17100000000005</v>
      </c>
      <c r="O426" s="237">
        <v>628.67100000000005</v>
      </c>
      <c r="P426" s="237">
        <v>618.87300000000005</v>
      </c>
      <c r="Q426" s="237">
        <v>625.73400000000004</v>
      </c>
      <c r="R426" s="237">
        <v>649.72799999999995</v>
      </c>
      <c r="S426" s="237">
        <v>633.78</v>
      </c>
      <c r="T426" s="237">
        <v>633.904</v>
      </c>
      <c r="U426" s="237">
        <v>636.58500000000004</v>
      </c>
      <c r="V426" s="237">
        <v>636.44799999999998</v>
      </c>
      <c r="W426" s="237">
        <v>629.03</v>
      </c>
      <c r="X426" s="237">
        <v>631.11900000000003</v>
      </c>
      <c r="Y426" s="237">
        <v>631.322</v>
      </c>
      <c r="Z426" s="237">
        <v>32.628</v>
      </c>
      <c r="AA426" s="237">
        <v>35.475000000000001</v>
      </c>
    </row>
    <row r="427" spans="1:27" x14ac:dyDescent="0.25">
      <c r="A427" s="238">
        <v>45491.583333333336</v>
      </c>
      <c r="B427" s="237">
        <v>16242</v>
      </c>
      <c r="C427" s="237">
        <v>339.38499999999999</v>
      </c>
      <c r="D427" s="237">
        <v>338.589</v>
      </c>
      <c r="E427" s="237">
        <v>345.19900000000001</v>
      </c>
      <c r="F427" s="237">
        <v>342.72500000000002</v>
      </c>
      <c r="G427" s="237">
        <v>333.36599999999999</v>
      </c>
      <c r="H427" s="237">
        <v>906.62400000000002</v>
      </c>
      <c r="I427" s="237">
        <v>907</v>
      </c>
      <c r="J427" s="237">
        <v>906.29100000000005</v>
      </c>
      <c r="K427" s="237">
        <v>905.93700000000001</v>
      </c>
      <c r="L427" s="237">
        <v>910.21400000000006</v>
      </c>
      <c r="M427" s="237">
        <v>912.26099999999997</v>
      </c>
      <c r="N427" s="237">
        <v>918.447</v>
      </c>
      <c r="O427" s="237">
        <v>910.38499999999999</v>
      </c>
      <c r="P427" s="237">
        <v>899.38800000000003</v>
      </c>
      <c r="Q427" s="237">
        <v>912.26599999999996</v>
      </c>
      <c r="R427" s="237">
        <v>926.31</v>
      </c>
      <c r="S427" s="237">
        <v>908.49300000000005</v>
      </c>
      <c r="T427" s="237">
        <v>913.31399999999996</v>
      </c>
      <c r="U427" s="237">
        <v>918.74300000000005</v>
      </c>
      <c r="V427" s="237">
        <v>922.42</v>
      </c>
      <c r="W427" s="237">
        <v>918.02099999999996</v>
      </c>
      <c r="X427" s="237">
        <v>912.09199999999998</v>
      </c>
      <c r="Y427" s="237">
        <v>916.048</v>
      </c>
      <c r="Z427" s="237">
        <v>34.487000000000002</v>
      </c>
      <c r="AA427" s="237">
        <v>38.351999999999997</v>
      </c>
    </row>
    <row r="428" spans="1:27" x14ac:dyDescent="0.25">
      <c r="A428" s="238">
        <v>45491.625</v>
      </c>
      <c r="B428" s="237">
        <v>13312</v>
      </c>
      <c r="C428" s="237">
        <v>279.25299999999999</v>
      </c>
      <c r="D428" s="237">
        <v>264.89400000000001</v>
      </c>
      <c r="E428" s="237">
        <v>277.64499999999998</v>
      </c>
      <c r="F428" s="237">
        <v>272.541</v>
      </c>
      <c r="G428" s="237">
        <v>286.68299999999999</v>
      </c>
      <c r="H428" s="237">
        <v>734.64300000000003</v>
      </c>
      <c r="I428" s="237">
        <v>740.76800000000003</v>
      </c>
      <c r="J428" s="237">
        <v>712.9</v>
      </c>
      <c r="K428" s="237">
        <v>714.77</v>
      </c>
      <c r="L428" s="237">
        <v>722.74900000000002</v>
      </c>
      <c r="M428" s="237">
        <v>728.21699999999998</v>
      </c>
      <c r="N428" s="237">
        <v>736.48</v>
      </c>
      <c r="O428" s="237">
        <v>738.26099999999997</v>
      </c>
      <c r="P428" s="237">
        <v>732.68600000000004</v>
      </c>
      <c r="Q428" s="237">
        <v>748.92</v>
      </c>
      <c r="R428" s="237">
        <v>726.14499999999998</v>
      </c>
      <c r="S428" s="237">
        <v>715.16600000000005</v>
      </c>
      <c r="T428" s="237">
        <v>723.31899999999996</v>
      </c>
      <c r="U428" s="237">
        <v>728.74199999999996</v>
      </c>
      <c r="V428" s="237">
        <v>736.125</v>
      </c>
      <c r="W428" s="237">
        <v>740.03700000000003</v>
      </c>
      <c r="X428" s="237">
        <v>718.41200000000003</v>
      </c>
      <c r="Y428" s="237">
        <v>726.63199999999995</v>
      </c>
      <c r="Z428" s="237">
        <v>34.533999999999999</v>
      </c>
      <c r="AA428" s="237">
        <v>38.168999999999997</v>
      </c>
    </row>
    <row r="429" spans="1:27" x14ac:dyDescent="0.25">
      <c r="A429" s="238">
        <v>45491.666666666664</v>
      </c>
      <c r="B429" s="237">
        <v>12983</v>
      </c>
      <c r="C429" s="237">
        <v>280.03899999999999</v>
      </c>
      <c r="D429" s="237">
        <v>270.05399999999997</v>
      </c>
      <c r="E429" s="237">
        <v>285.10000000000002</v>
      </c>
      <c r="F429" s="237">
        <v>283.012</v>
      </c>
      <c r="G429" s="237">
        <v>286.32100000000003</v>
      </c>
      <c r="H429" s="237">
        <v>736.505</v>
      </c>
      <c r="I429" s="237">
        <v>736.39400000000001</v>
      </c>
      <c r="J429" s="237">
        <v>724.29600000000005</v>
      </c>
      <c r="K429" s="237">
        <v>724.67399999999998</v>
      </c>
      <c r="L429" s="237">
        <v>733.93</v>
      </c>
      <c r="M429" s="237">
        <v>738.41099999999994</v>
      </c>
      <c r="N429" s="237">
        <v>745.18700000000001</v>
      </c>
      <c r="O429" s="237">
        <v>741.96699999999998</v>
      </c>
      <c r="P429" s="237">
        <v>732.68299999999999</v>
      </c>
      <c r="Q429" s="237">
        <v>744.98099999999999</v>
      </c>
      <c r="R429" s="237">
        <v>744.37400000000002</v>
      </c>
      <c r="S429" s="237">
        <v>731.798</v>
      </c>
      <c r="T429" s="237">
        <v>739.77099999999996</v>
      </c>
      <c r="U429" s="237">
        <v>743.82500000000005</v>
      </c>
      <c r="V429" s="237">
        <v>751.697</v>
      </c>
      <c r="W429" s="237">
        <v>751.351</v>
      </c>
      <c r="X429" s="237">
        <v>741.96299999999997</v>
      </c>
      <c r="Y429" s="237">
        <v>750.02</v>
      </c>
      <c r="Z429" s="237">
        <v>35.161999999999999</v>
      </c>
      <c r="AA429" s="237">
        <v>38.31</v>
      </c>
    </row>
    <row r="430" spans="1:27" x14ac:dyDescent="0.25">
      <c r="A430" s="238">
        <v>45491.708333333336</v>
      </c>
      <c r="B430" s="237">
        <v>37351</v>
      </c>
      <c r="C430" s="237">
        <v>852.36500000000001</v>
      </c>
      <c r="D430" s="237">
        <v>851.31899999999996</v>
      </c>
      <c r="E430" s="237">
        <v>866.83</v>
      </c>
      <c r="F430" s="237">
        <v>853.68600000000004</v>
      </c>
      <c r="G430" s="237">
        <v>656.56200000000001</v>
      </c>
      <c r="H430" s="237">
        <v>2078.828</v>
      </c>
      <c r="I430" s="237">
        <v>2072.4349999999999</v>
      </c>
      <c r="J430" s="237">
        <v>2075.703</v>
      </c>
      <c r="K430" s="237">
        <v>2074.0940000000001</v>
      </c>
      <c r="L430" s="237">
        <v>2084.1750000000002</v>
      </c>
      <c r="M430" s="237">
        <v>2088.8249999999998</v>
      </c>
      <c r="N430" s="237">
        <v>2098.1619999999998</v>
      </c>
      <c r="O430" s="237">
        <v>2044.6690000000001</v>
      </c>
      <c r="P430" s="237">
        <v>2057.8560000000002</v>
      </c>
      <c r="Q430" s="237">
        <v>2075.5129999999999</v>
      </c>
      <c r="R430" s="237">
        <v>2110.9540000000002</v>
      </c>
      <c r="S430" s="237">
        <v>2076.8739999999998</v>
      </c>
      <c r="T430" s="237">
        <v>2084.0700000000002</v>
      </c>
      <c r="U430" s="237">
        <v>2088.1610000000001</v>
      </c>
      <c r="V430" s="237">
        <v>2093.64</v>
      </c>
      <c r="W430" s="237">
        <v>2088.759</v>
      </c>
      <c r="X430" s="237">
        <v>2073.1010000000001</v>
      </c>
      <c r="Y430" s="237">
        <v>2078.933</v>
      </c>
      <c r="Z430" s="237">
        <v>39.090000000000003</v>
      </c>
      <c r="AA430" s="237">
        <v>48.695999999999998</v>
      </c>
    </row>
    <row r="431" spans="1:27" x14ac:dyDescent="0.25">
      <c r="A431" s="238">
        <v>45491.75</v>
      </c>
      <c r="B431" s="237">
        <v>31289</v>
      </c>
      <c r="C431" s="237">
        <v>750.91600000000005</v>
      </c>
      <c r="D431" s="237">
        <v>750.67700000000002</v>
      </c>
      <c r="E431" s="237">
        <v>765.803</v>
      </c>
      <c r="F431" s="237">
        <v>753.13599999999997</v>
      </c>
      <c r="G431" s="237">
        <v>449.411</v>
      </c>
      <c r="H431" s="237">
        <v>1763.9590000000001</v>
      </c>
      <c r="I431" s="237">
        <v>1757.683</v>
      </c>
      <c r="J431" s="237">
        <v>1763.2919999999999</v>
      </c>
      <c r="K431" s="237">
        <v>1761.7660000000001</v>
      </c>
      <c r="L431" s="237">
        <v>1770.5409999999999</v>
      </c>
      <c r="M431" s="237">
        <v>1775.6320000000001</v>
      </c>
      <c r="N431" s="237">
        <v>1785.2860000000001</v>
      </c>
      <c r="O431" s="237">
        <v>1737.5139999999999</v>
      </c>
      <c r="P431" s="237">
        <v>1749.0650000000001</v>
      </c>
      <c r="Q431" s="237">
        <v>1767.6980000000001</v>
      </c>
      <c r="R431" s="237">
        <v>1795.278</v>
      </c>
      <c r="S431" s="237">
        <v>1761.06</v>
      </c>
      <c r="T431" s="237">
        <v>1767.912</v>
      </c>
      <c r="U431" s="237">
        <v>1771.07</v>
      </c>
      <c r="V431" s="237">
        <v>1776.298</v>
      </c>
      <c r="W431" s="237">
        <v>1778.204</v>
      </c>
      <c r="X431" s="237">
        <v>1757.4369999999999</v>
      </c>
      <c r="Y431" s="237">
        <v>1772.9649999999999</v>
      </c>
      <c r="Z431" s="237">
        <v>44.235999999999997</v>
      </c>
      <c r="AA431" s="237">
        <v>53.966000000000001</v>
      </c>
    </row>
    <row r="432" spans="1:27" x14ac:dyDescent="0.25">
      <c r="A432" s="238">
        <v>45491.791666666664</v>
      </c>
      <c r="B432" s="237">
        <v>23609</v>
      </c>
      <c r="C432" s="237">
        <v>557.96100000000001</v>
      </c>
      <c r="D432" s="237">
        <v>570.33199999999999</v>
      </c>
      <c r="E432" s="237">
        <v>574.154</v>
      </c>
      <c r="F432" s="237">
        <v>563.28700000000003</v>
      </c>
      <c r="G432" s="237">
        <v>243.79300000000001</v>
      </c>
      <c r="H432" s="237">
        <v>1324.6579999999999</v>
      </c>
      <c r="I432" s="237">
        <v>1304.259</v>
      </c>
      <c r="J432" s="237">
        <v>1322.3510000000001</v>
      </c>
      <c r="K432" s="237">
        <v>1322.671</v>
      </c>
      <c r="L432" s="237">
        <v>1336.607</v>
      </c>
      <c r="M432" s="237">
        <v>1332.635</v>
      </c>
      <c r="N432" s="237">
        <v>1342.8109999999999</v>
      </c>
      <c r="O432" s="237">
        <v>1307.4590000000001</v>
      </c>
      <c r="P432" s="237">
        <v>1295.8989999999999</v>
      </c>
      <c r="Q432" s="237">
        <v>1307.7919999999999</v>
      </c>
      <c r="R432" s="237">
        <v>1332.972</v>
      </c>
      <c r="S432" s="237">
        <v>1307.7760000000001</v>
      </c>
      <c r="T432" s="237">
        <v>1316.8789999999999</v>
      </c>
      <c r="U432" s="237">
        <v>1306.2049999999999</v>
      </c>
      <c r="V432" s="237">
        <v>1327.4159999999999</v>
      </c>
      <c r="W432" s="237">
        <v>1325.88</v>
      </c>
      <c r="X432" s="237">
        <v>1287.0989999999999</v>
      </c>
      <c r="Y432" s="237">
        <v>1314.4069999999999</v>
      </c>
      <c r="Z432" s="237">
        <v>39.573</v>
      </c>
      <c r="AA432" s="237">
        <v>47.606000000000002</v>
      </c>
    </row>
    <row r="433" spans="1:27" x14ac:dyDescent="0.25">
      <c r="A433" s="238">
        <v>45491.833333333336</v>
      </c>
      <c r="B433" s="237">
        <v>9141</v>
      </c>
      <c r="C433" s="237">
        <v>209.506</v>
      </c>
      <c r="D433" s="237">
        <v>241.90899999999999</v>
      </c>
      <c r="E433" s="237">
        <v>232.797</v>
      </c>
      <c r="F433" s="237">
        <v>221.18100000000001</v>
      </c>
      <c r="G433" s="237">
        <v>114.38500000000001</v>
      </c>
      <c r="H433" s="237">
        <v>509.77699999999999</v>
      </c>
      <c r="I433" s="237">
        <v>484.81</v>
      </c>
      <c r="J433" s="237">
        <v>508.65</v>
      </c>
      <c r="K433" s="237">
        <v>505.97800000000001</v>
      </c>
      <c r="L433" s="237">
        <v>514.12800000000004</v>
      </c>
      <c r="M433" s="237">
        <v>513.16999999999996</v>
      </c>
      <c r="N433" s="237">
        <v>520.58900000000006</v>
      </c>
      <c r="O433" s="237">
        <v>509.31400000000002</v>
      </c>
      <c r="P433" s="237">
        <v>480.12900000000002</v>
      </c>
      <c r="Q433" s="237">
        <v>488.51</v>
      </c>
      <c r="R433" s="237">
        <v>501.97500000000002</v>
      </c>
      <c r="S433" s="237">
        <v>497.58</v>
      </c>
      <c r="T433" s="237">
        <v>501.23399999999998</v>
      </c>
      <c r="U433" s="237">
        <v>486.96100000000001</v>
      </c>
      <c r="V433" s="237">
        <v>505.49299999999999</v>
      </c>
      <c r="W433" s="237">
        <v>496.26299999999998</v>
      </c>
      <c r="X433" s="237">
        <v>475.72899999999998</v>
      </c>
      <c r="Y433" s="237">
        <v>498.90800000000002</v>
      </c>
      <c r="Z433" s="237">
        <v>34.878999999999998</v>
      </c>
      <c r="AA433" s="237">
        <v>38.773000000000003</v>
      </c>
    </row>
    <row r="434" spans="1:27" x14ac:dyDescent="0.25">
      <c r="A434" s="238">
        <v>45491.875</v>
      </c>
      <c r="B434" s="237">
        <v>756</v>
      </c>
      <c r="C434" s="237">
        <v>17.934999999999999</v>
      </c>
      <c r="D434" s="237">
        <v>21.073</v>
      </c>
      <c r="E434" s="237">
        <v>20.052</v>
      </c>
      <c r="F434" s="237">
        <v>19.006</v>
      </c>
      <c r="G434" s="237">
        <v>14.766</v>
      </c>
      <c r="H434" s="237">
        <v>45.085999999999999</v>
      </c>
      <c r="I434" s="237">
        <v>43.201000000000001</v>
      </c>
      <c r="J434" s="237">
        <v>45.142000000000003</v>
      </c>
      <c r="K434" s="237">
        <v>45.392000000000003</v>
      </c>
      <c r="L434" s="237">
        <v>46.581000000000003</v>
      </c>
      <c r="M434" s="237">
        <v>45.139000000000003</v>
      </c>
      <c r="N434" s="237">
        <v>45.960999999999999</v>
      </c>
      <c r="O434" s="237">
        <v>45.634999999999998</v>
      </c>
      <c r="P434" s="237">
        <v>42.332999999999998</v>
      </c>
      <c r="Q434" s="237">
        <v>42.619</v>
      </c>
      <c r="R434" s="237">
        <v>44.276000000000003</v>
      </c>
      <c r="S434" s="237">
        <v>43.703000000000003</v>
      </c>
      <c r="T434" s="237">
        <v>44.49</v>
      </c>
      <c r="U434" s="237">
        <v>43.424999999999997</v>
      </c>
      <c r="V434" s="237">
        <v>45.88</v>
      </c>
      <c r="W434" s="237">
        <v>44.354999999999997</v>
      </c>
      <c r="X434" s="237">
        <v>41.061999999999998</v>
      </c>
      <c r="Y434" s="237">
        <v>43.344000000000001</v>
      </c>
      <c r="Z434" s="237">
        <v>30.463999999999999</v>
      </c>
      <c r="AA434" s="237">
        <v>31</v>
      </c>
    </row>
    <row r="435" spans="1:27" x14ac:dyDescent="0.25">
      <c r="A435" s="238">
        <v>45491.916666666664</v>
      </c>
      <c r="B435" s="237">
        <v>0</v>
      </c>
      <c r="C435" s="237">
        <v>0</v>
      </c>
      <c r="D435" s="237">
        <v>0</v>
      </c>
      <c r="E435" s="237">
        <v>0</v>
      </c>
      <c r="F435" s="237">
        <v>0</v>
      </c>
      <c r="G435" s="237">
        <v>0</v>
      </c>
      <c r="H435" s="237">
        <v>0</v>
      </c>
      <c r="I435" s="237">
        <v>0</v>
      </c>
      <c r="J435" s="237">
        <v>0</v>
      </c>
      <c r="K435" s="237">
        <v>0</v>
      </c>
      <c r="L435" s="237">
        <v>0</v>
      </c>
      <c r="M435" s="237">
        <v>0</v>
      </c>
      <c r="N435" s="237">
        <v>0</v>
      </c>
      <c r="O435" s="237">
        <v>0</v>
      </c>
      <c r="P435" s="237">
        <v>0</v>
      </c>
      <c r="Q435" s="237">
        <v>0</v>
      </c>
      <c r="R435" s="237">
        <v>0</v>
      </c>
      <c r="S435" s="237">
        <v>0</v>
      </c>
      <c r="T435" s="237">
        <v>0</v>
      </c>
      <c r="U435" s="237">
        <v>0</v>
      </c>
      <c r="V435" s="237">
        <v>0</v>
      </c>
      <c r="W435" s="237">
        <v>0</v>
      </c>
      <c r="X435" s="237">
        <v>0</v>
      </c>
      <c r="Y435" s="237">
        <v>0</v>
      </c>
      <c r="Z435" s="237">
        <v>27.21</v>
      </c>
      <c r="AA435" s="237">
        <v>26.893000000000001</v>
      </c>
    </row>
    <row r="436" spans="1:27" x14ac:dyDescent="0.25">
      <c r="A436" s="238">
        <v>45491.958333333336</v>
      </c>
      <c r="B436" s="237">
        <v>0</v>
      </c>
      <c r="C436" s="237">
        <v>0</v>
      </c>
      <c r="D436" s="237">
        <v>0</v>
      </c>
      <c r="E436" s="237">
        <v>0</v>
      </c>
      <c r="F436" s="237">
        <v>0</v>
      </c>
      <c r="G436" s="237">
        <v>0</v>
      </c>
      <c r="H436" s="237">
        <v>0</v>
      </c>
      <c r="I436" s="237">
        <v>0</v>
      </c>
      <c r="J436" s="237">
        <v>0</v>
      </c>
      <c r="K436" s="237">
        <v>0</v>
      </c>
      <c r="L436" s="237">
        <v>0</v>
      </c>
      <c r="M436" s="237">
        <v>0</v>
      </c>
      <c r="N436" s="237">
        <v>0</v>
      </c>
      <c r="O436" s="237">
        <v>0</v>
      </c>
      <c r="P436" s="237">
        <v>0</v>
      </c>
      <c r="Q436" s="237">
        <v>0</v>
      </c>
      <c r="R436" s="237">
        <v>0</v>
      </c>
      <c r="S436" s="237">
        <v>0</v>
      </c>
      <c r="T436" s="237">
        <v>0</v>
      </c>
      <c r="U436" s="237">
        <v>0</v>
      </c>
      <c r="V436" s="237">
        <v>0</v>
      </c>
      <c r="W436" s="237">
        <v>0</v>
      </c>
      <c r="X436" s="237">
        <v>0</v>
      </c>
      <c r="Y436" s="237">
        <v>0</v>
      </c>
      <c r="Z436" s="237">
        <v>26.834</v>
      </c>
      <c r="AA436" s="237">
        <v>26.236999999999998</v>
      </c>
    </row>
    <row r="437" spans="1:27" x14ac:dyDescent="0.25">
      <c r="A437" s="238">
        <v>45492</v>
      </c>
      <c r="B437" s="237">
        <v>0</v>
      </c>
      <c r="C437" s="237">
        <v>0</v>
      </c>
      <c r="D437" s="237">
        <v>0</v>
      </c>
      <c r="E437" s="237">
        <v>0</v>
      </c>
      <c r="F437" s="237">
        <v>0</v>
      </c>
      <c r="G437" s="237">
        <v>0</v>
      </c>
      <c r="H437" s="237">
        <v>0</v>
      </c>
      <c r="I437" s="237">
        <v>0</v>
      </c>
      <c r="J437" s="237">
        <v>0</v>
      </c>
      <c r="K437" s="237">
        <v>0</v>
      </c>
      <c r="L437" s="237">
        <v>0</v>
      </c>
      <c r="M437" s="237">
        <v>0</v>
      </c>
      <c r="N437" s="237">
        <v>0</v>
      </c>
      <c r="O437" s="237">
        <v>0</v>
      </c>
      <c r="P437" s="237">
        <v>0</v>
      </c>
      <c r="Q437" s="237">
        <v>0</v>
      </c>
      <c r="R437" s="237">
        <v>0</v>
      </c>
      <c r="S437" s="237">
        <v>0</v>
      </c>
      <c r="T437" s="237">
        <v>0</v>
      </c>
      <c r="U437" s="237">
        <v>0</v>
      </c>
      <c r="V437" s="237">
        <v>0</v>
      </c>
      <c r="W437" s="237">
        <v>0</v>
      </c>
      <c r="X437" s="237">
        <v>0</v>
      </c>
      <c r="Y437" s="237">
        <v>0</v>
      </c>
      <c r="Z437" s="237">
        <v>27.542999999999999</v>
      </c>
      <c r="AA437" s="237">
        <v>27.106000000000002</v>
      </c>
    </row>
    <row r="438" spans="1:27" x14ac:dyDescent="0.25">
      <c r="A438" s="238">
        <v>45492.041666666664</v>
      </c>
      <c r="B438" s="237">
        <v>0</v>
      </c>
      <c r="C438" s="237">
        <v>0</v>
      </c>
      <c r="D438" s="237">
        <v>0</v>
      </c>
      <c r="E438" s="237">
        <v>0</v>
      </c>
      <c r="F438" s="237">
        <v>0</v>
      </c>
      <c r="G438" s="237">
        <v>0</v>
      </c>
      <c r="H438" s="237">
        <v>0</v>
      </c>
      <c r="I438" s="237">
        <v>0</v>
      </c>
      <c r="J438" s="237">
        <v>0</v>
      </c>
      <c r="K438" s="237">
        <v>0</v>
      </c>
      <c r="L438" s="237">
        <v>0</v>
      </c>
      <c r="M438" s="237">
        <v>0</v>
      </c>
      <c r="N438" s="237">
        <v>0</v>
      </c>
      <c r="O438" s="237">
        <v>0</v>
      </c>
      <c r="P438" s="237">
        <v>0</v>
      </c>
      <c r="Q438" s="237">
        <v>0</v>
      </c>
      <c r="R438" s="237">
        <v>0</v>
      </c>
      <c r="S438" s="237">
        <v>0</v>
      </c>
      <c r="T438" s="237">
        <v>0</v>
      </c>
      <c r="U438" s="237">
        <v>0</v>
      </c>
      <c r="V438" s="237">
        <v>0</v>
      </c>
      <c r="W438" s="237">
        <v>0</v>
      </c>
      <c r="X438" s="237">
        <v>0</v>
      </c>
      <c r="Y438" s="237">
        <v>0</v>
      </c>
      <c r="Z438" s="237">
        <v>27.555</v>
      </c>
      <c r="AA438" s="237">
        <v>27.146999999999998</v>
      </c>
    </row>
    <row r="439" spans="1:27" x14ac:dyDescent="0.25">
      <c r="A439" s="238">
        <v>45492.083333333336</v>
      </c>
      <c r="B439" s="237">
        <v>0</v>
      </c>
      <c r="C439" s="237">
        <v>0</v>
      </c>
      <c r="D439" s="237">
        <v>0</v>
      </c>
      <c r="E439" s="237">
        <v>0</v>
      </c>
      <c r="F439" s="237">
        <v>0</v>
      </c>
      <c r="G439" s="237">
        <v>0</v>
      </c>
      <c r="H439" s="237">
        <v>0</v>
      </c>
      <c r="I439" s="237">
        <v>0</v>
      </c>
      <c r="J439" s="237">
        <v>0</v>
      </c>
      <c r="K439" s="237">
        <v>0</v>
      </c>
      <c r="L439" s="237">
        <v>0</v>
      </c>
      <c r="M439" s="237">
        <v>0</v>
      </c>
      <c r="N439" s="237">
        <v>0</v>
      </c>
      <c r="O439" s="237">
        <v>0</v>
      </c>
      <c r="P439" s="237">
        <v>0</v>
      </c>
      <c r="Q439" s="237">
        <v>0</v>
      </c>
      <c r="R439" s="237">
        <v>0</v>
      </c>
      <c r="S439" s="237">
        <v>0</v>
      </c>
      <c r="T439" s="237">
        <v>0</v>
      </c>
      <c r="U439" s="237">
        <v>0</v>
      </c>
      <c r="V439" s="237">
        <v>0</v>
      </c>
      <c r="W439" s="237">
        <v>0</v>
      </c>
      <c r="X439" s="237">
        <v>0</v>
      </c>
      <c r="Y439" s="237">
        <v>0</v>
      </c>
      <c r="Z439" s="237">
        <v>25.786999999999999</v>
      </c>
      <c r="AA439" s="237">
        <v>25.359000000000002</v>
      </c>
    </row>
    <row r="440" spans="1:27" x14ac:dyDescent="0.25">
      <c r="A440" s="238">
        <v>45492.125</v>
      </c>
      <c r="B440" s="237">
        <v>0</v>
      </c>
      <c r="C440" s="237">
        <v>0</v>
      </c>
      <c r="D440" s="237">
        <v>0</v>
      </c>
      <c r="E440" s="237">
        <v>0</v>
      </c>
      <c r="F440" s="237">
        <v>0</v>
      </c>
      <c r="G440" s="237">
        <v>0</v>
      </c>
      <c r="H440" s="237">
        <v>0</v>
      </c>
      <c r="I440" s="237">
        <v>0</v>
      </c>
      <c r="J440" s="237">
        <v>0</v>
      </c>
      <c r="K440" s="237">
        <v>0</v>
      </c>
      <c r="L440" s="237">
        <v>0</v>
      </c>
      <c r="M440" s="237">
        <v>0</v>
      </c>
      <c r="N440" s="237">
        <v>0</v>
      </c>
      <c r="O440" s="237">
        <v>0</v>
      </c>
      <c r="P440" s="237">
        <v>0</v>
      </c>
      <c r="Q440" s="237">
        <v>0</v>
      </c>
      <c r="R440" s="237">
        <v>0</v>
      </c>
      <c r="S440" s="237">
        <v>0</v>
      </c>
      <c r="T440" s="237">
        <v>0</v>
      </c>
      <c r="U440" s="237">
        <v>0</v>
      </c>
      <c r="V440" s="237">
        <v>0</v>
      </c>
      <c r="W440" s="237">
        <v>0</v>
      </c>
      <c r="X440" s="237">
        <v>0</v>
      </c>
      <c r="Y440" s="237">
        <v>0</v>
      </c>
      <c r="Z440" s="237">
        <v>23.452000000000002</v>
      </c>
      <c r="AA440" s="237">
        <v>23.053999999999998</v>
      </c>
    </row>
    <row r="441" spans="1:27" x14ac:dyDescent="0.25">
      <c r="A441" s="238">
        <v>45492.166666666664</v>
      </c>
      <c r="B441" s="237">
        <v>0</v>
      </c>
      <c r="C441" s="237">
        <v>0</v>
      </c>
      <c r="D441" s="237">
        <v>0</v>
      </c>
      <c r="E441" s="237">
        <v>0</v>
      </c>
      <c r="F441" s="237">
        <v>0</v>
      </c>
      <c r="G441" s="237">
        <v>0</v>
      </c>
      <c r="H441" s="237">
        <v>0</v>
      </c>
      <c r="I441" s="237">
        <v>0</v>
      </c>
      <c r="J441" s="237">
        <v>0</v>
      </c>
      <c r="K441" s="237">
        <v>0</v>
      </c>
      <c r="L441" s="237">
        <v>0</v>
      </c>
      <c r="M441" s="237">
        <v>0</v>
      </c>
      <c r="N441" s="237">
        <v>0</v>
      </c>
      <c r="O441" s="237">
        <v>0</v>
      </c>
      <c r="P441" s="237">
        <v>0</v>
      </c>
      <c r="Q441" s="237">
        <v>0</v>
      </c>
      <c r="R441" s="237">
        <v>0</v>
      </c>
      <c r="S441" s="237">
        <v>0</v>
      </c>
      <c r="T441" s="237">
        <v>0</v>
      </c>
      <c r="U441" s="237">
        <v>0</v>
      </c>
      <c r="V441" s="237">
        <v>0</v>
      </c>
      <c r="W441" s="237">
        <v>0</v>
      </c>
      <c r="X441" s="237">
        <v>0</v>
      </c>
      <c r="Y441" s="237">
        <v>0</v>
      </c>
      <c r="Z441" s="237">
        <v>23.207999999999998</v>
      </c>
      <c r="AA441" s="237">
        <v>22.663</v>
      </c>
    </row>
    <row r="442" spans="1:27" x14ac:dyDescent="0.25">
      <c r="A442" s="238">
        <v>45492.208333333336</v>
      </c>
      <c r="B442" s="237">
        <v>0</v>
      </c>
      <c r="C442" s="237">
        <v>0</v>
      </c>
      <c r="D442" s="237">
        <v>0</v>
      </c>
      <c r="E442" s="237">
        <v>0</v>
      </c>
      <c r="F442" s="237">
        <v>0</v>
      </c>
      <c r="G442" s="237">
        <v>0</v>
      </c>
      <c r="H442" s="237">
        <v>0</v>
      </c>
      <c r="I442" s="237">
        <v>0</v>
      </c>
      <c r="J442" s="237">
        <v>0</v>
      </c>
      <c r="K442" s="237">
        <v>0</v>
      </c>
      <c r="L442" s="237">
        <v>0</v>
      </c>
      <c r="M442" s="237">
        <v>0</v>
      </c>
      <c r="N442" s="237">
        <v>0</v>
      </c>
      <c r="O442" s="237">
        <v>0</v>
      </c>
      <c r="P442" s="237">
        <v>0</v>
      </c>
      <c r="Q442" s="237">
        <v>0</v>
      </c>
      <c r="R442" s="237">
        <v>0</v>
      </c>
      <c r="S442" s="237">
        <v>0</v>
      </c>
      <c r="T442" s="237">
        <v>0</v>
      </c>
      <c r="U442" s="237">
        <v>0</v>
      </c>
      <c r="V442" s="237">
        <v>0</v>
      </c>
      <c r="W442" s="237">
        <v>0</v>
      </c>
      <c r="X442" s="237">
        <v>0</v>
      </c>
      <c r="Y442" s="237">
        <v>0</v>
      </c>
      <c r="Z442" s="237">
        <v>22.488</v>
      </c>
      <c r="AA442" s="237">
        <v>22.033000000000001</v>
      </c>
    </row>
    <row r="443" spans="1:27" x14ac:dyDescent="0.25">
      <c r="A443" s="238">
        <v>45492.25</v>
      </c>
      <c r="B443" s="237">
        <v>0</v>
      </c>
      <c r="C443" s="237">
        <v>0</v>
      </c>
      <c r="D443" s="237">
        <v>0</v>
      </c>
      <c r="E443" s="237">
        <v>0</v>
      </c>
      <c r="F443" s="237">
        <v>0</v>
      </c>
      <c r="G443" s="237">
        <v>0</v>
      </c>
      <c r="H443" s="237">
        <v>0</v>
      </c>
      <c r="I443" s="237">
        <v>0</v>
      </c>
      <c r="J443" s="237">
        <v>0</v>
      </c>
      <c r="K443" s="237">
        <v>0</v>
      </c>
      <c r="L443" s="237">
        <v>0</v>
      </c>
      <c r="M443" s="237">
        <v>0</v>
      </c>
      <c r="N443" s="237">
        <v>0</v>
      </c>
      <c r="O443" s="237">
        <v>0</v>
      </c>
      <c r="P443" s="237">
        <v>0</v>
      </c>
      <c r="Q443" s="237">
        <v>0</v>
      </c>
      <c r="R443" s="237">
        <v>0</v>
      </c>
      <c r="S443" s="237">
        <v>0</v>
      </c>
      <c r="T443" s="237">
        <v>0</v>
      </c>
      <c r="U443" s="237">
        <v>0</v>
      </c>
      <c r="V443" s="237">
        <v>0</v>
      </c>
      <c r="W443" s="237">
        <v>0</v>
      </c>
      <c r="X443" s="237">
        <v>0</v>
      </c>
      <c r="Y443" s="237">
        <v>0</v>
      </c>
      <c r="Z443" s="237">
        <v>21.51</v>
      </c>
      <c r="AA443" s="237">
        <v>21.015999999999998</v>
      </c>
    </row>
    <row r="444" spans="1:27" x14ac:dyDescent="0.25">
      <c r="A444" s="238">
        <v>45492.291666666664</v>
      </c>
      <c r="B444" s="237">
        <v>487</v>
      </c>
      <c r="C444" s="237">
        <v>14.308</v>
      </c>
      <c r="D444" s="237">
        <v>12.039</v>
      </c>
      <c r="E444" s="237">
        <v>13.21</v>
      </c>
      <c r="F444" s="237">
        <v>13.714</v>
      </c>
      <c r="G444" s="237">
        <v>15.234</v>
      </c>
      <c r="H444" s="237">
        <v>31.675000000000001</v>
      </c>
      <c r="I444" s="237">
        <v>32.182000000000002</v>
      </c>
      <c r="J444" s="237">
        <v>29.611000000000001</v>
      </c>
      <c r="K444" s="237">
        <v>28.902999999999999</v>
      </c>
      <c r="L444" s="237">
        <v>29.140999999999998</v>
      </c>
      <c r="M444" s="237">
        <v>29.561</v>
      </c>
      <c r="N444" s="237">
        <v>30.35</v>
      </c>
      <c r="O444" s="237">
        <v>30.824000000000002</v>
      </c>
      <c r="P444" s="237">
        <v>30.917000000000002</v>
      </c>
      <c r="Q444" s="237">
        <v>33.048000000000002</v>
      </c>
      <c r="R444" s="237">
        <v>31.253</v>
      </c>
      <c r="S444" s="237">
        <v>29.489000000000001</v>
      </c>
      <c r="T444" s="237">
        <v>30.509</v>
      </c>
      <c r="U444" s="237">
        <v>29.858000000000001</v>
      </c>
      <c r="V444" s="237">
        <v>28.905999999999999</v>
      </c>
      <c r="W444" s="237">
        <v>30.024000000000001</v>
      </c>
      <c r="X444" s="237">
        <v>31.695</v>
      </c>
      <c r="Y444" s="237">
        <v>30.082999999999998</v>
      </c>
      <c r="Z444" s="237">
        <v>21.824000000000002</v>
      </c>
      <c r="AA444" s="237">
        <v>21.204999999999998</v>
      </c>
    </row>
    <row r="445" spans="1:27" x14ac:dyDescent="0.25">
      <c r="A445" s="238">
        <v>45492.333333333336</v>
      </c>
      <c r="B445" s="237">
        <v>7906</v>
      </c>
      <c r="C445" s="237">
        <v>198.15</v>
      </c>
      <c r="D445" s="237">
        <v>158.71899999999999</v>
      </c>
      <c r="E445" s="237">
        <v>179.38399999999999</v>
      </c>
      <c r="F445" s="237">
        <v>196.096</v>
      </c>
      <c r="G445" s="237">
        <v>133.01599999999999</v>
      </c>
      <c r="H445" s="237">
        <v>472.00200000000001</v>
      </c>
      <c r="I445" s="237">
        <v>504.32299999999998</v>
      </c>
      <c r="J445" s="237">
        <v>453.93</v>
      </c>
      <c r="K445" s="237">
        <v>437.22800000000001</v>
      </c>
      <c r="L445" s="237">
        <v>426.18</v>
      </c>
      <c r="M445" s="237">
        <v>434.58100000000002</v>
      </c>
      <c r="N445" s="237">
        <v>454.238</v>
      </c>
      <c r="O445" s="237">
        <v>457.85500000000002</v>
      </c>
      <c r="P445" s="237">
        <v>485.36599999999999</v>
      </c>
      <c r="Q445" s="237">
        <v>508.35500000000002</v>
      </c>
      <c r="R445" s="237">
        <v>487.83499999999998</v>
      </c>
      <c r="S445" s="237">
        <v>451.41699999999997</v>
      </c>
      <c r="T445" s="237">
        <v>450.51499999999999</v>
      </c>
      <c r="U445" s="237">
        <v>451.29500000000002</v>
      </c>
      <c r="V445" s="237">
        <v>424.89</v>
      </c>
      <c r="W445" s="237">
        <v>459.48200000000003</v>
      </c>
      <c r="X445" s="237">
        <v>491.64600000000002</v>
      </c>
      <c r="Y445" s="237">
        <v>445.52</v>
      </c>
      <c r="Z445" s="237">
        <v>26.876999999999999</v>
      </c>
      <c r="AA445" s="237">
        <v>27.579000000000001</v>
      </c>
    </row>
    <row r="446" spans="1:27" x14ac:dyDescent="0.25">
      <c r="A446" s="238">
        <v>45492.375</v>
      </c>
      <c r="B446" s="237">
        <v>25204</v>
      </c>
      <c r="C446" s="237">
        <v>606.88400000000001</v>
      </c>
      <c r="D446" s="237">
        <v>570.11300000000006</v>
      </c>
      <c r="E446" s="237">
        <v>587.39200000000005</v>
      </c>
      <c r="F446" s="237">
        <v>606.69399999999996</v>
      </c>
      <c r="G446" s="237">
        <v>324.42899999999997</v>
      </c>
      <c r="H446" s="237">
        <v>1422.3420000000001</v>
      </c>
      <c r="I446" s="237">
        <v>1459.3979999999999</v>
      </c>
      <c r="J446" s="237">
        <v>1401.4829999999999</v>
      </c>
      <c r="K446" s="237">
        <v>1385.058</v>
      </c>
      <c r="L446" s="237">
        <v>1371.944</v>
      </c>
      <c r="M446" s="237">
        <v>1384.3140000000001</v>
      </c>
      <c r="N446" s="237">
        <v>1418.502</v>
      </c>
      <c r="O446" s="237">
        <v>1384.8489999999999</v>
      </c>
      <c r="P446" s="237">
        <v>1430.6780000000001</v>
      </c>
      <c r="Q446" s="237">
        <v>1467.0119999999999</v>
      </c>
      <c r="R446" s="237">
        <v>1452.2439999999999</v>
      </c>
      <c r="S446" s="237">
        <v>1399.1189999999999</v>
      </c>
      <c r="T446" s="237">
        <v>1392.5640000000001</v>
      </c>
      <c r="U446" s="237">
        <v>1384.835</v>
      </c>
      <c r="V446" s="237">
        <v>1367.626</v>
      </c>
      <c r="W446" s="237">
        <v>1418.155</v>
      </c>
      <c r="X446" s="237">
        <v>1436.943</v>
      </c>
      <c r="Y446" s="237">
        <v>1396.5809999999999</v>
      </c>
      <c r="Z446" s="237">
        <v>35.048000000000002</v>
      </c>
      <c r="AA446" s="237">
        <v>41.390999999999998</v>
      </c>
    </row>
    <row r="447" spans="1:27" x14ac:dyDescent="0.25">
      <c r="A447" s="238">
        <v>45492.416666666664</v>
      </c>
      <c r="B447" s="237">
        <v>34051</v>
      </c>
      <c r="C447" s="237">
        <v>810.279</v>
      </c>
      <c r="D447" s="237">
        <v>802.56700000000001</v>
      </c>
      <c r="E447" s="237">
        <v>808.38300000000004</v>
      </c>
      <c r="F447" s="237">
        <v>802.12</v>
      </c>
      <c r="G447" s="237">
        <v>519.82299999999998</v>
      </c>
      <c r="H447" s="237">
        <v>1898.2470000000001</v>
      </c>
      <c r="I447" s="237">
        <v>1906.5229999999999</v>
      </c>
      <c r="J447" s="237">
        <v>1885.5730000000001</v>
      </c>
      <c r="K447" s="237">
        <v>1880.88</v>
      </c>
      <c r="L447" s="237">
        <v>1881.2929999999999</v>
      </c>
      <c r="M447" s="237">
        <v>1893.3019999999999</v>
      </c>
      <c r="N447" s="237">
        <v>1915.5150000000001</v>
      </c>
      <c r="O447" s="237">
        <v>1874.5640000000001</v>
      </c>
      <c r="P447" s="237">
        <v>1886.857</v>
      </c>
      <c r="Q447" s="237">
        <v>1914.673</v>
      </c>
      <c r="R447" s="237">
        <v>1928.56</v>
      </c>
      <c r="S447" s="237">
        <v>1886.4780000000001</v>
      </c>
      <c r="T447" s="237">
        <v>1888.06</v>
      </c>
      <c r="U447" s="237">
        <v>1900.893</v>
      </c>
      <c r="V447" s="237">
        <v>1886.1579999999999</v>
      </c>
      <c r="W447" s="237">
        <v>1903.8030000000001</v>
      </c>
      <c r="X447" s="237">
        <v>1897.6</v>
      </c>
      <c r="Y447" s="237">
        <v>1893.0029999999999</v>
      </c>
      <c r="Z447" s="237">
        <v>39.436</v>
      </c>
      <c r="AA447" s="237">
        <v>50.290999999999997</v>
      </c>
    </row>
    <row r="448" spans="1:27" x14ac:dyDescent="0.25">
      <c r="A448" s="238">
        <v>45492.458333333336</v>
      </c>
      <c r="B448" s="237">
        <v>37204</v>
      </c>
      <c r="C448" s="237">
        <v>897.94500000000005</v>
      </c>
      <c r="D448" s="237">
        <v>893.72</v>
      </c>
      <c r="E448" s="237">
        <v>903.21799999999996</v>
      </c>
      <c r="F448" s="237">
        <v>891.58</v>
      </c>
      <c r="G448" s="237">
        <v>696.04700000000003</v>
      </c>
      <c r="H448" s="237">
        <v>2088.1849999999999</v>
      </c>
      <c r="I448" s="237">
        <v>2095.7689999999998</v>
      </c>
      <c r="J448" s="237">
        <v>2082.2750000000001</v>
      </c>
      <c r="K448" s="237">
        <v>2079.6080000000002</v>
      </c>
      <c r="L448" s="237">
        <v>2082.1860000000001</v>
      </c>
      <c r="M448" s="237">
        <v>2093.6320000000001</v>
      </c>
      <c r="N448" s="237">
        <v>2109.2359999999999</v>
      </c>
      <c r="O448" s="237">
        <v>2085.5160000000001</v>
      </c>
      <c r="P448" s="237">
        <v>2073.4969999999998</v>
      </c>
      <c r="Q448" s="237">
        <v>2097.3739999999998</v>
      </c>
      <c r="R448" s="237">
        <v>2125.404</v>
      </c>
      <c r="S448" s="237">
        <v>2084.8310000000001</v>
      </c>
      <c r="T448" s="237">
        <v>2085.8690000000001</v>
      </c>
      <c r="U448" s="237">
        <v>2098.4490000000001</v>
      </c>
      <c r="V448" s="237">
        <v>2091.848</v>
      </c>
      <c r="W448" s="237">
        <v>2096.6860000000001</v>
      </c>
      <c r="X448" s="237">
        <v>2090.181</v>
      </c>
      <c r="Y448" s="237">
        <v>2088.6210000000001</v>
      </c>
      <c r="Z448" s="237">
        <v>43.496000000000002</v>
      </c>
      <c r="AA448" s="237">
        <v>55.662999999999997</v>
      </c>
    </row>
    <row r="449" spans="1:27" x14ac:dyDescent="0.25">
      <c r="A449" s="238">
        <v>45492.5</v>
      </c>
      <c r="B449" s="237">
        <v>38287</v>
      </c>
      <c r="C449" s="237">
        <v>926.81100000000004</v>
      </c>
      <c r="D449" s="237">
        <v>924.63</v>
      </c>
      <c r="E449" s="237">
        <v>937.65300000000002</v>
      </c>
      <c r="F449" s="237">
        <v>926.649</v>
      </c>
      <c r="G449" s="237">
        <v>828.16099999999994</v>
      </c>
      <c r="H449" s="237">
        <v>2136.3609999999999</v>
      </c>
      <c r="I449" s="237">
        <v>2142.3919999999998</v>
      </c>
      <c r="J449" s="237">
        <v>2137.8029999999999</v>
      </c>
      <c r="K449" s="237">
        <v>2136.9160000000002</v>
      </c>
      <c r="L449" s="237">
        <v>2142.5859999999998</v>
      </c>
      <c r="M449" s="237">
        <v>2153.0630000000001</v>
      </c>
      <c r="N449" s="237">
        <v>2165.826</v>
      </c>
      <c r="O449" s="237">
        <v>2144.0160000000001</v>
      </c>
      <c r="P449" s="237">
        <v>2125.5540000000001</v>
      </c>
      <c r="Q449" s="237">
        <v>2147.2489999999998</v>
      </c>
      <c r="R449" s="237">
        <v>2182.7139999999999</v>
      </c>
      <c r="S449" s="237">
        <v>2145.5790000000002</v>
      </c>
      <c r="T449" s="237">
        <v>2148.953</v>
      </c>
      <c r="U449" s="237">
        <v>2163.9479999999999</v>
      </c>
      <c r="V449" s="237">
        <v>2166.8000000000002</v>
      </c>
      <c r="W449" s="237">
        <v>2159.1869999999999</v>
      </c>
      <c r="X449" s="237">
        <v>2155.8429999999998</v>
      </c>
      <c r="Y449" s="237">
        <v>2158.9459999999999</v>
      </c>
      <c r="Z449" s="237">
        <v>46.594999999999999</v>
      </c>
      <c r="AA449" s="237">
        <v>59.302</v>
      </c>
    </row>
    <row r="450" spans="1:27" x14ac:dyDescent="0.25">
      <c r="A450" s="238">
        <v>45492.541666666664</v>
      </c>
      <c r="B450" s="237">
        <v>37896</v>
      </c>
      <c r="C450" s="237">
        <v>926.40899999999999</v>
      </c>
      <c r="D450" s="237">
        <v>925.495</v>
      </c>
      <c r="E450" s="237">
        <v>940.54399999999998</v>
      </c>
      <c r="F450" s="237">
        <v>927.45699999999999</v>
      </c>
      <c r="G450" s="237">
        <v>913.47400000000005</v>
      </c>
      <c r="H450" s="237">
        <v>2130.5059999999999</v>
      </c>
      <c r="I450" s="237">
        <v>2134.1579999999999</v>
      </c>
      <c r="J450" s="237">
        <v>2133.1280000000002</v>
      </c>
      <c r="K450" s="237">
        <v>2130.2280000000001</v>
      </c>
      <c r="L450" s="237">
        <v>2137.4229999999998</v>
      </c>
      <c r="M450" s="237">
        <v>2144.71</v>
      </c>
      <c r="N450" s="237">
        <v>2152.8220000000001</v>
      </c>
      <c r="O450" s="237">
        <v>2130.4810000000002</v>
      </c>
      <c r="P450" s="237">
        <v>2123.0300000000002</v>
      </c>
      <c r="Q450" s="237">
        <v>2135.5340000000001</v>
      </c>
      <c r="R450" s="237">
        <v>2171.0880000000002</v>
      </c>
      <c r="S450" s="237">
        <v>2135.6370000000002</v>
      </c>
      <c r="T450" s="237">
        <v>2143.1030000000001</v>
      </c>
      <c r="U450" s="237">
        <v>2158.0039999999999</v>
      </c>
      <c r="V450" s="237">
        <v>2166.2689999999998</v>
      </c>
      <c r="W450" s="237">
        <v>2152.0259999999998</v>
      </c>
      <c r="X450" s="237">
        <v>2144.7130000000002</v>
      </c>
      <c r="Y450" s="237">
        <v>2149.741</v>
      </c>
      <c r="Z450" s="237">
        <v>49.119</v>
      </c>
      <c r="AA450" s="237">
        <v>61.927</v>
      </c>
    </row>
    <row r="451" spans="1:27" x14ac:dyDescent="0.25">
      <c r="A451" s="238">
        <v>45492.583333333336</v>
      </c>
      <c r="B451" s="237">
        <v>39341</v>
      </c>
      <c r="C451" s="237">
        <v>921.072</v>
      </c>
      <c r="D451" s="237">
        <v>919.44600000000003</v>
      </c>
      <c r="E451" s="237">
        <v>935.41700000000003</v>
      </c>
      <c r="F451" s="237">
        <v>921.81299999999999</v>
      </c>
      <c r="G451" s="237">
        <v>940.55399999999997</v>
      </c>
      <c r="H451" s="237">
        <v>2183.7339999999999</v>
      </c>
      <c r="I451" s="237">
        <v>2178.3690000000001</v>
      </c>
      <c r="J451" s="237">
        <v>2203.623</v>
      </c>
      <c r="K451" s="237">
        <v>2204.5569999999998</v>
      </c>
      <c r="L451" s="237">
        <v>2214.9229999999998</v>
      </c>
      <c r="M451" s="237">
        <v>2218.9279999999999</v>
      </c>
      <c r="N451" s="237">
        <v>2214.9949999999999</v>
      </c>
      <c r="O451" s="237">
        <v>2184.0549999999998</v>
      </c>
      <c r="P451" s="237">
        <v>2173.489</v>
      </c>
      <c r="Q451" s="237">
        <v>2182.3130000000001</v>
      </c>
      <c r="R451" s="237">
        <v>2242.5509999999999</v>
      </c>
      <c r="S451" s="237">
        <v>2210.2399999999998</v>
      </c>
      <c r="T451" s="237">
        <v>2218.9</v>
      </c>
      <c r="U451" s="237">
        <v>2230.1610000000001</v>
      </c>
      <c r="V451" s="237">
        <v>2240.98</v>
      </c>
      <c r="W451" s="237">
        <v>2218.3989999999999</v>
      </c>
      <c r="X451" s="237">
        <v>2213.7350000000001</v>
      </c>
      <c r="Y451" s="237">
        <v>2227.9720000000002</v>
      </c>
      <c r="Z451" s="237">
        <v>45.683</v>
      </c>
      <c r="AA451" s="237">
        <v>56.95</v>
      </c>
    </row>
    <row r="452" spans="1:27" x14ac:dyDescent="0.25">
      <c r="A452" s="238">
        <v>45492.625</v>
      </c>
      <c r="B452" s="237">
        <v>40047</v>
      </c>
      <c r="C452" s="237">
        <v>918.15</v>
      </c>
      <c r="D452" s="237">
        <v>917.31200000000001</v>
      </c>
      <c r="E452" s="237">
        <v>931.58699999999999</v>
      </c>
      <c r="F452" s="237">
        <v>918.90300000000002</v>
      </c>
      <c r="G452" s="237">
        <v>904.07500000000005</v>
      </c>
      <c r="H452" s="237">
        <v>2197.7089999999998</v>
      </c>
      <c r="I452" s="237">
        <v>2196.5100000000002</v>
      </c>
      <c r="J452" s="237">
        <v>2208.7930000000001</v>
      </c>
      <c r="K452" s="237">
        <v>2208.7950000000001</v>
      </c>
      <c r="L452" s="237">
        <v>2222.4789999999998</v>
      </c>
      <c r="M452" s="237">
        <v>2225.6179999999999</v>
      </c>
      <c r="N452" s="237">
        <v>2222.846</v>
      </c>
      <c r="O452" s="237">
        <v>2188.0079999999998</v>
      </c>
      <c r="P452" s="237">
        <v>2190.9160000000002</v>
      </c>
      <c r="Q452" s="237">
        <v>2202.1120000000001</v>
      </c>
      <c r="R452" s="237">
        <v>2244.8090000000002</v>
      </c>
      <c r="S452" s="237">
        <v>2210.8989999999999</v>
      </c>
      <c r="T452" s="237">
        <v>2217.806</v>
      </c>
      <c r="U452" s="237">
        <v>2226.6329999999998</v>
      </c>
      <c r="V452" s="237">
        <v>2244.018</v>
      </c>
      <c r="W452" s="237">
        <v>2224.8319999999999</v>
      </c>
      <c r="X452" s="237">
        <v>2211.5450000000001</v>
      </c>
      <c r="Y452" s="237">
        <v>2224.4899999999998</v>
      </c>
      <c r="Z452" s="237">
        <v>42.140999999999998</v>
      </c>
      <c r="AA452" s="237">
        <v>53.029000000000003</v>
      </c>
    </row>
    <row r="453" spans="1:27" x14ac:dyDescent="0.25">
      <c r="A453" s="238">
        <v>45492.666666666664</v>
      </c>
      <c r="B453" s="237">
        <v>38397</v>
      </c>
      <c r="C453" s="237">
        <v>910.66499999999996</v>
      </c>
      <c r="D453" s="237">
        <v>910.77300000000002</v>
      </c>
      <c r="E453" s="237">
        <v>924.53300000000002</v>
      </c>
      <c r="F453" s="237">
        <v>911.197</v>
      </c>
      <c r="G453" s="237">
        <v>809.99099999999999</v>
      </c>
      <c r="H453" s="237">
        <v>2139.6790000000001</v>
      </c>
      <c r="I453" s="237">
        <v>2140.7730000000001</v>
      </c>
      <c r="J453" s="237">
        <v>2142.0309999999999</v>
      </c>
      <c r="K453" s="237">
        <v>2144.8110000000001</v>
      </c>
      <c r="L453" s="237">
        <v>2155.6759999999999</v>
      </c>
      <c r="M453" s="237">
        <v>2160.2280000000001</v>
      </c>
      <c r="N453" s="237">
        <v>2164.7629999999999</v>
      </c>
      <c r="O453" s="237">
        <v>2114.9229999999998</v>
      </c>
      <c r="P453" s="237">
        <v>2130.9119999999998</v>
      </c>
      <c r="Q453" s="237">
        <v>2144.3220000000001</v>
      </c>
      <c r="R453" s="237">
        <v>2178.047</v>
      </c>
      <c r="S453" s="237">
        <v>2146.1610000000001</v>
      </c>
      <c r="T453" s="237">
        <v>2152.4670000000001</v>
      </c>
      <c r="U453" s="237">
        <v>2162.6959999999999</v>
      </c>
      <c r="V453" s="237">
        <v>2174.5250000000001</v>
      </c>
      <c r="W453" s="237">
        <v>2162.683</v>
      </c>
      <c r="X453" s="237">
        <v>2145.9659999999999</v>
      </c>
      <c r="Y453" s="237">
        <v>2159.6120000000001</v>
      </c>
      <c r="Z453" s="237">
        <v>42.860999999999997</v>
      </c>
      <c r="AA453" s="237">
        <v>54.524999999999999</v>
      </c>
    </row>
    <row r="454" spans="1:27" x14ac:dyDescent="0.25">
      <c r="A454" s="238">
        <v>45492.708333333336</v>
      </c>
      <c r="B454" s="237">
        <v>36518</v>
      </c>
      <c r="C454" s="237">
        <v>883.07</v>
      </c>
      <c r="D454" s="237">
        <v>883.54499999999996</v>
      </c>
      <c r="E454" s="237">
        <v>896.11699999999996</v>
      </c>
      <c r="F454" s="237">
        <v>882.59900000000005</v>
      </c>
      <c r="G454" s="237">
        <v>668.49599999999998</v>
      </c>
      <c r="H454" s="237">
        <v>2075.9540000000002</v>
      </c>
      <c r="I454" s="237">
        <v>2074.9279999999999</v>
      </c>
      <c r="J454" s="237">
        <v>2071.7620000000002</v>
      </c>
      <c r="K454" s="237">
        <v>2074.777</v>
      </c>
      <c r="L454" s="237">
        <v>2085.92</v>
      </c>
      <c r="M454" s="237">
        <v>2089.9229999999998</v>
      </c>
      <c r="N454" s="237">
        <v>2097.6849999999999</v>
      </c>
      <c r="O454" s="237">
        <v>2040.3</v>
      </c>
      <c r="P454" s="237">
        <v>2059.893</v>
      </c>
      <c r="Q454" s="237">
        <v>2076.4430000000002</v>
      </c>
      <c r="R454" s="237">
        <v>2105.8939999999998</v>
      </c>
      <c r="S454" s="237">
        <v>2073.7440000000001</v>
      </c>
      <c r="T454" s="237">
        <v>2081.2240000000002</v>
      </c>
      <c r="U454" s="237">
        <v>2087.9180000000001</v>
      </c>
      <c r="V454" s="237">
        <v>2095.9589999999998</v>
      </c>
      <c r="W454" s="237">
        <v>2091.134</v>
      </c>
      <c r="X454" s="237">
        <v>2070.8629999999998</v>
      </c>
      <c r="Y454" s="237">
        <v>2085.7469999999998</v>
      </c>
      <c r="Z454" s="237">
        <v>43.131999999999998</v>
      </c>
      <c r="AA454" s="237">
        <v>54.146999999999998</v>
      </c>
    </row>
    <row r="455" spans="1:27" x14ac:dyDescent="0.25">
      <c r="A455" s="238">
        <v>45492.75</v>
      </c>
      <c r="B455" s="237">
        <v>33541</v>
      </c>
      <c r="C455" s="237">
        <v>798.86800000000005</v>
      </c>
      <c r="D455" s="237">
        <v>797.66800000000001</v>
      </c>
      <c r="E455" s="237">
        <v>810.95699999999999</v>
      </c>
      <c r="F455" s="237">
        <v>797.47900000000004</v>
      </c>
      <c r="G455" s="237">
        <v>472.363</v>
      </c>
      <c r="H455" s="237">
        <v>1879.421</v>
      </c>
      <c r="I455" s="237">
        <v>1875.412</v>
      </c>
      <c r="J455" s="237">
        <v>1874.308</v>
      </c>
      <c r="K455" s="237">
        <v>1875.4469999999999</v>
      </c>
      <c r="L455" s="237">
        <v>1886.979</v>
      </c>
      <c r="M455" s="237">
        <v>1890.58</v>
      </c>
      <c r="N455" s="237">
        <v>1900.5630000000001</v>
      </c>
      <c r="O455" s="237">
        <v>1846.989</v>
      </c>
      <c r="P455" s="237">
        <v>1862.942</v>
      </c>
      <c r="Q455" s="237">
        <v>1880.08</v>
      </c>
      <c r="R455" s="237">
        <v>1902.7929999999999</v>
      </c>
      <c r="S455" s="237">
        <v>1870.6669999999999</v>
      </c>
      <c r="T455" s="237">
        <v>1879.5509999999999</v>
      </c>
      <c r="U455" s="237">
        <v>1881.425</v>
      </c>
      <c r="V455" s="237">
        <v>1887.577</v>
      </c>
      <c r="W455" s="237">
        <v>1890.643</v>
      </c>
      <c r="X455" s="237">
        <v>1864.848</v>
      </c>
      <c r="Y455" s="237">
        <v>1882.971</v>
      </c>
      <c r="Z455" s="237">
        <v>43.087000000000003</v>
      </c>
      <c r="AA455" s="237">
        <v>53.116999999999997</v>
      </c>
    </row>
    <row r="456" spans="1:27" x14ac:dyDescent="0.25">
      <c r="A456" s="238">
        <v>45492.791666666664</v>
      </c>
      <c r="B456" s="237">
        <v>25328</v>
      </c>
      <c r="C456" s="237">
        <v>592.63499999999999</v>
      </c>
      <c r="D456" s="237">
        <v>607.61900000000003</v>
      </c>
      <c r="E456" s="237">
        <v>610.27499999999998</v>
      </c>
      <c r="F456" s="237">
        <v>597.476</v>
      </c>
      <c r="G456" s="237">
        <v>249.15600000000001</v>
      </c>
      <c r="H456" s="237">
        <v>1401.136</v>
      </c>
      <c r="I456" s="237">
        <v>1378.9059999999999</v>
      </c>
      <c r="J456" s="237">
        <v>1401.2739999999999</v>
      </c>
      <c r="K456" s="237">
        <v>1401.5709999999999</v>
      </c>
      <c r="L456" s="237">
        <v>1417.787</v>
      </c>
      <c r="M456" s="237">
        <v>1412.1120000000001</v>
      </c>
      <c r="N456" s="237">
        <v>1421.941</v>
      </c>
      <c r="O456" s="237">
        <v>1383.3620000000001</v>
      </c>
      <c r="P456" s="237">
        <v>1369.346</v>
      </c>
      <c r="Q456" s="237">
        <v>1380.3530000000001</v>
      </c>
      <c r="R456" s="237">
        <v>1412.751</v>
      </c>
      <c r="S456" s="237">
        <v>1386.328</v>
      </c>
      <c r="T456" s="237">
        <v>1395.828</v>
      </c>
      <c r="U456" s="237">
        <v>1382.5119999999999</v>
      </c>
      <c r="V456" s="237">
        <v>1406.847</v>
      </c>
      <c r="W456" s="237">
        <v>1403.2529999999999</v>
      </c>
      <c r="X456" s="237">
        <v>1361.1769999999999</v>
      </c>
      <c r="Y456" s="237">
        <v>1391.5930000000001</v>
      </c>
      <c r="Z456" s="237">
        <v>39.776000000000003</v>
      </c>
      <c r="AA456" s="237">
        <v>48.076000000000001</v>
      </c>
    </row>
    <row r="457" spans="1:27" x14ac:dyDescent="0.25">
      <c r="A457" s="238">
        <v>45492.833333333336</v>
      </c>
      <c r="B457" s="237">
        <v>9424</v>
      </c>
      <c r="C457" s="237">
        <v>216.72</v>
      </c>
      <c r="D457" s="237">
        <v>251.11199999999999</v>
      </c>
      <c r="E457" s="237">
        <v>240.66900000000001</v>
      </c>
      <c r="F457" s="237">
        <v>228.52500000000001</v>
      </c>
      <c r="G457" s="237">
        <v>116.75700000000001</v>
      </c>
      <c r="H457" s="237">
        <v>525.78200000000004</v>
      </c>
      <c r="I457" s="237">
        <v>498.56900000000002</v>
      </c>
      <c r="J457" s="237">
        <v>524.58799999999997</v>
      </c>
      <c r="K457" s="237">
        <v>522.75800000000004</v>
      </c>
      <c r="L457" s="237">
        <v>531.69500000000005</v>
      </c>
      <c r="M457" s="237">
        <v>531.51900000000001</v>
      </c>
      <c r="N457" s="237">
        <v>539.35400000000004</v>
      </c>
      <c r="O457" s="237">
        <v>526.65</v>
      </c>
      <c r="P457" s="237">
        <v>494.74200000000002</v>
      </c>
      <c r="Q457" s="237">
        <v>502.22199999999998</v>
      </c>
      <c r="R457" s="237">
        <v>517.91600000000005</v>
      </c>
      <c r="S457" s="237">
        <v>513.33299999999997</v>
      </c>
      <c r="T457" s="237">
        <v>517.976</v>
      </c>
      <c r="U457" s="237">
        <v>502.75200000000001</v>
      </c>
      <c r="V457" s="237">
        <v>522.59299999999996</v>
      </c>
      <c r="W457" s="237">
        <v>512.36599999999999</v>
      </c>
      <c r="X457" s="237">
        <v>490.87</v>
      </c>
      <c r="Y457" s="237">
        <v>515.76199999999994</v>
      </c>
      <c r="Z457" s="237">
        <v>33.792999999999999</v>
      </c>
      <c r="AA457" s="237">
        <v>37.866</v>
      </c>
    </row>
    <row r="458" spans="1:27" x14ac:dyDescent="0.25">
      <c r="A458" s="238">
        <v>45492.875</v>
      </c>
      <c r="B458" s="237">
        <v>737</v>
      </c>
      <c r="C458" s="237">
        <v>17.385999999999999</v>
      </c>
      <c r="D458" s="237">
        <v>20.035</v>
      </c>
      <c r="E458" s="237">
        <v>19.245000000000001</v>
      </c>
      <c r="F458" s="237">
        <v>18.256</v>
      </c>
      <c r="G458" s="237">
        <v>15.053000000000001</v>
      </c>
      <c r="H458" s="237">
        <v>43.529000000000003</v>
      </c>
      <c r="I458" s="237">
        <v>42.128</v>
      </c>
      <c r="J458" s="237">
        <v>43.664999999999999</v>
      </c>
      <c r="K458" s="237">
        <v>43.927999999999997</v>
      </c>
      <c r="L458" s="237">
        <v>45.109000000000002</v>
      </c>
      <c r="M458" s="237">
        <v>43.796999999999997</v>
      </c>
      <c r="N458" s="237">
        <v>44.585999999999999</v>
      </c>
      <c r="O458" s="237">
        <v>44.277999999999999</v>
      </c>
      <c r="P458" s="237">
        <v>41.125</v>
      </c>
      <c r="Q458" s="237">
        <v>41.756</v>
      </c>
      <c r="R458" s="237">
        <v>43.012999999999998</v>
      </c>
      <c r="S458" s="237">
        <v>42.38</v>
      </c>
      <c r="T458" s="237">
        <v>43.244999999999997</v>
      </c>
      <c r="U458" s="237">
        <v>42.414999999999999</v>
      </c>
      <c r="V458" s="237">
        <v>44.609000000000002</v>
      </c>
      <c r="W458" s="237">
        <v>43.093000000000004</v>
      </c>
      <c r="X458" s="237">
        <v>40.043999999999997</v>
      </c>
      <c r="Y458" s="237">
        <v>42.258000000000003</v>
      </c>
      <c r="Z458" s="237">
        <v>28.321000000000002</v>
      </c>
      <c r="AA458" s="237">
        <v>28.675000000000001</v>
      </c>
    </row>
    <row r="459" spans="1:27" x14ac:dyDescent="0.25">
      <c r="A459" s="238">
        <v>45492.916666666664</v>
      </c>
      <c r="B459" s="237">
        <v>0</v>
      </c>
      <c r="C459" s="237">
        <v>0</v>
      </c>
      <c r="D459" s="237">
        <v>0</v>
      </c>
      <c r="E459" s="237">
        <v>0</v>
      </c>
      <c r="F459" s="237">
        <v>0</v>
      </c>
      <c r="G459" s="237">
        <v>0</v>
      </c>
      <c r="H459" s="237">
        <v>0</v>
      </c>
      <c r="I459" s="237">
        <v>0</v>
      </c>
      <c r="J459" s="237">
        <v>0</v>
      </c>
      <c r="K459" s="237">
        <v>0</v>
      </c>
      <c r="L459" s="237">
        <v>0</v>
      </c>
      <c r="M459" s="237">
        <v>0</v>
      </c>
      <c r="N459" s="237">
        <v>0</v>
      </c>
      <c r="O459" s="237">
        <v>0</v>
      </c>
      <c r="P459" s="237">
        <v>0</v>
      </c>
      <c r="Q459" s="237">
        <v>0</v>
      </c>
      <c r="R459" s="237">
        <v>0</v>
      </c>
      <c r="S459" s="237">
        <v>0</v>
      </c>
      <c r="T459" s="237">
        <v>0</v>
      </c>
      <c r="U459" s="237">
        <v>0</v>
      </c>
      <c r="V459" s="237">
        <v>0</v>
      </c>
      <c r="W459" s="237">
        <v>0</v>
      </c>
      <c r="X459" s="237">
        <v>0</v>
      </c>
      <c r="Y459" s="237">
        <v>0</v>
      </c>
      <c r="Z459" s="237">
        <v>25.507999999999999</v>
      </c>
      <c r="AA459" s="237">
        <v>24.998999999999999</v>
      </c>
    </row>
    <row r="460" spans="1:27" x14ac:dyDescent="0.25">
      <c r="A460" s="238">
        <v>45492.958333333336</v>
      </c>
      <c r="B460" s="237">
        <v>0</v>
      </c>
      <c r="C460" s="237">
        <v>0</v>
      </c>
      <c r="D460" s="237">
        <v>0</v>
      </c>
      <c r="E460" s="237">
        <v>0</v>
      </c>
      <c r="F460" s="237">
        <v>0</v>
      </c>
      <c r="G460" s="237">
        <v>0</v>
      </c>
      <c r="H460" s="237">
        <v>0</v>
      </c>
      <c r="I460" s="237">
        <v>0</v>
      </c>
      <c r="J460" s="237">
        <v>0</v>
      </c>
      <c r="K460" s="237">
        <v>0</v>
      </c>
      <c r="L460" s="237">
        <v>0</v>
      </c>
      <c r="M460" s="237">
        <v>0</v>
      </c>
      <c r="N460" s="237">
        <v>0</v>
      </c>
      <c r="O460" s="237">
        <v>0</v>
      </c>
      <c r="P460" s="237">
        <v>0</v>
      </c>
      <c r="Q460" s="237">
        <v>0</v>
      </c>
      <c r="R460" s="237">
        <v>0</v>
      </c>
      <c r="S460" s="237">
        <v>0</v>
      </c>
      <c r="T460" s="237">
        <v>0</v>
      </c>
      <c r="U460" s="237">
        <v>0</v>
      </c>
      <c r="V460" s="237">
        <v>0</v>
      </c>
      <c r="W460" s="237">
        <v>0</v>
      </c>
      <c r="X460" s="237">
        <v>0</v>
      </c>
      <c r="Y460" s="237">
        <v>0</v>
      </c>
      <c r="Z460" s="237">
        <v>24.19</v>
      </c>
      <c r="AA460" s="237">
        <v>23.643999999999998</v>
      </c>
    </row>
    <row r="461" spans="1:27" x14ac:dyDescent="0.25">
      <c r="A461" s="238">
        <v>45493</v>
      </c>
      <c r="B461" s="237">
        <v>0</v>
      </c>
      <c r="C461" s="237">
        <v>0</v>
      </c>
      <c r="D461" s="237">
        <v>0</v>
      </c>
      <c r="E461" s="237">
        <v>0</v>
      </c>
      <c r="F461" s="237">
        <v>0</v>
      </c>
      <c r="G461" s="237">
        <v>0</v>
      </c>
      <c r="H461" s="237">
        <v>0</v>
      </c>
      <c r="I461" s="237">
        <v>0</v>
      </c>
      <c r="J461" s="237">
        <v>0</v>
      </c>
      <c r="K461" s="237">
        <v>0</v>
      </c>
      <c r="L461" s="237">
        <v>0</v>
      </c>
      <c r="M461" s="237">
        <v>0</v>
      </c>
      <c r="N461" s="237">
        <v>0</v>
      </c>
      <c r="O461" s="237">
        <v>0</v>
      </c>
      <c r="P461" s="237">
        <v>0</v>
      </c>
      <c r="Q461" s="237">
        <v>0</v>
      </c>
      <c r="R461" s="237">
        <v>0</v>
      </c>
      <c r="S461" s="237">
        <v>0</v>
      </c>
      <c r="T461" s="237">
        <v>0</v>
      </c>
      <c r="U461" s="237">
        <v>0</v>
      </c>
      <c r="V461" s="237">
        <v>0</v>
      </c>
      <c r="W461" s="237">
        <v>0</v>
      </c>
      <c r="X461" s="237">
        <v>0</v>
      </c>
      <c r="Y461" s="237">
        <v>0</v>
      </c>
      <c r="Z461" s="237">
        <v>23.870999999999999</v>
      </c>
      <c r="AA461" s="237">
        <v>23.379000000000001</v>
      </c>
    </row>
    <row r="462" spans="1:27" x14ac:dyDescent="0.25">
      <c r="A462" s="238">
        <v>45493.041666666664</v>
      </c>
      <c r="B462" s="237">
        <v>0</v>
      </c>
      <c r="C462" s="237">
        <v>0</v>
      </c>
      <c r="D462" s="237">
        <v>0</v>
      </c>
      <c r="E462" s="237">
        <v>0</v>
      </c>
      <c r="F462" s="237">
        <v>0</v>
      </c>
      <c r="G462" s="237">
        <v>0</v>
      </c>
      <c r="H462" s="237">
        <v>0</v>
      </c>
      <c r="I462" s="237">
        <v>0</v>
      </c>
      <c r="J462" s="237">
        <v>0</v>
      </c>
      <c r="K462" s="237">
        <v>0</v>
      </c>
      <c r="L462" s="237">
        <v>0</v>
      </c>
      <c r="M462" s="237">
        <v>0</v>
      </c>
      <c r="N462" s="237">
        <v>0</v>
      </c>
      <c r="O462" s="237">
        <v>0</v>
      </c>
      <c r="P462" s="237">
        <v>0</v>
      </c>
      <c r="Q462" s="237">
        <v>0</v>
      </c>
      <c r="R462" s="237">
        <v>0</v>
      </c>
      <c r="S462" s="237">
        <v>0</v>
      </c>
      <c r="T462" s="237">
        <v>0</v>
      </c>
      <c r="U462" s="237">
        <v>0</v>
      </c>
      <c r="V462" s="237">
        <v>0</v>
      </c>
      <c r="W462" s="237">
        <v>0</v>
      </c>
      <c r="X462" s="237">
        <v>0</v>
      </c>
      <c r="Y462" s="237">
        <v>0</v>
      </c>
      <c r="Z462" s="237">
        <v>23.581</v>
      </c>
      <c r="AA462" s="237">
        <v>23.141999999999999</v>
      </c>
    </row>
    <row r="463" spans="1:27" x14ac:dyDescent="0.25">
      <c r="A463" s="238">
        <v>45493.083333333336</v>
      </c>
      <c r="B463" s="237">
        <v>0</v>
      </c>
      <c r="C463" s="237">
        <v>0</v>
      </c>
      <c r="D463" s="237">
        <v>0</v>
      </c>
      <c r="E463" s="237">
        <v>0</v>
      </c>
      <c r="F463" s="237">
        <v>0</v>
      </c>
      <c r="G463" s="237">
        <v>0</v>
      </c>
      <c r="H463" s="237">
        <v>0</v>
      </c>
      <c r="I463" s="237">
        <v>0</v>
      </c>
      <c r="J463" s="237">
        <v>0</v>
      </c>
      <c r="K463" s="237">
        <v>0</v>
      </c>
      <c r="L463" s="237">
        <v>0</v>
      </c>
      <c r="M463" s="237">
        <v>0</v>
      </c>
      <c r="N463" s="237">
        <v>0</v>
      </c>
      <c r="O463" s="237">
        <v>0</v>
      </c>
      <c r="P463" s="237">
        <v>0</v>
      </c>
      <c r="Q463" s="237">
        <v>0</v>
      </c>
      <c r="R463" s="237">
        <v>0</v>
      </c>
      <c r="S463" s="237">
        <v>0</v>
      </c>
      <c r="T463" s="237">
        <v>0</v>
      </c>
      <c r="U463" s="237">
        <v>0</v>
      </c>
      <c r="V463" s="237">
        <v>0</v>
      </c>
      <c r="W463" s="237">
        <v>0</v>
      </c>
      <c r="X463" s="237">
        <v>0</v>
      </c>
      <c r="Y463" s="237">
        <v>0</v>
      </c>
      <c r="Z463" s="237">
        <v>22.637</v>
      </c>
      <c r="AA463" s="237">
        <v>22.033999999999999</v>
      </c>
    </row>
    <row r="464" spans="1:27" x14ac:dyDescent="0.25">
      <c r="A464" s="238">
        <v>45493.125</v>
      </c>
      <c r="B464" s="237">
        <v>0</v>
      </c>
      <c r="C464" s="237">
        <v>0</v>
      </c>
      <c r="D464" s="237">
        <v>0</v>
      </c>
      <c r="E464" s="237">
        <v>0</v>
      </c>
      <c r="F464" s="237">
        <v>0</v>
      </c>
      <c r="G464" s="237">
        <v>0</v>
      </c>
      <c r="H464" s="237">
        <v>0</v>
      </c>
      <c r="I464" s="237">
        <v>0</v>
      </c>
      <c r="J464" s="237">
        <v>0</v>
      </c>
      <c r="K464" s="237">
        <v>0</v>
      </c>
      <c r="L464" s="237">
        <v>0</v>
      </c>
      <c r="M464" s="237">
        <v>0</v>
      </c>
      <c r="N464" s="237">
        <v>0</v>
      </c>
      <c r="O464" s="237">
        <v>0</v>
      </c>
      <c r="P464" s="237">
        <v>0</v>
      </c>
      <c r="Q464" s="237">
        <v>0</v>
      </c>
      <c r="R464" s="237">
        <v>0</v>
      </c>
      <c r="S464" s="237">
        <v>0</v>
      </c>
      <c r="T464" s="237">
        <v>0</v>
      </c>
      <c r="U464" s="237">
        <v>0</v>
      </c>
      <c r="V464" s="237">
        <v>0</v>
      </c>
      <c r="W464" s="237">
        <v>0</v>
      </c>
      <c r="X464" s="237">
        <v>0</v>
      </c>
      <c r="Y464" s="237">
        <v>0</v>
      </c>
      <c r="Z464" s="237">
        <v>21.312000000000001</v>
      </c>
      <c r="AA464" s="237">
        <v>20.623999999999999</v>
      </c>
    </row>
    <row r="465" spans="1:27" x14ac:dyDescent="0.25">
      <c r="A465" s="238">
        <v>45493.166666666664</v>
      </c>
      <c r="B465" s="237">
        <v>0</v>
      </c>
      <c r="C465" s="237">
        <v>0</v>
      </c>
      <c r="D465" s="237">
        <v>0</v>
      </c>
      <c r="E465" s="237">
        <v>0</v>
      </c>
      <c r="F465" s="237">
        <v>0</v>
      </c>
      <c r="G465" s="237">
        <v>0</v>
      </c>
      <c r="H465" s="237">
        <v>0</v>
      </c>
      <c r="I465" s="237">
        <v>0</v>
      </c>
      <c r="J465" s="237">
        <v>0</v>
      </c>
      <c r="K465" s="237">
        <v>0</v>
      </c>
      <c r="L465" s="237">
        <v>0</v>
      </c>
      <c r="M465" s="237">
        <v>0</v>
      </c>
      <c r="N465" s="237">
        <v>0</v>
      </c>
      <c r="O465" s="237">
        <v>0</v>
      </c>
      <c r="P465" s="237">
        <v>0</v>
      </c>
      <c r="Q465" s="237">
        <v>0</v>
      </c>
      <c r="R465" s="237">
        <v>0</v>
      </c>
      <c r="S465" s="237">
        <v>0</v>
      </c>
      <c r="T465" s="237">
        <v>0</v>
      </c>
      <c r="U465" s="237">
        <v>0</v>
      </c>
      <c r="V465" s="237">
        <v>0</v>
      </c>
      <c r="W465" s="237">
        <v>0</v>
      </c>
      <c r="X465" s="237">
        <v>0</v>
      </c>
      <c r="Y465" s="237">
        <v>0</v>
      </c>
      <c r="Z465" s="237">
        <v>21.024000000000001</v>
      </c>
      <c r="AA465" s="237">
        <v>20.326000000000001</v>
      </c>
    </row>
    <row r="466" spans="1:27" x14ac:dyDescent="0.25">
      <c r="A466" s="238">
        <v>45493.208333333336</v>
      </c>
      <c r="B466" s="237">
        <v>0</v>
      </c>
      <c r="C466" s="237">
        <v>0</v>
      </c>
      <c r="D466" s="237">
        <v>0</v>
      </c>
      <c r="E466" s="237">
        <v>0</v>
      </c>
      <c r="F466" s="237">
        <v>0</v>
      </c>
      <c r="G466" s="237">
        <v>0</v>
      </c>
      <c r="H466" s="237">
        <v>0</v>
      </c>
      <c r="I466" s="237">
        <v>0</v>
      </c>
      <c r="J466" s="237">
        <v>0</v>
      </c>
      <c r="K466" s="237">
        <v>0</v>
      </c>
      <c r="L466" s="237">
        <v>0</v>
      </c>
      <c r="M466" s="237">
        <v>0</v>
      </c>
      <c r="N466" s="237">
        <v>0</v>
      </c>
      <c r="O466" s="237">
        <v>0</v>
      </c>
      <c r="P466" s="237">
        <v>0</v>
      </c>
      <c r="Q466" s="237">
        <v>0</v>
      </c>
      <c r="R466" s="237">
        <v>0</v>
      </c>
      <c r="S466" s="237">
        <v>0</v>
      </c>
      <c r="T466" s="237">
        <v>0</v>
      </c>
      <c r="U466" s="237">
        <v>0</v>
      </c>
      <c r="V466" s="237">
        <v>0</v>
      </c>
      <c r="W466" s="237">
        <v>0</v>
      </c>
      <c r="X466" s="237">
        <v>0</v>
      </c>
      <c r="Y466" s="237">
        <v>0</v>
      </c>
      <c r="Z466" s="237">
        <v>20.43</v>
      </c>
      <c r="AA466" s="237">
        <v>19.922000000000001</v>
      </c>
    </row>
    <row r="467" spans="1:27" x14ac:dyDescent="0.25">
      <c r="A467" s="238">
        <v>45493.25</v>
      </c>
      <c r="B467" s="237">
        <v>0</v>
      </c>
      <c r="C467" s="237">
        <v>0</v>
      </c>
      <c r="D467" s="237">
        <v>0</v>
      </c>
      <c r="E467" s="237">
        <v>0</v>
      </c>
      <c r="F467" s="237">
        <v>0</v>
      </c>
      <c r="G467" s="237">
        <v>0</v>
      </c>
      <c r="H467" s="237">
        <v>0</v>
      </c>
      <c r="I467" s="237">
        <v>0</v>
      </c>
      <c r="J467" s="237">
        <v>0</v>
      </c>
      <c r="K467" s="237">
        <v>0</v>
      </c>
      <c r="L467" s="237">
        <v>0</v>
      </c>
      <c r="M467" s="237">
        <v>0</v>
      </c>
      <c r="N467" s="237">
        <v>0</v>
      </c>
      <c r="O467" s="237">
        <v>0</v>
      </c>
      <c r="P467" s="237">
        <v>0</v>
      </c>
      <c r="Q467" s="237">
        <v>0</v>
      </c>
      <c r="R467" s="237">
        <v>0</v>
      </c>
      <c r="S467" s="237">
        <v>0</v>
      </c>
      <c r="T467" s="237">
        <v>0</v>
      </c>
      <c r="U467" s="237">
        <v>0</v>
      </c>
      <c r="V467" s="237">
        <v>0</v>
      </c>
      <c r="W467" s="237">
        <v>0</v>
      </c>
      <c r="X467" s="237">
        <v>0</v>
      </c>
      <c r="Y467" s="237">
        <v>0</v>
      </c>
      <c r="Z467" s="237">
        <v>20.038</v>
      </c>
      <c r="AA467" s="237">
        <v>19.600999999999999</v>
      </c>
    </row>
    <row r="468" spans="1:27" x14ac:dyDescent="0.25">
      <c r="A468" s="238">
        <v>45493.291666666664</v>
      </c>
      <c r="B468" s="237">
        <v>416</v>
      </c>
      <c r="C468" s="237">
        <v>13.034000000000001</v>
      </c>
      <c r="D468" s="237">
        <v>10.97</v>
      </c>
      <c r="E468" s="237">
        <v>11.888999999999999</v>
      </c>
      <c r="F468" s="237">
        <v>12.375</v>
      </c>
      <c r="G468" s="237">
        <v>13.411</v>
      </c>
      <c r="H468" s="237">
        <v>28.789000000000001</v>
      </c>
      <c r="I468" s="237">
        <v>29.317</v>
      </c>
      <c r="J468" s="237">
        <v>27.088000000000001</v>
      </c>
      <c r="K468" s="237">
        <v>26.305</v>
      </c>
      <c r="L468" s="237">
        <v>26.521999999999998</v>
      </c>
      <c r="M468" s="237">
        <v>26.97</v>
      </c>
      <c r="N468" s="237">
        <v>27.741</v>
      </c>
      <c r="O468" s="237">
        <v>28.015999999999998</v>
      </c>
      <c r="P468" s="237">
        <v>28.617000000000001</v>
      </c>
      <c r="Q468" s="237">
        <v>29.997</v>
      </c>
      <c r="R468" s="237">
        <v>28.048999999999999</v>
      </c>
      <c r="S468" s="237">
        <v>26.58</v>
      </c>
      <c r="T468" s="237">
        <v>27.606000000000002</v>
      </c>
      <c r="U468" s="237">
        <v>27.038</v>
      </c>
      <c r="V468" s="237">
        <v>26.890999999999998</v>
      </c>
      <c r="W468" s="237">
        <v>27.189</v>
      </c>
      <c r="X468" s="237">
        <v>28.36</v>
      </c>
      <c r="Y468" s="237">
        <v>27.189</v>
      </c>
      <c r="Z468" s="237">
        <v>20.405999999999999</v>
      </c>
      <c r="AA468" s="237">
        <v>19.864999999999998</v>
      </c>
    </row>
    <row r="469" spans="1:27" x14ac:dyDescent="0.25">
      <c r="A469" s="238">
        <v>45493.333333333336</v>
      </c>
      <c r="B469" s="237">
        <v>7727</v>
      </c>
      <c r="C469" s="237">
        <v>186.06200000000001</v>
      </c>
      <c r="D469" s="237">
        <v>150.5</v>
      </c>
      <c r="E469" s="237">
        <v>166.95500000000001</v>
      </c>
      <c r="F469" s="237">
        <v>183.583</v>
      </c>
      <c r="G469" s="237">
        <v>126.768</v>
      </c>
      <c r="H469" s="237">
        <v>448.697</v>
      </c>
      <c r="I469" s="237">
        <v>476.55200000000002</v>
      </c>
      <c r="J469" s="237">
        <v>433.66300000000001</v>
      </c>
      <c r="K469" s="237">
        <v>418.10599999999999</v>
      </c>
      <c r="L469" s="237">
        <v>407.29599999999999</v>
      </c>
      <c r="M469" s="237">
        <v>413.65800000000002</v>
      </c>
      <c r="N469" s="237">
        <v>432.36099999999999</v>
      </c>
      <c r="O469" s="237">
        <v>436.06599999999997</v>
      </c>
      <c r="P469" s="237">
        <v>461.76400000000001</v>
      </c>
      <c r="Q469" s="237">
        <v>479.91800000000001</v>
      </c>
      <c r="R469" s="237">
        <v>463.51</v>
      </c>
      <c r="S469" s="237">
        <v>429.80399999999997</v>
      </c>
      <c r="T469" s="237">
        <v>428.66199999999998</v>
      </c>
      <c r="U469" s="237">
        <v>425.55200000000002</v>
      </c>
      <c r="V469" s="237">
        <v>403.76900000000001</v>
      </c>
      <c r="W469" s="237">
        <v>435.22300000000001</v>
      </c>
      <c r="X469" s="237">
        <v>465.33100000000002</v>
      </c>
      <c r="Y469" s="237">
        <v>421.774</v>
      </c>
      <c r="Z469" s="237">
        <v>24.596</v>
      </c>
      <c r="AA469" s="237">
        <v>25.247</v>
      </c>
    </row>
    <row r="470" spans="1:27" x14ac:dyDescent="0.25">
      <c r="A470" s="238">
        <v>45493.375</v>
      </c>
      <c r="B470" s="237">
        <v>24747</v>
      </c>
      <c r="C470" s="237">
        <v>603.04</v>
      </c>
      <c r="D470" s="237">
        <v>564.38300000000004</v>
      </c>
      <c r="E470" s="237">
        <v>580.572</v>
      </c>
      <c r="F470" s="237">
        <v>600.78200000000004</v>
      </c>
      <c r="G470" s="237">
        <v>320.916</v>
      </c>
      <c r="H470" s="237">
        <v>1402.011</v>
      </c>
      <c r="I470" s="237">
        <v>1436.1780000000001</v>
      </c>
      <c r="J470" s="237">
        <v>1385.914</v>
      </c>
      <c r="K470" s="237">
        <v>1369.1030000000001</v>
      </c>
      <c r="L470" s="237">
        <v>1354.51</v>
      </c>
      <c r="M470" s="237">
        <v>1364.9</v>
      </c>
      <c r="N470" s="237">
        <v>1399.6079999999999</v>
      </c>
      <c r="O470" s="237">
        <v>1382.4349999999999</v>
      </c>
      <c r="P470" s="237">
        <v>1410.4449999999999</v>
      </c>
      <c r="Q470" s="237">
        <v>1444.221</v>
      </c>
      <c r="R470" s="237">
        <v>1439.21</v>
      </c>
      <c r="S470" s="237">
        <v>1385.307</v>
      </c>
      <c r="T470" s="237">
        <v>1375.7159999999999</v>
      </c>
      <c r="U470" s="237">
        <v>1387.377</v>
      </c>
      <c r="V470" s="237">
        <v>1350.924</v>
      </c>
      <c r="W470" s="237">
        <v>1398.2570000000001</v>
      </c>
      <c r="X470" s="237">
        <v>1422.847</v>
      </c>
      <c r="Y470" s="237">
        <v>1381.49</v>
      </c>
      <c r="Z470" s="237">
        <v>33.148000000000003</v>
      </c>
      <c r="AA470" s="237">
        <v>39.795000000000002</v>
      </c>
    </row>
    <row r="471" spans="1:27" x14ac:dyDescent="0.25">
      <c r="A471" s="238">
        <v>45493.416666666664</v>
      </c>
      <c r="B471" s="237">
        <v>34586</v>
      </c>
      <c r="C471" s="237">
        <v>831.12900000000002</v>
      </c>
      <c r="D471" s="237">
        <v>822.04200000000003</v>
      </c>
      <c r="E471" s="237">
        <v>827.47400000000005</v>
      </c>
      <c r="F471" s="237">
        <v>822.79899999999998</v>
      </c>
      <c r="G471" s="237">
        <v>528.024</v>
      </c>
      <c r="H471" s="237">
        <v>1944.9259999999999</v>
      </c>
      <c r="I471" s="237">
        <v>1954.5</v>
      </c>
      <c r="J471" s="237">
        <v>1943.914</v>
      </c>
      <c r="K471" s="237">
        <v>1940.192</v>
      </c>
      <c r="L471" s="237">
        <v>1940.116</v>
      </c>
      <c r="M471" s="237">
        <v>1948.3219999999999</v>
      </c>
      <c r="N471" s="237">
        <v>1970.6969999999999</v>
      </c>
      <c r="O471" s="237">
        <v>1940.0440000000001</v>
      </c>
      <c r="P471" s="237">
        <v>1933.808</v>
      </c>
      <c r="Q471" s="237">
        <v>1967.019</v>
      </c>
      <c r="R471" s="237">
        <v>1989.54</v>
      </c>
      <c r="S471" s="237">
        <v>1947.374</v>
      </c>
      <c r="T471" s="237">
        <v>1948.4929999999999</v>
      </c>
      <c r="U471" s="237">
        <v>1961.8530000000001</v>
      </c>
      <c r="V471" s="237">
        <v>1945.962</v>
      </c>
      <c r="W471" s="237">
        <v>1961.9860000000001</v>
      </c>
      <c r="X471" s="237">
        <v>1959.855</v>
      </c>
      <c r="Y471" s="237">
        <v>1956.894</v>
      </c>
      <c r="Z471" s="237">
        <v>35.676000000000002</v>
      </c>
      <c r="AA471" s="237">
        <v>47.152000000000001</v>
      </c>
    </row>
    <row r="472" spans="1:27" x14ac:dyDescent="0.25">
      <c r="A472" s="238">
        <v>45493.458333333336</v>
      </c>
      <c r="B472" s="237">
        <v>38760</v>
      </c>
      <c r="C472" s="237">
        <v>922.44</v>
      </c>
      <c r="D472" s="237">
        <v>915.08900000000006</v>
      </c>
      <c r="E472" s="237">
        <v>925.93600000000004</v>
      </c>
      <c r="F472" s="237">
        <v>915.553</v>
      </c>
      <c r="G472" s="237">
        <v>709.76700000000005</v>
      </c>
      <c r="H472" s="237">
        <v>2156.393</v>
      </c>
      <c r="I472" s="237">
        <v>2161.8159999999998</v>
      </c>
      <c r="J472" s="237">
        <v>2156.5160000000001</v>
      </c>
      <c r="K472" s="237">
        <v>2154.3440000000001</v>
      </c>
      <c r="L472" s="237">
        <v>2157.0120000000002</v>
      </c>
      <c r="M472" s="237">
        <v>2164.107</v>
      </c>
      <c r="N472" s="237">
        <v>2180.7020000000002</v>
      </c>
      <c r="O472" s="237">
        <v>2153.9920000000002</v>
      </c>
      <c r="P472" s="237">
        <v>2145.681</v>
      </c>
      <c r="Q472" s="237">
        <v>2170.6880000000001</v>
      </c>
      <c r="R472" s="237">
        <v>2198.8150000000001</v>
      </c>
      <c r="S472" s="237">
        <v>2158.529</v>
      </c>
      <c r="T472" s="237">
        <v>2160.873</v>
      </c>
      <c r="U472" s="237">
        <v>2172.3969999999999</v>
      </c>
      <c r="V472" s="237">
        <v>2167.846</v>
      </c>
      <c r="W472" s="237">
        <v>2171.75</v>
      </c>
      <c r="X472" s="237">
        <v>2166.5010000000002</v>
      </c>
      <c r="Y472" s="237">
        <v>2166.5509999999999</v>
      </c>
      <c r="Z472" s="237">
        <v>39.064</v>
      </c>
      <c r="AA472" s="237">
        <v>51.923999999999999</v>
      </c>
    </row>
    <row r="473" spans="1:27" x14ac:dyDescent="0.25">
      <c r="A473" s="238">
        <v>45493.5</v>
      </c>
      <c r="B473" s="237">
        <v>39541</v>
      </c>
      <c r="C473" s="237">
        <v>951.471</v>
      </c>
      <c r="D473" s="237">
        <v>946.08600000000001</v>
      </c>
      <c r="E473" s="237">
        <v>959.06799999999998</v>
      </c>
      <c r="F473" s="237">
        <v>948.48</v>
      </c>
      <c r="G473" s="237">
        <v>847.20799999999997</v>
      </c>
      <c r="H473" s="237">
        <v>2254.89</v>
      </c>
      <c r="I473" s="237">
        <v>2259.67</v>
      </c>
      <c r="J473" s="237">
        <v>2261.0300000000002</v>
      </c>
      <c r="K473" s="237">
        <v>2251.8270000000002</v>
      </c>
      <c r="L473" s="237">
        <v>2265.8470000000002</v>
      </c>
      <c r="M473" s="237">
        <v>2271.8249999999998</v>
      </c>
      <c r="N473" s="237">
        <v>2280.5700000000002</v>
      </c>
      <c r="O473" s="237">
        <v>2257.4119999999998</v>
      </c>
      <c r="P473" s="237">
        <v>2246.3049999999998</v>
      </c>
      <c r="Q473" s="237">
        <v>2264.636</v>
      </c>
      <c r="R473" s="237">
        <v>2294.375</v>
      </c>
      <c r="S473" s="237">
        <v>2257.4650000000001</v>
      </c>
      <c r="T473" s="237">
        <v>2263.357</v>
      </c>
      <c r="U473" s="237">
        <v>2275.0549999999998</v>
      </c>
      <c r="V473" s="237">
        <v>2276.9160000000002</v>
      </c>
      <c r="W473" s="237">
        <v>2271.14</v>
      </c>
      <c r="X473" s="237">
        <v>2264.636</v>
      </c>
      <c r="Y473" s="237">
        <v>2266.9459999999999</v>
      </c>
      <c r="Z473" s="237">
        <v>40.640999999999998</v>
      </c>
      <c r="AA473" s="237">
        <v>53.664999999999999</v>
      </c>
    </row>
    <row r="474" spans="1:27" x14ac:dyDescent="0.25">
      <c r="A474" s="238">
        <v>45493.541666666664</v>
      </c>
      <c r="B474" s="237">
        <v>41291</v>
      </c>
      <c r="C474" s="237">
        <v>954.07399999999996</v>
      </c>
      <c r="D474" s="237">
        <v>948.35500000000002</v>
      </c>
      <c r="E474" s="237">
        <v>964.197</v>
      </c>
      <c r="F474" s="237">
        <v>951.89700000000005</v>
      </c>
      <c r="G474" s="237">
        <v>941.54899999999998</v>
      </c>
      <c r="H474" s="237">
        <v>2279.0619999999999</v>
      </c>
      <c r="I474" s="237">
        <v>2271.2570000000001</v>
      </c>
      <c r="J474" s="237">
        <v>2272.7109999999998</v>
      </c>
      <c r="K474" s="237">
        <v>2159.7440000000001</v>
      </c>
      <c r="L474" s="237">
        <v>2278.4810000000002</v>
      </c>
      <c r="M474" s="237">
        <v>2275.384</v>
      </c>
      <c r="N474" s="237">
        <v>2276.8440000000001</v>
      </c>
      <c r="O474" s="237">
        <v>2274.864</v>
      </c>
      <c r="P474" s="237">
        <v>2275.9079999999999</v>
      </c>
      <c r="Q474" s="237">
        <v>2273.7449999999999</v>
      </c>
      <c r="R474" s="237">
        <v>2222.643</v>
      </c>
      <c r="S474" s="237">
        <v>2221.2379999999998</v>
      </c>
      <c r="T474" s="237">
        <v>2267.556</v>
      </c>
      <c r="U474" s="237">
        <v>2274.9969999999998</v>
      </c>
      <c r="V474" s="237">
        <v>2275.7330000000002</v>
      </c>
      <c r="W474" s="237">
        <v>2274.444</v>
      </c>
      <c r="X474" s="237">
        <v>2275.0859999999998</v>
      </c>
      <c r="Y474" s="237">
        <v>2276.8119999999999</v>
      </c>
      <c r="Z474" s="237">
        <v>37.03</v>
      </c>
      <c r="AA474" s="237">
        <v>49.113</v>
      </c>
    </row>
    <row r="475" spans="1:27" x14ac:dyDescent="0.25">
      <c r="A475" s="238">
        <v>45493.583333333336</v>
      </c>
      <c r="B475" s="237">
        <v>40527</v>
      </c>
      <c r="C475" s="237">
        <v>956.42</v>
      </c>
      <c r="D475" s="237">
        <v>952.31299999999999</v>
      </c>
      <c r="E475" s="237">
        <v>968.46900000000005</v>
      </c>
      <c r="F475" s="237">
        <v>955.73299999999995</v>
      </c>
      <c r="G475" s="237">
        <v>975.25699999999995</v>
      </c>
      <c r="H475" s="237">
        <v>2310.165</v>
      </c>
      <c r="I475" s="237">
        <v>2301.5790000000002</v>
      </c>
      <c r="J475" s="237">
        <v>2303.2280000000001</v>
      </c>
      <c r="K475" s="237">
        <v>2186.2719999999999</v>
      </c>
      <c r="L475" s="237">
        <v>2312.8009999999999</v>
      </c>
      <c r="M475" s="237">
        <v>2309.2669999999998</v>
      </c>
      <c r="N475" s="237">
        <v>2308.3240000000001</v>
      </c>
      <c r="O475" s="237">
        <v>2301.1460000000002</v>
      </c>
      <c r="P475" s="237">
        <v>2307.42</v>
      </c>
      <c r="Q475" s="237">
        <v>2300.66</v>
      </c>
      <c r="R475" s="237">
        <v>2253.3820000000001</v>
      </c>
      <c r="S475" s="237">
        <v>2252.6</v>
      </c>
      <c r="T475" s="237">
        <v>2301.819</v>
      </c>
      <c r="U475" s="237">
        <v>2308.4380000000001</v>
      </c>
      <c r="V475" s="237">
        <v>2308</v>
      </c>
      <c r="W475" s="237">
        <v>2307.41</v>
      </c>
      <c r="X475" s="237">
        <v>2308.857</v>
      </c>
      <c r="Y475" s="237">
        <v>2308.3009999999999</v>
      </c>
      <c r="Z475" s="237">
        <v>38.067999999999998</v>
      </c>
      <c r="AA475" s="237">
        <v>48.555999999999997</v>
      </c>
    </row>
    <row r="476" spans="1:27" x14ac:dyDescent="0.25">
      <c r="A476" s="238">
        <v>45493.625</v>
      </c>
      <c r="B476" s="237">
        <v>40874</v>
      </c>
      <c r="C476" s="237">
        <v>963.06700000000001</v>
      </c>
      <c r="D476" s="237">
        <v>959.55700000000002</v>
      </c>
      <c r="E476" s="237">
        <v>974.99</v>
      </c>
      <c r="F476" s="237">
        <v>962.63900000000001</v>
      </c>
      <c r="G476" s="237">
        <v>947.36300000000006</v>
      </c>
      <c r="H476" s="237">
        <v>2296.13</v>
      </c>
      <c r="I476" s="237">
        <v>2295.1610000000001</v>
      </c>
      <c r="J476" s="237">
        <v>2301.9969999999998</v>
      </c>
      <c r="K476" s="237">
        <v>2167.9459999999999</v>
      </c>
      <c r="L476" s="237">
        <v>2304.5129999999999</v>
      </c>
      <c r="M476" s="237">
        <v>2301.9430000000002</v>
      </c>
      <c r="N476" s="237">
        <v>2301.1439999999998</v>
      </c>
      <c r="O476" s="237">
        <v>2294.6370000000002</v>
      </c>
      <c r="P476" s="237">
        <v>2294.8150000000001</v>
      </c>
      <c r="Q476" s="237">
        <v>2295.7150000000001</v>
      </c>
      <c r="R476" s="237">
        <v>2248.1219999999998</v>
      </c>
      <c r="S476" s="237">
        <v>2246.0520000000001</v>
      </c>
      <c r="T476" s="237">
        <v>2289.1320000000001</v>
      </c>
      <c r="U476" s="237">
        <v>2298.346</v>
      </c>
      <c r="V476" s="237">
        <v>2300.62</v>
      </c>
      <c r="W476" s="237">
        <v>2297.84</v>
      </c>
      <c r="X476" s="237">
        <v>2300.8049999999998</v>
      </c>
      <c r="Y476" s="237">
        <v>2303.4250000000002</v>
      </c>
      <c r="Z476" s="237">
        <v>40.234999999999999</v>
      </c>
      <c r="AA476" s="237">
        <v>51.587000000000003</v>
      </c>
    </row>
    <row r="477" spans="1:27" x14ac:dyDescent="0.25">
      <c r="A477" s="238">
        <v>45493.666666666664</v>
      </c>
      <c r="B477" s="237">
        <v>40608</v>
      </c>
      <c r="C477" s="237">
        <v>976.20600000000002</v>
      </c>
      <c r="D477" s="237">
        <v>973.31100000000004</v>
      </c>
      <c r="E477" s="237">
        <v>987.10299999999995</v>
      </c>
      <c r="F477" s="237">
        <v>975.20399999999995</v>
      </c>
      <c r="G477" s="237">
        <v>866.30899999999997</v>
      </c>
      <c r="H477" s="237">
        <v>2264.8560000000002</v>
      </c>
      <c r="I477" s="237">
        <v>2256.9180000000001</v>
      </c>
      <c r="J477" s="237">
        <v>2260.73</v>
      </c>
      <c r="K477" s="237">
        <v>2129.3380000000002</v>
      </c>
      <c r="L477" s="237">
        <v>2265.636</v>
      </c>
      <c r="M477" s="237">
        <v>2261.8319999999999</v>
      </c>
      <c r="N477" s="237">
        <v>2261.884</v>
      </c>
      <c r="O477" s="237">
        <v>2260.748</v>
      </c>
      <c r="P477" s="237">
        <v>2263.107</v>
      </c>
      <c r="Q477" s="237">
        <v>2258.5149999999999</v>
      </c>
      <c r="R477" s="237">
        <v>2206.5349999999999</v>
      </c>
      <c r="S477" s="237">
        <v>2206.7550000000001</v>
      </c>
      <c r="T477" s="237">
        <v>2252.1979999999999</v>
      </c>
      <c r="U477" s="237">
        <v>2260.6590000000001</v>
      </c>
      <c r="V477" s="237">
        <v>2261.3240000000001</v>
      </c>
      <c r="W477" s="237">
        <v>2258.65</v>
      </c>
      <c r="X477" s="237">
        <v>2262.125</v>
      </c>
      <c r="Y477" s="237">
        <v>2262.9459999999999</v>
      </c>
      <c r="Z477" s="237">
        <v>40.512999999999998</v>
      </c>
      <c r="AA477" s="237">
        <v>51.832000000000001</v>
      </c>
    </row>
    <row r="478" spans="1:27" x14ac:dyDescent="0.25">
      <c r="A478" s="238">
        <v>45493.708333333336</v>
      </c>
      <c r="B478" s="237">
        <v>38355</v>
      </c>
      <c r="C478" s="237">
        <v>974.96299999999997</v>
      </c>
      <c r="D478" s="237">
        <v>971.14400000000001</v>
      </c>
      <c r="E478" s="237">
        <v>983.76499999999999</v>
      </c>
      <c r="F478" s="237">
        <v>972.87</v>
      </c>
      <c r="G478" s="237">
        <v>727.01099999999997</v>
      </c>
      <c r="H478" s="237">
        <v>2199.1149999999998</v>
      </c>
      <c r="I478" s="237">
        <v>2193.116</v>
      </c>
      <c r="J478" s="237">
        <v>2196.002</v>
      </c>
      <c r="K478" s="237">
        <v>2084.4430000000002</v>
      </c>
      <c r="L478" s="237">
        <v>2202.3150000000001</v>
      </c>
      <c r="M478" s="237">
        <v>2199.674</v>
      </c>
      <c r="N478" s="237">
        <v>2199.6970000000001</v>
      </c>
      <c r="O478" s="237">
        <v>2194.6849999999999</v>
      </c>
      <c r="P478" s="237">
        <v>2197.848</v>
      </c>
      <c r="Q478" s="237">
        <v>2196.8420000000001</v>
      </c>
      <c r="R478" s="237">
        <v>2149.96</v>
      </c>
      <c r="S478" s="237">
        <v>2147.73</v>
      </c>
      <c r="T478" s="237">
        <v>2189.2649999999999</v>
      </c>
      <c r="U478" s="237">
        <v>2197.1610000000001</v>
      </c>
      <c r="V478" s="237">
        <v>2191.279</v>
      </c>
      <c r="W478" s="237">
        <v>2197.6019999999999</v>
      </c>
      <c r="X478" s="237">
        <v>2198.8609999999999</v>
      </c>
      <c r="Y478" s="237">
        <v>2201.0740000000001</v>
      </c>
      <c r="Z478" s="237">
        <v>40.189</v>
      </c>
      <c r="AA478" s="237">
        <v>51.378</v>
      </c>
    </row>
    <row r="479" spans="1:27" x14ac:dyDescent="0.25">
      <c r="A479" s="238">
        <v>45493.75</v>
      </c>
      <c r="B479" s="237">
        <v>39747</v>
      </c>
      <c r="C479" s="237">
        <v>932.95100000000002</v>
      </c>
      <c r="D479" s="237">
        <v>928.78899999999999</v>
      </c>
      <c r="E479" s="237">
        <v>939.36599999999999</v>
      </c>
      <c r="F479" s="237">
        <v>929.99199999999996</v>
      </c>
      <c r="G479" s="237">
        <v>521.16899999999998</v>
      </c>
      <c r="H479" s="237">
        <v>2195.0189999999998</v>
      </c>
      <c r="I479" s="237">
        <v>2195.4189999999999</v>
      </c>
      <c r="J479" s="237">
        <v>2193.1289999999999</v>
      </c>
      <c r="K479" s="237">
        <v>2194.7629999999999</v>
      </c>
      <c r="L479" s="237">
        <v>2205.739</v>
      </c>
      <c r="M479" s="237">
        <v>2212.7979999999998</v>
      </c>
      <c r="N479" s="237">
        <v>2225.748</v>
      </c>
      <c r="O479" s="237">
        <v>2154.3319999999999</v>
      </c>
      <c r="P479" s="237">
        <v>2180.174</v>
      </c>
      <c r="Q479" s="237">
        <v>2208.3710000000001</v>
      </c>
      <c r="R479" s="237">
        <v>2236.3809999999999</v>
      </c>
      <c r="S479" s="237">
        <v>2199.0039999999999</v>
      </c>
      <c r="T479" s="237">
        <v>2206.5079999999998</v>
      </c>
      <c r="U479" s="237">
        <v>2214.473</v>
      </c>
      <c r="V479" s="237">
        <v>2213.0929999999998</v>
      </c>
      <c r="W479" s="237">
        <v>2223.4670000000001</v>
      </c>
      <c r="X479" s="237">
        <v>2203.7939999999999</v>
      </c>
      <c r="Y479" s="237">
        <v>2219.384</v>
      </c>
      <c r="Z479" s="237">
        <v>39.716000000000001</v>
      </c>
      <c r="AA479" s="237">
        <v>50.484999999999999</v>
      </c>
    </row>
    <row r="480" spans="1:27" x14ac:dyDescent="0.25">
      <c r="A480" s="238">
        <v>45493.791666666664</v>
      </c>
      <c r="B480" s="237">
        <v>33236</v>
      </c>
      <c r="C480" s="237">
        <v>808.25800000000004</v>
      </c>
      <c r="D480" s="237">
        <v>829.71600000000001</v>
      </c>
      <c r="E480" s="237">
        <v>824.03099999999995</v>
      </c>
      <c r="F480" s="237">
        <v>813.28099999999995</v>
      </c>
      <c r="G480" s="237">
        <v>243.989</v>
      </c>
      <c r="H480" s="237">
        <v>1915.66</v>
      </c>
      <c r="I480" s="237">
        <v>1882.923</v>
      </c>
      <c r="J480" s="237">
        <v>1917.58</v>
      </c>
      <c r="K480" s="237">
        <v>1924.0619999999999</v>
      </c>
      <c r="L480" s="237">
        <v>1942.3320000000001</v>
      </c>
      <c r="M480" s="237">
        <v>1930.2170000000001</v>
      </c>
      <c r="N480" s="237">
        <v>1948.9839999999999</v>
      </c>
      <c r="O480" s="237">
        <v>1885.44</v>
      </c>
      <c r="P480" s="237">
        <v>1866.0609999999999</v>
      </c>
      <c r="Q480" s="237">
        <v>1889.1569999999999</v>
      </c>
      <c r="R480" s="237">
        <v>1927.4480000000001</v>
      </c>
      <c r="S480" s="237">
        <v>1897.845</v>
      </c>
      <c r="T480" s="237">
        <v>1908.8130000000001</v>
      </c>
      <c r="U480" s="237">
        <v>1883.8920000000001</v>
      </c>
      <c r="V480" s="237">
        <v>1918.913</v>
      </c>
      <c r="W480" s="237">
        <v>1916.6030000000001</v>
      </c>
      <c r="X480" s="237">
        <v>1862.912</v>
      </c>
      <c r="Y480" s="237">
        <v>1905.403</v>
      </c>
      <c r="Z480" s="237">
        <v>36.704999999999998</v>
      </c>
      <c r="AA480" s="237">
        <v>46.869</v>
      </c>
    </row>
    <row r="481" spans="1:27" x14ac:dyDescent="0.25">
      <c r="A481" s="238">
        <v>45493.833333333336</v>
      </c>
      <c r="B481" s="237">
        <v>14541</v>
      </c>
      <c r="C481" s="237">
        <v>388.12099999999998</v>
      </c>
      <c r="D481" s="237">
        <v>483.642</v>
      </c>
      <c r="E481" s="237">
        <v>439.959</v>
      </c>
      <c r="F481" s="237">
        <v>412.01</v>
      </c>
      <c r="G481" s="237">
        <v>142.142</v>
      </c>
      <c r="H481" s="237">
        <v>798.72900000000004</v>
      </c>
      <c r="I481" s="237">
        <v>709.91200000000003</v>
      </c>
      <c r="J481" s="237">
        <v>783.88900000000001</v>
      </c>
      <c r="K481" s="237">
        <v>767.26800000000003</v>
      </c>
      <c r="L481" s="237">
        <v>779.649</v>
      </c>
      <c r="M481" s="237">
        <v>809.09299999999996</v>
      </c>
      <c r="N481" s="237">
        <v>831.06799999999998</v>
      </c>
      <c r="O481" s="237">
        <v>800.66</v>
      </c>
      <c r="P481" s="237">
        <v>707.20899999999995</v>
      </c>
      <c r="Q481" s="237">
        <v>747.346</v>
      </c>
      <c r="R481" s="237">
        <v>758.84299999999996</v>
      </c>
      <c r="S481" s="237">
        <v>765.51</v>
      </c>
      <c r="T481" s="237">
        <v>774.46699999999998</v>
      </c>
      <c r="U481" s="237">
        <v>726.04200000000003</v>
      </c>
      <c r="V481" s="237">
        <v>760.36400000000003</v>
      </c>
      <c r="W481" s="237">
        <v>735.10699999999997</v>
      </c>
      <c r="X481" s="237">
        <v>722.31</v>
      </c>
      <c r="Y481" s="237">
        <v>778.68799999999999</v>
      </c>
      <c r="Z481" s="237">
        <v>33.814999999999998</v>
      </c>
      <c r="AA481" s="237">
        <v>39.947000000000003</v>
      </c>
    </row>
    <row r="482" spans="1:27" x14ac:dyDescent="0.25">
      <c r="A482" s="238">
        <v>45493.875</v>
      </c>
      <c r="B482" s="237">
        <v>1242</v>
      </c>
      <c r="C482" s="237">
        <v>33.585999999999999</v>
      </c>
      <c r="D482" s="237">
        <v>58.12</v>
      </c>
      <c r="E482" s="237">
        <v>45.648000000000003</v>
      </c>
      <c r="F482" s="237">
        <v>38.683</v>
      </c>
      <c r="G482" s="237">
        <v>19.106999999999999</v>
      </c>
      <c r="H482" s="237">
        <v>77.647999999999996</v>
      </c>
      <c r="I482" s="237">
        <v>64.244</v>
      </c>
      <c r="J482" s="237">
        <v>74.917000000000002</v>
      </c>
      <c r="K482" s="237">
        <v>75.024000000000001</v>
      </c>
      <c r="L482" s="237">
        <v>79.037000000000006</v>
      </c>
      <c r="M482" s="237">
        <v>76.567999999999998</v>
      </c>
      <c r="N482" s="237">
        <v>79.59</v>
      </c>
      <c r="O482" s="237">
        <v>79.463999999999999</v>
      </c>
      <c r="P482" s="237">
        <v>61.584000000000003</v>
      </c>
      <c r="Q482" s="237">
        <v>61.895000000000003</v>
      </c>
      <c r="R482" s="237">
        <v>69.356999999999999</v>
      </c>
      <c r="S482" s="237">
        <v>69.614000000000004</v>
      </c>
      <c r="T482" s="237">
        <v>72.430999999999997</v>
      </c>
      <c r="U482" s="237">
        <v>64.376999999999995</v>
      </c>
      <c r="V482" s="237">
        <v>74.099000000000004</v>
      </c>
      <c r="W482" s="237">
        <v>68.042000000000002</v>
      </c>
      <c r="X482" s="237">
        <v>55.268999999999998</v>
      </c>
      <c r="Y482" s="237">
        <v>69.772000000000006</v>
      </c>
      <c r="Z482" s="237">
        <v>27.684000000000001</v>
      </c>
      <c r="AA482" s="237">
        <v>28.8</v>
      </c>
    </row>
    <row r="483" spans="1:27" x14ac:dyDescent="0.25">
      <c r="A483" s="238">
        <v>45493.916666666664</v>
      </c>
      <c r="B483" s="237">
        <v>0</v>
      </c>
      <c r="C483" s="237">
        <v>0</v>
      </c>
      <c r="D483" s="237">
        <v>0</v>
      </c>
      <c r="E483" s="237">
        <v>0</v>
      </c>
      <c r="F483" s="237">
        <v>0</v>
      </c>
      <c r="G483" s="237">
        <v>0</v>
      </c>
      <c r="H483" s="237">
        <v>0</v>
      </c>
      <c r="I483" s="237">
        <v>0</v>
      </c>
      <c r="J483" s="237">
        <v>0</v>
      </c>
      <c r="K483" s="237">
        <v>0</v>
      </c>
      <c r="L483" s="237">
        <v>0</v>
      </c>
      <c r="M483" s="237">
        <v>0</v>
      </c>
      <c r="N483" s="237">
        <v>0</v>
      </c>
      <c r="O483" s="237">
        <v>0</v>
      </c>
      <c r="P483" s="237">
        <v>0</v>
      </c>
      <c r="Q483" s="237">
        <v>0</v>
      </c>
      <c r="R483" s="237">
        <v>0</v>
      </c>
      <c r="S483" s="237">
        <v>0</v>
      </c>
      <c r="T483" s="237">
        <v>0</v>
      </c>
      <c r="U483" s="237">
        <v>0</v>
      </c>
      <c r="V483" s="237">
        <v>0</v>
      </c>
      <c r="W483" s="237">
        <v>0</v>
      </c>
      <c r="X483" s="237">
        <v>0</v>
      </c>
      <c r="Y483" s="237">
        <v>0</v>
      </c>
      <c r="Z483" s="237">
        <v>24.305</v>
      </c>
      <c r="AA483" s="237">
        <v>24.036999999999999</v>
      </c>
    </row>
    <row r="484" spans="1:27" x14ac:dyDescent="0.25">
      <c r="A484" s="238">
        <v>45493.958333333336</v>
      </c>
      <c r="B484" s="237">
        <v>0</v>
      </c>
      <c r="C484" s="237">
        <v>0</v>
      </c>
      <c r="D484" s="237">
        <v>0</v>
      </c>
      <c r="E484" s="237">
        <v>0</v>
      </c>
      <c r="F484" s="237">
        <v>0</v>
      </c>
      <c r="G484" s="237">
        <v>0</v>
      </c>
      <c r="H484" s="237">
        <v>0</v>
      </c>
      <c r="I484" s="237">
        <v>0</v>
      </c>
      <c r="J484" s="237">
        <v>0</v>
      </c>
      <c r="K484" s="237">
        <v>0</v>
      </c>
      <c r="L484" s="237">
        <v>0</v>
      </c>
      <c r="M484" s="237">
        <v>0</v>
      </c>
      <c r="N484" s="237">
        <v>0</v>
      </c>
      <c r="O484" s="237">
        <v>0</v>
      </c>
      <c r="P484" s="237">
        <v>0</v>
      </c>
      <c r="Q484" s="237">
        <v>0</v>
      </c>
      <c r="R484" s="237">
        <v>0</v>
      </c>
      <c r="S484" s="237">
        <v>0</v>
      </c>
      <c r="T484" s="237">
        <v>0</v>
      </c>
      <c r="U484" s="237">
        <v>0</v>
      </c>
      <c r="V484" s="237">
        <v>0</v>
      </c>
      <c r="W484" s="237">
        <v>0</v>
      </c>
      <c r="X484" s="237">
        <v>0</v>
      </c>
      <c r="Y484" s="237">
        <v>0</v>
      </c>
      <c r="Z484" s="237">
        <v>23.667999999999999</v>
      </c>
      <c r="AA484" s="237">
        <v>23.283000000000001</v>
      </c>
    </row>
    <row r="485" spans="1:27" x14ac:dyDescent="0.25">
      <c r="A485" s="238">
        <v>45494</v>
      </c>
      <c r="B485" s="237">
        <v>0</v>
      </c>
      <c r="C485" s="237">
        <v>0</v>
      </c>
      <c r="D485" s="237">
        <v>0</v>
      </c>
      <c r="E485" s="237">
        <v>0</v>
      </c>
      <c r="F485" s="237">
        <v>0</v>
      </c>
      <c r="G485" s="237">
        <v>0</v>
      </c>
      <c r="H485" s="237">
        <v>0</v>
      </c>
      <c r="I485" s="237">
        <v>0</v>
      </c>
      <c r="J485" s="237">
        <v>0</v>
      </c>
      <c r="K485" s="237">
        <v>0</v>
      </c>
      <c r="L485" s="237">
        <v>0</v>
      </c>
      <c r="M485" s="237">
        <v>0</v>
      </c>
      <c r="N485" s="237">
        <v>0</v>
      </c>
      <c r="O485" s="237">
        <v>0</v>
      </c>
      <c r="P485" s="237">
        <v>0</v>
      </c>
      <c r="Q485" s="237">
        <v>0</v>
      </c>
      <c r="R485" s="237">
        <v>0</v>
      </c>
      <c r="S485" s="237">
        <v>0</v>
      </c>
      <c r="T485" s="237">
        <v>0</v>
      </c>
      <c r="U485" s="237">
        <v>0</v>
      </c>
      <c r="V485" s="237">
        <v>0</v>
      </c>
      <c r="W485" s="237">
        <v>0</v>
      </c>
      <c r="X485" s="237">
        <v>0</v>
      </c>
      <c r="Y485" s="237">
        <v>0</v>
      </c>
      <c r="Z485" s="237">
        <v>23.009</v>
      </c>
      <c r="AA485" s="237">
        <v>22.581</v>
      </c>
    </row>
    <row r="486" spans="1:27" x14ac:dyDescent="0.25">
      <c r="A486" s="238">
        <v>45494.041666666664</v>
      </c>
      <c r="B486" s="237">
        <v>0</v>
      </c>
      <c r="C486" s="237">
        <v>0</v>
      </c>
      <c r="D486" s="237">
        <v>0</v>
      </c>
      <c r="E486" s="237">
        <v>0</v>
      </c>
      <c r="F486" s="237">
        <v>0</v>
      </c>
      <c r="G486" s="237">
        <v>0</v>
      </c>
      <c r="H486" s="237">
        <v>0</v>
      </c>
      <c r="I486" s="237">
        <v>0</v>
      </c>
      <c r="J486" s="237">
        <v>0</v>
      </c>
      <c r="K486" s="237">
        <v>0</v>
      </c>
      <c r="L486" s="237">
        <v>0</v>
      </c>
      <c r="M486" s="237">
        <v>0</v>
      </c>
      <c r="N486" s="237">
        <v>0</v>
      </c>
      <c r="O486" s="237">
        <v>0</v>
      </c>
      <c r="P486" s="237">
        <v>0</v>
      </c>
      <c r="Q486" s="237">
        <v>0</v>
      </c>
      <c r="R486" s="237">
        <v>0</v>
      </c>
      <c r="S486" s="237">
        <v>0</v>
      </c>
      <c r="T486" s="237">
        <v>0</v>
      </c>
      <c r="U486" s="237">
        <v>0</v>
      </c>
      <c r="V486" s="237">
        <v>0</v>
      </c>
      <c r="W486" s="237">
        <v>0</v>
      </c>
      <c r="X486" s="237">
        <v>0</v>
      </c>
      <c r="Y486" s="237">
        <v>0</v>
      </c>
      <c r="Z486" s="237">
        <v>22.803999999999998</v>
      </c>
      <c r="AA486" s="237">
        <v>22.367000000000001</v>
      </c>
    </row>
    <row r="487" spans="1:27" x14ac:dyDescent="0.25">
      <c r="A487" s="238">
        <v>45494.083333333336</v>
      </c>
      <c r="B487" s="237">
        <v>0</v>
      </c>
      <c r="C487" s="237">
        <v>0</v>
      </c>
      <c r="D487" s="237">
        <v>0</v>
      </c>
      <c r="E487" s="237">
        <v>0</v>
      </c>
      <c r="F487" s="237">
        <v>0</v>
      </c>
      <c r="G487" s="237">
        <v>0</v>
      </c>
      <c r="H487" s="237">
        <v>0</v>
      </c>
      <c r="I487" s="237">
        <v>0</v>
      </c>
      <c r="J487" s="237">
        <v>0</v>
      </c>
      <c r="K487" s="237">
        <v>0</v>
      </c>
      <c r="L487" s="237">
        <v>0</v>
      </c>
      <c r="M487" s="237">
        <v>0</v>
      </c>
      <c r="N487" s="237">
        <v>0</v>
      </c>
      <c r="O487" s="237">
        <v>0</v>
      </c>
      <c r="P487" s="237">
        <v>0</v>
      </c>
      <c r="Q487" s="237">
        <v>0</v>
      </c>
      <c r="R487" s="237">
        <v>0</v>
      </c>
      <c r="S487" s="237">
        <v>0</v>
      </c>
      <c r="T487" s="237">
        <v>0</v>
      </c>
      <c r="U487" s="237">
        <v>0</v>
      </c>
      <c r="V487" s="237">
        <v>0</v>
      </c>
      <c r="W487" s="237">
        <v>0</v>
      </c>
      <c r="X487" s="237">
        <v>0</v>
      </c>
      <c r="Y487" s="237">
        <v>0</v>
      </c>
      <c r="Z487" s="237">
        <v>22.378</v>
      </c>
      <c r="AA487" s="237">
        <v>21.951000000000001</v>
      </c>
    </row>
    <row r="488" spans="1:27" x14ac:dyDescent="0.25">
      <c r="A488" s="238">
        <v>45494.125</v>
      </c>
      <c r="B488" s="237">
        <v>0</v>
      </c>
      <c r="C488" s="237">
        <v>0</v>
      </c>
      <c r="D488" s="237">
        <v>0</v>
      </c>
      <c r="E488" s="237">
        <v>0</v>
      </c>
      <c r="F488" s="237">
        <v>0</v>
      </c>
      <c r="G488" s="237">
        <v>0</v>
      </c>
      <c r="H488" s="237">
        <v>0</v>
      </c>
      <c r="I488" s="237">
        <v>0</v>
      </c>
      <c r="J488" s="237">
        <v>0</v>
      </c>
      <c r="K488" s="237">
        <v>0</v>
      </c>
      <c r="L488" s="237">
        <v>0</v>
      </c>
      <c r="M488" s="237">
        <v>0</v>
      </c>
      <c r="N488" s="237">
        <v>0</v>
      </c>
      <c r="O488" s="237">
        <v>0</v>
      </c>
      <c r="P488" s="237">
        <v>0</v>
      </c>
      <c r="Q488" s="237">
        <v>0</v>
      </c>
      <c r="R488" s="237">
        <v>0</v>
      </c>
      <c r="S488" s="237">
        <v>0</v>
      </c>
      <c r="T488" s="237">
        <v>0</v>
      </c>
      <c r="U488" s="237">
        <v>0</v>
      </c>
      <c r="V488" s="237">
        <v>0</v>
      </c>
      <c r="W488" s="237">
        <v>0</v>
      </c>
      <c r="X488" s="237">
        <v>0</v>
      </c>
      <c r="Y488" s="237">
        <v>0</v>
      </c>
      <c r="Z488" s="237">
        <v>21.596</v>
      </c>
      <c r="AA488" s="237">
        <v>21.228000000000002</v>
      </c>
    </row>
    <row r="489" spans="1:27" x14ac:dyDescent="0.25">
      <c r="A489" s="238">
        <v>45494.166666666664</v>
      </c>
      <c r="B489" s="237">
        <v>0</v>
      </c>
      <c r="C489" s="237">
        <v>0</v>
      </c>
      <c r="D489" s="237">
        <v>0</v>
      </c>
      <c r="E489" s="237">
        <v>0</v>
      </c>
      <c r="F489" s="237">
        <v>0</v>
      </c>
      <c r="G489" s="237">
        <v>0</v>
      </c>
      <c r="H489" s="237">
        <v>0</v>
      </c>
      <c r="I489" s="237">
        <v>0</v>
      </c>
      <c r="J489" s="237">
        <v>0</v>
      </c>
      <c r="K489" s="237">
        <v>0</v>
      </c>
      <c r="L489" s="237">
        <v>0</v>
      </c>
      <c r="M489" s="237">
        <v>0</v>
      </c>
      <c r="N489" s="237">
        <v>0</v>
      </c>
      <c r="O489" s="237">
        <v>0</v>
      </c>
      <c r="P489" s="237">
        <v>0</v>
      </c>
      <c r="Q489" s="237">
        <v>0</v>
      </c>
      <c r="R489" s="237">
        <v>0</v>
      </c>
      <c r="S489" s="237">
        <v>0</v>
      </c>
      <c r="T489" s="237">
        <v>0</v>
      </c>
      <c r="U489" s="237">
        <v>0</v>
      </c>
      <c r="V489" s="237">
        <v>0</v>
      </c>
      <c r="W489" s="237">
        <v>0</v>
      </c>
      <c r="X489" s="237">
        <v>0</v>
      </c>
      <c r="Y489" s="237">
        <v>0</v>
      </c>
      <c r="Z489" s="237">
        <v>21.007999999999999</v>
      </c>
      <c r="AA489" s="237">
        <v>20.71</v>
      </c>
    </row>
    <row r="490" spans="1:27" x14ac:dyDescent="0.25">
      <c r="A490" s="238">
        <v>45494.208333333336</v>
      </c>
      <c r="B490" s="237">
        <v>0</v>
      </c>
      <c r="C490" s="237">
        <v>0</v>
      </c>
      <c r="D490" s="237">
        <v>0</v>
      </c>
      <c r="E490" s="237">
        <v>0</v>
      </c>
      <c r="F490" s="237">
        <v>0</v>
      </c>
      <c r="G490" s="237">
        <v>0</v>
      </c>
      <c r="H490" s="237">
        <v>0</v>
      </c>
      <c r="I490" s="237">
        <v>0</v>
      </c>
      <c r="J490" s="237">
        <v>0</v>
      </c>
      <c r="K490" s="237">
        <v>0</v>
      </c>
      <c r="L490" s="237">
        <v>0</v>
      </c>
      <c r="M490" s="237">
        <v>0</v>
      </c>
      <c r="N490" s="237">
        <v>0</v>
      </c>
      <c r="O490" s="237">
        <v>0</v>
      </c>
      <c r="P490" s="237">
        <v>0</v>
      </c>
      <c r="Q490" s="237">
        <v>0</v>
      </c>
      <c r="R490" s="237">
        <v>0</v>
      </c>
      <c r="S490" s="237">
        <v>0</v>
      </c>
      <c r="T490" s="237">
        <v>0</v>
      </c>
      <c r="U490" s="237">
        <v>0</v>
      </c>
      <c r="V490" s="237">
        <v>0</v>
      </c>
      <c r="W490" s="237">
        <v>0</v>
      </c>
      <c r="X490" s="237">
        <v>0</v>
      </c>
      <c r="Y490" s="237">
        <v>0</v>
      </c>
      <c r="Z490" s="237">
        <v>20.542000000000002</v>
      </c>
      <c r="AA490" s="237">
        <v>20.248999999999999</v>
      </c>
    </row>
    <row r="491" spans="1:27" x14ac:dyDescent="0.25">
      <c r="A491" s="238">
        <v>45494.25</v>
      </c>
      <c r="B491" s="237">
        <v>0</v>
      </c>
      <c r="C491" s="237">
        <v>0</v>
      </c>
      <c r="D491" s="237">
        <v>0</v>
      </c>
      <c r="E491" s="237">
        <v>0</v>
      </c>
      <c r="F491" s="237">
        <v>0</v>
      </c>
      <c r="G491" s="237">
        <v>0</v>
      </c>
      <c r="H491" s="237">
        <v>0</v>
      </c>
      <c r="I491" s="237">
        <v>0</v>
      </c>
      <c r="J491" s="237">
        <v>0</v>
      </c>
      <c r="K491" s="237">
        <v>0</v>
      </c>
      <c r="L491" s="237">
        <v>0</v>
      </c>
      <c r="M491" s="237">
        <v>0</v>
      </c>
      <c r="N491" s="237">
        <v>0</v>
      </c>
      <c r="O491" s="237">
        <v>0</v>
      </c>
      <c r="P491" s="237">
        <v>0</v>
      </c>
      <c r="Q491" s="237">
        <v>0</v>
      </c>
      <c r="R491" s="237">
        <v>0</v>
      </c>
      <c r="S491" s="237">
        <v>0</v>
      </c>
      <c r="T491" s="237">
        <v>0</v>
      </c>
      <c r="U491" s="237">
        <v>0</v>
      </c>
      <c r="V491" s="237">
        <v>0</v>
      </c>
      <c r="W491" s="237">
        <v>0</v>
      </c>
      <c r="X491" s="237">
        <v>0</v>
      </c>
      <c r="Y491" s="237">
        <v>0</v>
      </c>
      <c r="Z491" s="237">
        <v>20.073</v>
      </c>
      <c r="AA491" s="237">
        <v>19.79</v>
      </c>
    </row>
    <row r="492" spans="1:27" x14ac:dyDescent="0.25">
      <c r="A492" s="238">
        <v>45494.291666666664</v>
      </c>
      <c r="B492" s="237">
        <v>383</v>
      </c>
      <c r="C492" s="237">
        <v>14.747</v>
      </c>
      <c r="D492" s="237">
        <v>8.7230000000000008</v>
      </c>
      <c r="E492" s="237">
        <v>11.090999999999999</v>
      </c>
      <c r="F492" s="237">
        <v>13.260999999999999</v>
      </c>
      <c r="G492" s="237">
        <v>20.446000000000002</v>
      </c>
      <c r="H492" s="237">
        <v>28.879000000000001</v>
      </c>
      <c r="I492" s="237">
        <v>31.477</v>
      </c>
      <c r="J492" s="237">
        <v>24.422000000000001</v>
      </c>
      <c r="K492" s="237">
        <v>22.385999999999999</v>
      </c>
      <c r="L492" s="237">
        <v>21.887</v>
      </c>
      <c r="M492" s="237">
        <v>22.899000000000001</v>
      </c>
      <c r="N492" s="237">
        <v>24.347999999999999</v>
      </c>
      <c r="O492" s="237">
        <v>26.245999999999999</v>
      </c>
      <c r="P492" s="237">
        <v>28.681000000000001</v>
      </c>
      <c r="Q492" s="237">
        <v>32.281999999999996</v>
      </c>
      <c r="R492" s="237">
        <v>27.582999999999998</v>
      </c>
      <c r="S492" s="237">
        <v>23.579000000000001</v>
      </c>
      <c r="T492" s="237">
        <v>24.920999999999999</v>
      </c>
      <c r="U492" s="237">
        <v>23.783999999999999</v>
      </c>
      <c r="V492" s="237">
        <v>20.995000000000001</v>
      </c>
      <c r="W492" s="237">
        <v>23.202000000000002</v>
      </c>
      <c r="X492" s="237">
        <v>29.135999999999999</v>
      </c>
      <c r="Y492" s="237">
        <v>22.786999999999999</v>
      </c>
      <c r="Z492" s="237">
        <v>20.300999999999998</v>
      </c>
      <c r="AA492" s="237">
        <v>19.748999999999999</v>
      </c>
    </row>
    <row r="493" spans="1:27" x14ac:dyDescent="0.25">
      <c r="A493" s="238">
        <v>45494.333333333336</v>
      </c>
      <c r="B493" s="237">
        <v>10388</v>
      </c>
      <c r="C493" s="237">
        <v>273.61500000000001</v>
      </c>
      <c r="D493" s="237">
        <v>202.95699999999999</v>
      </c>
      <c r="E493" s="237">
        <v>241.23099999999999</v>
      </c>
      <c r="F493" s="237">
        <v>279.37299999999999</v>
      </c>
      <c r="G493" s="237">
        <v>161.95400000000001</v>
      </c>
      <c r="H493" s="237">
        <v>639.15499999999997</v>
      </c>
      <c r="I493" s="237">
        <v>711.28099999999995</v>
      </c>
      <c r="J493" s="237">
        <v>616.74800000000005</v>
      </c>
      <c r="K493" s="237">
        <v>585.6</v>
      </c>
      <c r="L493" s="237">
        <v>562.24900000000002</v>
      </c>
      <c r="M493" s="237">
        <v>574.26199999999994</v>
      </c>
      <c r="N493" s="237">
        <v>603.86599999999999</v>
      </c>
      <c r="O493" s="237">
        <v>612.01</v>
      </c>
      <c r="P493" s="237">
        <v>680.94200000000001</v>
      </c>
      <c r="Q493" s="237">
        <v>710.15599999999995</v>
      </c>
      <c r="R493" s="237">
        <v>674.27800000000002</v>
      </c>
      <c r="S493" s="237">
        <v>606.63800000000003</v>
      </c>
      <c r="T493" s="237">
        <v>602.87400000000002</v>
      </c>
      <c r="U493" s="237">
        <v>602.28599999999994</v>
      </c>
      <c r="V493" s="237">
        <v>550.16899999999998</v>
      </c>
      <c r="W493" s="237">
        <v>617.23299999999995</v>
      </c>
      <c r="X493" s="237">
        <v>688.29</v>
      </c>
      <c r="Y493" s="237">
        <v>589.15099999999995</v>
      </c>
      <c r="Z493" s="237">
        <v>26.436</v>
      </c>
      <c r="AA493" s="237">
        <v>26.6</v>
      </c>
    </row>
    <row r="494" spans="1:27" x14ac:dyDescent="0.25">
      <c r="A494" s="238">
        <v>45494.375</v>
      </c>
      <c r="B494" s="237">
        <v>31327</v>
      </c>
      <c r="C494" s="237">
        <v>743.70600000000002</v>
      </c>
      <c r="D494" s="237">
        <v>688.61</v>
      </c>
      <c r="E494" s="237">
        <v>717.23800000000006</v>
      </c>
      <c r="F494" s="237">
        <v>747.48599999999999</v>
      </c>
      <c r="G494" s="237">
        <v>360.01</v>
      </c>
      <c r="H494" s="237">
        <v>1723.558</v>
      </c>
      <c r="I494" s="237">
        <v>1792.162</v>
      </c>
      <c r="J494" s="237">
        <v>1732.0830000000001</v>
      </c>
      <c r="K494" s="237">
        <v>1710.5350000000001</v>
      </c>
      <c r="L494" s="237">
        <v>1693.883</v>
      </c>
      <c r="M494" s="237">
        <v>1703.752</v>
      </c>
      <c r="N494" s="237">
        <v>1742.3209999999999</v>
      </c>
      <c r="O494" s="237">
        <v>1721.5830000000001</v>
      </c>
      <c r="P494" s="237">
        <v>1759.0709999999999</v>
      </c>
      <c r="Q494" s="237">
        <v>1796.9380000000001</v>
      </c>
      <c r="R494" s="237">
        <v>1788.5429999999999</v>
      </c>
      <c r="S494" s="237">
        <v>1723.1479999999999</v>
      </c>
      <c r="T494" s="237">
        <v>1717.5830000000001</v>
      </c>
      <c r="U494" s="237">
        <v>1730.7360000000001</v>
      </c>
      <c r="V494" s="237">
        <v>1682.933</v>
      </c>
      <c r="W494" s="237">
        <v>1744.9880000000001</v>
      </c>
      <c r="X494" s="237">
        <v>1781.4780000000001</v>
      </c>
      <c r="Y494" s="237">
        <v>1721.15</v>
      </c>
      <c r="Z494" s="237">
        <v>33.003</v>
      </c>
      <c r="AA494" s="237">
        <v>40.966000000000001</v>
      </c>
    </row>
    <row r="495" spans="1:27" x14ac:dyDescent="0.25">
      <c r="A495" s="238">
        <v>45494.416666666664</v>
      </c>
      <c r="B495" s="237">
        <v>36299</v>
      </c>
      <c r="C495" s="237">
        <v>910.12400000000002</v>
      </c>
      <c r="D495" s="237">
        <v>900.16200000000003</v>
      </c>
      <c r="E495" s="237">
        <v>907.34199999999998</v>
      </c>
      <c r="F495" s="237">
        <v>901.67200000000003</v>
      </c>
      <c r="G495" s="237">
        <v>556.97699999999998</v>
      </c>
      <c r="H495" s="237">
        <v>2030.769</v>
      </c>
      <c r="I495" s="237">
        <v>2026.5740000000001</v>
      </c>
      <c r="J495" s="237">
        <v>2029.326</v>
      </c>
      <c r="K495" s="237">
        <v>2000.3320000000001</v>
      </c>
      <c r="L495" s="237">
        <v>2032.4880000000001</v>
      </c>
      <c r="M495" s="237">
        <v>2029.623</v>
      </c>
      <c r="N495" s="237">
        <v>2028.769</v>
      </c>
      <c r="O495" s="237">
        <v>2029.38</v>
      </c>
      <c r="P495" s="237">
        <v>2030.3610000000001</v>
      </c>
      <c r="Q495" s="237">
        <v>2028.1289999999999</v>
      </c>
      <c r="R495" s="237">
        <v>1980.7629999999999</v>
      </c>
      <c r="S495" s="237">
        <v>1979.3389999999999</v>
      </c>
      <c r="T495" s="237">
        <v>2020.0840000000001</v>
      </c>
      <c r="U495" s="237">
        <v>2027.2349999999999</v>
      </c>
      <c r="V495" s="237">
        <v>2025.92</v>
      </c>
      <c r="W495" s="237">
        <v>2027.106</v>
      </c>
      <c r="X495" s="237">
        <v>2029.181</v>
      </c>
      <c r="Y495" s="237">
        <v>2028.9590000000001</v>
      </c>
      <c r="Z495" s="237">
        <v>34.411000000000001</v>
      </c>
      <c r="AA495" s="237">
        <v>47.174999999999997</v>
      </c>
    </row>
    <row r="496" spans="1:27" x14ac:dyDescent="0.25">
      <c r="A496" s="238">
        <v>45494.458333333336</v>
      </c>
      <c r="B496" s="237">
        <v>4904</v>
      </c>
      <c r="C496" s="237">
        <v>957.18700000000001</v>
      </c>
      <c r="D496" s="237">
        <v>950.61699999999996</v>
      </c>
      <c r="E496" s="237">
        <v>962.13499999999999</v>
      </c>
      <c r="F496" s="237">
        <v>950.57100000000003</v>
      </c>
      <c r="G496" s="237">
        <v>726.02499999999998</v>
      </c>
      <c r="H496" s="237">
        <v>262.471</v>
      </c>
      <c r="I496" s="237">
        <v>261.19900000000001</v>
      </c>
      <c r="J496" s="237">
        <v>259.84500000000003</v>
      </c>
      <c r="K496" s="237">
        <v>252.726</v>
      </c>
      <c r="L496" s="237">
        <v>262.33300000000003</v>
      </c>
      <c r="M496" s="237">
        <v>261.42599999999999</v>
      </c>
      <c r="N496" s="237">
        <v>260.577</v>
      </c>
      <c r="O496" s="237">
        <v>260.60000000000002</v>
      </c>
      <c r="P496" s="237">
        <v>260.62200000000001</v>
      </c>
      <c r="Q496" s="237">
        <v>261.30799999999999</v>
      </c>
      <c r="R496" s="237">
        <v>253.58500000000001</v>
      </c>
      <c r="S496" s="237">
        <v>253.56299999999999</v>
      </c>
      <c r="T496" s="237">
        <v>259.31799999999998</v>
      </c>
      <c r="U496" s="237">
        <v>259.40899999999999</v>
      </c>
      <c r="V496" s="237">
        <v>259.42</v>
      </c>
      <c r="W496" s="237">
        <v>262.01100000000002</v>
      </c>
      <c r="X496" s="237">
        <v>259.74599999999998</v>
      </c>
      <c r="Y496" s="237">
        <v>262.22500000000002</v>
      </c>
      <c r="Z496" s="237">
        <v>35.656999999999996</v>
      </c>
      <c r="AA496" s="237">
        <v>49.305</v>
      </c>
    </row>
    <row r="497" spans="1:27" x14ac:dyDescent="0.25">
      <c r="A497" s="238">
        <v>45494.5</v>
      </c>
      <c r="B497" s="237">
        <v>0</v>
      </c>
      <c r="C497" s="237">
        <v>968.78200000000004</v>
      </c>
      <c r="D497" s="237">
        <v>962.57600000000002</v>
      </c>
      <c r="E497" s="237">
        <v>976.79899999999998</v>
      </c>
      <c r="F497" s="237">
        <v>965.47</v>
      </c>
      <c r="G497" s="237">
        <v>855.57</v>
      </c>
      <c r="H497" s="237">
        <v>0</v>
      </c>
      <c r="I497" s="237">
        <v>0</v>
      </c>
      <c r="J497" s="237">
        <v>0</v>
      </c>
      <c r="K497" s="237">
        <v>0</v>
      </c>
      <c r="L497" s="237">
        <v>0</v>
      </c>
      <c r="M497" s="237">
        <v>0</v>
      </c>
      <c r="N497" s="237">
        <v>0</v>
      </c>
      <c r="O497" s="237">
        <v>0</v>
      </c>
      <c r="P497" s="237">
        <v>0</v>
      </c>
      <c r="Q497" s="237">
        <v>0</v>
      </c>
      <c r="R497" s="237">
        <v>0</v>
      </c>
      <c r="S497" s="237">
        <v>0</v>
      </c>
      <c r="T497" s="237">
        <v>0</v>
      </c>
      <c r="U497" s="237">
        <v>0</v>
      </c>
      <c r="V497" s="237">
        <v>0</v>
      </c>
      <c r="W497" s="237">
        <v>0</v>
      </c>
      <c r="X497" s="237">
        <v>0</v>
      </c>
      <c r="Y497" s="237">
        <v>0</v>
      </c>
      <c r="Z497" s="237">
        <v>36.938000000000002</v>
      </c>
      <c r="AA497" s="237">
        <v>50.283999999999999</v>
      </c>
    </row>
    <row r="498" spans="1:27" x14ac:dyDescent="0.25">
      <c r="A498" s="238">
        <v>45494.541666666664</v>
      </c>
      <c r="B498" s="237">
        <v>0</v>
      </c>
      <c r="C498" s="237">
        <v>966.01400000000001</v>
      </c>
      <c r="D498" s="237">
        <v>960.87800000000004</v>
      </c>
      <c r="E498" s="237">
        <v>976.93499999999995</v>
      </c>
      <c r="F498" s="237">
        <v>964.85400000000004</v>
      </c>
      <c r="G498" s="237">
        <v>949.66899999999998</v>
      </c>
      <c r="H498" s="237">
        <v>0</v>
      </c>
      <c r="I498" s="237">
        <v>0</v>
      </c>
      <c r="J498" s="237">
        <v>0</v>
      </c>
      <c r="K498" s="237">
        <v>0</v>
      </c>
      <c r="L498" s="237">
        <v>0</v>
      </c>
      <c r="M498" s="237">
        <v>0</v>
      </c>
      <c r="N498" s="237">
        <v>0</v>
      </c>
      <c r="O498" s="237">
        <v>0</v>
      </c>
      <c r="P498" s="237">
        <v>0</v>
      </c>
      <c r="Q498" s="237">
        <v>0</v>
      </c>
      <c r="R498" s="237">
        <v>0</v>
      </c>
      <c r="S498" s="237">
        <v>0</v>
      </c>
      <c r="T498" s="237">
        <v>0</v>
      </c>
      <c r="U498" s="237">
        <v>0</v>
      </c>
      <c r="V498" s="237">
        <v>0</v>
      </c>
      <c r="W498" s="237">
        <v>0</v>
      </c>
      <c r="X498" s="237">
        <v>0</v>
      </c>
      <c r="Y498" s="237">
        <v>0</v>
      </c>
      <c r="Z498" s="237">
        <v>34.618000000000002</v>
      </c>
      <c r="AA498" s="237">
        <v>46.97</v>
      </c>
    </row>
    <row r="499" spans="1:27" x14ac:dyDescent="0.25">
      <c r="A499" s="238">
        <v>45494.583333333336</v>
      </c>
      <c r="B499" s="237">
        <v>0</v>
      </c>
      <c r="C499" s="237">
        <v>962.62800000000004</v>
      </c>
      <c r="D499" s="237">
        <v>957.44500000000005</v>
      </c>
      <c r="E499" s="237">
        <v>973.649</v>
      </c>
      <c r="F499" s="237">
        <v>961.26700000000005</v>
      </c>
      <c r="G499" s="237">
        <v>977.71600000000001</v>
      </c>
      <c r="H499" s="237">
        <v>0</v>
      </c>
      <c r="I499" s="237">
        <v>0</v>
      </c>
      <c r="J499" s="237">
        <v>0</v>
      </c>
      <c r="K499" s="237">
        <v>0</v>
      </c>
      <c r="L499" s="237">
        <v>0</v>
      </c>
      <c r="M499" s="237">
        <v>0</v>
      </c>
      <c r="N499" s="237">
        <v>0</v>
      </c>
      <c r="O499" s="237">
        <v>0</v>
      </c>
      <c r="P499" s="237">
        <v>0</v>
      </c>
      <c r="Q499" s="237">
        <v>0</v>
      </c>
      <c r="R499" s="237">
        <v>0</v>
      </c>
      <c r="S499" s="237">
        <v>0</v>
      </c>
      <c r="T499" s="237">
        <v>0</v>
      </c>
      <c r="U499" s="237">
        <v>0</v>
      </c>
      <c r="V499" s="237">
        <v>0</v>
      </c>
      <c r="W499" s="237">
        <v>0</v>
      </c>
      <c r="X499" s="237">
        <v>0</v>
      </c>
      <c r="Y499" s="237">
        <v>0</v>
      </c>
      <c r="Z499" s="237">
        <v>34.25</v>
      </c>
      <c r="AA499" s="237">
        <v>45.167000000000002</v>
      </c>
    </row>
    <row r="500" spans="1:27" x14ac:dyDescent="0.25">
      <c r="A500" s="238">
        <v>45494.625</v>
      </c>
      <c r="B500" s="237">
        <v>244</v>
      </c>
      <c r="C500" s="237">
        <v>966.73500000000001</v>
      </c>
      <c r="D500" s="237">
        <v>961.54200000000003</v>
      </c>
      <c r="E500" s="237">
        <v>977.34100000000001</v>
      </c>
      <c r="F500" s="237">
        <v>965.03899999999999</v>
      </c>
      <c r="G500" s="237">
        <v>946.423</v>
      </c>
      <c r="H500" s="237">
        <v>20.687000000000001</v>
      </c>
      <c r="I500" s="237">
        <v>21.091000000000001</v>
      </c>
      <c r="J500" s="237">
        <v>21.103999999999999</v>
      </c>
      <c r="K500" s="237">
        <v>20.332999999999998</v>
      </c>
      <c r="L500" s="237">
        <v>21.074999999999999</v>
      </c>
      <c r="M500" s="237">
        <v>20.864000000000001</v>
      </c>
      <c r="N500" s="237">
        <v>21.501999999999999</v>
      </c>
      <c r="O500" s="237">
        <v>21.004000000000001</v>
      </c>
      <c r="P500" s="237">
        <v>31.265000000000001</v>
      </c>
      <c r="Q500" s="237">
        <v>27.518999999999998</v>
      </c>
      <c r="R500" s="237">
        <v>20.02</v>
      </c>
      <c r="S500" s="237">
        <v>20.523</v>
      </c>
      <c r="T500" s="237">
        <v>20.468</v>
      </c>
      <c r="U500" s="237">
        <v>20.614000000000001</v>
      </c>
      <c r="V500" s="237">
        <v>20.959</v>
      </c>
      <c r="W500" s="237">
        <v>20.469000000000001</v>
      </c>
      <c r="X500" s="237">
        <v>21.295999999999999</v>
      </c>
      <c r="Y500" s="237">
        <v>15.17</v>
      </c>
      <c r="Z500" s="237">
        <v>34.750999999999998</v>
      </c>
      <c r="AA500" s="237">
        <v>46.518999999999998</v>
      </c>
    </row>
    <row r="501" spans="1:27" x14ac:dyDescent="0.25">
      <c r="A501" s="238">
        <v>45494.666666666664</v>
      </c>
      <c r="B501" s="237">
        <v>6803</v>
      </c>
      <c r="C501" s="237">
        <v>974.59699999999998</v>
      </c>
      <c r="D501" s="237">
        <v>970.13199999999995</v>
      </c>
      <c r="E501" s="237">
        <v>984.303</v>
      </c>
      <c r="F501" s="237">
        <v>972.53300000000002</v>
      </c>
      <c r="G501" s="237">
        <v>861.57299999999998</v>
      </c>
      <c r="H501" s="237">
        <v>375.88600000000002</v>
      </c>
      <c r="I501" s="237">
        <v>375.22300000000001</v>
      </c>
      <c r="J501" s="237">
        <v>375.447</v>
      </c>
      <c r="K501" s="237">
        <v>363.94400000000002</v>
      </c>
      <c r="L501" s="237">
        <v>375.86500000000001</v>
      </c>
      <c r="M501" s="237">
        <v>375.536</v>
      </c>
      <c r="N501" s="237">
        <v>375.45299999999997</v>
      </c>
      <c r="O501" s="237">
        <v>375.21600000000001</v>
      </c>
      <c r="P501" s="237">
        <v>375.87599999999998</v>
      </c>
      <c r="Q501" s="237">
        <v>375.66399999999999</v>
      </c>
      <c r="R501" s="237">
        <v>366.55099999999999</v>
      </c>
      <c r="S501" s="237">
        <v>365.95100000000002</v>
      </c>
      <c r="T501" s="237">
        <v>374.40899999999999</v>
      </c>
      <c r="U501" s="237">
        <v>375.52</v>
      </c>
      <c r="V501" s="237">
        <v>376.072</v>
      </c>
      <c r="W501" s="237">
        <v>375.24299999999999</v>
      </c>
      <c r="X501" s="237">
        <v>375.87799999999999</v>
      </c>
      <c r="Y501" s="237">
        <v>375.80700000000002</v>
      </c>
      <c r="Z501" s="237">
        <v>35.427</v>
      </c>
      <c r="AA501" s="237">
        <v>47.146999999999998</v>
      </c>
    </row>
    <row r="502" spans="1:27" x14ac:dyDescent="0.25">
      <c r="A502" s="238">
        <v>45494.708333333336</v>
      </c>
      <c r="B502" s="237">
        <v>1729</v>
      </c>
      <c r="C502" s="237">
        <v>972.71299999999997</v>
      </c>
      <c r="D502" s="237">
        <v>967.44500000000005</v>
      </c>
      <c r="E502" s="237">
        <v>979.9</v>
      </c>
      <c r="F502" s="237">
        <v>968.69799999999998</v>
      </c>
      <c r="G502" s="237">
        <v>723.74199999999996</v>
      </c>
      <c r="H502" s="237">
        <v>114.02</v>
      </c>
      <c r="I502" s="237">
        <v>114.887</v>
      </c>
      <c r="J502" s="237">
        <v>111.28</v>
      </c>
      <c r="K502" s="237">
        <v>113.116</v>
      </c>
      <c r="L502" s="237">
        <v>113.334</v>
      </c>
      <c r="M502" s="237">
        <v>115.85</v>
      </c>
      <c r="N502" s="237">
        <v>116.396</v>
      </c>
      <c r="O502" s="237">
        <v>113.529</v>
      </c>
      <c r="P502" s="237">
        <v>114.6</v>
      </c>
      <c r="Q502" s="237">
        <v>115.583</v>
      </c>
      <c r="R502" s="237">
        <v>116.238</v>
      </c>
      <c r="S502" s="237">
        <v>114.797</v>
      </c>
      <c r="T502" s="237">
        <v>115.374</v>
      </c>
      <c r="U502" s="237">
        <v>115.643</v>
      </c>
      <c r="V502" s="237">
        <v>115.605</v>
      </c>
      <c r="W502" s="237">
        <v>115.878</v>
      </c>
      <c r="X502" s="237">
        <v>114.971</v>
      </c>
      <c r="Y502" s="237">
        <v>115.751</v>
      </c>
      <c r="Z502" s="237">
        <v>37.354999999999997</v>
      </c>
      <c r="AA502" s="237">
        <v>48.844000000000001</v>
      </c>
    </row>
    <row r="503" spans="1:27" x14ac:dyDescent="0.25">
      <c r="A503" s="238">
        <v>45494.75</v>
      </c>
      <c r="B503" s="237">
        <v>39777</v>
      </c>
      <c r="C503" s="237">
        <v>937.48099999999999</v>
      </c>
      <c r="D503" s="237">
        <v>931.91099999999994</v>
      </c>
      <c r="E503" s="237">
        <v>942.327</v>
      </c>
      <c r="F503" s="237">
        <v>931.77099999999996</v>
      </c>
      <c r="G503" s="237">
        <v>525.62699999999995</v>
      </c>
      <c r="H503" s="237">
        <v>2198.7629999999999</v>
      </c>
      <c r="I503" s="237">
        <v>2214.002</v>
      </c>
      <c r="J503" s="237">
        <v>2209.3679999999999</v>
      </c>
      <c r="K503" s="237">
        <v>2212.7429999999999</v>
      </c>
      <c r="L503" s="237">
        <v>2223.2330000000002</v>
      </c>
      <c r="M503" s="237">
        <v>2228.6770000000001</v>
      </c>
      <c r="N503" s="237">
        <v>2242.759</v>
      </c>
      <c r="O503" s="237">
        <v>2171.9369999999999</v>
      </c>
      <c r="P503" s="237">
        <v>2197.819</v>
      </c>
      <c r="Q503" s="237">
        <v>2224.7269999999999</v>
      </c>
      <c r="R503" s="237">
        <v>2245.375</v>
      </c>
      <c r="S503" s="237">
        <v>2208.471</v>
      </c>
      <c r="T503" s="237">
        <v>2216.576</v>
      </c>
      <c r="U503" s="237">
        <v>2224.61</v>
      </c>
      <c r="V503" s="237">
        <v>2222.652</v>
      </c>
      <c r="W503" s="237">
        <v>2231.1750000000002</v>
      </c>
      <c r="X503" s="237">
        <v>2207.6970000000001</v>
      </c>
      <c r="Y503" s="237">
        <v>2220.3670000000002</v>
      </c>
      <c r="Z503" s="237">
        <v>36.576999999999998</v>
      </c>
      <c r="AA503" s="237">
        <v>47.917000000000002</v>
      </c>
    </row>
    <row r="504" spans="1:27" x14ac:dyDescent="0.25">
      <c r="A504" s="238">
        <v>45494.791666666664</v>
      </c>
      <c r="B504" s="237">
        <v>34272</v>
      </c>
      <c r="C504" s="237">
        <v>815.88199999999995</v>
      </c>
      <c r="D504" s="237">
        <v>837.34100000000001</v>
      </c>
      <c r="E504" s="237">
        <v>832.71600000000001</v>
      </c>
      <c r="F504" s="237">
        <v>819.13199999999995</v>
      </c>
      <c r="G504" s="237">
        <v>242.10499999999999</v>
      </c>
      <c r="H504" s="237">
        <v>1914.463</v>
      </c>
      <c r="I504" s="237">
        <v>1903.078</v>
      </c>
      <c r="J504" s="237">
        <v>1935.008</v>
      </c>
      <c r="K504" s="237">
        <v>1941.1410000000001</v>
      </c>
      <c r="L504" s="237">
        <v>1962.3009999999999</v>
      </c>
      <c r="M504" s="237">
        <v>1949.154</v>
      </c>
      <c r="N504" s="237">
        <v>1963.8620000000001</v>
      </c>
      <c r="O504" s="237">
        <v>1903.278</v>
      </c>
      <c r="P504" s="237">
        <v>1881.922</v>
      </c>
      <c r="Q504" s="237">
        <v>1908.2080000000001</v>
      </c>
      <c r="R504" s="237">
        <v>1941.1759999999999</v>
      </c>
      <c r="S504" s="237">
        <v>1913.8320000000001</v>
      </c>
      <c r="T504" s="237">
        <v>1925.4659999999999</v>
      </c>
      <c r="U504" s="237">
        <v>1901.723</v>
      </c>
      <c r="V504" s="237">
        <v>1934.384</v>
      </c>
      <c r="W504" s="237">
        <v>1932.59</v>
      </c>
      <c r="X504" s="237">
        <v>1873.095</v>
      </c>
      <c r="Y504" s="237">
        <v>1916.9659999999999</v>
      </c>
      <c r="Z504" s="237">
        <v>35.274000000000001</v>
      </c>
      <c r="AA504" s="237">
        <v>45.69</v>
      </c>
    </row>
    <row r="505" spans="1:27" x14ac:dyDescent="0.25">
      <c r="A505" s="238">
        <v>45494.833333333336</v>
      </c>
      <c r="B505" s="237">
        <v>13558</v>
      </c>
      <c r="C505" s="237">
        <v>385.52600000000001</v>
      </c>
      <c r="D505" s="237">
        <v>477.37599999999998</v>
      </c>
      <c r="E505" s="237">
        <v>438.488</v>
      </c>
      <c r="F505" s="237">
        <v>411.83800000000002</v>
      </c>
      <c r="G505" s="237">
        <v>141.03100000000001</v>
      </c>
      <c r="H505" s="237">
        <v>785.79100000000005</v>
      </c>
      <c r="I505" s="237">
        <v>703.29700000000003</v>
      </c>
      <c r="J505" s="237">
        <v>777.596</v>
      </c>
      <c r="K505" s="237">
        <v>763.32799999999997</v>
      </c>
      <c r="L505" s="237">
        <v>774.37800000000004</v>
      </c>
      <c r="M505" s="237">
        <v>797.08500000000004</v>
      </c>
      <c r="N505" s="237">
        <v>817.43</v>
      </c>
      <c r="O505" s="237">
        <v>791.07799999999997</v>
      </c>
      <c r="P505" s="237">
        <v>698.69200000000001</v>
      </c>
      <c r="Q505" s="237">
        <v>740.62800000000004</v>
      </c>
      <c r="R505" s="237">
        <v>751.33100000000002</v>
      </c>
      <c r="S505" s="237">
        <v>760.47400000000005</v>
      </c>
      <c r="T505" s="237">
        <v>767.70399999999995</v>
      </c>
      <c r="U505" s="237">
        <v>714.37199999999996</v>
      </c>
      <c r="V505" s="237">
        <v>744.46900000000005</v>
      </c>
      <c r="W505" s="237">
        <v>722.70500000000004</v>
      </c>
      <c r="X505" s="237">
        <v>710.48500000000001</v>
      </c>
      <c r="Y505" s="237">
        <v>767.02499999999998</v>
      </c>
      <c r="Z505" s="237">
        <v>31.053999999999998</v>
      </c>
      <c r="AA505" s="237">
        <v>37.494999999999997</v>
      </c>
    </row>
    <row r="506" spans="1:27" x14ac:dyDescent="0.25">
      <c r="A506" s="238">
        <v>45494.875</v>
      </c>
      <c r="B506" s="237">
        <v>1232</v>
      </c>
      <c r="C506" s="237">
        <v>32.167999999999999</v>
      </c>
      <c r="D506" s="237">
        <v>55.825000000000003</v>
      </c>
      <c r="E506" s="237">
        <v>43.993000000000002</v>
      </c>
      <c r="F506" s="237">
        <v>37.159999999999997</v>
      </c>
      <c r="G506" s="237">
        <v>18.715</v>
      </c>
      <c r="H506" s="237">
        <v>74.626999999999995</v>
      </c>
      <c r="I506" s="237">
        <v>61.783000000000001</v>
      </c>
      <c r="J506" s="237">
        <v>72.471000000000004</v>
      </c>
      <c r="K506" s="237">
        <v>72.412999999999997</v>
      </c>
      <c r="L506" s="237">
        <v>76.23</v>
      </c>
      <c r="M506" s="237">
        <v>73.536000000000001</v>
      </c>
      <c r="N506" s="237">
        <v>76.540999999999997</v>
      </c>
      <c r="O506" s="237">
        <v>76.355000000000004</v>
      </c>
      <c r="P506" s="237">
        <v>58.968000000000004</v>
      </c>
      <c r="Q506" s="237">
        <v>59.22</v>
      </c>
      <c r="R506" s="237">
        <v>66.599000000000004</v>
      </c>
      <c r="S506" s="237">
        <v>66.933000000000007</v>
      </c>
      <c r="T506" s="237">
        <v>69.721000000000004</v>
      </c>
      <c r="U506" s="237">
        <v>62.195</v>
      </c>
      <c r="V506" s="237">
        <v>71.248000000000005</v>
      </c>
      <c r="W506" s="237">
        <v>65.513000000000005</v>
      </c>
      <c r="X506" s="237">
        <v>52.908000000000001</v>
      </c>
      <c r="Y506" s="237">
        <v>67.152000000000001</v>
      </c>
      <c r="Z506" s="237">
        <v>24.858000000000001</v>
      </c>
      <c r="AA506" s="237">
        <v>25.87</v>
      </c>
    </row>
    <row r="507" spans="1:27" x14ac:dyDescent="0.25">
      <c r="A507" s="238">
        <v>45494.916666666664</v>
      </c>
      <c r="B507" s="237">
        <v>0</v>
      </c>
      <c r="C507" s="237">
        <v>0</v>
      </c>
      <c r="D507" s="237">
        <v>0</v>
      </c>
      <c r="E507" s="237">
        <v>0</v>
      </c>
      <c r="F507" s="237">
        <v>0</v>
      </c>
      <c r="G507" s="237">
        <v>0</v>
      </c>
      <c r="H507" s="237">
        <v>0</v>
      </c>
      <c r="I507" s="237">
        <v>0</v>
      </c>
      <c r="J507" s="237">
        <v>0</v>
      </c>
      <c r="K507" s="237">
        <v>0</v>
      </c>
      <c r="L507" s="237">
        <v>0</v>
      </c>
      <c r="M507" s="237">
        <v>0</v>
      </c>
      <c r="N507" s="237">
        <v>0</v>
      </c>
      <c r="O507" s="237">
        <v>0</v>
      </c>
      <c r="P507" s="237">
        <v>0</v>
      </c>
      <c r="Q507" s="237">
        <v>0</v>
      </c>
      <c r="R507" s="237">
        <v>0</v>
      </c>
      <c r="S507" s="237">
        <v>0</v>
      </c>
      <c r="T507" s="237">
        <v>0</v>
      </c>
      <c r="U507" s="237">
        <v>0</v>
      </c>
      <c r="V507" s="237">
        <v>0</v>
      </c>
      <c r="W507" s="237">
        <v>0</v>
      </c>
      <c r="X507" s="237">
        <v>0</v>
      </c>
      <c r="Y507" s="237">
        <v>0</v>
      </c>
      <c r="Z507" s="237">
        <v>22.402000000000001</v>
      </c>
      <c r="AA507" s="237">
        <v>22.119</v>
      </c>
    </row>
    <row r="508" spans="1:27" x14ac:dyDescent="0.25">
      <c r="A508" s="238">
        <v>45494.958333333336</v>
      </c>
      <c r="B508" s="237">
        <v>0</v>
      </c>
      <c r="C508" s="237">
        <v>0</v>
      </c>
      <c r="D508" s="237">
        <v>0</v>
      </c>
      <c r="E508" s="237">
        <v>0</v>
      </c>
      <c r="F508" s="237">
        <v>0</v>
      </c>
      <c r="G508" s="237">
        <v>0</v>
      </c>
      <c r="H508" s="237">
        <v>0</v>
      </c>
      <c r="I508" s="237">
        <v>0</v>
      </c>
      <c r="J508" s="237">
        <v>0</v>
      </c>
      <c r="K508" s="237">
        <v>0</v>
      </c>
      <c r="L508" s="237">
        <v>0</v>
      </c>
      <c r="M508" s="237">
        <v>0</v>
      </c>
      <c r="N508" s="237">
        <v>0</v>
      </c>
      <c r="O508" s="237">
        <v>0</v>
      </c>
      <c r="P508" s="237">
        <v>0</v>
      </c>
      <c r="Q508" s="237">
        <v>0</v>
      </c>
      <c r="R508" s="237">
        <v>0</v>
      </c>
      <c r="S508" s="237">
        <v>0</v>
      </c>
      <c r="T508" s="237">
        <v>0</v>
      </c>
      <c r="U508" s="237">
        <v>0</v>
      </c>
      <c r="V508" s="237">
        <v>0</v>
      </c>
      <c r="W508" s="237">
        <v>0</v>
      </c>
      <c r="X508" s="237">
        <v>0</v>
      </c>
      <c r="Y508" s="237">
        <v>0</v>
      </c>
      <c r="Z508" s="237">
        <v>21.303000000000001</v>
      </c>
      <c r="AA508" s="237">
        <v>20.885999999999999</v>
      </c>
    </row>
    <row r="509" spans="1:27" x14ac:dyDescent="0.25">
      <c r="A509" s="238">
        <v>45495</v>
      </c>
      <c r="B509" s="237">
        <v>0</v>
      </c>
      <c r="C509" s="237">
        <v>0</v>
      </c>
      <c r="D509" s="237">
        <v>0</v>
      </c>
      <c r="E509" s="237">
        <v>0</v>
      </c>
      <c r="F509" s="237">
        <v>0</v>
      </c>
      <c r="G509" s="237">
        <v>0</v>
      </c>
      <c r="H509" s="237">
        <v>0</v>
      </c>
      <c r="I509" s="237">
        <v>0</v>
      </c>
      <c r="J509" s="237">
        <v>0</v>
      </c>
      <c r="K509" s="237">
        <v>0</v>
      </c>
      <c r="L509" s="237">
        <v>0</v>
      </c>
      <c r="M509" s="237">
        <v>0</v>
      </c>
      <c r="N509" s="237">
        <v>0</v>
      </c>
      <c r="O509" s="237">
        <v>0</v>
      </c>
      <c r="P509" s="237">
        <v>0</v>
      </c>
      <c r="Q509" s="237">
        <v>0</v>
      </c>
      <c r="R509" s="237">
        <v>0</v>
      </c>
      <c r="S509" s="237">
        <v>0</v>
      </c>
      <c r="T509" s="237">
        <v>0</v>
      </c>
      <c r="U509" s="237">
        <v>0</v>
      </c>
      <c r="V509" s="237">
        <v>0</v>
      </c>
      <c r="W509" s="237">
        <v>0</v>
      </c>
      <c r="X509" s="237">
        <v>0</v>
      </c>
      <c r="Y509" s="237">
        <v>0</v>
      </c>
      <c r="Z509" s="237">
        <v>20.591999999999999</v>
      </c>
      <c r="AA509" s="237">
        <v>20.100000000000001</v>
      </c>
    </row>
    <row r="510" spans="1:27" x14ac:dyDescent="0.25">
      <c r="A510" s="238">
        <v>45495.041666666664</v>
      </c>
      <c r="B510" s="237">
        <v>0</v>
      </c>
      <c r="C510" s="237">
        <v>0</v>
      </c>
      <c r="D510" s="237">
        <v>0</v>
      </c>
      <c r="E510" s="237">
        <v>0</v>
      </c>
      <c r="F510" s="237">
        <v>0</v>
      </c>
      <c r="G510" s="237">
        <v>0</v>
      </c>
      <c r="H510" s="237">
        <v>0</v>
      </c>
      <c r="I510" s="237">
        <v>0</v>
      </c>
      <c r="J510" s="237">
        <v>0</v>
      </c>
      <c r="K510" s="237">
        <v>0</v>
      </c>
      <c r="L510" s="237">
        <v>0</v>
      </c>
      <c r="M510" s="237">
        <v>0</v>
      </c>
      <c r="N510" s="237">
        <v>0</v>
      </c>
      <c r="O510" s="237">
        <v>0</v>
      </c>
      <c r="P510" s="237">
        <v>0</v>
      </c>
      <c r="Q510" s="237">
        <v>0</v>
      </c>
      <c r="R510" s="237">
        <v>0</v>
      </c>
      <c r="S510" s="237">
        <v>0</v>
      </c>
      <c r="T510" s="237">
        <v>0</v>
      </c>
      <c r="U510" s="237">
        <v>0</v>
      </c>
      <c r="V510" s="237">
        <v>0</v>
      </c>
      <c r="W510" s="237">
        <v>0</v>
      </c>
      <c r="X510" s="237">
        <v>0</v>
      </c>
      <c r="Y510" s="237">
        <v>0</v>
      </c>
      <c r="Z510" s="237">
        <v>19.858000000000001</v>
      </c>
      <c r="AA510" s="237">
        <v>19.481000000000002</v>
      </c>
    </row>
    <row r="511" spans="1:27" x14ac:dyDescent="0.25">
      <c r="A511" s="238">
        <v>45495.083333333336</v>
      </c>
      <c r="B511" s="237">
        <v>0</v>
      </c>
      <c r="C511" s="237">
        <v>0</v>
      </c>
      <c r="D511" s="237">
        <v>0</v>
      </c>
      <c r="E511" s="237">
        <v>0</v>
      </c>
      <c r="F511" s="237">
        <v>0</v>
      </c>
      <c r="G511" s="237">
        <v>0</v>
      </c>
      <c r="H511" s="237">
        <v>0</v>
      </c>
      <c r="I511" s="237">
        <v>0</v>
      </c>
      <c r="J511" s="237">
        <v>0</v>
      </c>
      <c r="K511" s="237">
        <v>0</v>
      </c>
      <c r="L511" s="237">
        <v>0</v>
      </c>
      <c r="M511" s="237">
        <v>0</v>
      </c>
      <c r="N511" s="237">
        <v>0</v>
      </c>
      <c r="O511" s="237">
        <v>0</v>
      </c>
      <c r="P511" s="237">
        <v>0</v>
      </c>
      <c r="Q511" s="237">
        <v>0</v>
      </c>
      <c r="R511" s="237">
        <v>0</v>
      </c>
      <c r="S511" s="237">
        <v>0</v>
      </c>
      <c r="T511" s="237">
        <v>0</v>
      </c>
      <c r="U511" s="237">
        <v>0</v>
      </c>
      <c r="V511" s="237">
        <v>0</v>
      </c>
      <c r="W511" s="237">
        <v>0</v>
      </c>
      <c r="X511" s="237">
        <v>0</v>
      </c>
      <c r="Y511" s="237">
        <v>0</v>
      </c>
      <c r="Z511" s="237">
        <v>19.47</v>
      </c>
      <c r="AA511" s="237">
        <v>19.138000000000002</v>
      </c>
    </row>
    <row r="512" spans="1:27" x14ac:dyDescent="0.25">
      <c r="A512" s="238">
        <v>45495.125</v>
      </c>
      <c r="B512" s="237">
        <v>0</v>
      </c>
      <c r="C512" s="237">
        <v>0</v>
      </c>
      <c r="D512" s="237">
        <v>0</v>
      </c>
      <c r="E512" s="237">
        <v>0</v>
      </c>
      <c r="F512" s="237">
        <v>0</v>
      </c>
      <c r="G512" s="237">
        <v>0</v>
      </c>
      <c r="H512" s="237">
        <v>0</v>
      </c>
      <c r="I512" s="237">
        <v>0</v>
      </c>
      <c r="J512" s="237">
        <v>0</v>
      </c>
      <c r="K512" s="237">
        <v>0</v>
      </c>
      <c r="L512" s="237">
        <v>0</v>
      </c>
      <c r="M512" s="237">
        <v>0</v>
      </c>
      <c r="N512" s="237">
        <v>0</v>
      </c>
      <c r="O512" s="237">
        <v>0</v>
      </c>
      <c r="P512" s="237">
        <v>0</v>
      </c>
      <c r="Q512" s="237">
        <v>0</v>
      </c>
      <c r="R512" s="237">
        <v>0</v>
      </c>
      <c r="S512" s="237">
        <v>0</v>
      </c>
      <c r="T512" s="237">
        <v>0</v>
      </c>
      <c r="U512" s="237">
        <v>0</v>
      </c>
      <c r="V512" s="237">
        <v>0</v>
      </c>
      <c r="W512" s="237">
        <v>0</v>
      </c>
      <c r="X512" s="237">
        <v>0</v>
      </c>
      <c r="Y512" s="237">
        <v>0</v>
      </c>
      <c r="Z512" s="237">
        <v>19.308</v>
      </c>
      <c r="AA512" s="237">
        <v>18.954000000000001</v>
      </c>
    </row>
    <row r="513" spans="1:27" x14ac:dyDescent="0.25">
      <c r="A513" s="238">
        <v>45495.166666666664</v>
      </c>
      <c r="B513" s="237">
        <v>0</v>
      </c>
      <c r="C513" s="237">
        <v>0</v>
      </c>
      <c r="D513" s="237">
        <v>0</v>
      </c>
      <c r="E513" s="237">
        <v>0</v>
      </c>
      <c r="F513" s="237">
        <v>0</v>
      </c>
      <c r="G513" s="237">
        <v>0</v>
      </c>
      <c r="H513" s="237">
        <v>0</v>
      </c>
      <c r="I513" s="237">
        <v>0</v>
      </c>
      <c r="J513" s="237">
        <v>0</v>
      </c>
      <c r="K513" s="237">
        <v>0</v>
      </c>
      <c r="L513" s="237">
        <v>0</v>
      </c>
      <c r="M513" s="237">
        <v>0</v>
      </c>
      <c r="N513" s="237">
        <v>0</v>
      </c>
      <c r="O513" s="237">
        <v>0</v>
      </c>
      <c r="P513" s="237">
        <v>0</v>
      </c>
      <c r="Q513" s="237">
        <v>0</v>
      </c>
      <c r="R513" s="237">
        <v>0</v>
      </c>
      <c r="S513" s="237">
        <v>0</v>
      </c>
      <c r="T513" s="237">
        <v>0</v>
      </c>
      <c r="U513" s="237">
        <v>0</v>
      </c>
      <c r="V513" s="237">
        <v>0</v>
      </c>
      <c r="W513" s="237">
        <v>0</v>
      </c>
      <c r="X513" s="237">
        <v>0</v>
      </c>
      <c r="Y513" s="237">
        <v>0</v>
      </c>
      <c r="Z513" s="237">
        <v>19.315000000000001</v>
      </c>
      <c r="AA513" s="237">
        <v>18.992999999999999</v>
      </c>
    </row>
    <row r="514" spans="1:27" x14ac:dyDescent="0.25">
      <c r="A514" s="238">
        <v>45495.208333333336</v>
      </c>
      <c r="B514" s="237">
        <v>0</v>
      </c>
      <c r="C514" s="237">
        <v>0</v>
      </c>
      <c r="D514" s="237">
        <v>0</v>
      </c>
      <c r="E514" s="237">
        <v>0</v>
      </c>
      <c r="F514" s="237">
        <v>0</v>
      </c>
      <c r="G514" s="237">
        <v>0</v>
      </c>
      <c r="H514" s="237">
        <v>0</v>
      </c>
      <c r="I514" s="237">
        <v>0</v>
      </c>
      <c r="J514" s="237">
        <v>0</v>
      </c>
      <c r="K514" s="237">
        <v>0</v>
      </c>
      <c r="L514" s="237">
        <v>0</v>
      </c>
      <c r="M514" s="237">
        <v>0</v>
      </c>
      <c r="N514" s="237">
        <v>0</v>
      </c>
      <c r="O514" s="237">
        <v>0</v>
      </c>
      <c r="P514" s="237">
        <v>0</v>
      </c>
      <c r="Q514" s="237">
        <v>0</v>
      </c>
      <c r="R514" s="237">
        <v>0</v>
      </c>
      <c r="S514" s="237">
        <v>0</v>
      </c>
      <c r="T514" s="237">
        <v>0</v>
      </c>
      <c r="U514" s="237">
        <v>0</v>
      </c>
      <c r="V514" s="237">
        <v>0</v>
      </c>
      <c r="W514" s="237">
        <v>0</v>
      </c>
      <c r="X514" s="237">
        <v>0</v>
      </c>
      <c r="Y514" s="237">
        <v>0</v>
      </c>
      <c r="Z514" s="237">
        <v>18.577999999999999</v>
      </c>
      <c r="AA514" s="237">
        <v>18.178999999999998</v>
      </c>
    </row>
    <row r="515" spans="1:27" x14ac:dyDescent="0.25">
      <c r="A515" s="238">
        <v>45495.25</v>
      </c>
      <c r="B515" s="237">
        <v>0</v>
      </c>
      <c r="C515" s="237">
        <v>0</v>
      </c>
      <c r="D515" s="237">
        <v>0</v>
      </c>
      <c r="E515" s="237">
        <v>0</v>
      </c>
      <c r="F515" s="237">
        <v>0</v>
      </c>
      <c r="G515" s="237">
        <v>0</v>
      </c>
      <c r="H515" s="237">
        <v>0</v>
      </c>
      <c r="I515" s="237">
        <v>0</v>
      </c>
      <c r="J515" s="237">
        <v>0</v>
      </c>
      <c r="K515" s="237">
        <v>0</v>
      </c>
      <c r="L515" s="237">
        <v>0</v>
      </c>
      <c r="M515" s="237">
        <v>0</v>
      </c>
      <c r="N515" s="237">
        <v>0</v>
      </c>
      <c r="O515" s="237">
        <v>0</v>
      </c>
      <c r="P515" s="237">
        <v>0</v>
      </c>
      <c r="Q515" s="237">
        <v>0</v>
      </c>
      <c r="R515" s="237">
        <v>0</v>
      </c>
      <c r="S515" s="237">
        <v>0</v>
      </c>
      <c r="T515" s="237">
        <v>0</v>
      </c>
      <c r="U515" s="237">
        <v>0</v>
      </c>
      <c r="V515" s="237">
        <v>0</v>
      </c>
      <c r="W515" s="237">
        <v>0</v>
      </c>
      <c r="X515" s="237">
        <v>0</v>
      </c>
      <c r="Y515" s="237">
        <v>0</v>
      </c>
      <c r="Z515" s="237">
        <v>18.161999999999999</v>
      </c>
      <c r="AA515" s="237">
        <v>17.802</v>
      </c>
    </row>
    <row r="516" spans="1:27" x14ac:dyDescent="0.25">
      <c r="A516" s="238">
        <v>45495.291666666664</v>
      </c>
      <c r="B516" s="237">
        <v>344</v>
      </c>
      <c r="C516" s="237">
        <v>13.195</v>
      </c>
      <c r="D516" s="237">
        <v>8.4969999999999999</v>
      </c>
      <c r="E516" s="237">
        <v>10.509</v>
      </c>
      <c r="F516" s="237">
        <v>12.473000000000001</v>
      </c>
      <c r="G516" s="237">
        <v>19.693999999999999</v>
      </c>
      <c r="H516" s="237">
        <v>26.2</v>
      </c>
      <c r="I516" s="237">
        <v>28.495999999999999</v>
      </c>
      <c r="J516" s="237">
        <v>22.922999999999998</v>
      </c>
      <c r="K516" s="237">
        <v>20.712</v>
      </c>
      <c r="L516" s="237">
        <v>20.472000000000001</v>
      </c>
      <c r="M516" s="237">
        <v>21.29</v>
      </c>
      <c r="N516" s="237">
        <v>22.423999999999999</v>
      </c>
      <c r="O516" s="237">
        <v>23.946999999999999</v>
      </c>
      <c r="P516" s="237">
        <v>26.091000000000001</v>
      </c>
      <c r="Q516" s="237">
        <v>29.274999999999999</v>
      </c>
      <c r="R516" s="237">
        <v>25.31</v>
      </c>
      <c r="S516" s="237">
        <v>21.934999999999999</v>
      </c>
      <c r="T516" s="237">
        <v>23.238</v>
      </c>
      <c r="U516" s="237">
        <v>22.224</v>
      </c>
      <c r="V516" s="237">
        <v>20.001000000000001</v>
      </c>
      <c r="W516" s="237">
        <v>21.715</v>
      </c>
      <c r="X516" s="237">
        <v>27.213999999999999</v>
      </c>
      <c r="Y516" s="237">
        <v>21.478000000000002</v>
      </c>
      <c r="Z516" s="237">
        <v>18.785</v>
      </c>
      <c r="AA516" s="237">
        <v>18.350999999999999</v>
      </c>
    </row>
    <row r="517" spans="1:27" x14ac:dyDescent="0.25">
      <c r="A517" s="238">
        <v>45495.333333333336</v>
      </c>
      <c r="B517" s="237">
        <v>11064</v>
      </c>
      <c r="C517" s="237">
        <v>272.18200000000002</v>
      </c>
      <c r="D517" s="237">
        <v>197.06100000000001</v>
      </c>
      <c r="E517" s="237">
        <v>239.62</v>
      </c>
      <c r="F517" s="237">
        <v>275.37299999999999</v>
      </c>
      <c r="G517" s="237">
        <v>161.87899999999999</v>
      </c>
      <c r="H517" s="237">
        <v>637.399</v>
      </c>
      <c r="I517" s="237">
        <v>710.255</v>
      </c>
      <c r="J517" s="237">
        <v>608.67100000000005</v>
      </c>
      <c r="K517" s="237">
        <v>576.11400000000003</v>
      </c>
      <c r="L517" s="237">
        <v>553.62699999999995</v>
      </c>
      <c r="M517" s="237">
        <v>567.26</v>
      </c>
      <c r="N517" s="237">
        <v>600.08399999999995</v>
      </c>
      <c r="O517" s="237">
        <v>609.81100000000004</v>
      </c>
      <c r="P517" s="237">
        <v>678.94500000000005</v>
      </c>
      <c r="Q517" s="237">
        <v>707.41099999999994</v>
      </c>
      <c r="R517" s="237">
        <v>666.178</v>
      </c>
      <c r="S517" s="237">
        <v>599.35599999999999</v>
      </c>
      <c r="T517" s="237">
        <v>595.28300000000002</v>
      </c>
      <c r="U517" s="237">
        <v>595.65499999999997</v>
      </c>
      <c r="V517" s="237">
        <v>542.96199999999999</v>
      </c>
      <c r="W517" s="237">
        <v>614.23400000000004</v>
      </c>
      <c r="X517" s="237">
        <v>684.35599999999999</v>
      </c>
      <c r="Y517" s="237">
        <v>584.52200000000005</v>
      </c>
      <c r="Z517" s="237">
        <v>24.536000000000001</v>
      </c>
      <c r="AA517" s="237">
        <v>24.898</v>
      </c>
    </row>
    <row r="518" spans="1:27" x14ac:dyDescent="0.25">
      <c r="A518" s="238">
        <v>45495.375</v>
      </c>
      <c r="B518" s="237">
        <v>29946</v>
      </c>
      <c r="C518" s="237">
        <v>740.24699999999996</v>
      </c>
      <c r="D518" s="237">
        <v>684.42499999999995</v>
      </c>
      <c r="E518" s="237">
        <v>713.09299999999996</v>
      </c>
      <c r="F518" s="237">
        <v>739.91600000000005</v>
      </c>
      <c r="G518" s="237">
        <v>355.096</v>
      </c>
      <c r="H518" s="237">
        <v>1714.0840000000001</v>
      </c>
      <c r="I518" s="237">
        <v>1773.5709999999999</v>
      </c>
      <c r="J518" s="237">
        <v>1713.0060000000001</v>
      </c>
      <c r="K518" s="237">
        <v>1690.0409999999999</v>
      </c>
      <c r="L518" s="237">
        <v>1672.3979999999999</v>
      </c>
      <c r="M518" s="237">
        <v>1679.8420000000001</v>
      </c>
      <c r="N518" s="237">
        <v>1720.645</v>
      </c>
      <c r="O518" s="237">
        <v>1701.3620000000001</v>
      </c>
      <c r="P518" s="237">
        <v>1738.1189999999999</v>
      </c>
      <c r="Q518" s="237">
        <v>1775.8820000000001</v>
      </c>
      <c r="R518" s="237">
        <v>1773.394</v>
      </c>
      <c r="S518" s="237">
        <v>1705.3689999999999</v>
      </c>
      <c r="T518" s="237">
        <v>1695.2660000000001</v>
      </c>
      <c r="U518" s="237">
        <v>1708.2550000000001</v>
      </c>
      <c r="V518" s="237">
        <v>1660.2660000000001</v>
      </c>
      <c r="W518" s="237">
        <v>1723.377</v>
      </c>
      <c r="X518" s="237">
        <v>1760.028</v>
      </c>
      <c r="Y518" s="237">
        <v>1697.71</v>
      </c>
      <c r="Z518" s="237">
        <v>33.338000000000001</v>
      </c>
      <c r="AA518" s="237">
        <v>41.481000000000002</v>
      </c>
    </row>
    <row r="519" spans="1:27" x14ac:dyDescent="0.25">
      <c r="A519" s="238">
        <v>45495.416666666664</v>
      </c>
      <c r="B519" s="237">
        <v>38258</v>
      </c>
      <c r="C519" s="237">
        <v>908.44</v>
      </c>
      <c r="D519" s="237">
        <v>897.91800000000001</v>
      </c>
      <c r="E519" s="237">
        <v>906.577</v>
      </c>
      <c r="F519" s="237">
        <v>900.07600000000002</v>
      </c>
      <c r="G519" s="237">
        <v>556.51900000000001</v>
      </c>
      <c r="H519" s="237">
        <v>2130.7530000000002</v>
      </c>
      <c r="I519" s="237">
        <v>2136.8560000000002</v>
      </c>
      <c r="J519" s="237">
        <v>2119.931</v>
      </c>
      <c r="K519" s="237">
        <v>2118.1060000000002</v>
      </c>
      <c r="L519" s="237">
        <v>2121.5569999999998</v>
      </c>
      <c r="M519" s="237">
        <v>2130.4899999999998</v>
      </c>
      <c r="N519" s="237">
        <v>2152.6689999999999</v>
      </c>
      <c r="O519" s="237">
        <v>2124.5169999999998</v>
      </c>
      <c r="P519" s="237">
        <v>2116.143</v>
      </c>
      <c r="Q519" s="237">
        <v>2144.4670000000001</v>
      </c>
      <c r="R519" s="237">
        <v>2168.0970000000002</v>
      </c>
      <c r="S519" s="237">
        <v>2124.08</v>
      </c>
      <c r="T519" s="237">
        <v>2129.1190000000001</v>
      </c>
      <c r="U519" s="237">
        <v>2141.0259999999998</v>
      </c>
      <c r="V519" s="237">
        <v>2127.143</v>
      </c>
      <c r="W519" s="237">
        <v>2141.672</v>
      </c>
      <c r="X519" s="237">
        <v>2134.9810000000002</v>
      </c>
      <c r="Y519" s="237">
        <v>2131.1619999999998</v>
      </c>
      <c r="Z519" s="237">
        <v>37.226999999999997</v>
      </c>
      <c r="AA519" s="237">
        <v>48.207000000000001</v>
      </c>
    </row>
    <row r="520" spans="1:27" x14ac:dyDescent="0.25">
      <c r="A520" s="238">
        <v>45495.458333333336</v>
      </c>
      <c r="B520" s="237">
        <v>40653</v>
      </c>
      <c r="C520" s="237">
        <v>953.47199999999998</v>
      </c>
      <c r="D520" s="237">
        <v>945.55600000000004</v>
      </c>
      <c r="E520" s="237">
        <v>957.83900000000006</v>
      </c>
      <c r="F520" s="237">
        <v>946.70699999999999</v>
      </c>
      <c r="G520" s="237">
        <v>724.51400000000001</v>
      </c>
      <c r="H520" s="237">
        <v>2266.143</v>
      </c>
      <c r="I520" s="237">
        <v>2271.962</v>
      </c>
      <c r="J520" s="237">
        <v>2265.846</v>
      </c>
      <c r="K520" s="237">
        <v>2263.4949999999999</v>
      </c>
      <c r="L520" s="237">
        <v>2267.3719999999998</v>
      </c>
      <c r="M520" s="237">
        <v>2274.4169999999999</v>
      </c>
      <c r="N520" s="237">
        <v>2288.6469999999999</v>
      </c>
      <c r="O520" s="237">
        <v>2263.4969999999998</v>
      </c>
      <c r="P520" s="237">
        <v>2250.7759999999998</v>
      </c>
      <c r="Q520" s="237">
        <v>2272.4609999999998</v>
      </c>
      <c r="R520" s="237">
        <v>2316.6640000000002</v>
      </c>
      <c r="S520" s="237">
        <v>2269.2190000000001</v>
      </c>
      <c r="T520" s="237">
        <v>2272.3789999999999</v>
      </c>
      <c r="U520" s="237">
        <v>2285.152</v>
      </c>
      <c r="V520" s="237">
        <v>2278.5709999999999</v>
      </c>
      <c r="W520" s="237">
        <v>2274.9479999999999</v>
      </c>
      <c r="X520" s="237">
        <v>2280.9859999999999</v>
      </c>
      <c r="Y520" s="237">
        <v>2272.2370000000001</v>
      </c>
      <c r="Z520" s="237">
        <v>39.555</v>
      </c>
      <c r="AA520" s="237">
        <v>49.597000000000001</v>
      </c>
    </row>
    <row r="521" spans="1:27" x14ac:dyDescent="0.25">
      <c r="A521" s="238">
        <v>45495.5</v>
      </c>
      <c r="B521" s="237">
        <v>41160</v>
      </c>
      <c r="C521" s="237">
        <v>968.48900000000003</v>
      </c>
      <c r="D521" s="237">
        <v>963.75400000000002</v>
      </c>
      <c r="E521" s="237">
        <v>979.93499999999995</v>
      </c>
      <c r="F521" s="237">
        <v>968.39599999999996</v>
      </c>
      <c r="G521" s="237">
        <v>859.38300000000004</v>
      </c>
      <c r="H521" s="237">
        <v>2311.5619999999999</v>
      </c>
      <c r="I521" s="237">
        <v>2317.933</v>
      </c>
      <c r="J521" s="237">
        <v>2325.9079999999999</v>
      </c>
      <c r="K521" s="237">
        <v>2316.3829999999998</v>
      </c>
      <c r="L521" s="237">
        <v>2330.4279999999999</v>
      </c>
      <c r="M521" s="237">
        <v>2336.1460000000002</v>
      </c>
      <c r="N521" s="237">
        <v>2343.1849999999999</v>
      </c>
      <c r="O521" s="237">
        <v>2320.5680000000002</v>
      </c>
      <c r="P521" s="237">
        <v>2299.277</v>
      </c>
      <c r="Q521" s="237">
        <v>2316.4189999999999</v>
      </c>
      <c r="R521" s="237">
        <v>2369.8919999999998</v>
      </c>
      <c r="S521" s="237">
        <v>2328.8890000000001</v>
      </c>
      <c r="T521" s="237">
        <v>2334.5859999999998</v>
      </c>
      <c r="U521" s="237">
        <v>2349.5610000000001</v>
      </c>
      <c r="V521" s="237">
        <v>2350.7939999999999</v>
      </c>
      <c r="W521" s="237">
        <v>2334.018</v>
      </c>
      <c r="X521" s="237">
        <v>2336.127</v>
      </c>
      <c r="Y521" s="237">
        <v>2333.9029999999998</v>
      </c>
      <c r="Z521" s="237">
        <v>40.880000000000003</v>
      </c>
      <c r="AA521" s="237">
        <v>51.073999999999998</v>
      </c>
    </row>
    <row r="522" spans="1:27" x14ac:dyDescent="0.25">
      <c r="A522" s="238">
        <v>45495.541666666664</v>
      </c>
      <c r="B522" s="237">
        <v>41608</v>
      </c>
      <c r="C522" s="237">
        <v>966.86800000000005</v>
      </c>
      <c r="D522" s="237">
        <v>963.21</v>
      </c>
      <c r="E522" s="237">
        <v>981.601</v>
      </c>
      <c r="F522" s="237">
        <v>968.12800000000004</v>
      </c>
      <c r="G522" s="237">
        <v>958.59799999999996</v>
      </c>
      <c r="H522" s="237">
        <v>2311.5639999999999</v>
      </c>
      <c r="I522" s="237">
        <v>2316.107</v>
      </c>
      <c r="J522" s="237">
        <v>2329.8119999999999</v>
      </c>
      <c r="K522" s="237">
        <v>2309.6329999999998</v>
      </c>
      <c r="L522" s="237">
        <v>2339.587</v>
      </c>
      <c r="M522" s="237">
        <v>2344.92</v>
      </c>
      <c r="N522" s="237">
        <v>2347.6109999999999</v>
      </c>
      <c r="O522" s="237">
        <v>2326.306</v>
      </c>
      <c r="P522" s="237">
        <v>2305.7339999999999</v>
      </c>
      <c r="Q522" s="237">
        <v>2318.0749999999998</v>
      </c>
      <c r="R522" s="237">
        <v>2373.7429999999999</v>
      </c>
      <c r="S522" s="237">
        <v>2334.2689999999998</v>
      </c>
      <c r="T522" s="237">
        <v>2340.7370000000001</v>
      </c>
      <c r="U522" s="237">
        <v>2358.7399999999998</v>
      </c>
      <c r="V522" s="237">
        <v>2366.9699999999998</v>
      </c>
      <c r="W522" s="237">
        <v>2344.1309999999999</v>
      </c>
      <c r="X522" s="237">
        <v>2340.7260000000001</v>
      </c>
      <c r="Y522" s="237">
        <v>2342.7040000000002</v>
      </c>
      <c r="Z522" s="237">
        <v>41.875</v>
      </c>
      <c r="AA522" s="237">
        <v>52.475999999999999</v>
      </c>
    </row>
    <row r="523" spans="1:27" x14ac:dyDescent="0.25">
      <c r="A523" s="238">
        <v>45495.583333333336</v>
      </c>
      <c r="B523" s="237">
        <v>41099</v>
      </c>
      <c r="C523" s="237">
        <v>962.04399999999998</v>
      </c>
      <c r="D523" s="237">
        <v>955.91300000000001</v>
      </c>
      <c r="E523" s="237">
        <v>974.52300000000002</v>
      </c>
      <c r="F523" s="237">
        <v>960.56299999999999</v>
      </c>
      <c r="G523" s="237">
        <v>980.99800000000005</v>
      </c>
      <c r="H523" s="237">
        <v>2317.9380000000001</v>
      </c>
      <c r="I523" s="237">
        <v>2326.4160000000002</v>
      </c>
      <c r="J523" s="237">
        <v>2326.319</v>
      </c>
      <c r="K523" s="237">
        <v>2309.9369999999999</v>
      </c>
      <c r="L523" s="237">
        <v>2338.2150000000001</v>
      </c>
      <c r="M523" s="237">
        <v>2344.88</v>
      </c>
      <c r="N523" s="237">
        <v>1505.3389999999999</v>
      </c>
      <c r="O523" s="237">
        <v>2324.33</v>
      </c>
      <c r="P523" s="237">
        <v>2310.962</v>
      </c>
      <c r="Q523" s="237">
        <v>2322.3629999999998</v>
      </c>
      <c r="R523" s="237">
        <v>2370.2890000000002</v>
      </c>
      <c r="S523" s="237">
        <v>2331.8890000000001</v>
      </c>
      <c r="T523" s="237">
        <v>2338.5619999999999</v>
      </c>
      <c r="U523" s="237">
        <v>2357.6840000000002</v>
      </c>
      <c r="V523" s="237">
        <v>2367.4699999999998</v>
      </c>
      <c r="W523" s="237">
        <v>2342.375</v>
      </c>
      <c r="X523" s="237">
        <v>2340.578</v>
      </c>
      <c r="Y523" s="237">
        <v>2342.4140000000002</v>
      </c>
      <c r="Z523" s="237">
        <v>42.161999999999999</v>
      </c>
      <c r="AA523" s="237">
        <v>52.908999999999999</v>
      </c>
    </row>
    <row r="524" spans="1:27" x14ac:dyDescent="0.25">
      <c r="A524" s="238">
        <v>45495.625</v>
      </c>
      <c r="B524" s="237">
        <v>41419</v>
      </c>
      <c r="C524" s="237">
        <v>963.471</v>
      </c>
      <c r="D524" s="237">
        <v>957.36599999999999</v>
      </c>
      <c r="E524" s="237">
        <v>975.23500000000001</v>
      </c>
      <c r="F524" s="237">
        <v>962.46600000000001</v>
      </c>
      <c r="G524" s="237">
        <v>944.11300000000006</v>
      </c>
      <c r="H524" s="237">
        <v>2308.6950000000002</v>
      </c>
      <c r="I524" s="237">
        <v>2312.2240000000002</v>
      </c>
      <c r="J524" s="237">
        <v>2321.5349999999999</v>
      </c>
      <c r="K524" s="237">
        <v>2299.0500000000002</v>
      </c>
      <c r="L524" s="237">
        <v>2333.9839999999999</v>
      </c>
      <c r="M524" s="237">
        <v>2339.2489999999998</v>
      </c>
      <c r="N524" s="237">
        <v>1827.992</v>
      </c>
      <c r="O524" s="237">
        <v>2318.3789999999999</v>
      </c>
      <c r="P524" s="237">
        <v>2295.6120000000001</v>
      </c>
      <c r="Q524" s="237">
        <v>2305.569</v>
      </c>
      <c r="R524" s="237">
        <v>2361.1610000000001</v>
      </c>
      <c r="S524" s="237">
        <v>2327.8159999999998</v>
      </c>
      <c r="T524" s="237">
        <v>2335.6190000000001</v>
      </c>
      <c r="U524" s="237">
        <v>2349.058</v>
      </c>
      <c r="V524" s="237">
        <v>2357.8440000000001</v>
      </c>
      <c r="W524" s="237">
        <v>2331.23</v>
      </c>
      <c r="X524" s="237">
        <v>2333.2460000000001</v>
      </c>
      <c r="Y524" s="237">
        <v>2336.0520000000001</v>
      </c>
      <c r="Z524" s="237">
        <v>42.07</v>
      </c>
      <c r="AA524" s="237">
        <v>52.651000000000003</v>
      </c>
    </row>
    <row r="525" spans="1:27" x14ac:dyDescent="0.25">
      <c r="A525" s="238">
        <v>45495.666666666664</v>
      </c>
      <c r="B525" s="237">
        <v>38554</v>
      </c>
      <c r="C525" s="237">
        <v>966.98199999999997</v>
      </c>
      <c r="D525" s="237">
        <v>962.16399999999999</v>
      </c>
      <c r="E525" s="237">
        <v>978.12199999999996</v>
      </c>
      <c r="F525" s="237">
        <v>965.98800000000006</v>
      </c>
      <c r="G525" s="237">
        <v>854.95500000000004</v>
      </c>
      <c r="H525" s="237">
        <v>2289.663</v>
      </c>
      <c r="I525" s="237">
        <v>2290.4380000000001</v>
      </c>
      <c r="J525" s="237">
        <v>2291.8609999999999</v>
      </c>
      <c r="K525" s="237">
        <v>2288.1289999999999</v>
      </c>
      <c r="L525" s="237">
        <v>2304.8240000000001</v>
      </c>
      <c r="M525" s="237">
        <v>2311.4009999999998</v>
      </c>
      <c r="N525" s="237">
        <v>1132.491</v>
      </c>
      <c r="O525" s="237">
        <v>2108.5039999999999</v>
      </c>
      <c r="P525" s="237">
        <v>2275.2049999999999</v>
      </c>
      <c r="Q525" s="237">
        <v>2286.998</v>
      </c>
      <c r="R525" s="237">
        <v>2335.2310000000002</v>
      </c>
      <c r="S525" s="237">
        <v>2298.0439999999999</v>
      </c>
      <c r="T525" s="237">
        <v>2305.06</v>
      </c>
      <c r="U525" s="237">
        <v>2316.7339999999999</v>
      </c>
      <c r="V525" s="237">
        <v>2325.73</v>
      </c>
      <c r="W525" s="237">
        <v>2306.4409999999998</v>
      </c>
      <c r="X525" s="237">
        <v>2305.1689999999999</v>
      </c>
      <c r="Y525" s="237">
        <v>2307.0790000000002</v>
      </c>
      <c r="Z525" s="237">
        <v>43.786000000000001</v>
      </c>
      <c r="AA525" s="237">
        <v>54.854999999999997</v>
      </c>
    </row>
    <row r="526" spans="1:27" x14ac:dyDescent="0.25">
      <c r="A526" s="238">
        <v>45495.708333333336</v>
      </c>
      <c r="B526" s="237">
        <v>39968</v>
      </c>
      <c r="C526" s="237">
        <v>952.73</v>
      </c>
      <c r="D526" s="237">
        <v>947.048</v>
      </c>
      <c r="E526" s="237">
        <v>962.03099999999995</v>
      </c>
      <c r="F526" s="237">
        <v>950.05799999999999</v>
      </c>
      <c r="G526" s="237">
        <v>706.31799999999998</v>
      </c>
      <c r="H526" s="237">
        <v>2240.5740000000001</v>
      </c>
      <c r="I526" s="237">
        <v>2240.16</v>
      </c>
      <c r="J526" s="237">
        <v>2243.0949999999998</v>
      </c>
      <c r="K526" s="237">
        <v>2243.8739999999998</v>
      </c>
      <c r="L526" s="237">
        <v>2254.9479999999999</v>
      </c>
      <c r="M526" s="237">
        <v>2259.7280000000001</v>
      </c>
      <c r="N526" s="237">
        <v>1692.664</v>
      </c>
      <c r="O526" s="237">
        <v>1651.6010000000001</v>
      </c>
      <c r="P526" s="237">
        <v>2224.1120000000001</v>
      </c>
      <c r="Q526" s="237">
        <v>2238.721</v>
      </c>
      <c r="R526" s="237">
        <v>2285.7539999999999</v>
      </c>
      <c r="S526" s="237">
        <v>2243.616</v>
      </c>
      <c r="T526" s="237">
        <v>2253.027</v>
      </c>
      <c r="U526" s="237">
        <v>2263.018</v>
      </c>
      <c r="V526" s="237">
        <v>2266.596</v>
      </c>
      <c r="W526" s="237">
        <v>2256.549</v>
      </c>
      <c r="X526" s="237">
        <v>2248.2379999999998</v>
      </c>
      <c r="Y526" s="237">
        <v>2250.1689999999999</v>
      </c>
      <c r="Z526" s="237">
        <v>42.75</v>
      </c>
      <c r="AA526" s="237">
        <v>54.261000000000003</v>
      </c>
    </row>
    <row r="527" spans="1:27" x14ac:dyDescent="0.25">
      <c r="A527" s="238">
        <v>45495.75</v>
      </c>
      <c r="B527" s="237">
        <v>37568</v>
      </c>
      <c r="C527" s="237">
        <v>911.1</v>
      </c>
      <c r="D527" s="237">
        <v>905.86900000000003</v>
      </c>
      <c r="E527" s="237">
        <v>920.52</v>
      </c>
      <c r="F527" s="237">
        <v>909.19899999999996</v>
      </c>
      <c r="G527" s="237">
        <v>497.02</v>
      </c>
      <c r="H527" s="237">
        <v>2147.346</v>
      </c>
      <c r="I527" s="237">
        <v>2142.8069999999998</v>
      </c>
      <c r="J527" s="237">
        <v>2151.8209999999999</v>
      </c>
      <c r="K527" s="237">
        <v>2148.9540000000002</v>
      </c>
      <c r="L527" s="237">
        <v>2157.3119999999999</v>
      </c>
      <c r="M527" s="237">
        <v>2159.7669999999998</v>
      </c>
      <c r="N527" s="237">
        <v>1910.4870000000001</v>
      </c>
      <c r="O527" s="237">
        <v>1860.308</v>
      </c>
      <c r="P527" s="237">
        <v>2126.761</v>
      </c>
      <c r="Q527" s="237">
        <v>2143.5729999999999</v>
      </c>
      <c r="R527" s="237">
        <v>2190.7420000000002</v>
      </c>
      <c r="S527" s="237">
        <v>2148.4870000000001</v>
      </c>
      <c r="T527" s="237">
        <v>2156.2719999999999</v>
      </c>
      <c r="U527" s="237">
        <v>2161.9949999999999</v>
      </c>
      <c r="V527" s="237">
        <v>2157.7600000000002</v>
      </c>
      <c r="W527" s="237">
        <v>2155.808</v>
      </c>
      <c r="X527" s="237">
        <v>2149.4540000000002</v>
      </c>
      <c r="Y527" s="237">
        <v>2153.3069999999998</v>
      </c>
      <c r="Z527" s="237">
        <v>40.923000000000002</v>
      </c>
      <c r="AA527" s="237">
        <v>51.944000000000003</v>
      </c>
    </row>
    <row r="528" spans="1:27" x14ac:dyDescent="0.25">
      <c r="A528" s="238">
        <v>45495.791666666664</v>
      </c>
      <c r="B528" s="237">
        <v>32692</v>
      </c>
      <c r="C528" s="237">
        <v>776.66</v>
      </c>
      <c r="D528" s="237">
        <v>802.90200000000004</v>
      </c>
      <c r="E528" s="237">
        <v>799.46</v>
      </c>
      <c r="F528" s="237">
        <v>771.31899999999996</v>
      </c>
      <c r="G528" s="237">
        <v>235.45500000000001</v>
      </c>
      <c r="H528" s="237">
        <v>1825.25</v>
      </c>
      <c r="I528" s="237">
        <v>1787.066</v>
      </c>
      <c r="J528" s="237">
        <v>1841.307</v>
      </c>
      <c r="K528" s="237">
        <v>1841.954</v>
      </c>
      <c r="L528" s="237">
        <v>1860.692</v>
      </c>
      <c r="M528" s="237">
        <v>1847.2560000000001</v>
      </c>
      <c r="N528" s="237">
        <v>1858.4359999999999</v>
      </c>
      <c r="O528" s="237">
        <v>1805.633</v>
      </c>
      <c r="P528" s="237">
        <v>1770.364</v>
      </c>
      <c r="Q528" s="237">
        <v>1787.231</v>
      </c>
      <c r="R528" s="237">
        <v>1851.6289999999999</v>
      </c>
      <c r="S528" s="237">
        <v>1816.904</v>
      </c>
      <c r="T528" s="237">
        <v>1827.0409999999999</v>
      </c>
      <c r="U528" s="237">
        <v>1801.3320000000001</v>
      </c>
      <c r="V528" s="237">
        <v>1833.0039999999999</v>
      </c>
      <c r="W528" s="237">
        <v>1818.4549999999999</v>
      </c>
      <c r="X528" s="237">
        <v>1782.9970000000001</v>
      </c>
      <c r="Y528" s="237">
        <v>1812.117</v>
      </c>
      <c r="Z528" s="237">
        <v>38.845999999999997</v>
      </c>
      <c r="AA528" s="237">
        <v>48.756</v>
      </c>
    </row>
    <row r="529" spans="1:27" x14ac:dyDescent="0.25">
      <c r="A529" s="238">
        <v>45495.833333333336</v>
      </c>
      <c r="B529" s="237">
        <v>12768</v>
      </c>
      <c r="C529" s="237">
        <v>351.42500000000001</v>
      </c>
      <c r="D529" s="237">
        <v>437.10300000000001</v>
      </c>
      <c r="E529" s="237">
        <v>401.00400000000002</v>
      </c>
      <c r="F529" s="237">
        <v>376.89600000000002</v>
      </c>
      <c r="G529" s="237">
        <v>133.655</v>
      </c>
      <c r="H529" s="237">
        <v>729.86800000000005</v>
      </c>
      <c r="I529" s="237">
        <v>652.44899999999996</v>
      </c>
      <c r="J529" s="237">
        <v>727.93200000000002</v>
      </c>
      <c r="K529" s="237">
        <v>714.01199999999994</v>
      </c>
      <c r="L529" s="237">
        <v>723.21900000000005</v>
      </c>
      <c r="M529" s="237">
        <v>744.71199999999999</v>
      </c>
      <c r="N529" s="237">
        <v>764.11</v>
      </c>
      <c r="O529" s="237">
        <v>735.49699999999996</v>
      </c>
      <c r="P529" s="237">
        <v>648.71400000000006</v>
      </c>
      <c r="Q529" s="237">
        <v>681.52</v>
      </c>
      <c r="R529" s="237">
        <v>706.23800000000006</v>
      </c>
      <c r="S529" s="237">
        <v>709.45799999999997</v>
      </c>
      <c r="T529" s="237">
        <v>713.45600000000002</v>
      </c>
      <c r="U529" s="237">
        <v>671.779</v>
      </c>
      <c r="V529" s="237">
        <v>706.14700000000005</v>
      </c>
      <c r="W529" s="237">
        <v>679.51800000000003</v>
      </c>
      <c r="X529" s="237">
        <v>668.36500000000001</v>
      </c>
      <c r="Y529" s="237">
        <v>717.65300000000002</v>
      </c>
      <c r="Z529" s="237">
        <v>35.103999999999999</v>
      </c>
      <c r="AA529" s="237">
        <v>40.51</v>
      </c>
    </row>
    <row r="530" spans="1:27" x14ac:dyDescent="0.25">
      <c r="A530" s="238">
        <v>45495.875</v>
      </c>
      <c r="B530" s="237">
        <v>1000</v>
      </c>
      <c r="C530" s="237">
        <v>25.867000000000001</v>
      </c>
      <c r="D530" s="237">
        <v>41.186</v>
      </c>
      <c r="E530" s="237">
        <v>33.347999999999999</v>
      </c>
      <c r="F530" s="237">
        <v>29.265999999999998</v>
      </c>
      <c r="G530" s="237">
        <v>16.579999999999998</v>
      </c>
      <c r="H530" s="237">
        <v>61.781999999999996</v>
      </c>
      <c r="I530" s="237">
        <v>53.37</v>
      </c>
      <c r="J530" s="237">
        <v>60.207000000000001</v>
      </c>
      <c r="K530" s="237">
        <v>60.47</v>
      </c>
      <c r="L530" s="237">
        <v>63.155000000000001</v>
      </c>
      <c r="M530" s="237">
        <v>61.076999999999998</v>
      </c>
      <c r="N530" s="237">
        <v>62.970999999999997</v>
      </c>
      <c r="O530" s="237">
        <v>62.609000000000002</v>
      </c>
      <c r="P530" s="237">
        <v>51.353999999999999</v>
      </c>
      <c r="Q530" s="237">
        <v>51.837000000000003</v>
      </c>
      <c r="R530" s="237">
        <v>56.322000000000003</v>
      </c>
      <c r="S530" s="237">
        <v>56.389000000000003</v>
      </c>
      <c r="T530" s="237">
        <v>58.3</v>
      </c>
      <c r="U530" s="237">
        <v>53.345999999999997</v>
      </c>
      <c r="V530" s="237">
        <v>59.857999999999997</v>
      </c>
      <c r="W530" s="237">
        <v>55.837000000000003</v>
      </c>
      <c r="X530" s="237">
        <v>47.241</v>
      </c>
      <c r="Y530" s="237">
        <v>56.161000000000001</v>
      </c>
      <c r="Z530" s="237">
        <v>29.091999999999999</v>
      </c>
      <c r="AA530" s="237">
        <v>29.73</v>
      </c>
    </row>
    <row r="531" spans="1:27" x14ac:dyDescent="0.25">
      <c r="A531" s="238">
        <v>45495.916666666664</v>
      </c>
      <c r="B531" s="237">
        <v>0</v>
      </c>
      <c r="C531" s="237">
        <v>0</v>
      </c>
      <c r="D531" s="237">
        <v>0</v>
      </c>
      <c r="E531" s="237">
        <v>0</v>
      </c>
      <c r="F531" s="237">
        <v>0</v>
      </c>
      <c r="G531" s="237">
        <v>0</v>
      </c>
      <c r="H531" s="237">
        <v>0</v>
      </c>
      <c r="I531" s="237">
        <v>0</v>
      </c>
      <c r="J531" s="237">
        <v>0</v>
      </c>
      <c r="K531" s="237">
        <v>0</v>
      </c>
      <c r="L531" s="237">
        <v>0</v>
      </c>
      <c r="M531" s="237">
        <v>0</v>
      </c>
      <c r="N531" s="237">
        <v>0</v>
      </c>
      <c r="O531" s="237">
        <v>0</v>
      </c>
      <c r="P531" s="237">
        <v>0</v>
      </c>
      <c r="Q531" s="237">
        <v>0</v>
      </c>
      <c r="R531" s="237">
        <v>0</v>
      </c>
      <c r="S531" s="237">
        <v>0</v>
      </c>
      <c r="T531" s="237">
        <v>0</v>
      </c>
      <c r="U531" s="237">
        <v>0</v>
      </c>
      <c r="V531" s="237">
        <v>0</v>
      </c>
      <c r="W531" s="237">
        <v>0</v>
      </c>
      <c r="X531" s="237">
        <v>0</v>
      </c>
      <c r="Y531" s="237">
        <v>0</v>
      </c>
      <c r="Z531" s="237">
        <v>27.102</v>
      </c>
      <c r="AA531" s="237">
        <v>26.863</v>
      </c>
    </row>
    <row r="532" spans="1:27" x14ac:dyDescent="0.25">
      <c r="A532" s="238">
        <v>45495.958333333336</v>
      </c>
      <c r="B532" s="237">
        <v>0</v>
      </c>
      <c r="C532" s="237">
        <v>0</v>
      </c>
      <c r="D532" s="237">
        <v>0</v>
      </c>
      <c r="E532" s="237">
        <v>0</v>
      </c>
      <c r="F532" s="237">
        <v>0</v>
      </c>
      <c r="G532" s="237">
        <v>0</v>
      </c>
      <c r="H532" s="237">
        <v>0</v>
      </c>
      <c r="I532" s="237">
        <v>0</v>
      </c>
      <c r="J532" s="237">
        <v>0</v>
      </c>
      <c r="K532" s="237">
        <v>0</v>
      </c>
      <c r="L532" s="237">
        <v>0</v>
      </c>
      <c r="M532" s="237">
        <v>0</v>
      </c>
      <c r="N532" s="237">
        <v>0</v>
      </c>
      <c r="O532" s="237">
        <v>0</v>
      </c>
      <c r="P532" s="237">
        <v>0</v>
      </c>
      <c r="Q532" s="237">
        <v>0</v>
      </c>
      <c r="R532" s="237">
        <v>0</v>
      </c>
      <c r="S532" s="237">
        <v>0</v>
      </c>
      <c r="T532" s="237">
        <v>0</v>
      </c>
      <c r="U532" s="237">
        <v>0</v>
      </c>
      <c r="V532" s="237">
        <v>0</v>
      </c>
      <c r="W532" s="237">
        <v>0</v>
      </c>
      <c r="X532" s="237">
        <v>0</v>
      </c>
      <c r="Y532" s="237">
        <v>0</v>
      </c>
      <c r="Z532" s="237">
        <v>26.481999999999999</v>
      </c>
      <c r="AA532" s="237">
        <v>26.245000000000001</v>
      </c>
    </row>
    <row r="533" spans="1:27" x14ac:dyDescent="0.25">
      <c r="A533" s="238">
        <v>45496</v>
      </c>
      <c r="B533" s="237">
        <v>0</v>
      </c>
      <c r="C533" s="237">
        <v>0</v>
      </c>
      <c r="D533" s="237">
        <v>0</v>
      </c>
      <c r="E533" s="237">
        <v>0</v>
      </c>
      <c r="F533" s="237">
        <v>0</v>
      </c>
      <c r="G533" s="237">
        <v>0</v>
      </c>
      <c r="H533" s="237">
        <v>0</v>
      </c>
      <c r="I533" s="237">
        <v>0</v>
      </c>
      <c r="J533" s="237">
        <v>0</v>
      </c>
      <c r="K533" s="237">
        <v>0</v>
      </c>
      <c r="L533" s="237">
        <v>0</v>
      </c>
      <c r="M533" s="237">
        <v>0</v>
      </c>
      <c r="N533" s="237">
        <v>0</v>
      </c>
      <c r="O533" s="237">
        <v>0</v>
      </c>
      <c r="P533" s="237">
        <v>0</v>
      </c>
      <c r="Q533" s="237">
        <v>0</v>
      </c>
      <c r="R533" s="237">
        <v>0</v>
      </c>
      <c r="S533" s="237">
        <v>0</v>
      </c>
      <c r="T533" s="237">
        <v>0</v>
      </c>
      <c r="U533" s="237">
        <v>0</v>
      </c>
      <c r="V533" s="237">
        <v>0</v>
      </c>
      <c r="W533" s="237">
        <v>0</v>
      </c>
      <c r="X533" s="237">
        <v>0</v>
      </c>
      <c r="Y533" s="237">
        <v>0</v>
      </c>
      <c r="Z533" s="237">
        <v>25.943000000000001</v>
      </c>
      <c r="AA533" s="237">
        <v>25.681000000000001</v>
      </c>
    </row>
    <row r="534" spans="1:27" x14ac:dyDescent="0.25">
      <c r="A534" s="238">
        <v>45496.041666666664</v>
      </c>
      <c r="B534" s="237">
        <v>0</v>
      </c>
      <c r="C534" s="237">
        <v>0</v>
      </c>
      <c r="D534" s="237">
        <v>0</v>
      </c>
      <c r="E534" s="237">
        <v>0</v>
      </c>
      <c r="F534" s="237">
        <v>0</v>
      </c>
      <c r="G534" s="237">
        <v>0</v>
      </c>
      <c r="H534" s="237">
        <v>0</v>
      </c>
      <c r="I534" s="237">
        <v>0</v>
      </c>
      <c r="J534" s="237">
        <v>0</v>
      </c>
      <c r="K534" s="237">
        <v>0</v>
      </c>
      <c r="L534" s="237">
        <v>0</v>
      </c>
      <c r="M534" s="237">
        <v>0</v>
      </c>
      <c r="N534" s="237">
        <v>0</v>
      </c>
      <c r="O534" s="237">
        <v>0</v>
      </c>
      <c r="P534" s="237">
        <v>0</v>
      </c>
      <c r="Q534" s="237">
        <v>0</v>
      </c>
      <c r="R534" s="237">
        <v>0</v>
      </c>
      <c r="S534" s="237">
        <v>0</v>
      </c>
      <c r="T534" s="237">
        <v>0</v>
      </c>
      <c r="U534" s="237">
        <v>0</v>
      </c>
      <c r="V534" s="237">
        <v>0</v>
      </c>
      <c r="W534" s="237">
        <v>0</v>
      </c>
      <c r="X534" s="237">
        <v>0</v>
      </c>
      <c r="Y534" s="237">
        <v>0</v>
      </c>
      <c r="Z534" s="237">
        <v>25.565000000000001</v>
      </c>
      <c r="AA534" s="237">
        <v>25.177</v>
      </c>
    </row>
    <row r="535" spans="1:27" x14ac:dyDescent="0.25">
      <c r="A535" s="238">
        <v>45496.083333333336</v>
      </c>
      <c r="B535" s="237">
        <v>0</v>
      </c>
      <c r="C535" s="237">
        <v>0</v>
      </c>
      <c r="D535" s="237">
        <v>0</v>
      </c>
      <c r="E535" s="237">
        <v>0</v>
      </c>
      <c r="F535" s="237">
        <v>0</v>
      </c>
      <c r="G535" s="237">
        <v>0</v>
      </c>
      <c r="H535" s="237">
        <v>0</v>
      </c>
      <c r="I535" s="237">
        <v>0</v>
      </c>
      <c r="J535" s="237">
        <v>0</v>
      </c>
      <c r="K535" s="237">
        <v>0</v>
      </c>
      <c r="L535" s="237">
        <v>0</v>
      </c>
      <c r="M535" s="237">
        <v>0</v>
      </c>
      <c r="N535" s="237">
        <v>0</v>
      </c>
      <c r="O535" s="237">
        <v>0</v>
      </c>
      <c r="P535" s="237">
        <v>0</v>
      </c>
      <c r="Q535" s="237">
        <v>0</v>
      </c>
      <c r="R535" s="237">
        <v>0</v>
      </c>
      <c r="S535" s="237">
        <v>0</v>
      </c>
      <c r="T535" s="237">
        <v>0</v>
      </c>
      <c r="U535" s="237">
        <v>0</v>
      </c>
      <c r="V535" s="237">
        <v>0</v>
      </c>
      <c r="W535" s="237">
        <v>0</v>
      </c>
      <c r="X535" s="237">
        <v>0</v>
      </c>
      <c r="Y535" s="237">
        <v>0</v>
      </c>
      <c r="Z535" s="237">
        <v>25.36</v>
      </c>
      <c r="AA535" s="237">
        <v>24.933</v>
      </c>
    </row>
    <row r="536" spans="1:27" x14ac:dyDescent="0.25">
      <c r="A536" s="238">
        <v>45496.125</v>
      </c>
      <c r="B536" s="237">
        <v>0</v>
      </c>
      <c r="C536" s="237">
        <v>0</v>
      </c>
      <c r="D536" s="237">
        <v>0</v>
      </c>
      <c r="E536" s="237">
        <v>0</v>
      </c>
      <c r="F536" s="237">
        <v>0</v>
      </c>
      <c r="G536" s="237">
        <v>0</v>
      </c>
      <c r="H536" s="237">
        <v>0</v>
      </c>
      <c r="I536" s="237">
        <v>0</v>
      </c>
      <c r="J536" s="237">
        <v>0</v>
      </c>
      <c r="K536" s="237">
        <v>0</v>
      </c>
      <c r="L536" s="237">
        <v>0</v>
      </c>
      <c r="M536" s="237">
        <v>0</v>
      </c>
      <c r="N536" s="237">
        <v>0</v>
      </c>
      <c r="O536" s="237">
        <v>0</v>
      </c>
      <c r="P536" s="237">
        <v>0</v>
      </c>
      <c r="Q536" s="237">
        <v>0</v>
      </c>
      <c r="R536" s="237">
        <v>0</v>
      </c>
      <c r="S536" s="237">
        <v>0</v>
      </c>
      <c r="T536" s="237">
        <v>0</v>
      </c>
      <c r="U536" s="237">
        <v>0</v>
      </c>
      <c r="V536" s="237">
        <v>0</v>
      </c>
      <c r="W536" s="237">
        <v>0</v>
      </c>
      <c r="X536" s="237">
        <v>0</v>
      </c>
      <c r="Y536" s="237">
        <v>0</v>
      </c>
      <c r="Z536" s="237">
        <v>24.762</v>
      </c>
      <c r="AA536" s="237">
        <v>24.236000000000001</v>
      </c>
    </row>
    <row r="537" spans="1:27" x14ac:dyDescent="0.25">
      <c r="A537" s="238">
        <v>45496.166666666664</v>
      </c>
      <c r="B537" s="237">
        <v>0</v>
      </c>
      <c r="C537" s="237">
        <v>0</v>
      </c>
      <c r="D537" s="237">
        <v>0</v>
      </c>
      <c r="E537" s="237">
        <v>0</v>
      </c>
      <c r="F537" s="237">
        <v>0</v>
      </c>
      <c r="G537" s="237">
        <v>0</v>
      </c>
      <c r="H537" s="237">
        <v>0</v>
      </c>
      <c r="I537" s="237">
        <v>0</v>
      </c>
      <c r="J537" s="237">
        <v>0</v>
      </c>
      <c r="K537" s="237">
        <v>0</v>
      </c>
      <c r="L537" s="237">
        <v>0</v>
      </c>
      <c r="M537" s="237">
        <v>0</v>
      </c>
      <c r="N537" s="237">
        <v>0</v>
      </c>
      <c r="O537" s="237">
        <v>0</v>
      </c>
      <c r="P537" s="237">
        <v>0</v>
      </c>
      <c r="Q537" s="237">
        <v>0</v>
      </c>
      <c r="R537" s="237">
        <v>0</v>
      </c>
      <c r="S537" s="237">
        <v>0</v>
      </c>
      <c r="T537" s="237">
        <v>0</v>
      </c>
      <c r="U537" s="237">
        <v>0</v>
      </c>
      <c r="V537" s="237">
        <v>0</v>
      </c>
      <c r="W537" s="237">
        <v>0</v>
      </c>
      <c r="X537" s="237">
        <v>0</v>
      </c>
      <c r="Y537" s="237">
        <v>0</v>
      </c>
      <c r="Z537" s="237">
        <v>24.370999999999999</v>
      </c>
      <c r="AA537" s="237">
        <v>23.861999999999998</v>
      </c>
    </row>
    <row r="538" spans="1:27" x14ac:dyDescent="0.25">
      <c r="A538" s="238">
        <v>45496.208333333336</v>
      </c>
      <c r="B538" s="237">
        <v>0</v>
      </c>
      <c r="C538" s="237">
        <v>0</v>
      </c>
      <c r="D538" s="237">
        <v>0</v>
      </c>
      <c r="E538" s="237">
        <v>0</v>
      </c>
      <c r="F538" s="237">
        <v>0</v>
      </c>
      <c r="G538" s="237">
        <v>0</v>
      </c>
      <c r="H538" s="237">
        <v>0</v>
      </c>
      <c r="I538" s="237">
        <v>0</v>
      </c>
      <c r="J538" s="237">
        <v>0</v>
      </c>
      <c r="K538" s="237">
        <v>0</v>
      </c>
      <c r="L538" s="237">
        <v>0</v>
      </c>
      <c r="M538" s="237">
        <v>0</v>
      </c>
      <c r="N538" s="237">
        <v>0</v>
      </c>
      <c r="O538" s="237">
        <v>0</v>
      </c>
      <c r="P538" s="237">
        <v>0</v>
      </c>
      <c r="Q538" s="237">
        <v>0</v>
      </c>
      <c r="R538" s="237">
        <v>0</v>
      </c>
      <c r="S538" s="237">
        <v>0</v>
      </c>
      <c r="T538" s="237">
        <v>0</v>
      </c>
      <c r="U538" s="237">
        <v>0</v>
      </c>
      <c r="V538" s="237">
        <v>0</v>
      </c>
      <c r="W538" s="237">
        <v>0</v>
      </c>
      <c r="X538" s="237">
        <v>0</v>
      </c>
      <c r="Y538" s="237">
        <v>0</v>
      </c>
      <c r="Z538" s="237">
        <v>22.07</v>
      </c>
      <c r="AA538" s="237">
        <v>21.547999999999998</v>
      </c>
    </row>
    <row r="539" spans="1:27" x14ac:dyDescent="0.25">
      <c r="A539" s="238">
        <v>45496.25</v>
      </c>
      <c r="B539" s="237">
        <v>0</v>
      </c>
      <c r="C539" s="237">
        <v>0</v>
      </c>
      <c r="D539" s="237">
        <v>0</v>
      </c>
      <c r="E539" s="237">
        <v>0</v>
      </c>
      <c r="F539" s="237">
        <v>0</v>
      </c>
      <c r="G539" s="237">
        <v>0</v>
      </c>
      <c r="H539" s="237">
        <v>0</v>
      </c>
      <c r="I539" s="237">
        <v>0</v>
      </c>
      <c r="J539" s="237">
        <v>0</v>
      </c>
      <c r="K539" s="237">
        <v>0</v>
      </c>
      <c r="L539" s="237">
        <v>0</v>
      </c>
      <c r="M539" s="237">
        <v>0</v>
      </c>
      <c r="N539" s="237">
        <v>0</v>
      </c>
      <c r="O539" s="237">
        <v>0</v>
      </c>
      <c r="P539" s="237">
        <v>0</v>
      </c>
      <c r="Q539" s="237">
        <v>0</v>
      </c>
      <c r="R539" s="237">
        <v>0</v>
      </c>
      <c r="S539" s="237">
        <v>0</v>
      </c>
      <c r="T539" s="237">
        <v>0</v>
      </c>
      <c r="U539" s="237">
        <v>0</v>
      </c>
      <c r="V539" s="237">
        <v>0</v>
      </c>
      <c r="W539" s="237">
        <v>0</v>
      </c>
      <c r="X539" s="237">
        <v>0</v>
      </c>
      <c r="Y539" s="237">
        <v>0</v>
      </c>
      <c r="Z539" s="237">
        <v>22.295999999999999</v>
      </c>
      <c r="AA539" s="237">
        <v>21.303000000000001</v>
      </c>
    </row>
    <row r="540" spans="1:27" x14ac:dyDescent="0.25">
      <c r="A540" s="238">
        <v>45496.291666666664</v>
      </c>
      <c r="B540" s="237">
        <v>437</v>
      </c>
      <c r="C540" s="237">
        <v>14.07</v>
      </c>
      <c r="D540" s="237">
        <v>9.7490000000000006</v>
      </c>
      <c r="E540" s="237">
        <v>11.568</v>
      </c>
      <c r="F540" s="237">
        <v>12.715</v>
      </c>
      <c r="G540" s="237">
        <v>17.077999999999999</v>
      </c>
      <c r="H540" s="237">
        <v>29.768999999999998</v>
      </c>
      <c r="I540" s="237">
        <v>31.213999999999999</v>
      </c>
      <c r="J540" s="237">
        <v>26.085999999999999</v>
      </c>
      <c r="K540" s="237">
        <v>24.908999999999999</v>
      </c>
      <c r="L540" s="237">
        <v>24.815999999999999</v>
      </c>
      <c r="M540" s="237">
        <v>25.791</v>
      </c>
      <c r="N540" s="237">
        <v>25.193999999999999</v>
      </c>
      <c r="O540" s="237">
        <v>27.875</v>
      </c>
      <c r="P540" s="237">
        <v>29.12</v>
      </c>
      <c r="Q540" s="237">
        <v>31.844000000000001</v>
      </c>
      <c r="R540" s="237">
        <v>28.120999999999999</v>
      </c>
      <c r="S540" s="237">
        <v>25.692</v>
      </c>
      <c r="T540" s="237">
        <v>26.946999999999999</v>
      </c>
      <c r="U540" s="237">
        <v>26.091999999999999</v>
      </c>
      <c r="V540" s="237">
        <v>24.832000000000001</v>
      </c>
      <c r="W540" s="237">
        <v>26.032</v>
      </c>
      <c r="X540" s="237">
        <v>29.338999999999999</v>
      </c>
      <c r="Y540" s="237">
        <v>25.667000000000002</v>
      </c>
      <c r="Z540" s="237">
        <v>22.27</v>
      </c>
      <c r="AA540" s="237">
        <v>21.452999999999999</v>
      </c>
    </row>
    <row r="541" spans="1:27" x14ac:dyDescent="0.25">
      <c r="A541" s="238">
        <v>45496.333333333336</v>
      </c>
      <c r="B541" s="237">
        <v>9412</v>
      </c>
      <c r="C541" s="237">
        <v>247.304</v>
      </c>
      <c r="D541" s="237">
        <v>182.81</v>
      </c>
      <c r="E541" s="237">
        <v>218.56399999999999</v>
      </c>
      <c r="F541" s="237">
        <v>246.67599999999999</v>
      </c>
      <c r="G541" s="237">
        <v>149.39400000000001</v>
      </c>
      <c r="H541" s="237">
        <v>576.904</v>
      </c>
      <c r="I541" s="237">
        <v>628.57399999999996</v>
      </c>
      <c r="J541" s="237">
        <v>545.68600000000004</v>
      </c>
      <c r="K541" s="237">
        <v>518.952</v>
      </c>
      <c r="L541" s="237">
        <v>500.17500000000001</v>
      </c>
      <c r="M541" s="237">
        <v>514.471</v>
      </c>
      <c r="N541" s="237">
        <v>542.31700000000001</v>
      </c>
      <c r="O541" s="237">
        <v>547.05700000000002</v>
      </c>
      <c r="P541" s="237">
        <v>597.41099999999994</v>
      </c>
      <c r="Q541" s="237">
        <v>622.56100000000004</v>
      </c>
      <c r="R541" s="237">
        <v>594.548</v>
      </c>
      <c r="S541" s="237">
        <v>540.31600000000003</v>
      </c>
      <c r="T541" s="237">
        <v>536.86900000000003</v>
      </c>
      <c r="U541" s="237">
        <v>538.80399999999997</v>
      </c>
      <c r="V541" s="237">
        <v>497.36900000000003</v>
      </c>
      <c r="W541" s="237">
        <v>553.42200000000003</v>
      </c>
      <c r="X541" s="237">
        <v>609.93299999999999</v>
      </c>
      <c r="Y541" s="237">
        <v>528.44200000000001</v>
      </c>
      <c r="Z541" s="237">
        <v>27.332999999999998</v>
      </c>
      <c r="AA541" s="237">
        <v>27.768000000000001</v>
      </c>
    </row>
    <row r="542" spans="1:27" x14ac:dyDescent="0.25">
      <c r="A542" s="238">
        <v>45496.375</v>
      </c>
      <c r="B542" s="237">
        <v>28946</v>
      </c>
      <c r="C542" s="237">
        <v>723.39300000000003</v>
      </c>
      <c r="D542" s="237">
        <v>664.68499999999995</v>
      </c>
      <c r="E542" s="237">
        <v>694.73500000000001</v>
      </c>
      <c r="F542" s="237">
        <v>722.07799999999997</v>
      </c>
      <c r="G542" s="237">
        <v>352.06200000000001</v>
      </c>
      <c r="H542" s="237">
        <v>1658.694</v>
      </c>
      <c r="I542" s="237">
        <v>1704.32</v>
      </c>
      <c r="J542" s="237">
        <v>1637.204</v>
      </c>
      <c r="K542" s="237">
        <v>1615.7239999999999</v>
      </c>
      <c r="L542" s="237">
        <v>1597.5419999999999</v>
      </c>
      <c r="M542" s="237">
        <v>1611.3430000000001</v>
      </c>
      <c r="N542" s="237">
        <v>1652.307</v>
      </c>
      <c r="O542" s="237">
        <v>1631.2829999999999</v>
      </c>
      <c r="P542" s="237">
        <v>1671.067</v>
      </c>
      <c r="Q542" s="237">
        <v>1690.4559999999999</v>
      </c>
      <c r="R542" s="237">
        <v>1702.605</v>
      </c>
      <c r="S542" s="237">
        <v>1635.355</v>
      </c>
      <c r="T542" s="237">
        <v>1623.6510000000001</v>
      </c>
      <c r="U542" s="237">
        <v>1637.923</v>
      </c>
      <c r="V542" s="237">
        <v>1589.2629999999999</v>
      </c>
      <c r="W542" s="237">
        <v>1655.4280000000001</v>
      </c>
      <c r="X542" s="237">
        <v>1690.126</v>
      </c>
      <c r="Y542" s="237">
        <v>1629.3779999999999</v>
      </c>
      <c r="Z542" s="237">
        <v>36.832000000000001</v>
      </c>
      <c r="AA542" s="237">
        <v>44.491999999999997</v>
      </c>
    </row>
    <row r="543" spans="1:27" x14ac:dyDescent="0.25">
      <c r="A543" s="238">
        <v>45496.416666666664</v>
      </c>
      <c r="B543" s="237">
        <v>37899</v>
      </c>
      <c r="C543" s="237">
        <v>905.59</v>
      </c>
      <c r="D543" s="237">
        <v>896.55499999999995</v>
      </c>
      <c r="E543" s="237">
        <v>903.73099999999999</v>
      </c>
      <c r="F543" s="237">
        <v>897.65300000000002</v>
      </c>
      <c r="G543" s="237">
        <v>556.11699999999996</v>
      </c>
      <c r="H543" s="237">
        <v>2090.5479999999998</v>
      </c>
      <c r="I543" s="237">
        <v>2095.9580000000001</v>
      </c>
      <c r="J543" s="237">
        <v>2089.2449999999999</v>
      </c>
      <c r="K543" s="237">
        <v>2085.0149999999999</v>
      </c>
      <c r="L543" s="237">
        <v>2087.13</v>
      </c>
      <c r="M543" s="237">
        <v>2094.1469999999999</v>
      </c>
      <c r="N543" s="237">
        <v>2115.5700000000002</v>
      </c>
      <c r="O543" s="237">
        <v>2085.5940000000001</v>
      </c>
      <c r="P543" s="237">
        <v>2075.4409999999998</v>
      </c>
      <c r="Q543" s="237">
        <v>2105.9740000000002</v>
      </c>
      <c r="R543" s="237">
        <v>2136.7109999999998</v>
      </c>
      <c r="S543" s="237">
        <v>2092.2150000000001</v>
      </c>
      <c r="T543" s="237">
        <v>2095.0219999999999</v>
      </c>
      <c r="U543" s="237">
        <v>2106.3809999999999</v>
      </c>
      <c r="V543" s="237">
        <v>2092.8519999999999</v>
      </c>
      <c r="W543" s="237">
        <v>2104.8449999999998</v>
      </c>
      <c r="X543" s="237">
        <v>2104.3330000000001</v>
      </c>
      <c r="Y543" s="237">
        <v>2099.1950000000002</v>
      </c>
      <c r="Z543" s="237">
        <v>40.567999999999998</v>
      </c>
      <c r="AA543" s="237">
        <v>51.731999999999999</v>
      </c>
    </row>
    <row r="544" spans="1:27" x14ac:dyDescent="0.25">
      <c r="A544" s="238">
        <v>45496.458333333336</v>
      </c>
      <c r="B544" s="237">
        <v>40787</v>
      </c>
      <c r="C544" s="237">
        <v>955.28599999999994</v>
      </c>
      <c r="D544" s="237">
        <v>949.50400000000002</v>
      </c>
      <c r="E544" s="237">
        <v>961.11900000000003</v>
      </c>
      <c r="F544" s="237">
        <v>950.60599999999999</v>
      </c>
      <c r="G544" s="237">
        <v>728.75599999999997</v>
      </c>
      <c r="H544" s="237">
        <v>2245.6039999999998</v>
      </c>
      <c r="I544" s="237">
        <v>2251.8890000000001</v>
      </c>
      <c r="J544" s="237">
        <v>2252.83</v>
      </c>
      <c r="K544" s="237">
        <v>2248.3910000000001</v>
      </c>
      <c r="L544" s="237">
        <v>2252.4989999999998</v>
      </c>
      <c r="M544" s="237">
        <v>2257.0430000000001</v>
      </c>
      <c r="N544" s="237">
        <v>2270.6379999999999</v>
      </c>
      <c r="O544" s="237">
        <v>2244.7269999999999</v>
      </c>
      <c r="P544" s="237">
        <v>2232.9899999999998</v>
      </c>
      <c r="Q544" s="237">
        <v>2257.2310000000002</v>
      </c>
      <c r="R544" s="237">
        <v>2302.2759999999998</v>
      </c>
      <c r="S544" s="237">
        <v>2258.5309999999999</v>
      </c>
      <c r="T544" s="237">
        <v>2264.029</v>
      </c>
      <c r="U544" s="237">
        <v>2278.44</v>
      </c>
      <c r="V544" s="237">
        <v>2271.0650000000001</v>
      </c>
      <c r="W544" s="237">
        <v>2262.8330000000001</v>
      </c>
      <c r="X544" s="237">
        <v>2268.3589999999999</v>
      </c>
      <c r="Y544" s="237">
        <v>2263.1109999999999</v>
      </c>
      <c r="Z544" s="237">
        <v>41.531999999999996</v>
      </c>
      <c r="AA544" s="237">
        <v>51.947000000000003</v>
      </c>
    </row>
    <row r="545" spans="1:27" x14ac:dyDescent="0.25">
      <c r="A545" s="238">
        <v>45496.5</v>
      </c>
      <c r="B545" s="237">
        <v>40991</v>
      </c>
      <c r="C545" s="237">
        <v>967.68</v>
      </c>
      <c r="D545" s="237">
        <v>962.39800000000002</v>
      </c>
      <c r="E545" s="237">
        <v>977.14</v>
      </c>
      <c r="F545" s="237">
        <v>964.88400000000001</v>
      </c>
      <c r="G545" s="237">
        <v>860.40899999999999</v>
      </c>
      <c r="H545" s="237">
        <v>2296.6790000000001</v>
      </c>
      <c r="I545" s="237">
        <v>2301.8150000000001</v>
      </c>
      <c r="J545" s="237">
        <v>2300.3710000000001</v>
      </c>
      <c r="K545" s="237">
        <v>2294.5880000000002</v>
      </c>
      <c r="L545" s="237">
        <v>2304.7620000000002</v>
      </c>
      <c r="M545" s="237">
        <v>2311.6289999999999</v>
      </c>
      <c r="N545" s="237">
        <v>2320.547</v>
      </c>
      <c r="O545" s="237">
        <v>2297.2249999999999</v>
      </c>
      <c r="P545" s="237">
        <v>2282.819</v>
      </c>
      <c r="Q545" s="237">
        <v>2301.1260000000002</v>
      </c>
      <c r="R545" s="237">
        <v>2347.0610000000001</v>
      </c>
      <c r="S545" s="237">
        <v>2304.0250000000001</v>
      </c>
      <c r="T545" s="237">
        <v>2309.1460000000002</v>
      </c>
      <c r="U545" s="237">
        <v>2323.9430000000002</v>
      </c>
      <c r="V545" s="237">
        <v>2326.3910000000001</v>
      </c>
      <c r="W545" s="237">
        <v>2311.819</v>
      </c>
      <c r="X545" s="237">
        <v>2313.8609999999999</v>
      </c>
      <c r="Y545" s="237">
        <v>2310.0610000000001</v>
      </c>
      <c r="Z545" s="237">
        <v>42.509</v>
      </c>
      <c r="AA545" s="237">
        <v>52.874000000000002</v>
      </c>
    </row>
    <row r="546" spans="1:27" x14ac:dyDescent="0.25">
      <c r="A546" s="238">
        <v>45496.541666666664</v>
      </c>
      <c r="B546" s="237">
        <v>39103</v>
      </c>
      <c r="C546" s="237">
        <v>962.5</v>
      </c>
      <c r="D546" s="237">
        <v>958.077</v>
      </c>
      <c r="E546" s="237">
        <v>974.20299999999997</v>
      </c>
      <c r="F546" s="237">
        <v>960.80100000000004</v>
      </c>
      <c r="G546" s="237">
        <v>954.48699999999997</v>
      </c>
      <c r="H546" s="237">
        <v>2294.8829999999998</v>
      </c>
      <c r="I546" s="237">
        <v>2302.395</v>
      </c>
      <c r="J546" s="237">
        <v>2306.4090000000001</v>
      </c>
      <c r="K546" s="237">
        <v>2294.3589999999999</v>
      </c>
      <c r="L546" s="237">
        <v>2314.049</v>
      </c>
      <c r="M546" s="237">
        <v>2320.3319999999999</v>
      </c>
      <c r="N546" s="237">
        <v>2119.2089999999998</v>
      </c>
      <c r="O546" s="237">
        <v>2297.3270000000002</v>
      </c>
      <c r="P546" s="237">
        <v>2287.0419999999999</v>
      </c>
      <c r="Q546" s="237">
        <v>2302.8780000000002</v>
      </c>
      <c r="R546" s="237">
        <v>2348.6350000000002</v>
      </c>
      <c r="S546" s="237">
        <v>2309.4499999999998</v>
      </c>
      <c r="T546" s="237">
        <v>2317.183</v>
      </c>
      <c r="U546" s="237">
        <v>2334.5369999999998</v>
      </c>
      <c r="V546" s="237">
        <v>2341.7150000000001</v>
      </c>
      <c r="W546" s="237">
        <v>2321.5720000000001</v>
      </c>
      <c r="X546" s="237">
        <v>2317.3180000000002</v>
      </c>
      <c r="Y546" s="237">
        <v>2316.5880000000002</v>
      </c>
      <c r="Z546" s="237">
        <v>42.015999999999998</v>
      </c>
      <c r="AA546" s="237">
        <v>52.543999999999997</v>
      </c>
    </row>
    <row r="547" spans="1:27" x14ac:dyDescent="0.25">
      <c r="A547" s="238">
        <v>45496.583333333336</v>
      </c>
      <c r="B547" s="237">
        <v>42665</v>
      </c>
      <c r="C547" s="237">
        <v>959.03200000000004</v>
      </c>
      <c r="D547" s="237">
        <v>954.73099999999999</v>
      </c>
      <c r="E547" s="237">
        <v>971.97799999999995</v>
      </c>
      <c r="F547" s="237">
        <v>958.279</v>
      </c>
      <c r="G547" s="237">
        <v>980.69399999999996</v>
      </c>
      <c r="H547" s="237">
        <v>2313.6219999999998</v>
      </c>
      <c r="I547" s="237">
        <v>2320.7379999999998</v>
      </c>
      <c r="J547" s="237">
        <v>2321.6509999999998</v>
      </c>
      <c r="K547" s="237">
        <v>2295.3090000000002</v>
      </c>
      <c r="L547" s="237">
        <v>2331.5250000000001</v>
      </c>
      <c r="M547" s="237">
        <v>2338.915</v>
      </c>
      <c r="N547" s="237">
        <v>1910.5530000000001</v>
      </c>
      <c r="O547" s="237">
        <v>2303.2159999999999</v>
      </c>
      <c r="P547" s="237">
        <v>2306.2429999999999</v>
      </c>
      <c r="Q547" s="237">
        <v>2318.7739999999999</v>
      </c>
      <c r="R547" s="237">
        <v>2362.16</v>
      </c>
      <c r="S547" s="237">
        <v>2325.8429999999998</v>
      </c>
      <c r="T547" s="237">
        <v>2333.384</v>
      </c>
      <c r="U547" s="237">
        <v>2352.8009999999999</v>
      </c>
      <c r="V547" s="237">
        <v>2362.297</v>
      </c>
      <c r="W547" s="237">
        <v>2340.2020000000002</v>
      </c>
      <c r="X547" s="237">
        <v>2334.6579999999999</v>
      </c>
      <c r="Y547" s="237">
        <v>2335.944</v>
      </c>
      <c r="Z547" s="237">
        <v>42.15</v>
      </c>
      <c r="AA547" s="237">
        <v>52.13</v>
      </c>
    </row>
    <row r="548" spans="1:27" x14ac:dyDescent="0.25">
      <c r="A548" s="238">
        <v>45496.625</v>
      </c>
      <c r="B548" s="237">
        <v>41846</v>
      </c>
      <c r="C548" s="237">
        <v>963.16899999999998</v>
      </c>
      <c r="D548" s="237">
        <v>958.61099999999999</v>
      </c>
      <c r="E548" s="237">
        <v>975.779</v>
      </c>
      <c r="F548" s="237">
        <v>962.54700000000003</v>
      </c>
      <c r="G548" s="237">
        <v>947.04</v>
      </c>
      <c r="H548" s="237">
        <v>2325.19</v>
      </c>
      <c r="I548" s="237">
        <v>2327.0140000000001</v>
      </c>
      <c r="J548" s="237">
        <v>2336.5140000000001</v>
      </c>
      <c r="K548" s="237">
        <v>2294.4630000000002</v>
      </c>
      <c r="L548" s="237">
        <v>2350.837</v>
      </c>
      <c r="M548" s="237">
        <v>2355.9960000000001</v>
      </c>
      <c r="N548" s="237">
        <v>2051.2350000000001</v>
      </c>
      <c r="O548" s="237">
        <v>2301.547</v>
      </c>
      <c r="P548" s="237">
        <v>2310.7260000000001</v>
      </c>
      <c r="Q548" s="237">
        <v>2319.683</v>
      </c>
      <c r="R548" s="237">
        <v>2375.35</v>
      </c>
      <c r="S548" s="237">
        <v>2341.0390000000002</v>
      </c>
      <c r="T548" s="237">
        <v>2349.21</v>
      </c>
      <c r="U548" s="237">
        <v>2362.4450000000002</v>
      </c>
      <c r="V548" s="237">
        <v>2372.085</v>
      </c>
      <c r="W548" s="237">
        <v>2344.7669999999998</v>
      </c>
      <c r="X548" s="237">
        <v>2347.0740000000001</v>
      </c>
      <c r="Y548" s="237">
        <v>2346.8969999999999</v>
      </c>
      <c r="Z548" s="237">
        <v>42.040999999999997</v>
      </c>
      <c r="AA548" s="237">
        <v>51.966000000000001</v>
      </c>
    </row>
    <row r="549" spans="1:27" x14ac:dyDescent="0.25">
      <c r="A549" s="238">
        <v>45496.666666666664</v>
      </c>
      <c r="B549" s="237">
        <v>40891</v>
      </c>
      <c r="C549" s="237">
        <v>968.71799999999996</v>
      </c>
      <c r="D549" s="237">
        <v>965.54399999999998</v>
      </c>
      <c r="E549" s="237">
        <v>980.49699999999996</v>
      </c>
      <c r="F549" s="237">
        <v>967.78099999999995</v>
      </c>
      <c r="G549" s="237">
        <v>857.99099999999999</v>
      </c>
      <c r="H549" s="237">
        <v>2300.2600000000002</v>
      </c>
      <c r="I549" s="237">
        <v>2301.8009999999999</v>
      </c>
      <c r="J549" s="237">
        <v>2311.7570000000001</v>
      </c>
      <c r="K549" s="237">
        <v>2290.2779999999998</v>
      </c>
      <c r="L549" s="237">
        <v>2320.877</v>
      </c>
      <c r="M549" s="237">
        <v>2325.4850000000001</v>
      </c>
      <c r="N549" s="237">
        <v>2329.4250000000002</v>
      </c>
      <c r="O549" s="237">
        <v>2264.931</v>
      </c>
      <c r="P549" s="237">
        <v>2284.7860000000001</v>
      </c>
      <c r="Q549" s="237">
        <v>2297.2060000000001</v>
      </c>
      <c r="R549" s="237">
        <v>2359.13</v>
      </c>
      <c r="S549" s="237">
        <v>2319.3130000000001</v>
      </c>
      <c r="T549" s="237">
        <v>2325.616</v>
      </c>
      <c r="U549" s="237">
        <v>2334.6019999999999</v>
      </c>
      <c r="V549" s="237">
        <v>2341.0920000000001</v>
      </c>
      <c r="W549" s="237">
        <v>2316.9769999999999</v>
      </c>
      <c r="X549" s="237">
        <v>2327.3789999999999</v>
      </c>
      <c r="Y549" s="237">
        <v>2326.0680000000002</v>
      </c>
      <c r="Z549" s="237">
        <v>43.767000000000003</v>
      </c>
      <c r="AA549" s="237">
        <v>54.267000000000003</v>
      </c>
    </row>
    <row r="550" spans="1:27" x14ac:dyDescent="0.25">
      <c r="A550" s="238">
        <v>45496.708333333336</v>
      </c>
      <c r="B550" s="237">
        <v>40247</v>
      </c>
      <c r="C550" s="237">
        <v>959.30200000000002</v>
      </c>
      <c r="D550" s="237">
        <v>956.28700000000003</v>
      </c>
      <c r="E550" s="237">
        <v>970.28800000000001</v>
      </c>
      <c r="F550" s="237">
        <v>957.66499999999996</v>
      </c>
      <c r="G550" s="237">
        <v>710.68899999999996</v>
      </c>
      <c r="H550" s="237">
        <v>2256.462</v>
      </c>
      <c r="I550" s="237">
        <v>2257.9899999999998</v>
      </c>
      <c r="J550" s="237">
        <v>2262.5279999999998</v>
      </c>
      <c r="K550" s="237">
        <v>2261.7919999999999</v>
      </c>
      <c r="L550" s="237">
        <v>2273.328</v>
      </c>
      <c r="M550" s="237">
        <v>2277.8009999999999</v>
      </c>
      <c r="N550" s="237">
        <v>2286.1669999999999</v>
      </c>
      <c r="O550" s="237">
        <v>2218.1350000000002</v>
      </c>
      <c r="P550" s="237">
        <v>2237.721</v>
      </c>
      <c r="Q550" s="237">
        <v>2253.0030000000002</v>
      </c>
      <c r="R550" s="237">
        <v>2300.143</v>
      </c>
      <c r="S550" s="237">
        <v>2260.6460000000002</v>
      </c>
      <c r="T550" s="237">
        <v>2270.46</v>
      </c>
      <c r="U550" s="237">
        <v>2278.922</v>
      </c>
      <c r="V550" s="237">
        <v>2280.0940000000001</v>
      </c>
      <c r="W550" s="237">
        <v>2269.248</v>
      </c>
      <c r="X550" s="237">
        <v>2262.1689999999999</v>
      </c>
      <c r="Y550" s="237">
        <v>2266.4029999999998</v>
      </c>
      <c r="Z550" s="237">
        <v>43.881</v>
      </c>
      <c r="AA550" s="237">
        <v>54.997999999999998</v>
      </c>
    </row>
    <row r="551" spans="1:27" x14ac:dyDescent="0.25">
      <c r="A551" s="238">
        <v>45496.75</v>
      </c>
      <c r="B551" s="237">
        <v>38749</v>
      </c>
      <c r="C551" s="237">
        <v>921.70399999999995</v>
      </c>
      <c r="D551" s="237">
        <v>916.17399999999998</v>
      </c>
      <c r="E551" s="237">
        <v>929.89300000000003</v>
      </c>
      <c r="F551" s="237">
        <v>917.67100000000005</v>
      </c>
      <c r="G551" s="237">
        <v>500.29599999999999</v>
      </c>
      <c r="H551" s="237">
        <v>2150.3510000000001</v>
      </c>
      <c r="I551" s="237">
        <v>2148.8440000000001</v>
      </c>
      <c r="J551" s="237">
        <v>2147.739</v>
      </c>
      <c r="K551" s="237">
        <v>2146.7620000000002</v>
      </c>
      <c r="L551" s="237">
        <v>2155.9679999999998</v>
      </c>
      <c r="M551" s="237">
        <v>2160.4679999999998</v>
      </c>
      <c r="N551" s="237">
        <v>2173.819</v>
      </c>
      <c r="O551" s="237">
        <v>2106.3760000000002</v>
      </c>
      <c r="P551" s="237">
        <v>2129.0390000000002</v>
      </c>
      <c r="Q551" s="237">
        <v>2146.1950000000002</v>
      </c>
      <c r="R551" s="237">
        <v>2188.9499999999998</v>
      </c>
      <c r="S551" s="237">
        <v>2145.8960000000002</v>
      </c>
      <c r="T551" s="237">
        <v>2152.752</v>
      </c>
      <c r="U551" s="237">
        <v>2158.4180000000001</v>
      </c>
      <c r="V551" s="237">
        <v>2152.4409999999998</v>
      </c>
      <c r="W551" s="237">
        <v>2155.2130000000002</v>
      </c>
      <c r="X551" s="237">
        <v>2147.665</v>
      </c>
      <c r="Y551" s="237">
        <v>2149.5569999999998</v>
      </c>
      <c r="Z551" s="237">
        <v>43.642000000000003</v>
      </c>
      <c r="AA551" s="237">
        <v>54.585999999999999</v>
      </c>
    </row>
    <row r="552" spans="1:27" x14ac:dyDescent="0.25">
      <c r="A552" s="238">
        <v>45496.791666666664</v>
      </c>
      <c r="B552" s="237">
        <v>32204</v>
      </c>
      <c r="C552" s="237">
        <v>783.3</v>
      </c>
      <c r="D552" s="237">
        <v>816.14300000000003</v>
      </c>
      <c r="E552" s="237">
        <v>807.41099999999994</v>
      </c>
      <c r="F552" s="237">
        <v>793.59199999999998</v>
      </c>
      <c r="G552" s="237">
        <v>240.87100000000001</v>
      </c>
      <c r="H552" s="237">
        <v>1836.6679999999999</v>
      </c>
      <c r="I552" s="237">
        <v>1804.799</v>
      </c>
      <c r="J552" s="237">
        <v>1843.556</v>
      </c>
      <c r="K552" s="237">
        <v>1843.1389999999999</v>
      </c>
      <c r="L552" s="237">
        <v>1864.7449999999999</v>
      </c>
      <c r="M552" s="237">
        <v>1850.03</v>
      </c>
      <c r="N552" s="237">
        <v>1861.8140000000001</v>
      </c>
      <c r="O552" s="237">
        <v>1805.164</v>
      </c>
      <c r="P552" s="237">
        <v>1784.2819999999999</v>
      </c>
      <c r="Q552" s="237">
        <v>1793.079</v>
      </c>
      <c r="R552" s="237">
        <v>1852.1610000000001</v>
      </c>
      <c r="S552" s="237">
        <v>1818.422</v>
      </c>
      <c r="T552" s="237">
        <v>1829.817</v>
      </c>
      <c r="U552" s="237">
        <v>1803.9749999999999</v>
      </c>
      <c r="V552" s="237">
        <v>1835.913</v>
      </c>
      <c r="W552" s="237">
        <v>1821.633</v>
      </c>
      <c r="X552" s="237">
        <v>1781.1659999999999</v>
      </c>
      <c r="Y552" s="237">
        <v>1813.8140000000001</v>
      </c>
      <c r="Z552" s="237">
        <v>41.347999999999999</v>
      </c>
      <c r="AA552" s="237">
        <v>51.182000000000002</v>
      </c>
    </row>
    <row r="553" spans="1:27" x14ac:dyDescent="0.25">
      <c r="A553" s="238">
        <v>45496.833333333336</v>
      </c>
      <c r="B553" s="237">
        <v>12860</v>
      </c>
      <c r="C553" s="237">
        <v>352.29300000000001</v>
      </c>
      <c r="D553" s="237">
        <v>440.75299999999999</v>
      </c>
      <c r="E553" s="237">
        <v>407.08699999999999</v>
      </c>
      <c r="F553" s="237">
        <v>378.42200000000003</v>
      </c>
      <c r="G553" s="237">
        <v>134.92599999999999</v>
      </c>
      <c r="H553" s="237">
        <v>736.65800000000002</v>
      </c>
      <c r="I553" s="237">
        <v>662.06200000000001</v>
      </c>
      <c r="J553" s="237">
        <v>729.02499999999998</v>
      </c>
      <c r="K553" s="237">
        <v>708.27800000000002</v>
      </c>
      <c r="L553" s="237">
        <v>719.29200000000003</v>
      </c>
      <c r="M553" s="237">
        <v>741.89499999999998</v>
      </c>
      <c r="N553" s="237">
        <v>757.28899999999999</v>
      </c>
      <c r="O553" s="237">
        <v>741.71900000000005</v>
      </c>
      <c r="P553" s="237">
        <v>655.851</v>
      </c>
      <c r="Q553" s="237">
        <v>690.86400000000003</v>
      </c>
      <c r="R553" s="237">
        <v>706.60799999999995</v>
      </c>
      <c r="S553" s="237">
        <v>703.66200000000003</v>
      </c>
      <c r="T553" s="237">
        <v>714.03399999999999</v>
      </c>
      <c r="U553" s="237">
        <v>674.846</v>
      </c>
      <c r="V553" s="237">
        <v>701.96699999999998</v>
      </c>
      <c r="W553" s="237">
        <v>679.61500000000001</v>
      </c>
      <c r="X553" s="237">
        <v>670.346</v>
      </c>
      <c r="Y553" s="237">
        <v>718.65099999999995</v>
      </c>
      <c r="Z553" s="237">
        <v>37.444000000000003</v>
      </c>
      <c r="AA553" s="237">
        <v>42.524000000000001</v>
      </c>
    </row>
    <row r="554" spans="1:27" x14ac:dyDescent="0.25">
      <c r="A554" s="238">
        <v>45496.875</v>
      </c>
      <c r="B554" s="237">
        <v>1040</v>
      </c>
      <c r="C554" s="237">
        <v>25.018999999999998</v>
      </c>
      <c r="D554" s="237">
        <v>41.537999999999997</v>
      </c>
      <c r="E554" s="237">
        <v>33.271000000000001</v>
      </c>
      <c r="F554" s="237">
        <v>29.628</v>
      </c>
      <c r="G554" s="237">
        <v>16.18</v>
      </c>
      <c r="H554" s="237">
        <v>60.738999999999997</v>
      </c>
      <c r="I554" s="237">
        <v>52.107999999999997</v>
      </c>
      <c r="J554" s="237">
        <v>60.012999999999998</v>
      </c>
      <c r="K554" s="237">
        <v>60.24</v>
      </c>
      <c r="L554" s="237">
        <v>63.253999999999998</v>
      </c>
      <c r="M554" s="237">
        <v>60.746000000000002</v>
      </c>
      <c r="N554" s="237">
        <v>62.468000000000004</v>
      </c>
      <c r="O554" s="237">
        <v>62.22</v>
      </c>
      <c r="P554" s="237">
        <v>50.259</v>
      </c>
      <c r="Q554" s="237">
        <v>50.417999999999999</v>
      </c>
      <c r="R554" s="237">
        <v>56.210999999999999</v>
      </c>
      <c r="S554" s="237">
        <v>56.274999999999999</v>
      </c>
      <c r="T554" s="237">
        <v>58.122999999999998</v>
      </c>
      <c r="U554" s="237">
        <v>53.006</v>
      </c>
      <c r="V554" s="237">
        <v>59.767000000000003</v>
      </c>
      <c r="W554" s="237">
        <v>55.304000000000002</v>
      </c>
      <c r="X554" s="237">
        <v>46.908999999999999</v>
      </c>
      <c r="Y554" s="237">
        <v>55.662999999999997</v>
      </c>
      <c r="Z554" s="237">
        <v>31.835000000000001</v>
      </c>
      <c r="AA554" s="237">
        <v>32.267000000000003</v>
      </c>
    </row>
    <row r="555" spans="1:27" x14ac:dyDescent="0.25">
      <c r="A555" s="238">
        <v>45496.916666666664</v>
      </c>
      <c r="B555" s="237">
        <v>0</v>
      </c>
      <c r="C555" s="237">
        <v>0</v>
      </c>
      <c r="D555" s="237">
        <v>0</v>
      </c>
      <c r="E555" s="237">
        <v>0</v>
      </c>
      <c r="F555" s="237">
        <v>0</v>
      </c>
      <c r="G555" s="237">
        <v>0</v>
      </c>
      <c r="H555" s="237">
        <v>0</v>
      </c>
      <c r="I555" s="237">
        <v>0</v>
      </c>
      <c r="J555" s="237">
        <v>0</v>
      </c>
      <c r="K555" s="237">
        <v>0</v>
      </c>
      <c r="L555" s="237">
        <v>0</v>
      </c>
      <c r="M555" s="237">
        <v>0</v>
      </c>
      <c r="N555" s="237">
        <v>0</v>
      </c>
      <c r="O555" s="237">
        <v>0</v>
      </c>
      <c r="P555" s="237">
        <v>0</v>
      </c>
      <c r="Q555" s="237">
        <v>0</v>
      </c>
      <c r="R555" s="237">
        <v>0</v>
      </c>
      <c r="S555" s="237">
        <v>0</v>
      </c>
      <c r="T555" s="237">
        <v>0</v>
      </c>
      <c r="U555" s="237">
        <v>0</v>
      </c>
      <c r="V555" s="237">
        <v>0</v>
      </c>
      <c r="W555" s="237">
        <v>0</v>
      </c>
      <c r="X555" s="237">
        <v>0</v>
      </c>
      <c r="Y555" s="237">
        <v>0</v>
      </c>
      <c r="Z555" s="237">
        <v>29.308</v>
      </c>
      <c r="AA555" s="237">
        <v>28.902999999999999</v>
      </c>
    </row>
    <row r="556" spans="1:27" x14ac:dyDescent="0.25">
      <c r="A556" s="238">
        <v>45496.958333333336</v>
      </c>
      <c r="B556" s="237">
        <v>0</v>
      </c>
      <c r="C556" s="237">
        <v>0</v>
      </c>
      <c r="D556" s="237">
        <v>0</v>
      </c>
      <c r="E556" s="237">
        <v>0</v>
      </c>
      <c r="F556" s="237">
        <v>0</v>
      </c>
      <c r="G556" s="237">
        <v>0</v>
      </c>
      <c r="H556" s="237">
        <v>0</v>
      </c>
      <c r="I556" s="237">
        <v>0</v>
      </c>
      <c r="J556" s="237">
        <v>0</v>
      </c>
      <c r="K556" s="237">
        <v>0</v>
      </c>
      <c r="L556" s="237">
        <v>0</v>
      </c>
      <c r="M556" s="237">
        <v>0</v>
      </c>
      <c r="N556" s="237">
        <v>0</v>
      </c>
      <c r="O556" s="237">
        <v>0</v>
      </c>
      <c r="P556" s="237">
        <v>0</v>
      </c>
      <c r="Q556" s="237">
        <v>0</v>
      </c>
      <c r="R556" s="237">
        <v>0</v>
      </c>
      <c r="S556" s="237">
        <v>0</v>
      </c>
      <c r="T556" s="237">
        <v>0</v>
      </c>
      <c r="U556" s="237">
        <v>0</v>
      </c>
      <c r="V556" s="237">
        <v>0</v>
      </c>
      <c r="W556" s="237">
        <v>0</v>
      </c>
      <c r="X556" s="237">
        <v>0</v>
      </c>
      <c r="Y556" s="237">
        <v>0</v>
      </c>
      <c r="Z556" s="237">
        <v>28.152999999999999</v>
      </c>
      <c r="AA556" s="237">
        <v>27.736999999999998</v>
      </c>
    </row>
    <row r="557" spans="1:27" x14ac:dyDescent="0.25">
      <c r="A557" s="238">
        <v>45497</v>
      </c>
      <c r="B557" s="237">
        <v>0</v>
      </c>
      <c r="C557" s="237">
        <v>0</v>
      </c>
      <c r="D557" s="237">
        <v>0</v>
      </c>
      <c r="E557" s="237">
        <v>0</v>
      </c>
      <c r="F557" s="237">
        <v>0</v>
      </c>
      <c r="G557" s="237">
        <v>0</v>
      </c>
      <c r="H557" s="237">
        <v>0</v>
      </c>
      <c r="I557" s="237">
        <v>0</v>
      </c>
      <c r="J557" s="237">
        <v>0</v>
      </c>
      <c r="K557" s="237">
        <v>0</v>
      </c>
      <c r="L557" s="237">
        <v>0</v>
      </c>
      <c r="M557" s="237">
        <v>0</v>
      </c>
      <c r="N557" s="237">
        <v>0</v>
      </c>
      <c r="O557" s="237">
        <v>0</v>
      </c>
      <c r="P557" s="237">
        <v>0</v>
      </c>
      <c r="Q557" s="237">
        <v>0</v>
      </c>
      <c r="R557" s="237">
        <v>0</v>
      </c>
      <c r="S557" s="237">
        <v>0</v>
      </c>
      <c r="T557" s="237">
        <v>0</v>
      </c>
      <c r="U557" s="237">
        <v>0</v>
      </c>
      <c r="V557" s="237">
        <v>0</v>
      </c>
      <c r="W557" s="237">
        <v>0</v>
      </c>
      <c r="X557" s="237">
        <v>0</v>
      </c>
      <c r="Y557" s="237">
        <v>0</v>
      </c>
      <c r="Z557" s="237">
        <v>27.588000000000001</v>
      </c>
      <c r="AA557" s="237">
        <v>27.158000000000001</v>
      </c>
    </row>
    <row r="558" spans="1:27" x14ac:dyDescent="0.25">
      <c r="A558" s="238">
        <v>45497.041666666664</v>
      </c>
      <c r="B558" s="237">
        <v>0</v>
      </c>
      <c r="C558" s="237">
        <v>0</v>
      </c>
      <c r="D558" s="237">
        <v>0</v>
      </c>
      <c r="E558" s="237">
        <v>0</v>
      </c>
      <c r="F558" s="237">
        <v>0</v>
      </c>
      <c r="G558" s="237">
        <v>0</v>
      </c>
      <c r="H558" s="237">
        <v>0</v>
      </c>
      <c r="I558" s="237">
        <v>0</v>
      </c>
      <c r="J558" s="237">
        <v>0</v>
      </c>
      <c r="K558" s="237">
        <v>0</v>
      </c>
      <c r="L558" s="237">
        <v>0</v>
      </c>
      <c r="M558" s="237">
        <v>0</v>
      </c>
      <c r="N558" s="237">
        <v>0</v>
      </c>
      <c r="O558" s="237">
        <v>0</v>
      </c>
      <c r="P558" s="237">
        <v>0</v>
      </c>
      <c r="Q558" s="237">
        <v>0</v>
      </c>
      <c r="R558" s="237">
        <v>0</v>
      </c>
      <c r="S558" s="237">
        <v>0</v>
      </c>
      <c r="T558" s="237">
        <v>0</v>
      </c>
      <c r="U558" s="237">
        <v>0</v>
      </c>
      <c r="V558" s="237">
        <v>0</v>
      </c>
      <c r="W558" s="237">
        <v>0</v>
      </c>
      <c r="X558" s="237">
        <v>0</v>
      </c>
      <c r="Y558" s="237">
        <v>0</v>
      </c>
      <c r="Z558" s="237">
        <v>26.655999999999999</v>
      </c>
      <c r="AA558" s="237">
        <v>26.111999999999998</v>
      </c>
    </row>
    <row r="559" spans="1:27" x14ac:dyDescent="0.25">
      <c r="A559" s="238">
        <v>45497.083333333336</v>
      </c>
      <c r="B559" s="237">
        <v>0</v>
      </c>
      <c r="C559" s="237">
        <v>0</v>
      </c>
      <c r="D559" s="237">
        <v>0</v>
      </c>
      <c r="E559" s="237">
        <v>0</v>
      </c>
      <c r="F559" s="237">
        <v>0</v>
      </c>
      <c r="G559" s="237">
        <v>0</v>
      </c>
      <c r="H559" s="237">
        <v>0</v>
      </c>
      <c r="I559" s="237">
        <v>0</v>
      </c>
      <c r="J559" s="237">
        <v>0</v>
      </c>
      <c r="K559" s="237">
        <v>0</v>
      </c>
      <c r="L559" s="237">
        <v>0</v>
      </c>
      <c r="M559" s="237">
        <v>0</v>
      </c>
      <c r="N559" s="237">
        <v>0</v>
      </c>
      <c r="O559" s="237">
        <v>0</v>
      </c>
      <c r="P559" s="237">
        <v>0</v>
      </c>
      <c r="Q559" s="237">
        <v>0</v>
      </c>
      <c r="R559" s="237">
        <v>0</v>
      </c>
      <c r="S559" s="237">
        <v>0</v>
      </c>
      <c r="T559" s="237">
        <v>0</v>
      </c>
      <c r="U559" s="237">
        <v>0</v>
      </c>
      <c r="V559" s="237">
        <v>0</v>
      </c>
      <c r="W559" s="237">
        <v>0</v>
      </c>
      <c r="X559" s="237">
        <v>0</v>
      </c>
      <c r="Y559" s="237">
        <v>0</v>
      </c>
      <c r="Z559" s="237">
        <v>24.285</v>
      </c>
      <c r="AA559" s="237">
        <v>23.771000000000001</v>
      </c>
    </row>
    <row r="560" spans="1:27" x14ac:dyDescent="0.25">
      <c r="A560" s="238">
        <v>45497.125</v>
      </c>
      <c r="B560" s="237">
        <v>0</v>
      </c>
      <c r="C560" s="237">
        <v>0</v>
      </c>
      <c r="D560" s="237">
        <v>0</v>
      </c>
      <c r="E560" s="237">
        <v>0</v>
      </c>
      <c r="F560" s="237">
        <v>0</v>
      </c>
      <c r="G560" s="237">
        <v>0</v>
      </c>
      <c r="H560" s="237">
        <v>0</v>
      </c>
      <c r="I560" s="237">
        <v>0</v>
      </c>
      <c r="J560" s="237">
        <v>0</v>
      </c>
      <c r="K560" s="237">
        <v>0</v>
      </c>
      <c r="L560" s="237">
        <v>0</v>
      </c>
      <c r="M560" s="237">
        <v>0</v>
      </c>
      <c r="N560" s="237">
        <v>0</v>
      </c>
      <c r="O560" s="237">
        <v>0</v>
      </c>
      <c r="P560" s="237">
        <v>0</v>
      </c>
      <c r="Q560" s="237">
        <v>0</v>
      </c>
      <c r="R560" s="237">
        <v>0</v>
      </c>
      <c r="S560" s="237">
        <v>0</v>
      </c>
      <c r="T560" s="237">
        <v>0</v>
      </c>
      <c r="U560" s="237">
        <v>0</v>
      </c>
      <c r="V560" s="237">
        <v>0</v>
      </c>
      <c r="W560" s="237">
        <v>0</v>
      </c>
      <c r="X560" s="237">
        <v>0</v>
      </c>
      <c r="Y560" s="237">
        <v>0</v>
      </c>
      <c r="Z560" s="237">
        <v>23.178000000000001</v>
      </c>
      <c r="AA560" s="237">
        <v>22.584</v>
      </c>
    </row>
    <row r="561" spans="1:27" x14ac:dyDescent="0.25">
      <c r="A561" s="238">
        <v>45497.166666666664</v>
      </c>
      <c r="B561" s="237">
        <v>0</v>
      </c>
      <c r="C561" s="237">
        <v>0</v>
      </c>
      <c r="D561" s="237">
        <v>0</v>
      </c>
      <c r="E561" s="237">
        <v>0</v>
      </c>
      <c r="F561" s="237">
        <v>0</v>
      </c>
      <c r="G561" s="237">
        <v>0</v>
      </c>
      <c r="H561" s="237">
        <v>0</v>
      </c>
      <c r="I561" s="237">
        <v>0</v>
      </c>
      <c r="J561" s="237">
        <v>0</v>
      </c>
      <c r="K561" s="237">
        <v>0</v>
      </c>
      <c r="L561" s="237">
        <v>0</v>
      </c>
      <c r="M561" s="237">
        <v>0</v>
      </c>
      <c r="N561" s="237">
        <v>0</v>
      </c>
      <c r="O561" s="237">
        <v>0</v>
      </c>
      <c r="P561" s="237">
        <v>0</v>
      </c>
      <c r="Q561" s="237">
        <v>0</v>
      </c>
      <c r="R561" s="237">
        <v>0</v>
      </c>
      <c r="S561" s="237">
        <v>0</v>
      </c>
      <c r="T561" s="237">
        <v>0</v>
      </c>
      <c r="U561" s="237">
        <v>0</v>
      </c>
      <c r="V561" s="237">
        <v>0</v>
      </c>
      <c r="W561" s="237">
        <v>0</v>
      </c>
      <c r="X561" s="237">
        <v>0</v>
      </c>
      <c r="Y561" s="237">
        <v>0</v>
      </c>
      <c r="Z561" s="237">
        <v>22.248999999999999</v>
      </c>
      <c r="AA561" s="237">
        <v>21.667000000000002</v>
      </c>
    </row>
    <row r="562" spans="1:27" x14ac:dyDescent="0.25">
      <c r="A562" s="238">
        <v>45497.208333333336</v>
      </c>
      <c r="B562" s="237">
        <v>0</v>
      </c>
      <c r="C562" s="237">
        <v>0</v>
      </c>
      <c r="D562" s="237">
        <v>0</v>
      </c>
      <c r="E562" s="237">
        <v>0</v>
      </c>
      <c r="F562" s="237">
        <v>0</v>
      </c>
      <c r="G562" s="237">
        <v>0</v>
      </c>
      <c r="H562" s="237">
        <v>0</v>
      </c>
      <c r="I562" s="237">
        <v>0</v>
      </c>
      <c r="J562" s="237">
        <v>0</v>
      </c>
      <c r="K562" s="237">
        <v>0</v>
      </c>
      <c r="L562" s="237">
        <v>0</v>
      </c>
      <c r="M562" s="237">
        <v>0</v>
      </c>
      <c r="N562" s="237">
        <v>0</v>
      </c>
      <c r="O562" s="237">
        <v>0</v>
      </c>
      <c r="P562" s="237">
        <v>0</v>
      </c>
      <c r="Q562" s="237">
        <v>0</v>
      </c>
      <c r="R562" s="237">
        <v>0</v>
      </c>
      <c r="S562" s="237">
        <v>0</v>
      </c>
      <c r="T562" s="237">
        <v>0</v>
      </c>
      <c r="U562" s="237">
        <v>0</v>
      </c>
      <c r="V562" s="237">
        <v>0</v>
      </c>
      <c r="W562" s="237">
        <v>0</v>
      </c>
      <c r="X562" s="237">
        <v>0</v>
      </c>
      <c r="Y562" s="237">
        <v>0</v>
      </c>
      <c r="Z562" s="237">
        <v>22.030999999999999</v>
      </c>
      <c r="AA562" s="237">
        <v>21.443999999999999</v>
      </c>
    </row>
    <row r="563" spans="1:27" x14ac:dyDescent="0.25">
      <c r="A563" s="238">
        <v>45497.25</v>
      </c>
      <c r="B563" s="237">
        <v>0</v>
      </c>
      <c r="C563" s="237">
        <v>0</v>
      </c>
      <c r="D563" s="237">
        <v>0</v>
      </c>
      <c r="E563" s="237">
        <v>0</v>
      </c>
      <c r="F563" s="237">
        <v>0</v>
      </c>
      <c r="G563" s="237">
        <v>0</v>
      </c>
      <c r="H563" s="237">
        <v>0</v>
      </c>
      <c r="I563" s="237">
        <v>0</v>
      </c>
      <c r="J563" s="237">
        <v>0</v>
      </c>
      <c r="K563" s="237">
        <v>0</v>
      </c>
      <c r="L563" s="237">
        <v>0</v>
      </c>
      <c r="M563" s="237">
        <v>0</v>
      </c>
      <c r="N563" s="237">
        <v>0</v>
      </c>
      <c r="O563" s="237">
        <v>0</v>
      </c>
      <c r="P563" s="237">
        <v>0</v>
      </c>
      <c r="Q563" s="237">
        <v>0</v>
      </c>
      <c r="R563" s="237">
        <v>0</v>
      </c>
      <c r="S563" s="237">
        <v>0</v>
      </c>
      <c r="T563" s="237">
        <v>0</v>
      </c>
      <c r="U563" s="237">
        <v>0</v>
      </c>
      <c r="V563" s="237">
        <v>0</v>
      </c>
      <c r="W563" s="237">
        <v>0</v>
      </c>
      <c r="X563" s="237">
        <v>0</v>
      </c>
      <c r="Y563" s="237">
        <v>0</v>
      </c>
      <c r="Z563" s="237">
        <v>21.864000000000001</v>
      </c>
      <c r="AA563" s="237">
        <v>21.236000000000001</v>
      </c>
    </row>
    <row r="564" spans="1:27" x14ac:dyDescent="0.25">
      <c r="A564" s="238">
        <v>45497.291666666664</v>
      </c>
      <c r="B564" s="237">
        <v>467</v>
      </c>
      <c r="C564" s="237">
        <v>14.090999999999999</v>
      </c>
      <c r="D564" s="237">
        <v>10.917</v>
      </c>
      <c r="E564" s="237">
        <v>12.678000000000001</v>
      </c>
      <c r="F564" s="237">
        <v>13.638999999999999</v>
      </c>
      <c r="G564" s="237">
        <v>17.934999999999999</v>
      </c>
      <c r="H564" s="237">
        <v>32.335000000000001</v>
      </c>
      <c r="I564" s="237">
        <v>33.536999999999999</v>
      </c>
      <c r="J564" s="237">
        <v>29.26</v>
      </c>
      <c r="K564" s="237">
        <v>28.251000000000001</v>
      </c>
      <c r="L564" s="237">
        <v>28.151</v>
      </c>
      <c r="M564" s="237">
        <v>28.696999999999999</v>
      </c>
      <c r="N564" s="237">
        <v>30.045000000000002</v>
      </c>
      <c r="O564" s="237">
        <v>31.401</v>
      </c>
      <c r="P564" s="237">
        <v>31.556999999999999</v>
      </c>
      <c r="Q564" s="237">
        <v>34.554000000000002</v>
      </c>
      <c r="R564" s="237">
        <v>31.404</v>
      </c>
      <c r="S564" s="237">
        <v>29.117999999999999</v>
      </c>
      <c r="T564" s="237">
        <v>30.241</v>
      </c>
      <c r="U564" s="237">
        <v>29.231000000000002</v>
      </c>
      <c r="V564" s="237">
        <v>27.454000000000001</v>
      </c>
      <c r="W564" s="237">
        <v>28.952999999999999</v>
      </c>
      <c r="X564" s="237">
        <v>32.305</v>
      </c>
      <c r="Y564" s="237">
        <v>28.998000000000001</v>
      </c>
      <c r="Z564" s="237">
        <v>21.744</v>
      </c>
      <c r="AA564" s="237">
        <v>21.103000000000002</v>
      </c>
    </row>
    <row r="565" spans="1:27" x14ac:dyDescent="0.25">
      <c r="A565" s="238">
        <v>45497.333333333336</v>
      </c>
      <c r="B565" s="237">
        <v>9632</v>
      </c>
      <c r="C565" s="237">
        <v>241.44200000000001</v>
      </c>
      <c r="D565" s="237">
        <v>176.94499999999999</v>
      </c>
      <c r="E565" s="237">
        <v>207.44200000000001</v>
      </c>
      <c r="F565" s="237">
        <v>236.43100000000001</v>
      </c>
      <c r="G565" s="237">
        <v>149.49700000000001</v>
      </c>
      <c r="H565" s="237">
        <v>560.90599999999995</v>
      </c>
      <c r="I565" s="237">
        <v>610.78700000000003</v>
      </c>
      <c r="J565" s="237">
        <v>535.30499999999995</v>
      </c>
      <c r="K565" s="237">
        <v>510.03199999999998</v>
      </c>
      <c r="L565" s="237">
        <v>491.28399999999999</v>
      </c>
      <c r="M565" s="237">
        <v>498.94499999999999</v>
      </c>
      <c r="N565" s="237">
        <v>528.53800000000001</v>
      </c>
      <c r="O565" s="237">
        <v>536.42899999999997</v>
      </c>
      <c r="P565" s="237">
        <v>581.029</v>
      </c>
      <c r="Q565" s="237">
        <v>612.29399999999998</v>
      </c>
      <c r="R565" s="237">
        <v>580.06899999999996</v>
      </c>
      <c r="S565" s="237">
        <v>527.27599999999995</v>
      </c>
      <c r="T565" s="237">
        <v>525.07500000000005</v>
      </c>
      <c r="U565" s="237">
        <v>523.56799999999998</v>
      </c>
      <c r="V565" s="237">
        <v>481.54300000000001</v>
      </c>
      <c r="W565" s="237">
        <v>536.70500000000004</v>
      </c>
      <c r="X565" s="237">
        <v>589.97400000000005</v>
      </c>
      <c r="Y565" s="237">
        <v>511.255</v>
      </c>
      <c r="Z565" s="237">
        <v>27.091999999999999</v>
      </c>
      <c r="AA565" s="237">
        <v>27.608000000000001</v>
      </c>
    </row>
    <row r="566" spans="1:27" x14ac:dyDescent="0.25">
      <c r="A566" s="238">
        <v>45497.375</v>
      </c>
      <c r="B566" s="237">
        <v>28643</v>
      </c>
      <c r="C566" s="237">
        <v>710.21699999999998</v>
      </c>
      <c r="D566" s="237">
        <v>646.89400000000001</v>
      </c>
      <c r="E566" s="237">
        <v>677.197</v>
      </c>
      <c r="F566" s="237">
        <v>685.29</v>
      </c>
      <c r="G566" s="237">
        <v>350.70600000000002</v>
      </c>
      <c r="H566" s="237">
        <v>1634.539</v>
      </c>
      <c r="I566" s="237">
        <v>1676.3119999999999</v>
      </c>
      <c r="J566" s="237">
        <v>1610.549</v>
      </c>
      <c r="K566" s="237">
        <v>1593.605</v>
      </c>
      <c r="L566" s="237">
        <v>1574.961</v>
      </c>
      <c r="M566" s="237">
        <v>1579.0540000000001</v>
      </c>
      <c r="N566" s="237">
        <v>1627.2819999999999</v>
      </c>
      <c r="O566" s="237">
        <v>1610.4390000000001</v>
      </c>
      <c r="P566" s="237">
        <v>1645.999</v>
      </c>
      <c r="Q566" s="237">
        <v>1684.056</v>
      </c>
      <c r="R566" s="237">
        <v>1665.3320000000001</v>
      </c>
      <c r="S566" s="237">
        <v>1600.9069999999999</v>
      </c>
      <c r="T566" s="237">
        <v>1593.6320000000001</v>
      </c>
      <c r="U566" s="237">
        <v>1605.454</v>
      </c>
      <c r="V566" s="237">
        <v>1557.7729999999999</v>
      </c>
      <c r="W566" s="237">
        <v>1621.3820000000001</v>
      </c>
      <c r="X566" s="237">
        <v>1639.329</v>
      </c>
      <c r="Y566" s="237">
        <v>1583.6610000000001</v>
      </c>
      <c r="Z566" s="237">
        <v>35.799999999999997</v>
      </c>
      <c r="AA566" s="237">
        <v>42.686</v>
      </c>
    </row>
    <row r="567" spans="1:27" x14ac:dyDescent="0.25">
      <c r="A567" s="238">
        <v>45497.416666666664</v>
      </c>
      <c r="B567" s="237">
        <v>36343</v>
      </c>
      <c r="C567" s="237">
        <v>894.96</v>
      </c>
      <c r="D567" s="237">
        <v>881.83</v>
      </c>
      <c r="E567" s="237">
        <v>879.72</v>
      </c>
      <c r="F567" s="237">
        <v>862.45699999999999</v>
      </c>
      <c r="G567" s="237">
        <v>566.66800000000001</v>
      </c>
      <c r="H567" s="237">
        <v>2077.6860000000001</v>
      </c>
      <c r="I567" s="237">
        <v>2084.0360000000001</v>
      </c>
      <c r="J567" s="237">
        <v>2052.7289999999998</v>
      </c>
      <c r="K567" s="237">
        <v>2055.277</v>
      </c>
      <c r="L567" s="237">
        <v>2057.5210000000002</v>
      </c>
      <c r="M567" s="237">
        <v>2070.9470000000001</v>
      </c>
      <c r="N567" s="237">
        <v>2092.328</v>
      </c>
      <c r="O567" s="237">
        <v>2065.6030000000001</v>
      </c>
      <c r="P567" s="237">
        <v>2055.8270000000002</v>
      </c>
      <c r="Q567" s="237">
        <v>2084.886</v>
      </c>
      <c r="R567" s="237">
        <v>2074.913</v>
      </c>
      <c r="S567" s="237">
        <v>2037.7370000000001</v>
      </c>
      <c r="T567" s="237">
        <v>2041.662</v>
      </c>
      <c r="U567" s="237">
        <v>2053.826</v>
      </c>
      <c r="V567" s="237">
        <v>2041.6510000000001</v>
      </c>
      <c r="W567" s="237">
        <v>2062.7530000000002</v>
      </c>
      <c r="X567" s="237">
        <v>2033.0719999999999</v>
      </c>
      <c r="Y567" s="237">
        <v>2033.2049999999999</v>
      </c>
      <c r="Z567" s="237">
        <v>40.975999999999999</v>
      </c>
      <c r="AA567" s="237">
        <v>52.442</v>
      </c>
    </row>
    <row r="568" spans="1:27" x14ac:dyDescent="0.25">
      <c r="A568" s="238">
        <v>45497.458333333336</v>
      </c>
      <c r="B568" s="237">
        <v>36726</v>
      </c>
      <c r="C568" s="237">
        <v>888.17100000000005</v>
      </c>
      <c r="D568" s="237">
        <v>868.16099999999994</v>
      </c>
      <c r="E568" s="237">
        <v>876.024</v>
      </c>
      <c r="F568" s="237">
        <v>860.80200000000002</v>
      </c>
      <c r="G568" s="237">
        <v>675.66300000000001</v>
      </c>
      <c r="H568" s="237">
        <v>2054.0810000000001</v>
      </c>
      <c r="I568" s="237">
        <v>2066.6419999999998</v>
      </c>
      <c r="J568" s="237">
        <v>2010.5450000000001</v>
      </c>
      <c r="K568" s="237">
        <v>2012.17</v>
      </c>
      <c r="L568" s="237">
        <v>2018.0650000000001</v>
      </c>
      <c r="M568" s="237">
        <v>2031.8130000000001</v>
      </c>
      <c r="N568" s="237">
        <v>2050.1999999999998</v>
      </c>
      <c r="O568" s="237">
        <v>2031.4590000000001</v>
      </c>
      <c r="P568" s="237">
        <v>2026.576</v>
      </c>
      <c r="Q568" s="237">
        <v>2050.6660000000002</v>
      </c>
      <c r="R568" s="237">
        <v>2042.37</v>
      </c>
      <c r="S568" s="237">
        <v>2008.171</v>
      </c>
      <c r="T568" s="237">
        <v>2013.62</v>
      </c>
      <c r="U568" s="237">
        <v>2026.9570000000001</v>
      </c>
      <c r="V568" s="237">
        <v>2025.925</v>
      </c>
      <c r="W568" s="237">
        <v>2032.912</v>
      </c>
      <c r="X568" s="237">
        <v>2011.5</v>
      </c>
      <c r="Y568" s="237">
        <v>2011.7460000000001</v>
      </c>
      <c r="Z568" s="237">
        <v>43.994999999999997</v>
      </c>
      <c r="AA568" s="237">
        <v>55.817</v>
      </c>
    </row>
    <row r="569" spans="1:27" x14ac:dyDescent="0.25">
      <c r="A569" s="238">
        <v>45497.5</v>
      </c>
      <c r="B569" s="237">
        <v>39360</v>
      </c>
      <c r="C569" s="237">
        <v>976.596</v>
      </c>
      <c r="D569" s="237">
        <v>971.92600000000004</v>
      </c>
      <c r="E569" s="237">
        <v>983.25699999999995</v>
      </c>
      <c r="F569" s="237">
        <v>970.47900000000004</v>
      </c>
      <c r="G569" s="237">
        <v>866.904</v>
      </c>
      <c r="H569" s="237">
        <v>2228.712</v>
      </c>
      <c r="I569" s="237">
        <v>2233.04</v>
      </c>
      <c r="J569" s="237">
        <v>2226.34</v>
      </c>
      <c r="K569" s="237">
        <v>2225.5680000000002</v>
      </c>
      <c r="L569" s="237">
        <v>2230.44</v>
      </c>
      <c r="M569" s="237">
        <v>2240.096</v>
      </c>
      <c r="N569" s="237">
        <v>2252.4989999999998</v>
      </c>
      <c r="O569" s="237">
        <v>2233.7440000000001</v>
      </c>
      <c r="P569" s="237">
        <v>2208.4119999999998</v>
      </c>
      <c r="Q569" s="237">
        <v>2233.98</v>
      </c>
      <c r="R569" s="237">
        <v>2262.308</v>
      </c>
      <c r="S569" s="237">
        <v>2225.241</v>
      </c>
      <c r="T569" s="237">
        <v>2228.9360000000001</v>
      </c>
      <c r="U569" s="237">
        <v>2244.4789999999998</v>
      </c>
      <c r="V569" s="237">
        <v>2247.7689999999998</v>
      </c>
      <c r="W569" s="237">
        <v>2239.1030000000001</v>
      </c>
      <c r="X569" s="237">
        <v>2233.21</v>
      </c>
      <c r="Y569" s="237">
        <v>2234.4850000000001</v>
      </c>
      <c r="Z569" s="237">
        <v>48.19</v>
      </c>
      <c r="AA569" s="237">
        <v>61.046999999999997</v>
      </c>
    </row>
    <row r="570" spans="1:27" x14ac:dyDescent="0.25">
      <c r="A570" s="238">
        <v>45497.541666666664</v>
      </c>
      <c r="B570" s="237">
        <v>34252</v>
      </c>
      <c r="C570" s="237">
        <v>795.13</v>
      </c>
      <c r="D570" s="237">
        <v>805.79300000000001</v>
      </c>
      <c r="E570" s="237">
        <v>855.69799999999998</v>
      </c>
      <c r="F570" s="237">
        <v>867.34400000000005</v>
      </c>
      <c r="G570" s="237">
        <v>810.06799999999998</v>
      </c>
      <c r="H570" s="237">
        <v>1839.981</v>
      </c>
      <c r="I570" s="237">
        <v>1849.2180000000001</v>
      </c>
      <c r="J570" s="237">
        <v>1886.104</v>
      </c>
      <c r="K570" s="237">
        <v>1889.046</v>
      </c>
      <c r="L570" s="237">
        <v>1904.9190000000001</v>
      </c>
      <c r="M570" s="237">
        <v>1911.558</v>
      </c>
      <c r="N570" s="237">
        <v>1681.8119999999999</v>
      </c>
      <c r="O570" s="237">
        <v>1908.086</v>
      </c>
      <c r="P570" s="237">
        <v>1859.69</v>
      </c>
      <c r="Q570" s="237">
        <v>1905.0989999999999</v>
      </c>
      <c r="R570" s="237">
        <v>1989.6690000000001</v>
      </c>
      <c r="S570" s="237">
        <v>1955.085</v>
      </c>
      <c r="T570" s="237">
        <v>1965.625</v>
      </c>
      <c r="U570" s="237">
        <v>1987.759</v>
      </c>
      <c r="V570" s="237">
        <v>1993.229</v>
      </c>
      <c r="W570" s="237">
        <v>1974.1369999999999</v>
      </c>
      <c r="X570" s="237">
        <v>2024.8209999999999</v>
      </c>
      <c r="Y570" s="237">
        <v>2029.4760000000001</v>
      </c>
      <c r="Z570" s="237">
        <v>48.418999999999997</v>
      </c>
      <c r="AA570" s="237">
        <v>59.45</v>
      </c>
    </row>
    <row r="571" spans="1:27" x14ac:dyDescent="0.25">
      <c r="A571" s="238">
        <v>45497.583333333336</v>
      </c>
      <c r="B571" s="237">
        <v>39749</v>
      </c>
      <c r="C571" s="237">
        <v>960.89499999999998</v>
      </c>
      <c r="D571" s="237">
        <v>958.99099999999999</v>
      </c>
      <c r="E571" s="237">
        <v>975.35199999999998</v>
      </c>
      <c r="F571" s="237">
        <v>961.577</v>
      </c>
      <c r="G571" s="237">
        <v>981.79</v>
      </c>
      <c r="H571" s="237">
        <v>2236.3249999999998</v>
      </c>
      <c r="I571" s="237">
        <v>2243.7109999999998</v>
      </c>
      <c r="J571" s="237">
        <v>2251.7649999999999</v>
      </c>
      <c r="K571" s="237">
        <v>2253.7649999999999</v>
      </c>
      <c r="L571" s="237">
        <v>2261.89</v>
      </c>
      <c r="M571" s="237">
        <v>2265.6790000000001</v>
      </c>
      <c r="N571" s="237">
        <v>2265.6509999999998</v>
      </c>
      <c r="O571" s="237">
        <v>2246.7979999999998</v>
      </c>
      <c r="P571" s="237">
        <v>2229.788</v>
      </c>
      <c r="Q571" s="237">
        <v>2245.8879999999999</v>
      </c>
      <c r="R571" s="237">
        <v>2295.105</v>
      </c>
      <c r="S571" s="237">
        <v>2260.0169999999998</v>
      </c>
      <c r="T571" s="237">
        <v>2266.634</v>
      </c>
      <c r="U571" s="237">
        <v>2284.5140000000001</v>
      </c>
      <c r="V571" s="237">
        <v>2292.3850000000002</v>
      </c>
      <c r="W571" s="237">
        <v>2265.5619999999999</v>
      </c>
      <c r="X571" s="237">
        <v>2267.0590000000002</v>
      </c>
      <c r="Y571" s="237">
        <v>2270.913</v>
      </c>
      <c r="Z571" s="237">
        <v>49.689</v>
      </c>
      <c r="AA571" s="237">
        <v>60.704000000000001</v>
      </c>
    </row>
    <row r="572" spans="1:27" x14ac:dyDescent="0.25">
      <c r="A572" s="238">
        <v>45497.625</v>
      </c>
      <c r="B572" s="237">
        <v>40519</v>
      </c>
      <c r="C572" s="237">
        <v>961.31500000000005</v>
      </c>
      <c r="D572" s="237">
        <v>956.28599999999994</v>
      </c>
      <c r="E572" s="237">
        <v>973.41600000000005</v>
      </c>
      <c r="F572" s="237">
        <v>959.01800000000003</v>
      </c>
      <c r="G572" s="237">
        <v>942.61500000000001</v>
      </c>
      <c r="H572" s="237">
        <v>2229.3870000000002</v>
      </c>
      <c r="I572" s="237">
        <v>2231.4250000000002</v>
      </c>
      <c r="J572" s="237">
        <v>2245.1390000000001</v>
      </c>
      <c r="K572" s="237">
        <v>2244.7939999999999</v>
      </c>
      <c r="L572" s="237">
        <v>2254.2660000000001</v>
      </c>
      <c r="M572" s="237">
        <v>2255.509</v>
      </c>
      <c r="N572" s="237">
        <v>2251.8420000000001</v>
      </c>
      <c r="O572" s="237">
        <v>2237.9659999999999</v>
      </c>
      <c r="P572" s="237">
        <v>2217.59</v>
      </c>
      <c r="Q572" s="237">
        <v>2229.308</v>
      </c>
      <c r="R572" s="237">
        <v>2281.9969999999998</v>
      </c>
      <c r="S572" s="237">
        <v>2247.6239999999998</v>
      </c>
      <c r="T572" s="237">
        <v>2253.5010000000002</v>
      </c>
      <c r="U572" s="237">
        <v>2267.5010000000002</v>
      </c>
      <c r="V572" s="237">
        <v>2276.2570000000001</v>
      </c>
      <c r="W572" s="237">
        <v>2256.3710000000001</v>
      </c>
      <c r="X572" s="237">
        <v>2257.9250000000002</v>
      </c>
      <c r="Y572" s="237">
        <v>2264.1260000000002</v>
      </c>
      <c r="Z572" s="237">
        <v>49.228000000000002</v>
      </c>
      <c r="AA572" s="237">
        <v>60.406999999999996</v>
      </c>
    </row>
    <row r="573" spans="1:27" x14ac:dyDescent="0.25">
      <c r="A573" s="238">
        <v>45497.666666666664</v>
      </c>
      <c r="B573" s="237">
        <v>40382</v>
      </c>
      <c r="C573" s="237">
        <v>956.84900000000005</v>
      </c>
      <c r="D573" s="237">
        <v>957.74199999999996</v>
      </c>
      <c r="E573" s="237">
        <v>967.46400000000006</v>
      </c>
      <c r="F573" s="237">
        <v>960.83699999999999</v>
      </c>
      <c r="G573" s="237">
        <v>845.75300000000004</v>
      </c>
      <c r="H573" s="237">
        <v>2221.6170000000002</v>
      </c>
      <c r="I573" s="237">
        <v>2223.3510000000001</v>
      </c>
      <c r="J573" s="237">
        <v>2232.598</v>
      </c>
      <c r="K573" s="237">
        <v>2232.366</v>
      </c>
      <c r="L573" s="237">
        <v>2240.3710000000001</v>
      </c>
      <c r="M573" s="237">
        <v>2243.6570000000002</v>
      </c>
      <c r="N573" s="237">
        <v>2245.3440000000001</v>
      </c>
      <c r="O573" s="237">
        <v>2224.2020000000002</v>
      </c>
      <c r="P573" s="237">
        <v>2205.9229999999998</v>
      </c>
      <c r="Q573" s="237">
        <v>2225.0830000000001</v>
      </c>
      <c r="R573" s="237">
        <v>2266.8510000000001</v>
      </c>
      <c r="S573" s="237">
        <v>2231.7179999999998</v>
      </c>
      <c r="T573" s="237">
        <v>2236.0309999999999</v>
      </c>
      <c r="U573" s="237">
        <v>2247.4499999999998</v>
      </c>
      <c r="V573" s="237">
        <v>2259.2260000000001</v>
      </c>
      <c r="W573" s="237">
        <v>2248.7249999999999</v>
      </c>
      <c r="X573" s="237">
        <v>2240.623</v>
      </c>
      <c r="Y573" s="237">
        <v>2254.5239999999999</v>
      </c>
      <c r="Z573" s="237">
        <v>46.402999999999999</v>
      </c>
      <c r="AA573" s="237">
        <v>58.002000000000002</v>
      </c>
    </row>
    <row r="574" spans="1:27" x14ac:dyDescent="0.25">
      <c r="A574" s="238">
        <v>45497.708333333336</v>
      </c>
      <c r="B574" s="237">
        <v>38880</v>
      </c>
      <c r="C574" s="237">
        <v>953.56299999999999</v>
      </c>
      <c r="D574" s="237">
        <v>952.47900000000004</v>
      </c>
      <c r="E574" s="237">
        <v>964.548</v>
      </c>
      <c r="F574" s="237">
        <v>951.29</v>
      </c>
      <c r="G574" s="237">
        <v>707.18299999999999</v>
      </c>
      <c r="H574" s="237">
        <v>2219.1509999999998</v>
      </c>
      <c r="I574" s="237">
        <v>2217.127</v>
      </c>
      <c r="J574" s="237">
        <v>2219.2629999999999</v>
      </c>
      <c r="K574" s="237">
        <v>2222.6840000000002</v>
      </c>
      <c r="L574" s="237">
        <v>2232.8609999999999</v>
      </c>
      <c r="M574" s="237">
        <v>2236.5430000000001</v>
      </c>
      <c r="N574" s="237">
        <v>2246.6680000000001</v>
      </c>
      <c r="O574" s="237">
        <v>2222.3649999999998</v>
      </c>
      <c r="P574" s="237">
        <v>2196.5030000000002</v>
      </c>
      <c r="Q574" s="237">
        <v>2223.174</v>
      </c>
      <c r="R574" s="237">
        <v>2249.114</v>
      </c>
      <c r="S574" s="237">
        <v>2216.5439999999999</v>
      </c>
      <c r="T574" s="237">
        <v>2222.9650000000001</v>
      </c>
      <c r="U574" s="237">
        <v>2231.616</v>
      </c>
      <c r="V574" s="237">
        <v>2238.1239999999998</v>
      </c>
      <c r="W574" s="237">
        <v>2235.4380000000001</v>
      </c>
      <c r="X574" s="237">
        <v>2216.6909999999998</v>
      </c>
      <c r="Y574" s="237">
        <v>2231.018</v>
      </c>
      <c r="Z574" s="237">
        <v>43.154000000000003</v>
      </c>
      <c r="AA574" s="237">
        <v>54.85</v>
      </c>
    </row>
    <row r="575" spans="1:27" x14ac:dyDescent="0.25">
      <c r="A575" s="238">
        <v>45497.75</v>
      </c>
      <c r="B575" s="237">
        <v>37768</v>
      </c>
      <c r="C575" s="237">
        <v>914.06200000000001</v>
      </c>
      <c r="D575" s="237">
        <v>912.51700000000005</v>
      </c>
      <c r="E575" s="237">
        <v>924.54899999999998</v>
      </c>
      <c r="F575" s="237">
        <v>912.06399999999996</v>
      </c>
      <c r="G575" s="237">
        <v>498.88200000000001</v>
      </c>
      <c r="H575" s="237">
        <v>2124.8960000000002</v>
      </c>
      <c r="I575" s="237">
        <v>2121.3690000000001</v>
      </c>
      <c r="J575" s="237">
        <v>2122.4140000000002</v>
      </c>
      <c r="K575" s="237">
        <v>2123.0050000000001</v>
      </c>
      <c r="L575" s="237">
        <v>2134.1950000000002</v>
      </c>
      <c r="M575" s="237">
        <v>2138.29</v>
      </c>
      <c r="N575" s="237">
        <v>2151.2280000000001</v>
      </c>
      <c r="O575" s="237">
        <v>2124.5909999999999</v>
      </c>
      <c r="P575" s="237">
        <v>2102.59</v>
      </c>
      <c r="Q575" s="237">
        <v>2131.915</v>
      </c>
      <c r="R575" s="237">
        <v>2159.143</v>
      </c>
      <c r="S575" s="237">
        <v>2123.056</v>
      </c>
      <c r="T575" s="237">
        <v>2130.5030000000002</v>
      </c>
      <c r="U575" s="237">
        <v>2135.6590000000001</v>
      </c>
      <c r="V575" s="237">
        <v>2137.7240000000002</v>
      </c>
      <c r="W575" s="237">
        <v>2142.6999999999998</v>
      </c>
      <c r="X575" s="237">
        <v>2121.6419999999998</v>
      </c>
      <c r="Y575" s="237">
        <v>2137.1550000000002</v>
      </c>
      <c r="Z575" s="237">
        <v>43.091999999999999</v>
      </c>
      <c r="AA575" s="237">
        <v>53.857999999999997</v>
      </c>
    </row>
    <row r="576" spans="1:27" x14ac:dyDescent="0.25">
      <c r="A576" s="238">
        <v>45497.791666666664</v>
      </c>
      <c r="B576" s="237">
        <v>32895</v>
      </c>
      <c r="C576" s="237">
        <v>773.125</v>
      </c>
      <c r="D576" s="237">
        <v>804.28200000000004</v>
      </c>
      <c r="E576" s="237">
        <v>798.06299999999999</v>
      </c>
      <c r="F576" s="237">
        <v>783.12900000000002</v>
      </c>
      <c r="G576" s="237">
        <v>241.38200000000001</v>
      </c>
      <c r="H576" s="237">
        <v>1797.8869999999999</v>
      </c>
      <c r="I576" s="237">
        <v>1762.9449999999999</v>
      </c>
      <c r="J576" s="237">
        <v>1797.8330000000001</v>
      </c>
      <c r="K576" s="237">
        <v>1801.9069999999999</v>
      </c>
      <c r="L576" s="237">
        <v>1822.462</v>
      </c>
      <c r="M576" s="237">
        <v>1811.087</v>
      </c>
      <c r="N576" s="237">
        <v>1828.931</v>
      </c>
      <c r="O576" s="237">
        <v>1803.2639999999999</v>
      </c>
      <c r="P576" s="237">
        <v>1745.442</v>
      </c>
      <c r="Q576" s="237">
        <v>1764.3969999999999</v>
      </c>
      <c r="R576" s="237">
        <v>1802.028</v>
      </c>
      <c r="S576" s="237">
        <v>1776.7750000000001</v>
      </c>
      <c r="T576" s="237">
        <v>1787.28</v>
      </c>
      <c r="U576" s="237">
        <v>1761.566</v>
      </c>
      <c r="V576" s="237">
        <v>1799.26</v>
      </c>
      <c r="W576" s="237">
        <v>1794.598</v>
      </c>
      <c r="X576" s="237">
        <v>1734.086</v>
      </c>
      <c r="Y576" s="237">
        <v>1775.829</v>
      </c>
      <c r="Z576" s="237">
        <v>41.289000000000001</v>
      </c>
      <c r="AA576" s="237">
        <v>51.097999999999999</v>
      </c>
    </row>
    <row r="577" spans="1:27" x14ac:dyDescent="0.25">
      <c r="A577" s="238">
        <v>45497.833333333336</v>
      </c>
      <c r="B577" s="237">
        <v>11528</v>
      </c>
      <c r="C577" s="237">
        <v>319.55799999999999</v>
      </c>
      <c r="D577" s="237">
        <v>387.30099999999999</v>
      </c>
      <c r="E577" s="237">
        <v>358.05700000000002</v>
      </c>
      <c r="F577" s="237">
        <v>332.84199999999998</v>
      </c>
      <c r="G577" s="237">
        <v>125.265</v>
      </c>
      <c r="H577" s="237">
        <v>662.947</v>
      </c>
      <c r="I577" s="237">
        <v>604.327</v>
      </c>
      <c r="J577" s="237">
        <v>657.15499999999997</v>
      </c>
      <c r="K577" s="237">
        <v>651.80899999999997</v>
      </c>
      <c r="L577" s="237">
        <v>662.21500000000003</v>
      </c>
      <c r="M577" s="237">
        <v>678.86699999999996</v>
      </c>
      <c r="N577" s="237">
        <v>691.101</v>
      </c>
      <c r="O577" s="237">
        <v>681.15800000000002</v>
      </c>
      <c r="P577" s="237">
        <v>601.49400000000003</v>
      </c>
      <c r="Q577" s="237">
        <v>627.27099999999996</v>
      </c>
      <c r="R577" s="237">
        <v>638.95699999999999</v>
      </c>
      <c r="S577" s="237">
        <v>640.58000000000004</v>
      </c>
      <c r="T577" s="237">
        <v>650.47400000000005</v>
      </c>
      <c r="U577" s="237">
        <v>619.19600000000003</v>
      </c>
      <c r="V577" s="237">
        <v>650.33600000000001</v>
      </c>
      <c r="W577" s="237">
        <v>629.16800000000001</v>
      </c>
      <c r="X577" s="237">
        <v>608.68600000000004</v>
      </c>
      <c r="Y577" s="237">
        <v>654.45500000000004</v>
      </c>
      <c r="Z577" s="237">
        <v>37.03</v>
      </c>
      <c r="AA577" s="237">
        <v>42.591999999999999</v>
      </c>
    </row>
    <row r="578" spans="1:27" x14ac:dyDescent="0.25">
      <c r="A578" s="238">
        <v>45497.875</v>
      </c>
      <c r="B578" s="237">
        <v>682</v>
      </c>
      <c r="C578" s="237">
        <v>16.963999999999999</v>
      </c>
      <c r="D578" s="237">
        <v>23.004000000000001</v>
      </c>
      <c r="E578" s="237">
        <v>20.501000000000001</v>
      </c>
      <c r="F578" s="237">
        <v>18.445</v>
      </c>
      <c r="G578" s="237">
        <v>12.715</v>
      </c>
      <c r="H578" s="237">
        <v>42.537999999999997</v>
      </c>
      <c r="I578" s="237">
        <v>39.03</v>
      </c>
      <c r="J578" s="237">
        <v>42.033000000000001</v>
      </c>
      <c r="K578" s="237">
        <v>42.578000000000003</v>
      </c>
      <c r="L578" s="237">
        <v>44.173999999999999</v>
      </c>
      <c r="M578" s="237">
        <v>42.634999999999998</v>
      </c>
      <c r="N578" s="237">
        <v>43.587000000000003</v>
      </c>
      <c r="O578" s="237">
        <v>43.865000000000002</v>
      </c>
      <c r="P578" s="237">
        <v>37.573</v>
      </c>
      <c r="Q578" s="237">
        <v>38.031999999999996</v>
      </c>
      <c r="R578" s="237">
        <v>40.168999999999997</v>
      </c>
      <c r="S578" s="237">
        <v>40.081000000000003</v>
      </c>
      <c r="T578" s="237">
        <v>41.095999999999997</v>
      </c>
      <c r="U578" s="237">
        <v>39.052</v>
      </c>
      <c r="V578" s="237">
        <v>42.698999999999998</v>
      </c>
      <c r="W578" s="237">
        <v>40.432000000000002</v>
      </c>
      <c r="X578" s="237">
        <v>35.692999999999998</v>
      </c>
      <c r="Y578" s="237">
        <v>39.779000000000003</v>
      </c>
      <c r="Z578" s="237">
        <v>30.167000000000002</v>
      </c>
      <c r="AA578" s="237">
        <v>30.623999999999999</v>
      </c>
    </row>
    <row r="579" spans="1:27" x14ac:dyDescent="0.25">
      <c r="A579" s="238">
        <v>45497.916666666664</v>
      </c>
      <c r="B579" s="237">
        <v>0</v>
      </c>
      <c r="C579" s="237">
        <v>0</v>
      </c>
      <c r="D579" s="237">
        <v>0</v>
      </c>
      <c r="E579" s="237">
        <v>0</v>
      </c>
      <c r="F579" s="237">
        <v>0</v>
      </c>
      <c r="G579" s="237">
        <v>0</v>
      </c>
      <c r="H579" s="237">
        <v>0</v>
      </c>
      <c r="I579" s="237">
        <v>0</v>
      </c>
      <c r="J579" s="237">
        <v>0</v>
      </c>
      <c r="K579" s="237">
        <v>0</v>
      </c>
      <c r="L579" s="237">
        <v>0</v>
      </c>
      <c r="M579" s="237">
        <v>0</v>
      </c>
      <c r="N579" s="237">
        <v>0</v>
      </c>
      <c r="O579" s="237">
        <v>0</v>
      </c>
      <c r="P579" s="237">
        <v>0</v>
      </c>
      <c r="Q579" s="237">
        <v>0</v>
      </c>
      <c r="R579" s="237">
        <v>0</v>
      </c>
      <c r="S579" s="237">
        <v>0</v>
      </c>
      <c r="T579" s="237">
        <v>0</v>
      </c>
      <c r="U579" s="237">
        <v>0</v>
      </c>
      <c r="V579" s="237">
        <v>0</v>
      </c>
      <c r="W579" s="237">
        <v>0</v>
      </c>
      <c r="X579" s="237">
        <v>0</v>
      </c>
      <c r="Y579" s="237">
        <v>0</v>
      </c>
      <c r="Z579" s="237">
        <v>26.148</v>
      </c>
      <c r="AA579" s="237">
        <v>25.440999999999999</v>
      </c>
    </row>
    <row r="580" spans="1:27" x14ac:dyDescent="0.25">
      <c r="A580" s="238">
        <v>45497.958333333336</v>
      </c>
      <c r="B580" s="237">
        <v>0</v>
      </c>
      <c r="C580" s="237">
        <v>0</v>
      </c>
      <c r="D580" s="237">
        <v>0</v>
      </c>
      <c r="E580" s="237">
        <v>0</v>
      </c>
      <c r="F580" s="237">
        <v>0</v>
      </c>
      <c r="G580" s="237">
        <v>0</v>
      </c>
      <c r="H580" s="237">
        <v>0</v>
      </c>
      <c r="I580" s="237">
        <v>0</v>
      </c>
      <c r="J580" s="237">
        <v>0</v>
      </c>
      <c r="K580" s="237">
        <v>0</v>
      </c>
      <c r="L580" s="237">
        <v>0</v>
      </c>
      <c r="M580" s="237">
        <v>0</v>
      </c>
      <c r="N580" s="237">
        <v>0</v>
      </c>
      <c r="O580" s="237">
        <v>0</v>
      </c>
      <c r="P580" s="237">
        <v>0</v>
      </c>
      <c r="Q580" s="237">
        <v>0</v>
      </c>
      <c r="R580" s="237">
        <v>0</v>
      </c>
      <c r="S580" s="237">
        <v>0</v>
      </c>
      <c r="T580" s="237">
        <v>0</v>
      </c>
      <c r="U580" s="237">
        <v>0</v>
      </c>
      <c r="V580" s="237">
        <v>0</v>
      </c>
      <c r="W580" s="237">
        <v>0</v>
      </c>
      <c r="X580" s="237">
        <v>0</v>
      </c>
      <c r="Y580" s="237">
        <v>0</v>
      </c>
      <c r="Z580" s="237">
        <v>24.59</v>
      </c>
      <c r="AA580" s="237">
        <v>23.928000000000001</v>
      </c>
    </row>
    <row r="581" spans="1:27" x14ac:dyDescent="0.25">
      <c r="A581" s="238">
        <v>45498</v>
      </c>
      <c r="B581" s="237">
        <v>0</v>
      </c>
      <c r="C581" s="237">
        <v>0</v>
      </c>
      <c r="D581" s="237">
        <v>0</v>
      </c>
      <c r="E581" s="237">
        <v>0</v>
      </c>
      <c r="F581" s="237">
        <v>0</v>
      </c>
      <c r="G581" s="237">
        <v>0</v>
      </c>
      <c r="H581" s="237">
        <v>0</v>
      </c>
      <c r="I581" s="237">
        <v>0</v>
      </c>
      <c r="J581" s="237">
        <v>0</v>
      </c>
      <c r="K581" s="237">
        <v>0</v>
      </c>
      <c r="L581" s="237">
        <v>0</v>
      </c>
      <c r="M581" s="237">
        <v>0</v>
      </c>
      <c r="N581" s="237">
        <v>0</v>
      </c>
      <c r="O581" s="237">
        <v>0</v>
      </c>
      <c r="P581" s="237">
        <v>0</v>
      </c>
      <c r="Q581" s="237">
        <v>0</v>
      </c>
      <c r="R581" s="237">
        <v>0</v>
      </c>
      <c r="S581" s="237">
        <v>0</v>
      </c>
      <c r="T581" s="237">
        <v>0</v>
      </c>
      <c r="U581" s="237">
        <v>0</v>
      </c>
      <c r="V581" s="237">
        <v>0</v>
      </c>
      <c r="W581" s="237">
        <v>0</v>
      </c>
      <c r="X581" s="237">
        <v>0</v>
      </c>
      <c r="Y581" s="237">
        <v>0</v>
      </c>
      <c r="Z581" s="237">
        <v>23.66</v>
      </c>
      <c r="AA581" s="237">
        <v>23.126999999999999</v>
      </c>
    </row>
    <row r="582" spans="1:27" x14ac:dyDescent="0.25">
      <c r="A582" s="238">
        <v>45498.041666666664</v>
      </c>
      <c r="B582" s="237">
        <v>0</v>
      </c>
      <c r="C582" s="237">
        <v>0</v>
      </c>
      <c r="D582" s="237">
        <v>0</v>
      </c>
      <c r="E582" s="237">
        <v>0</v>
      </c>
      <c r="F582" s="237">
        <v>0</v>
      </c>
      <c r="G582" s="237">
        <v>0</v>
      </c>
      <c r="H582" s="237">
        <v>0</v>
      </c>
      <c r="I582" s="237">
        <v>0</v>
      </c>
      <c r="J582" s="237">
        <v>0</v>
      </c>
      <c r="K582" s="237">
        <v>0</v>
      </c>
      <c r="L582" s="237">
        <v>0</v>
      </c>
      <c r="M582" s="237">
        <v>0</v>
      </c>
      <c r="N582" s="237">
        <v>0</v>
      </c>
      <c r="O582" s="237">
        <v>0</v>
      </c>
      <c r="P582" s="237">
        <v>0</v>
      </c>
      <c r="Q582" s="237">
        <v>0</v>
      </c>
      <c r="R582" s="237">
        <v>0</v>
      </c>
      <c r="S582" s="237">
        <v>0</v>
      </c>
      <c r="T582" s="237">
        <v>0</v>
      </c>
      <c r="U582" s="237">
        <v>0</v>
      </c>
      <c r="V582" s="237">
        <v>0</v>
      </c>
      <c r="W582" s="237">
        <v>0</v>
      </c>
      <c r="X582" s="237">
        <v>0</v>
      </c>
      <c r="Y582" s="237">
        <v>0</v>
      </c>
      <c r="Z582" s="237">
        <v>23.994</v>
      </c>
      <c r="AA582" s="237">
        <v>23.617999999999999</v>
      </c>
    </row>
    <row r="583" spans="1:27" x14ac:dyDescent="0.25">
      <c r="A583" s="238">
        <v>45498.083333333336</v>
      </c>
      <c r="B583" s="237">
        <v>0</v>
      </c>
      <c r="C583" s="237">
        <v>0</v>
      </c>
      <c r="D583" s="237">
        <v>0</v>
      </c>
      <c r="E583" s="237">
        <v>0</v>
      </c>
      <c r="F583" s="237">
        <v>0</v>
      </c>
      <c r="G583" s="237">
        <v>0</v>
      </c>
      <c r="H583" s="237">
        <v>0</v>
      </c>
      <c r="I583" s="237">
        <v>0</v>
      </c>
      <c r="J583" s="237">
        <v>0</v>
      </c>
      <c r="K583" s="237">
        <v>0</v>
      </c>
      <c r="L583" s="237">
        <v>0</v>
      </c>
      <c r="M583" s="237">
        <v>0</v>
      </c>
      <c r="N583" s="237">
        <v>0</v>
      </c>
      <c r="O583" s="237">
        <v>0</v>
      </c>
      <c r="P583" s="237">
        <v>0</v>
      </c>
      <c r="Q583" s="237">
        <v>0</v>
      </c>
      <c r="R583" s="237">
        <v>0</v>
      </c>
      <c r="S583" s="237">
        <v>0</v>
      </c>
      <c r="T583" s="237">
        <v>0</v>
      </c>
      <c r="U583" s="237">
        <v>0</v>
      </c>
      <c r="V583" s="237">
        <v>0</v>
      </c>
      <c r="W583" s="237">
        <v>0</v>
      </c>
      <c r="X583" s="237">
        <v>0</v>
      </c>
      <c r="Y583" s="237">
        <v>0</v>
      </c>
      <c r="Z583" s="237">
        <v>23.741</v>
      </c>
      <c r="AA583" s="237">
        <v>23.274000000000001</v>
      </c>
    </row>
    <row r="584" spans="1:27" x14ac:dyDescent="0.25">
      <c r="A584" s="238">
        <v>45498.125</v>
      </c>
      <c r="B584" s="237">
        <v>0</v>
      </c>
      <c r="C584" s="237">
        <v>0</v>
      </c>
      <c r="D584" s="237">
        <v>0</v>
      </c>
      <c r="E584" s="237">
        <v>0</v>
      </c>
      <c r="F584" s="237">
        <v>0</v>
      </c>
      <c r="G584" s="237">
        <v>0</v>
      </c>
      <c r="H584" s="237">
        <v>0</v>
      </c>
      <c r="I584" s="237">
        <v>0</v>
      </c>
      <c r="J584" s="237">
        <v>0</v>
      </c>
      <c r="K584" s="237">
        <v>0</v>
      </c>
      <c r="L584" s="237">
        <v>0</v>
      </c>
      <c r="M584" s="237">
        <v>0</v>
      </c>
      <c r="N584" s="237">
        <v>0</v>
      </c>
      <c r="O584" s="237">
        <v>0</v>
      </c>
      <c r="P584" s="237">
        <v>0</v>
      </c>
      <c r="Q584" s="237">
        <v>0</v>
      </c>
      <c r="R584" s="237">
        <v>0</v>
      </c>
      <c r="S584" s="237">
        <v>0</v>
      </c>
      <c r="T584" s="237">
        <v>0</v>
      </c>
      <c r="U584" s="237">
        <v>0</v>
      </c>
      <c r="V584" s="237">
        <v>0</v>
      </c>
      <c r="W584" s="237">
        <v>0</v>
      </c>
      <c r="X584" s="237">
        <v>0</v>
      </c>
      <c r="Y584" s="237">
        <v>0</v>
      </c>
      <c r="Z584" s="237">
        <v>22.675999999999998</v>
      </c>
      <c r="AA584" s="237">
        <v>22.096</v>
      </c>
    </row>
    <row r="585" spans="1:27" x14ac:dyDescent="0.25">
      <c r="A585" s="238">
        <v>45498.166666666664</v>
      </c>
      <c r="B585" s="237">
        <v>0</v>
      </c>
      <c r="C585" s="237">
        <v>0</v>
      </c>
      <c r="D585" s="237">
        <v>0</v>
      </c>
      <c r="E585" s="237">
        <v>0</v>
      </c>
      <c r="F585" s="237">
        <v>0</v>
      </c>
      <c r="G585" s="237">
        <v>0</v>
      </c>
      <c r="H585" s="237">
        <v>0</v>
      </c>
      <c r="I585" s="237">
        <v>0</v>
      </c>
      <c r="J585" s="237">
        <v>0</v>
      </c>
      <c r="K585" s="237">
        <v>0</v>
      </c>
      <c r="L585" s="237">
        <v>0</v>
      </c>
      <c r="M585" s="237">
        <v>0</v>
      </c>
      <c r="N585" s="237">
        <v>0</v>
      </c>
      <c r="O585" s="237">
        <v>0</v>
      </c>
      <c r="P585" s="237">
        <v>0</v>
      </c>
      <c r="Q585" s="237">
        <v>0</v>
      </c>
      <c r="R585" s="237">
        <v>0</v>
      </c>
      <c r="S585" s="237">
        <v>0</v>
      </c>
      <c r="T585" s="237">
        <v>0</v>
      </c>
      <c r="U585" s="237">
        <v>0</v>
      </c>
      <c r="V585" s="237">
        <v>0</v>
      </c>
      <c r="W585" s="237">
        <v>0</v>
      </c>
      <c r="X585" s="237">
        <v>0</v>
      </c>
      <c r="Y585" s="237">
        <v>0</v>
      </c>
      <c r="Z585" s="237">
        <v>22.494</v>
      </c>
      <c r="AA585" s="237">
        <v>21.859000000000002</v>
      </c>
    </row>
    <row r="586" spans="1:27" x14ac:dyDescent="0.25">
      <c r="A586" s="238">
        <v>45498.208333333336</v>
      </c>
      <c r="B586" s="237">
        <v>0</v>
      </c>
      <c r="C586" s="237">
        <v>0</v>
      </c>
      <c r="D586" s="237">
        <v>0</v>
      </c>
      <c r="E586" s="237">
        <v>0</v>
      </c>
      <c r="F586" s="237">
        <v>0</v>
      </c>
      <c r="G586" s="237">
        <v>0</v>
      </c>
      <c r="H586" s="237">
        <v>0</v>
      </c>
      <c r="I586" s="237">
        <v>0</v>
      </c>
      <c r="J586" s="237">
        <v>0</v>
      </c>
      <c r="K586" s="237">
        <v>0</v>
      </c>
      <c r="L586" s="237">
        <v>0</v>
      </c>
      <c r="M586" s="237">
        <v>0</v>
      </c>
      <c r="N586" s="237">
        <v>0</v>
      </c>
      <c r="O586" s="237">
        <v>0</v>
      </c>
      <c r="P586" s="237">
        <v>0</v>
      </c>
      <c r="Q586" s="237">
        <v>0</v>
      </c>
      <c r="R586" s="237">
        <v>0</v>
      </c>
      <c r="S586" s="237">
        <v>0</v>
      </c>
      <c r="T586" s="237">
        <v>0</v>
      </c>
      <c r="U586" s="237">
        <v>0</v>
      </c>
      <c r="V586" s="237">
        <v>0</v>
      </c>
      <c r="W586" s="237">
        <v>0</v>
      </c>
      <c r="X586" s="237">
        <v>0</v>
      </c>
      <c r="Y586" s="237">
        <v>0</v>
      </c>
      <c r="Z586" s="237">
        <v>20.759</v>
      </c>
      <c r="AA586" s="237">
        <v>20.119</v>
      </c>
    </row>
    <row r="587" spans="1:27" x14ac:dyDescent="0.25">
      <c r="A587" s="238">
        <v>45498.25</v>
      </c>
      <c r="B587" s="237">
        <v>0</v>
      </c>
      <c r="C587" s="237">
        <v>0</v>
      </c>
      <c r="D587" s="237">
        <v>0</v>
      </c>
      <c r="E587" s="237">
        <v>0</v>
      </c>
      <c r="F587" s="237">
        <v>0</v>
      </c>
      <c r="G587" s="237">
        <v>0</v>
      </c>
      <c r="H587" s="237">
        <v>0</v>
      </c>
      <c r="I587" s="237">
        <v>0</v>
      </c>
      <c r="J587" s="237">
        <v>0</v>
      </c>
      <c r="K587" s="237">
        <v>0</v>
      </c>
      <c r="L587" s="237">
        <v>0</v>
      </c>
      <c r="M587" s="237">
        <v>0</v>
      </c>
      <c r="N587" s="237">
        <v>0</v>
      </c>
      <c r="O587" s="237">
        <v>0</v>
      </c>
      <c r="P587" s="237">
        <v>0</v>
      </c>
      <c r="Q587" s="237">
        <v>0</v>
      </c>
      <c r="R587" s="237">
        <v>0</v>
      </c>
      <c r="S587" s="237">
        <v>0</v>
      </c>
      <c r="T587" s="237">
        <v>0</v>
      </c>
      <c r="U587" s="237">
        <v>0</v>
      </c>
      <c r="V587" s="237">
        <v>0</v>
      </c>
      <c r="W587" s="237">
        <v>0</v>
      </c>
      <c r="X587" s="237">
        <v>0</v>
      </c>
      <c r="Y587" s="237">
        <v>0</v>
      </c>
      <c r="Z587" s="237">
        <v>20.689</v>
      </c>
      <c r="AA587" s="237">
        <v>19.942</v>
      </c>
    </row>
    <row r="588" spans="1:27" x14ac:dyDescent="0.25">
      <c r="A588" s="238">
        <v>45498.291666666664</v>
      </c>
      <c r="B588" s="237">
        <v>329</v>
      </c>
      <c r="C588" s="237">
        <v>11.397</v>
      </c>
      <c r="D588" s="237">
        <v>8.2720000000000002</v>
      </c>
      <c r="E588" s="237">
        <v>9.7249999999999996</v>
      </c>
      <c r="F588" s="237">
        <v>9.8719999999999999</v>
      </c>
      <c r="G588" s="237">
        <v>13.968</v>
      </c>
      <c r="H588" s="237">
        <v>23.533000000000001</v>
      </c>
      <c r="I588" s="237">
        <v>24.613</v>
      </c>
      <c r="J588" s="237">
        <v>21.227</v>
      </c>
      <c r="K588" s="237">
        <v>20.428000000000001</v>
      </c>
      <c r="L588" s="237">
        <v>20.318000000000001</v>
      </c>
      <c r="M588" s="237">
        <v>20.614999999999998</v>
      </c>
      <c r="N588" s="237">
        <v>21.77</v>
      </c>
      <c r="O588" s="237">
        <v>22.062999999999999</v>
      </c>
      <c r="P588" s="237">
        <v>22.831</v>
      </c>
      <c r="Q588" s="237">
        <v>25.335000000000001</v>
      </c>
      <c r="R588" s="237">
        <v>22.471</v>
      </c>
      <c r="S588" s="237">
        <v>20.483000000000001</v>
      </c>
      <c r="T588" s="237">
        <v>21.8</v>
      </c>
      <c r="U588" s="237">
        <v>20.809000000000001</v>
      </c>
      <c r="V588" s="237">
        <v>20.245999999999999</v>
      </c>
      <c r="W588" s="237">
        <v>20.948</v>
      </c>
      <c r="X588" s="237">
        <v>23.388000000000002</v>
      </c>
      <c r="Y588" s="237">
        <v>20.722999999999999</v>
      </c>
      <c r="Z588" s="237">
        <v>20.83</v>
      </c>
      <c r="AA588" s="237">
        <v>20.007999999999999</v>
      </c>
    </row>
    <row r="589" spans="1:27" x14ac:dyDescent="0.25">
      <c r="A589" s="238">
        <v>45498.333333333336</v>
      </c>
      <c r="B589" s="237">
        <v>9488</v>
      </c>
      <c r="C589" s="237">
        <v>239.43700000000001</v>
      </c>
      <c r="D589" s="237">
        <v>170.964</v>
      </c>
      <c r="E589" s="237">
        <v>203.81100000000001</v>
      </c>
      <c r="F589" s="237">
        <v>238.94</v>
      </c>
      <c r="G589" s="237">
        <v>145.16300000000001</v>
      </c>
      <c r="H589" s="237">
        <v>551.66200000000003</v>
      </c>
      <c r="I589" s="237">
        <v>605.529</v>
      </c>
      <c r="J589" s="237">
        <v>526.41899999999998</v>
      </c>
      <c r="K589" s="237">
        <v>500.28699999999998</v>
      </c>
      <c r="L589" s="237">
        <v>481.70100000000002</v>
      </c>
      <c r="M589" s="237">
        <v>490.69499999999999</v>
      </c>
      <c r="N589" s="237">
        <v>513.21400000000006</v>
      </c>
      <c r="O589" s="237">
        <v>519.524</v>
      </c>
      <c r="P589" s="237">
        <v>574.40700000000004</v>
      </c>
      <c r="Q589" s="237">
        <v>605.68799999999999</v>
      </c>
      <c r="R589" s="237">
        <v>578.50199999999995</v>
      </c>
      <c r="S589" s="237">
        <v>519.65200000000004</v>
      </c>
      <c r="T589" s="237">
        <v>517.19500000000005</v>
      </c>
      <c r="U589" s="237">
        <v>517.52099999999996</v>
      </c>
      <c r="V589" s="237">
        <v>473.02199999999999</v>
      </c>
      <c r="W589" s="237">
        <v>524.45000000000005</v>
      </c>
      <c r="X589" s="237">
        <v>589.68600000000004</v>
      </c>
      <c r="Y589" s="237">
        <v>505.62099999999998</v>
      </c>
      <c r="Z589" s="237">
        <v>25.878</v>
      </c>
      <c r="AA589" s="237">
        <v>26.062000000000001</v>
      </c>
    </row>
    <row r="590" spans="1:27" x14ac:dyDescent="0.25">
      <c r="A590" s="238">
        <v>45498.375</v>
      </c>
      <c r="B590" s="237">
        <v>29808</v>
      </c>
      <c r="C590" s="237">
        <v>722.42700000000002</v>
      </c>
      <c r="D590" s="237">
        <v>656.95</v>
      </c>
      <c r="E590" s="237">
        <v>691.279</v>
      </c>
      <c r="F590" s="237">
        <v>721.08799999999997</v>
      </c>
      <c r="G590" s="237">
        <v>351.87900000000002</v>
      </c>
      <c r="H590" s="237">
        <v>1692.3979999999999</v>
      </c>
      <c r="I590" s="237">
        <v>1747.029</v>
      </c>
      <c r="J590" s="237">
        <v>1665.596</v>
      </c>
      <c r="K590" s="237">
        <v>1643.663</v>
      </c>
      <c r="L590" s="237">
        <v>1628.29</v>
      </c>
      <c r="M590" s="237">
        <v>1644.3</v>
      </c>
      <c r="N590" s="237">
        <v>1683.92</v>
      </c>
      <c r="O590" s="237">
        <v>1666.6969999999999</v>
      </c>
      <c r="P590" s="237">
        <v>1711.557</v>
      </c>
      <c r="Q590" s="237">
        <v>1755.8969999999999</v>
      </c>
      <c r="R590" s="237">
        <v>1733.741</v>
      </c>
      <c r="S590" s="237">
        <v>1662.192</v>
      </c>
      <c r="T590" s="237">
        <v>1653.3630000000001</v>
      </c>
      <c r="U590" s="237">
        <v>1670.4570000000001</v>
      </c>
      <c r="V590" s="237">
        <v>1622.34</v>
      </c>
      <c r="W590" s="237">
        <v>1692.289</v>
      </c>
      <c r="X590" s="237">
        <v>1721.87</v>
      </c>
      <c r="Y590" s="237">
        <v>1655.6579999999999</v>
      </c>
      <c r="Z590" s="237">
        <v>33.817999999999998</v>
      </c>
      <c r="AA590" s="237">
        <v>40.280999999999999</v>
      </c>
    </row>
    <row r="591" spans="1:27" x14ac:dyDescent="0.25">
      <c r="A591" s="238">
        <v>45498.416666666664</v>
      </c>
      <c r="B591" s="237">
        <v>38332</v>
      </c>
      <c r="C591" s="237">
        <v>912.84199999999998</v>
      </c>
      <c r="D591" s="237">
        <v>901.23299999999995</v>
      </c>
      <c r="E591" s="237">
        <v>907.39200000000005</v>
      </c>
      <c r="F591" s="237">
        <v>901.57299999999998</v>
      </c>
      <c r="G591" s="237">
        <v>557.30999999999995</v>
      </c>
      <c r="H591" s="237">
        <v>2160.0070000000001</v>
      </c>
      <c r="I591" s="237">
        <v>2171.6379999999999</v>
      </c>
      <c r="J591" s="237">
        <v>2142.547</v>
      </c>
      <c r="K591" s="237">
        <v>2142.712</v>
      </c>
      <c r="L591" s="237">
        <v>2146.6790000000001</v>
      </c>
      <c r="M591" s="237">
        <v>2158.027</v>
      </c>
      <c r="N591" s="237">
        <v>2181.634</v>
      </c>
      <c r="O591" s="237">
        <v>2153.518</v>
      </c>
      <c r="P591" s="237">
        <v>2149.2049999999999</v>
      </c>
      <c r="Q591" s="237">
        <v>2189.473</v>
      </c>
      <c r="R591" s="237">
        <v>2186.5329999999999</v>
      </c>
      <c r="S591" s="237">
        <v>2142.9430000000002</v>
      </c>
      <c r="T591" s="237">
        <v>2148.6439999999998</v>
      </c>
      <c r="U591" s="237">
        <v>2163.607</v>
      </c>
      <c r="V591" s="237">
        <v>2152.1239999999998</v>
      </c>
      <c r="W591" s="237">
        <v>2176.5740000000001</v>
      </c>
      <c r="X591" s="237">
        <v>2154.4989999999998</v>
      </c>
      <c r="Y591" s="237">
        <v>2157.0859999999998</v>
      </c>
      <c r="Z591" s="237">
        <v>36.002000000000002</v>
      </c>
      <c r="AA591" s="237">
        <v>47.424999999999997</v>
      </c>
    </row>
    <row r="592" spans="1:27" x14ac:dyDescent="0.25">
      <c r="A592" s="238">
        <v>45498.458333333336</v>
      </c>
      <c r="B592" s="237">
        <v>40957</v>
      </c>
      <c r="C592" s="237">
        <v>963.87800000000004</v>
      </c>
      <c r="D592" s="237">
        <v>955.66899999999998</v>
      </c>
      <c r="E592" s="237">
        <v>967.21799999999996</v>
      </c>
      <c r="F592" s="237">
        <v>954.66399999999999</v>
      </c>
      <c r="G592" s="237">
        <v>729.77800000000002</v>
      </c>
      <c r="H592" s="237">
        <v>2282.194</v>
      </c>
      <c r="I592" s="237">
        <v>2292.6669999999999</v>
      </c>
      <c r="J592" s="237">
        <v>2270.413</v>
      </c>
      <c r="K592" s="237">
        <v>2273.165</v>
      </c>
      <c r="L592" s="237">
        <v>2280.712</v>
      </c>
      <c r="M592" s="237">
        <v>2292.009</v>
      </c>
      <c r="N592" s="237">
        <v>2309.1559999999999</v>
      </c>
      <c r="O592" s="237">
        <v>2284.4630000000002</v>
      </c>
      <c r="P592" s="237">
        <v>2271.239</v>
      </c>
      <c r="Q592" s="237">
        <v>2308.5889999999999</v>
      </c>
      <c r="R592" s="237">
        <v>2316.4059999999999</v>
      </c>
      <c r="S592" s="237">
        <v>2276.239</v>
      </c>
      <c r="T592" s="237">
        <v>2282.1990000000001</v>
      </c>
      <c r="U592" s="237">
        <v>2297.857</v>
      </c>
      <c r="V592" s="237">
        <v>2296.5030000000002</v>
      </c>
      <c r="W592" s="237">
        <v>2307.4859999999999</v>
      </c>
      <c r="X592" s="237">
        <v>2284.6129999999998</v>
      </c>
      <c r="Y592" s="237">
        <v>2289.9349999999999</v>
      </c>
      <c r="Z592" s="237">
        <v>38.168999999999997</v>
      </c>
      <c r="AA592" s="237">
        <v>50.478000000000002</v>
      </c>
    </row>
    <row r="593" spans="1:27" x14ac:dyDescent="0.25">
      <c r="A593" s="238">
        <v>45498.5</v>
      </c>
      <c r="B593" s="237">
        <v>41748</v>
      </c>
      <c r="C593" s="237">
        <v>976.26900000000001</v>
      </c>
      <c r="D593" s="237">
        <v>971.00800000000004</v>
      </c>
      <c r="E593" s="237">
        <v>985.32799999999997</v>
      </c>
      <c r="F593" s="237">
        <v>971.976</v>
      </c>
      <c r="G593" s="237">
        <v>864.86500000000001</v>
      </c>
      <c r="H593" s="237">
        <v>2323.85</v>
      </c>
      <c r="I593" s="237">
        <v>2329.7260000000001</v>
      </c>
      <c r="J593" s="237">
        <v>2328.8980000000001</v>
      </c>
      <c r="K593" s="237">
        <v>2327.0439999999999</v>
      </c>
      <c r="L593" s="237">
        <v>2335.3449999999998</v>
      </c>
      <c r="M593" s="237">
        <v>2343.569</v>
      </c>
      <c r="N593" s="237">
        <v>2352.0129999999999</v>
      </c>
      <c r="O593" s="237">
        <v>2329.5520000000001</v>
      </c>
      <c r="P593" s="237">
        <v>2309.1439999999998</v>
      </c>
      <c r="Q593" s="237">
        <v>2340.2179999999998</v>
      </c>
      <c r="R593" s="237">
        <v>2366.194</v>
      </c>
      <c r="S593" s="237">
        <v>2329.5329999999999</v>
      </c>
      <c r="T593" s="237">
        <v>2334.0540000000001</v>
      </c>
      <c r="U593" s="237">
        <v>2348.2089999999998</v>
      </c>
      <c r="V593" s="237">
        <v>2353.7130000000002</v>
      </c>
      <c r="W593" s="237">
        <v>2350.9920000000002</v>
      </c>
      <c r="X593" s="237">
        <v>2331.5149999999999</v>
      </c>
      <c r="Y593" s="237">
        <v>2339.8049999999998</v>
      </c>
      <c r="Z593" s="237">
        <v>39.552999999999997</v>
      </c>
      <c r="AA593" s="237">
        <v>52.412999999999997</v>
      </c>
    </row>
    <row r="594" spans="1:27" x14ac:dyDescent="0.25">
      <c r="A594" s="238">
        <v>45498.541666666664</v>
      </c>
      <c r="B594" s="237">
        <v>41823</v>
      </c>
      <c r="C594" s="237">
        <v>976.37900000000002</v>
      </c>
      <c r="D594" s="237">
        <v>972.39</v>
      </c>
      <c r="E594" s="237">
        <v>987.38800000000003</v>
      </c>
      <c r="F594" s="237">
        <v>973.74900000000002</v>
      </c>
      <c r="G594" s="237">
        <v>967.88900000000001</v>
      </c>
      <c r="H594" s="237">
        <v>2356.9160000000002</v>
      </c>
      <c r="I594" s="237">
        <v>2360.9459999999999</v>
      </c>
      <c r="J594" s="237">
        <v>2368.0709999999999</v>
      </c>
      <c r="K594" s="237">
        <v>2340.6640000000002</v>
      </c>
      <c r="L594" s="237">
        <v>2381.098</v>
      </c>
      <c r="M594" s="237">
        <v>2387.3609999999999</v>
      </c>
      <c r="N594" s="237">
        <v>2391.1489999999999</v>
      </c>
      <c r="O594" s="237">
        <v>2370.2310000000002</v>
      </c>
      <c r="P594" s="237">
        <v>2344.6030000000001</v>
      </c>
      <c r="Q594" s="237">
        <v>2367.1080000000002</v>
      </c>
      <c r="R594" s="237">
        <v>2399.509</v>
      </c>
      <c r="S594" s="237">
        <v>2370.6529999999998</v>
      </c>
      <c r="T594" s="237">
        <v>2377.864</v>
      </c>
      <c r="U594" s="237">
        <v>2393.08</v>
      </c>
      <c r="V594" s="237">
        <v>2404.0549999999998</v>
      </c>
      <c r="W594" s="237">
        <v>2390.62</v>
      </c>
      <c r="X594" s="237">
        <v>2372.3789999999999</v>
      </c>
      <c r="Y594" s="237">
        <v>2381.8180000000002</v>
      </c>
      <c r="Z594" s="237">
        <v>37.883000000000003</v>
      </c>
      <c r="AA594" s="237">
        <v>50.42</v>
      </c>
    </row>
    <row r="595" spans="1:27" x14ac:dyDescent="0.25">
      <c r="A595" s="238">
        <v>45498.583333333336</v>
      </c>
      <c r="B595" s="237">
        <v>42524</v>
      </c>
      <c r="C595" s="237">
        <v>970.59</v>
      </c>
      <c r="D595" s="237">
        <v>966.68</v>
      </c>
      <c r="E595" s="237">
        <v>982.12599999999998</v>
      </c>
      <c r="F595" s="237">
        <v>967.85299999999995</v>
      </c>
      <c r="G595" s="237">
        <v>993.64099999999996</v>
      </c>
      <c r="H595" s="237">
        <v>2380.2089999999998</v>
      </c>
      <c r="I595" s="237">
        <v>2380.6120000000001</v>
      </c>
      <c r="J595" s="237">
        <v>2390.4479999999999</v>
      </c>
      <c r="K595" s="237">
        <v>2330.7750000000001</v>
      </c>
      <c r="L595" s="237">
        <v>2408.915</v>
      </c>
      <c r="M595" s="237">
        <v>2414.5039999999999</v>
      </c>
      <c r="N595" s="237">
        <v>2413.5970000000002</v>
      </c>
      <c r="O595" s="237">
        <v>2394.7240000000002</v>
      </c>
      <c r="P595" s="237">
        <v>2366.1379999999999</v>
      </c>
      <c r="Q595" s="237">
        <v>2385.817</v>
      </c>
      <c r="R595" s="237">
        <v>2402.4119999999998</v>
      </c>
      <c r="S595" s="237">
        <v>2388.0390000000002</v>
      </c>
      <c r="T595" s="237">
        <v>2401.0439999999999</v>
      </c>
      <c r="U595" s="237">
        <v>2416.3719999999998</v>
      </c>
      <c r="V595" s="237">
        <v>2433.587</v>
      </c>
      <c r="W595" s="237">
        <v>2416.6799999999998</v>
      </c>
      <c r="X595" s="237">
        <v>2390.8629999999998</v>
      </c>
      <c r="Y595" s="237">
        <v>2406.4279999999999</v>
      </c>
      <c r="Z595" s="237">
        <v>36.603999999999999</v>
      </c>
      <c r="AA595" s="237">
        <v>47.389000000000003</v>
      </c>
    </row>
    <row r="596" spans="1:27" x14ac:dyDescent="0.25">
      <c r="A596" s="238">
        <v>45498.625</v>
      </c>
      <c r="B596" s="237">
        <v>42258</v>
      </c>
      <c r="C596" s="237">
        <v>974.32899999999995</v>
      </c>
      <c r="D596" s="237">
        <v>969.98599999999999</v>
      </c>
      <c r="E596" s="237">
        <v>984.96699999999998</v>
      </c>
      <c r="F596" s="237">
        <v>971.29300000000001</v>
      </c>
      <c r="G596" s="237">
        <v>960.63599999999997</v>
      </c>
      <c r="H596" s="237">
        <v>2351.0639999999999</v>
      </c>
      <c r="I596" s="237">
        <v>2350.9650000000001</v>
      </c>
      <c r="J596" s="237">
        <v>2358.433</v>
      </c>
      <c r="K596" s="237">
        <v>2333.4189999999999</v>
      </c>
      <c r="L596" s="237">
        <v>2373.2130000000002</v>
      </c>
      <c r="M596" s="237">
        <v>2377.8739999999998</v>
      </c>
      <c r="N596" s="237">
        <v>2376.221</v>
      </c>
      <c r="O596" s="237">
        <v>2360.8319999999999</v>
      </c>
      <c r="P596" s="237">
        <v>2337.9470000000001</v>
      </c>
      <c r="Q596" s="237">
        <v>2359.8119999999999</v>
      </c>
      <c r="R596" s="237">
        <v>2388.2649999999999</v>
      </c>
      <c r="S596" s="237">
        <v>2354</v>
      </c>
      <c r="T596" s="237">
        <v>2366.105</v>
      </c>
      <c r="U596" s="237">
        <v>2381.8510000000001</v>
      </c>
      <c r="V596" s="237">
        <v>2401.3220000000001</v>
      </c>
      <c r="W596" s="237">
        <v>2386.6469999999999</v>
      </c>
      <c r="X596" s="237">
        <v>2361.837</v>
      </c>
      <c r="Y596" s="237">
        <v>2376.3130000000001</v>
      </c>
      <c r="Z596" s="237">
        <v>38.359000000000002</v>
      </c>
      <c r="AA596" s="237">
        <v>49.692</v>
      </c>
    </row>
    <row r="597" spans="1:27" x14ac:dyDescent="0.25">
      <c r="A597" s="238">
        <v>45498.666666666664</v>
      </c>
      <c r="B597" s="237">
        <v>41736</v>
      </c>
      <c r="C597" s="237">
        <v>977.93600000000004</v>
      </c>
      <c r="D597" s="237">
        <v>974.51300000000003</v>
      </c>
      <c r="E597" s="237">
        <v>987.60199999999998</v>
      </c>
      <c r="F597" s="237">
        <v>974.34400000000005</v>
      </c>
      <c r="G597" s="237">
        <v>866.01</v>
      </c>
      <c r="H597" s="237">
        <v>2335.143</v>
      </c>
      <c r="I597" s="237">
        <v>2341.89</v>
      </c>
      <c r="J597" s="237">
        <v>2335.453</v>
      </c>
      <c r="K597" s="237">
        <v>2316.915</v>
      </c>
      <c r="L597" s="237">
        <v>2356.029</v>
      </c>
      <c r="M597" s="237">
        <v>2362.6089999999999</v>
      </c>
      <c r="N597" s="237">
        <v>2366.4969999999998</v>
      </c>
      <c r="O597" s="237">
        <v>2347.2130000000002</v>
      </c>
      <c r="P597" s="237">
        <v>2327.48</v>
      </c>
      <c r="Q597" s="237">
        <v>2354.7269999999999</v>
      </c>
      <c r="R597" s="237">
        <v>2373.2109999999998</v>
      </c>
      <c r="S597" s="237">
        <v>2341.9929999999999</v>
      </c>
      <c r="T597" s="237">
        <v>2351.6970000000001</v>
      </c>
      <c r="U597" s="237">
        <v>2366.1149999999998</v>
      </c>
      <c r="V597" s="237">
        <v>2379.1030000000001</v>
      </c>
      <c r="W597" s="237">
        <v>2371.596</v>
      </c>
      <c r="X597" s="237">
        <v>2345.5830000000001</v>
      </c>
      <c r="Y597" s="237">
        <v>2361.6419999999998</v>
      </c>
      <c r="Z597" s="237">
        <v>40.659999999999997</v>
      </c>
      <c r="AA597" s="237">
        <v>51.494</v>
      </c>
    </row>
    <row r="598" spans="1:27" x14ac:dyDescent="0.25">
      <c r="A598" s="238">
        <v>45498.708333333336</v>
      </c>
      <c r="B598" s="237">
        <v>41098</v>
      </c>
      <c r="C598" s="237">
        <v>964.66800000000001</v>
      </c>
      <c r="D598" s="237">
        <v>961.02</v>
      </c>
      <c r="E598" s="237">
        <v>972.03300000000002</v>
      </c>
      <c r="F598" s="237">
        <v>959.70500000000004</v>
      </c>
      <c r="G598" s="237">
        <v>714.06299999999999</v>
      </c>
      <c r="H598" s="237">
        <v>2295.806</v>
      </c>
      <c r="I598" s="237">
        <v>2299.9</v>
      </c>
      <c r="J598" s="237">
        <v>2292.7020000000002</v>
      </c>
      <c r="K598" s="237">
        <v>2290.1860000000001</v>
      </c>
      <c r="L598" s="237">
        <v>2307.4009999999998</v>
      </c>
      <c r="M598" s="237">
        <v>2314.2370000000001</v>
      </c>
      <c r="N598" s="237">
        <v>2322.5129999999999</v>
      </c>
      <c r="O598" s="237">
        <v>2298.7020000000002</v>
      </c>
      <c r="P598" s="237">
        <v>2281.5740000000001</v>
      </c>
      <c r="Q598" s="237">
        <v>2315.5250000000001</v>
      </c>
      <c r="R598" s="237">
        <v>2328.732</v>
      </c>
      <c r="S598" s="237">
        <v>2292.4169999999999</v>
      </c>
      <c r="T598" s="237">
        <v>2300.491</v>
      </c>
      <c r="U598" s="237">
        <v>2312.3130000000001</v>
      </c>
      <c r="V598" s="237">
        <v>2319.8690000000001</v>
      </c>
      <c r="W598" s="237">
        <v>2326.6030000000001</v>
      </c>
      <c r="X598" s="237">
        <v>2294.13</v>
      </c>
      <c r="Y598" s="237">
        <v>2312.6869999999999</v>
      </c>
      <c r="Z598" s="237">
        <v>40.139000000000003</v>
      </c>
      <c r="AA598" s="237">
        <v>50.904000000000003</v>
      </c>
    </row>
    <row r="599" spans="1:27" x14ac:dyDescent="0.25">
      <c r="A599" s="238">
        <v>45498.75</v>
      </c>
      <c r="B599" s="237">
        <v>39384</v>
      </c>
      <c r="C599" s="237">
        <v>914.37699999999995</v>
      </c>
      <c r="D599" s="237">
        <v>911.74699999999996</v>
      </c>
      <c r="E599" s="237">
        <v>920.93100000000004</v>
      </c>
      <c r="F599" s="237">
        <v>910.62800000000004</v>
      </c>
      <c r="G599" s="237">
        <v>495.10399999999998</v>
      </c>
      <c r="H599" s="237">
        <v>2168.2449999999999</v>
      </c>
      <c r="I599" s="237">
        <v>2170.6280000000002</v>
      </c>
      <c r="J599" s="237">
        <v>2163.5070000000001</v>
      </c>
      <c r="K599" s="237">
        <v>2165.0169999999998</v>
      </c>
      <c r="L599" s="237">
        <v>2175.02</v>
      </c>
      <c r="M599" s="237">
        <v>2181.3780000000002</v>
      </c>
      <c r="N599" s="237">
        <v>2193.9340000000002</v>
      </c>
      <c r="O599" s="237">
        <v>2166.1979999999999</v>
      </c>
      <c r="P599" s="237">
        <v>2150.5419999999999</v>
      </c>
      <c r="Q599" s="237">
        <v>2186.2449999999999</v>
      </c>
      <c r="R599" s="237">
        <v>2199.393</v>
      </c>
      <c r="S599" s="237">
        <v>2161.402</v>
      </c>
      <c r="T599" s="237">
        <v>2169.2930000000001</v>
      </c>
      <c r="U599" s="237">
        <v>2177.2370000000001</v>
      </c>
      <c r="V599" s="237">
        <v>2176.9650000000001</v>
      </c>
      <c r="W599" s="237">
        <v>2191.864</v>
      </c>
      <c r="X599" s="237">
        <v>2161.2759999999998</v>
      </c>
      <c r="Y599" s="237">
        <v>2176.9839999999999</v>
      </c>
      <c r="Z599" s="237">
        <v>39.826000000000001</v>
      </c>
      <c r="AA599" s="237">
        <v>49.837000000000003</v>
      </c>
    </row>
    <row r="600" spans="1:27" x14ac:dyDescent="0.25">
      <c r="A600" s="238">
        <v>45498.791666666664</v>
      </c>
      <c r="B600" s="237">
        <v>32738</v>
      </c>
      <c r="C600" s="237">
        <v>776.53399999999999</v>
      </c>
      <c r="D600" s="237">
        <v>806.12900000000002</v>
      </c>
      <c r="E600" s="237">
        <v>797.77099999999996</v>
      </c>
      <c r="F600" s="237">
        <v>784.90300000000002</v>
      </c>
      <c r="G600" s="237">
        <v>235.11099999999999</v>
      </c>
      <c r="H600" s="237">
        <v>1844.9960000000001</v>
      </c>
      <c r="I600" s="237">
        <v>1809.664</v>
      </c>
      <c r="J600" s="237">
        <v>1837.1679999999999</v>
      </c>
      <c r="K600" s="237">
        <v>1842.4849999999999</v>
      </c>
      <c r="L600" s="237">
        <v>1868.059</v>
      </c>
      <c r="M600" s="237">
        <v>1860.403</v>
      </c>
      <c r="N600" s="237">
        <v>1876.63</v>
      </c>
      <c r="O600" s="237">
        <v>1851.7560000000001</v>
      </c>
      <c r="P600" s="237">
        <v>1793.4349999999999</v>
      </c>
      <c r="Q600" s="237">
        <v>1820.835</v>
      </c>
      <c r="R600" s="237">
        <v>1838.597</v>
      </c>
      <c r="S600" s="237">
        <v>1813.729</v>
      </c>
      <c r="T600" s="237">
        <v>1827.787</v>
      </c>
      <c r="U600" s="237">
        <v>1803.318</v>
      </c>
      <c r="V600" s="237">
        <v>1843.431</v>
      </c>
      <c r="W600" s="237">
        <v>1847.31</v>
      </c>
      <c r="X600" s="237">
        <v>1773.441</v>
      </c>
      <c r="Y600" s="237">
        <v>1821.4649999999999</v>
      </c>
      <c r="Z600" s="237">
        <v>37.643999999999998</v>
      </c>
      <c r="AA600" s="237">
        <v>46.936999999999998</v>
      </c>
    </row>
    <row r="601" spans="1:27" x14ac:dyDescent="0.25">
      <c r="A601" s="238">
        <v>45498.833333333336</v>
      </c>
      <c r="B601" s="237">
        <v>12395</v>
      </c>
      <c r="C601" s="237">
        <v>347.37</v>
      </c>
      <c r="D601" s="237">
        <v>439.96899999999999</v>
      </c>
      <c r="E601" s="237">
        <v>401.10700000000003</v>
      </c>
      <c r="F601" s="237">
        <v>371.47500000000002</v>
      </c>
      <c r="G601" s="237">
        <v>132.38900000000001</v>
      </c>
      <c r="H601" s="237">
        <v>722.45299999999997</v>
      </c>
      <c r="I601" s="237">
        <v>641.553</v>
      </c>
      <c r="J601" s="237">
        <v>715.46799999999996</v>
      </c>
      <c r="K601" s="237">
        <v>706.30700000000002</v>
      </c>
      <c r="L601" s="237">
        <v>714.75900000000001</v>
      </c>
      <c r="M601" s="237">
        <v>739.39400000000001</v>
      </c>
      <c r="N601" s="237">
        <v>753.62400000000002</v>
      </c>
      <c r="O601" s="237">
        <v>738.44299999999998</v>
      </c>
      <c r="P601" s="237">
        <v>643.27300000000002</v>
      </c>
      <c r="Q601" s="237">
        <v>678.69299999999998</v>
      </c>
      <c r="R601" s="237">
        <v>693.39400000000001</v>
      </c>
      <c r="S601" s="237">
        <v>699.59299999999996</v>
      </c>
      <c r="T601" s="237">
        <v>708.06600000000003</v>
      </c>
      <c r="U601" s="237">
        <v>666.35699999999997</v>
      </c>
      <c r="V601" s="237">
        <v>699.50400000000002</v>
      </c>
      <c r="W601" s="237">
        <v>675.44</v>
      </c>
      <c r="X601" s="237">
        <v>656.33199999999999</v>
      </c>
      <c r="Y601" s="237">
        <v>712.50699999999995</v>
      </c>
      <c r="Z601" s="237">
        <v>33.280999999999999</v>
      </c>
      <c r="AA601" s="237">
        <v>38.46</v>
      </c>
    </row>
    <row r="602" spans="1:27" x14ac:dyDescent="0.25">
      <c r="A602" s="238">
        <v>45498.875</v>
      </c>
      <c r="B602" s="237">
        <v>739</v>
      </c>
      <c r="C602" s="237">
        <v>27.036000000000001</v>
      </c>
      <c r="D602" s="237">
        <v>43.643000000000001</v>
      </c>
      <c r="E602" s="237">
        <v>35.241</v>
      </c>
      <c r="F602" s="237">
        <v>60.451999999999998</v>
      </c>
      <c r="G602" s="237">
        <v>14.965999999999999</v>
      </c>
      <c r="H602" s="237">
        <v>54.003</v>
      </c>
      <c r="I602" s="237">
        <v>45.042000000000002</v>
      </c>
      <c r="J602" s="237">
        <v>43.546999999999997</v>
      </c>
      <c r="K602" s="237">
        <v>43.582999999999998</v>
      </c>
      <c r="L602" s="237">
        <v>48.386000000000003</v>
      </c>
      <c r="M602" s="237">
        <v>46.972999999999999</v>
      </c>
      <c r="N602" s="237">
        <v>50.987000000000002</v>
      </c>
      <c r="O602" s="237">
        <v>51.311999999999998</v>
      </c>
      <c r="P602" s="237">
        <v>42.103999999999999</v>
      </c>
      <c r="Q602" s="237">
        <v>42.113999999999997</v>
      </c>
      <c r="R602" s="237">
        <v>37.377000000000002</v>
      </c>
      <c r="S602" s="237">
        <v>37.392000000000003</v>
      </c>
      <c r="T602" s="237">
        <v>35.735999999999997</v>
      </c>
      <c r="U602" s="237">
        <v>32.061999999999998</v>
      </c>
      <c r="V602" s="237">
        <v>32.308</v>
      </c>
      <c r="W602" s="237">
        <v>30.263999999999999</v>
      </c>
      <c r="X602" s="237">
        <v>21.05</v>
      </c>
      <c r="Y602" s="237">
        <v>26.373999999999999</v>
      </c>
      <c r="Z602" s="237">
        <v>25.64</v>
      </c>
      <c r="AA602" s="237">
        <v>27.786000000000001</v>
      </c>
    </row>
    <row r="603" spans="1:27" x14ac:dyDescent="0.25">
      <c r="A603" s="238">
        <v>45498.916666666664</v>
      </c>
      <c r="B603" s="237">
        <v>0</v>
      </c>
      <c r="C603" s="237">
        <v>0</v>
      </c>
      <c r="D603" s="237">
        <v>0</v>
      </c>
      <c r="E603" s="237">
        <v>0</v>
      </c>
      <c r="F603" s="237">
        <v>0.17799999999999999</v>
      </c>
      <c r="G603" s="237">
        <v>0</v>
      </c>
      <c r="H603" s="237">
        <v>0</v>
      </c>
      <c r="I603" s="237">
        <v>0</v>
      </c>
      <c r="J603" s="237">
        <v>0</v>
      </c>
      <c r="K603" s="237">
        <v>0</v>
      </c>
      <c r="L603" s="237">
        <v>0</v>
      </c>
      <c r="M603" s="237">
        <v>0</v>
      </c>
      <c r="N603" s="237">
        <v>0</v>
      </c>
      <c r="O603" s="237">
        <v>0</v>
      </c>
      <c r="P603" s="237">
        <v>0</v>
      </c>
      <c r="Q603" s="237">
        <v>0</v>
      </c>
      <c r="R603" s="237">
        <v>0</v>
      </c>
      <c r="S603" s="237">
        <v>0</v>
      </c>
      <c r="T603" s="237">
        <v>0</v>
      </c>
      <c r="U603" s="237">
        <v>0</v>
      </c>
      <c r="V603" s="237">
        <v>0</v>
      </c>
      <c r="W603" s="237">
        <v>0</v>
      </c>
      <c r="X603" s="237">
        <v>0</v>
      </c>
      <c r="Y603" s="237">
        <v>0</v>
      </c>
      <c r="Z603" s="237">
        <v>22.795000000000002</v>
      </c>
      <c r="AA603" s="237">
        <v>22.547999999999998</v>
      </c>
    </row>
    <row r="604" spans="1:27" x14ac:dyDescent="0.25">
      <c r="A604" s="238">
        <v>45498.958333333336</v>
      </c>
      <c r="B604" s="237">
        <v>0</v>
      </c>
      <c r="C604" s="237">
        <v>0</v>
      </c>
      <c r="D604" s="237">
        <v>0</v>
      </c>
      <c r="E604" s="237">
        <v>0</v>
      </c>
      <c r="F604" s="237">
        <v>0</v>
      </c>
      <c r="G604" s="237">
        <v>0</v>
      </c>
      <c r="H604" s="237">
        <v>0</v>
      </c>
      <c r="I604" s="237">
        <v>0</v>
      </c>
      <c r="J604" s="237">
        <v>0</v>
      </c>
      <c r="K604" s="237">
        <v>0</v>
      </c>
      <c r="L604" s="237">
        <v>0</v>
      </c>
      <c r="M604" s="237">
        <v>0</v>
      </c>
      <c r="N604" s="237">
        <v>0</v>
      </c>
      <c r="O604" s="237">
        <v>0</v>
      </c>
      <c r="P604" s="237">
        <v>0</v>
      </c>
      <c r="Q604" s="237">
        <v>0</v>
      </c>
      <c r="R604" s="237">
        <v>0</v>
      </c>
      <c r="S604" s="237">
        <v>0</v>
      </c>
      <c r="T604" s="237">
        <v>0</v>
      </c>
      <c r="U604" s="237">
        <v>0</v>
      </c>
      <c r="V604" s="237">
        <v>0</v>
      </c>
      <c r="W604" s="237">
        <v>0</v>
      </c>
      <c r="X604" s="237">
        <v>0</v>
      </c>
      <c r="Y604" s="237">
        <v>0</v>
      </c>
      <c r="Z604" s="237">
        <v>22.047999999999998</v>
      </c>
      <c r="AA604" s="237">
        <v>21.855</v>
      </c>
    </row>
    <row r="605" spans="1:27" x14ac:dyDescent="0.25">
      <c r="A605" s="238">
        <v>45499</v>
      </c>
      <c r="B605" s="237">
        <v>0</v>
      </c>
      <c r="C605" s="237">
        <v>0</v>
      </c>
      <c r="D605" s="237">
        <v>0</v>
      </c>
      <c r="E605" s="237">
        <v>0</v>
      </c>
      <c r="F605" s="237">
        <v>0</v>
      </c>
      <c r="G605" s="237">
        <v>0</v>
      </c>
      <c r="H605" s="237">
        <v>0</v>
      </c>
      <c r="I605" s="237">
        <v>0</v>
      </c>
      <c r="J605" s="237">
        <v>0</v>
      </c>
      <c r="K605" s="237">
        <v>0</v>
      </c>
      <c r="L605" s="237">
        <v>0</v>
      </c>
      <c r="M605" s="237">
        <v>0</v>
      </c>
      <c r="N605" s="237">
        <v>0</v>
      </c>
      <c r="O605" s="237">
        <v>0</v>
      </c>
      <c r="P605" s="237">
        <v>0</v>
      </c>
      <c r="Q605" s="237">
        <v>0</v>
      </c>
      <c r="R605" s="237">
        <v>0</v>
      </c>
      <c r="S605" s="237">
        <v>0</v>
      </c>
      <c r="T605" s="237">
        <v>0</v>
      </c>
      <c r="U605" s="237">
        <v>0</v>
      </c>
      <c r="V605" s="237">
        <v>0</v>
      </c>
      <c r="W605" s="237">
        <v>0</v>
      </c>
      <c r="X605" s="237">
        <v>0</v>
      </c>
      <c r="Y605" s="237">
        <v>0</v>
      </c>
      <c r="Z605" s="237">
        <v>21.863</v>
      </c>
      <c r="AA605" s="237">
        <v>21.702999999999999</v>
      </c>
    </row>
    <row r="606" spans="1:27" x14ac:dyDescent="0.25">
      <c r="A606" s="238">
        <v>45499.041666666664</v>
      </c>
      <c r="B606" s="237">
        <v>0</v>
      </c>
      <c r="C606" s="237">
        <v>0</v>
      </c>
      <c r="D606" s="237">
        <v>0</v>
      </c>
      <c r="E606" s="237">
        <v>0</v>
      </c>
      <c r="F606" s="237">
        <v>0</v>
      </c>
      <c r="G606" s="237">
        <v>0</v>
      </c>
      <c r="H606" s="237">
        <v>0</v>
      </c>
      <c r="I606" s="237">
        <v>0</v>
      </c>
      <c r="J606" s="237">
        <v>0</v>
      </c>
      <c r="K606" s="237">
        <v>0</v>
      </c>
      <c r="L606" s="237">
        <v>0</v>
      </c>
      <c r="M606" s="237">
        <v>0</v>
      </c>
      <c r="N606" s="237">
        <v>0</v>
      </c>
      <c r="O606" s="237">
        <v>0</v>
      </c>
      <c r="P606" s="237">
        <v>0</v>
      </c>
      <c r="Q606" s="237">
        <v>0</v>
      </c>
      <c r="R606" s="237">
        <v>0</v>
      </c>
      <c r="S606" s="237">
        <v>0</v>
      </c>
      <c r="T606" s="237">
        <v>0</v>
      </c>
      <c r="U606" s="237">
        <v>0</v>
      </c>
      <c r="V606" s="237">
        <v>0</v>
      </c>
      <c r="W606" s="237">
        <v>0</v>
      </c>
      <c r="X606" s="237">
        <v>0</v>
      </c>
      <c r="Y606" s="237">
        <v>0</v>
      </c>
      <c r="Z606" s="237">
        <v>21.69</v>
      </c>
      <c r="AA606" s="237">
        <v>21.544</v>
      </c>
    </row>
    <row r="607" spans="1:27" x14ac:dyDescent="0.25">
      <c r="A607" s="238">
        <v>45499.083333333336</v>
      </c>
      <c r="B607" s="237">
        <v>0</v>
      </c>
      <c r="C607" s="237">
        <v>0</v>
      </c>
      <c r="D607" s="237">
        <v>0</v>
      </c>
      <c r="E607" s="237">
        <v>0</v>
      </c>
      <c r="F607" s="237">
        <v>0</v>
      </c>
      <c r="G607" s="237">
        <v>0</v>
      </c>
      <c r="H607" s="237">
        <v>0</v>
      </c>
      <c r="I607" s="237">
        <v>0</v>
      </c>
      <c r="J607" s="237">
        <v>0</v>
      </c>
      <c r="K607" s="237">
        <v>0</v>
      </c>
      <c r="L607" s="237">
        <v>0</v>
      </c>
      <c r="M607" s="237">
        <v>0</v>
      </c>
      <c r="N607" s="237">
        <v>0</v>
      </c>
      <c r="O607" s="237">
        <v>0</v>
      </c>
      <c r="P607" s="237">
        <v>0</v>
      </c>
      <c r="Q607" s="237">
        <v>0</v>
      </c>
      <c r="R607" s="237">
        <v>0</v>
      </c>
      <c r="S607" s="237">
        <v>0</v>
      </c>
      <c r="T607" s="237">
        <v>0</v>
      </c>
      <c r="U607" s="237">
        <v>0</v>
      </c>
      <c r="V607" s="237">
        <v>0</v>
      </c>
      <c r="W607" s="237">
        <v>0</v>
      </c>
      <c r="X607" s="237">
        <v>0</v>
      </c>
      <c r="Y607" s="237">
        <v>0</v>
      </c>
      <c r="Z607" s="237">
        <v>21.972999999999999</v>
      </c>
      <c r="AA607" s="237">
        <v>21.91</v>
      </c>
    </row>
    <row r="608" spans="1:27" x14ac:dyDescent="0.25">
      <c r="A608" s="238">
        <v>45499.125</v>
      </c>
      <c r="B608" s="237">
        <v>0</v>
      </c>
      <c r="C608" s="237">
        <v>0</v>
      </c>
      <c r="D608" s="237">
        <v>0</v>
      </c>
      <c r="E608" s="237">
        <v>0</v>
      </c>
      <c r="F608" s="237">
        <v>0</v>
      </c>
      <c r="G608" s="237">
        <v>0</v>
      </c>
      <c r="H608" s="237">
        <v>0</v>
      </c>
      <c r="I608" s="237">
        <v>0</v>
      </c>
      <c r="J608" s="237">
        <v>0</v>
      </c>
      <c r="K608" s="237">
        <v>0</v>
      </c>
      <c r="L608" s="237">
        <v>0</v>
      </c>
      <c r="M608" s="237">
        <v>0</v>
      </c>
      <c r="N608" s="237">
        <v>0</v>
      </c>
      <c r="O608" s="237">
        <v>0</v>
      </c>
      <c r="P608" s="237">
        <v>0</v>
      </c>
      <c r="Q608" s="237">
        <v>0</v>
      </c>
      <c r="R608" s="237">
        <v>0</v>
      </c>
      <c r="S608" s="237">
        <v>0</v>
      </c>
      <c r="T608" s="237">
        <v>0</v>
      </c>
      <c r="U608" s="237">
        <v>0</v>
      </c>
      <c r="V608" s="237">
        <v>0</v>
      </c>
      <c r="W608" s="237">
        <v>0</v>
      </c>
      <c r="X608" s="237">
        <v>0</v>
      </c>
      <c r="Y608" s="237">
        <v>0</v>
      </c>
      <c r="Z608" s="237">
        <v>22.248999999999999</v>
      </c>
      <c r="AA608" s="237">
        <v>22.216999999999999</v>
      </c>
    </row>
    <row r="609" spans="1:27" x14ac:dyDescent="0.25">
      <c r="A609" s="238">
        <v>45499.166666666664</v>
      </c>
      <c r="B609" s="237">
        <v>0</v>
      </c>
      <c r="C609" s="237">
        <v>0</v>
      </c>
      <c r="D609" s="237">
        <v>0</v>
      </c>
      <c r="E609" s="237">
        <v>0</v>
      </c>
      <c r="F609" s="237">
        <v>0</v>
      </c>
      <c r="G609" s="237">
        <v>0</v>
      </c>
      <c r="H609" s="237">
        <v>0</v>
      </c>
      <c r="I609" s="237">
        <v>0</v>
      </c>
      <c r="J609" s="237">
        <v>0</v>
      </c>
      <c r="K609" s="237">
        <v>0</v>
      </c>
      <c r="L609" s="237">
        <v>0</v>
      </c>
      <c r="M609" s="237">
        <v>0</v>
      </c>
      <c r="N609" s="237">
        <v>0</v>
      </c>
      <c r="O609" s="237">
        <v>0</v>
      </c>
      <c r="P609" s="237">
        <v>0</v>
      </c>
      <c r="Q609" s="237">
        <v>0</v>
      </c>
      <c r="R609" s="237">
        <v>0</v>
      </c>
      <c r="S609" s="237">
        <v>0</v>
      </c>
      <c r="T609" s="237">
        <v>0</v>
      </c>
      <c r="U609" s="237">
        <v>0</v>
      </c>
      <c r="V609" s="237">
        <v>0</v>
      </c>
      <c r="W609" s="237">
        <v>0</v>
      </c>
      <c r="X609" s="237">
        <v>0</v>
      </c>
      <c r="Y609" s="237">
        <v>0</v>
      </c>
      <c r="Z609" s="237">
        <v>22.423999999999999</v>
      </c>
      <c r="AA609" s="237">
        <v>22.553999999999998</v>
      </c>
    </row>
    <row r="610" spans="1:27" x14ac:dyDescent="0.25">
      <c r="A610" s="238">
        <v>45499.208333333336</v>
      </c>
      <c r="B610" s="237">
        <v>0</v>
      </c>
      <c r="C610" s="237">
        <v>0</v>
      </c>
      <c r="D610" s="237">
        <v>0</v>
      </c>
      <c r="E610" s="237">
        <v>0</v>
      </c>
      <c r="F610" s="237">
        <v>0</v>
      </c>
      <c r="G610" s="237">
        <v>0</v>
      </c>
      <c r="H610" s="237">
        <v>0</v>
      </c>
      <c r="I610" s="237">
        <v>0</v>
      </c>
      <c r="J610" s="237">
        <v>0</v>
      </c>
      <c r="K610" s="237">
        <v>0</v>
      </c>
      <c r="L610" s="237">
        <v>0</v>
      </c>
      <c r="M610" s="237">
        <v>0</v>
      </c>
      <c r="N610" s="237">
        <v>0</v>
      </c>
      <c r="O610" s="237">
        <v>0</v>
      </c>
      <c r="P610" s="237">
        <v>0</v>
      </c>
      <c r="Q610" s="237">
        <v>0</v>
      </c>
      <c r="R610" s="237">
        <v>0</v>
      </c>
      <c r="S610" s="237">
        <v>0</v>
      </c>
      <c r="T610" s="237">
        <v>0</v>
      </c>
      <c r="U610" s="237">
        <v>0</v>
      </c>
      <c r="V610" s="237">
        <v>0</v>
      </c>
      <c r="W610" s="237">
        <v>0</v>
      </c>
      <c r="X610" s="237">
        <v>0</v>
      </c>
      <c r="Y610" s="237">
        <v>0</v>
      </c>
      <c r="Z610" s="237">
        <v>22.344000000000001</v>
      </c>
      <c r="AA610" s="237">
        <v>22.484000000000002</v>
      </c>
    </row>
    <row r="611" spans="1:27" x14ac:dyDescent="0.25">
      <c r="A611" s="238">
        <v>45499.25</v>
      </c>
      <c r="B611" s="237">
        <v>0</v>
      </c>
      <c r="C611" s="237">
        <v>0</v>
      </c>
      <c r="D611" s="237">
        <v>0</v>
      </c>
      <c r="E611" s="237">
        <v>0</v>
      </c>
      <c r="F611" s="237">
        <v>0</v>
      </c>
      <c r="G611" s="237">
        <v>0</v>
      </c>
      <c r="H611" s="237">
        <v>0</v>
      </c>
      <c r="I611" s="237">
        <v>0</v>
      </c>
      <c r="J611" s="237">
        <v>0</v>
      </c>
      <c r="K611" s="237">
        <v>0</v>
      </c>
      <c r="L611" s="237">
        <v>0</v>
      </c>
      <c r="M611" s="237">
        <v>0</v>
      </c>
      <c r="N611" s="237">
        <v>0</v>
      </c>
      <c r="O611" s="237">
        <v>0</v>
      </c>
      <c r="P611" s="237">
        <v>0</v>
      </c>
      <c r="Q611" s="237">
        <v>0</v>
      </c>
      <c r="R611" s="237">
        <v>0</v>
      </c>
      <c r="S611" s="237">
        <v>0</v>
      </c>
      <c r="T611" s="237">
        <v>0</v>
      </c>
      <c r="U611" s="237">
        <v>0</v>
      </c>
      <c r="V611" s="237">
        <v>0</v>
      </c>
      <c r="W611" s="237">
        <v>0</v>
      </c>
      <c r="X611" s="237">
        <v>0</v>
      </c>
      <c r="Y611" s="237">
        <v>0</v>
      </c>
      <c r="Z611" s="237">
        <v>21.638999999999999</v>
      </c>
      <c r="AA611" s="237">
        <v>21.484999999999999</v>
      </c>
    </row>
    <row r="612" spans="1:27" x14ac:dyDescent="0.25">
      <c r="A612" s="238">
        <v>45499.291666666664</v>
      </c>
      <c r="B612" s="237">
        <v>262</v>
      </c>
      <c r="C612" s="237">
        <v>9.32</v>
      </c>
      <c r="D612" s="237">
        <v>8.0519999999999996</v>
      </c>
      <c r="E612" s="237">
        <v>8.4740000000000002</v>
      </c>
      <c r="F612" s="237">
        <v>9.2119999999999997</v>
      </c>
      <c r="G612" s="237">
        <v>9.5020000000000007</v>
      </c>
      <c r="H612" s="237">
        <v>18.798999999999999</v>
      </c>
      <c r="I612" s="237">
        <v>18.870999999999999</v>
      </c>
      <c r="J612" s="237">
        <v>18.399999999999999</v>
      </c>
      <c r="K612" s="237">
        <v>17.509</v>
      </c>
      <c r="L612" s="237">
        <v>17.492000000000001</v>
      </c>
      <c r="M612" s="237">
        <v>17.545999999999999</v>
      </c>
      <c r="N612" s="237">
        <v>17.972999999999999</v>
      </c>
      <c r="O612" s="237">
        <v>17.664000000000001</v>
      </c>
      <c r="P612" s="237">
        <v>17.911000000000001</v>
      </c>
      <c r="Q612" s="237">
        <v>18.509</v>
      </c>
      <c r="R612" s="237">
        <v>19.119</v>
      </c>
      <c r="S612" s="237">
        <v>17.794</v>
      </c>
      <c r="T612" s="237">
        <v>18.288</v>
      </c>
      <c r="U612" s="237">
        <v>17.79</v>
      </c>
      <c r="V612" s="237">
        <v>17.018999999999998</v>
      </c>
      <c r="W612" s="237">
        <v>16.98</v>
      </c>
      <c r="X612" s="237">
        <v>19.454000000000001</v>
      </c>
      <c r="Y612" s="237">
        <v>17.716000000000001</v>
      </c>
      <c r="Z612" s="237">
        <v>21.248000000000001</v>
      </c>
      <c r="AA612" s="237">
        <v>20.986999999999998</v>
      </c>
    </row>
    <row r="613" spans="1:27" x14ac:dyDescent="0.25">
      <c r="A613" s="238">
        <v>45499.333333333336</v>
      </c>
      <c r="B613" s="237">
        <v>6868</v>
      </c>
      <c r="C613" s="237">
        <v>186.613</v>
      </c>
      <c r="D613" s="237">
        <v>120.26600000000001</v>
      </c>
      <c r="E613" s="237">
        <v>150.249</v>
      </c>
      <c r="F613" s="237">
        <v>163.79599999999999</v>
      </c>
      <c r="G613" s="237">
        <v>133.91200000000001</v>
      </c>
      <c r="H613" s="237">
        <v>433.62200000000001</v>
      </c>
      <c r="I613" s="237">
        <v>482.012</v>
      </c>
      <c r="J613" s="237">
        <v>357.048</v>
      </c>
      <c r="K613" s="237">
        <v>350.23599999999999</v>
      </c>
      <c r="L613" s="237">
        <v>345.375</v>
      </c>
      <c r="M613" s="237">
        <v>360.35700000000003</v>
      </c>
      <c r="N613" s="237">
        <v>386.99</v>
      </c>
      <c r="O613" s="237">
        <v>404.22</v>
      </c>
      <c r="P613" s="237">
        <v>451.51</v>
      </c>
      <c r="Q613" s="237">
        <v>484.62299999999999</v>
      </c>
      <c r="R613" s="237">
        <v>391.20499999999998</v>
      </c>
      <c r="S613" s="237">
        <v>358.61799999999999</v>
      </c>
      <c r="T613" s="237">
        <v>366.35700000000003</v>
      </c>
      <c r="U613" s="237">
        <v>371.78699999999998</v>
      </c>
      <c r="V613" s="237">
        <v>348.12099999999998</v>
      </c>
      <c r="W613" s="237">
        <v>402.113</v>
      </c>
      <c r="X613" s="237">
        <v>409.73200000000003</v>
      </c>
      <c r="Y613" s="237">
        <v>361.95499999999998</v>
      </c>
      <c r="Z613" s="237">
        <v>24.407</v>
      </c>
      <c r="AA613" s="237">
        <v>24.617999999999999</v>
      </c>
    </row>
    <row r="614" spans="1:27" x14ac:dyDescent="0.25">
      <c r="A614" s="238">
        <v>45499.375</v>
      </c>
      <c r="B614" s="237">
        <v>19717</v>
      </c>
      <c r="C614" s="237">
        <v>489.55900000000003</v>
      </c>
      <c r="D614" s="237">
        <v>498.38200000000001</v>
      </c>
      <c r="E614" s="237">
        <v>406.07600000000002</v>
      </c>
      <c r="F614" s="237">
        <v>448.44</v>
      </c>
      <c r="G614" s="237">
        <v>338.60199999999998</v>
      </c>
      <c r="H614" s="237">
        <v>1042.7170000000001</v>
      </c>
      <c r="I614" s="237">
        <v>1264.789</v>
      </c>
      <c r="J614" s="237">
        <v>1239.481</v>
      </c>
      <c r="K614" s="237">
        <v>1157.9780000000001</v>
      </c>
      <c r="L614" s="237">
        <v>1023.69</v>
      </c>
      <c r="M614" s="237">
        <v>950.83100000000002</v>
      </c>
      <c r="N614" s="237">
        <v>949.399</v>
      </c>
      <c r="O614" s="237">
        <v>1070.2370000000001</v>
      </c>
      <c r="P614" s="237">
        <v>1196.383</v>
      </c>
      <c r="Q614" s="237">
        <v>1424.627</v>
      </c>
      <c r="R614" s="237">
        <v>1266.578</v>
      </c>
      <c r="S614" s="237">
        <v>1187.3240000000001</v>
      </c>
      <c r="T614" s="237">
        <v>1052.7539999999999</v>
      </c>
      <c r="U614" s="237">
        <v>985.38400000000001</v>
      </c>
      <c r="V614" s="237">
        <v>948.09500000000003</v>
      </c>
      <c r="W614" s="237">
        <v>1103.2929999999999</v>
      </c>
      <c r="X614" s="237">
        <v>1117.258</v>
      </c>
      <c r="Y614" s="237">
        <v>1002.325</v>
      </c>
      <c r="Z614" s="237">
        <v>29.556000000000001</v>
      </c>
      <c r="AA614" s="237">
        <v>33.723999999999997</v>
      </c>
    </row>
    <row r="615" spans="1:27" x14ac:dyDescent="0.25">
      <c r="A615" s="238">
        <v>45499.416666666664</v>
      </c>
      <c r="B615" s="237">
        <v>30898</v>
      </c>
      <c r="C615" s="237">
        <v>802.26099999999997</v>
      </c>
      <c r="D615" s="237">
        <v>717.745</v>
      </c>
      <c r="E615" s="237">
        <v>742.28399999999999</v>
      </c>
      <c r="F615" s="237">
        <v>710.41800000000001</v>
      </c>
      <c r="G615" s="237">
        <v>569.06700000000001</v>
      </c>
      <c r="H615" s="237">
        <v>1743.067</v>
      </c>
      <c r="I615" s="237">
        <v>1942.2239999999999</v>
      </c>
      <c r="J615" s="237">
        <v>1641.11</v>
      </c>
      <c r="K615" s="237">
        <v>1678.4690000000001</v>
      </c>
      <c r="L615" s="237">
        <v>1670.663</v>
      </c>
      <c r="M615" s="237">
        <v>1683.636</v>
      </c>
      <c r="N615" s="237">
        <v>1717.7070000000001</v>
      </c>
      <c r="O615" s="237">
        <v>1807.096</v>
      </c>
      <c r="P615" s="237">
        <v>1876.068</v>
      </c>
      <c r="Q615" s="237">
        <v>2025.723</v>
      </c>
      <c r="R615" s="237">
        <v>1689.6969999999999</v>
      </c>
      <c r="S615" s="237">
        <v>1669.989</v>
      </c>
      <c r="T615" s="237">
        <v>1686.1669999999999</v>
      </c>
      <c r="U615" s="237">
        <v>1675.9849999999999</v>
      </c>
      <c r="V615" s="237">
        <v>1700.72</v>
      </c>
      <c r="W615" s="237">
        <v>1799.5940000000001</v>
      </c>
      <c r="X615" s="237">
        <v>1698.0640000000001</v>
      </c>
      <c r="Y615" s="237">
        <v>1655.4580000000001</v>
      </c>
      <c r="Z615" s="237">
        <v>33.161000000000001</v>
      </c>
      <c r="AA615" s="237">
        <v>41.268000000000001</v>
      </c>
    </row>
    <row r="616" spans="1:27" x14ac:dyDescent="0.25">
      <c r="A616" s="238">
        <v>45499.458333333336</v>
      </c>
      <c r="B616" s="237">
        <v>40185</v>
      </c>
      <c r="C616" s="237">
        <v>956.14099999999996</v>
      </c>
      <c r="D616" s="237">
        <v>946.81700000000001</v>
      </c>
      <c r="E616" s="237">
        <v>933.66800000000001</v>
      </c>
      <c r="F616" s="237">
        <v>943.04100000000005</v>
      </c>
      <c r="G616" s="237">
        <v>733.17600000000004</v>
      </c>
      <c r="H616" s="237">
        <v>2294.8290000000002</v>
      </c>
      <c r="I616" s="237">
        <v>2309.3319999999999</v>
      </c>
      <c r="J616" s="237">
        <v>2271.1</v>
      </c>
      <c r="K616" s="237">
        <v>2265.2959999999998</v>
      </c>
      <c r="L616" s="237">
        <v>2246.3130000000001</v>
      </c>
      <c r="M616" s="237">
        <v>2212.404</v>
      </c>
      <c r="N616" s="237">
        <v>2251.12</v>
      </c>
      <c r="O616" s="237">
        <v>2282.922</v>
      </c>
      <c r="P616" s="237">
        <v>2286.627</v>
      </c>
      <c r="Q616" s="237">
        <v>2314.0920000000001</v>
      </c>
      <c r="R616" s="237">
        <v>2318.4209999999998</v>
      </c>
      <c r="S616" s="237">
        <v>2283.2280000000001</v>
      </c>
      <c r="T616" s="237">
        <v>2262.3530000000001</v>
      </c>
      <c r="U616" s="237">
        <v>2224.2089999999998</v>
      </c>
      <c r="V616" s="237">
        <v>2231.4679999999998</v>
      </c>
      <c r="W616" s="237">
        <v>2282.027</v>
      </c>
      <c r="X616" s="237">
        <v>2287.6880000000001</v>
      </c>
      <c r="Y616" s="237">
        <v>2234.1239999999998</v>
      </c>
      <c r="Z616" s="237">
        <v>35.845999999999997</v>
      </c>
      <c r="AA616" s="237">
        <v>46.134</v>
      </c>
    </row>
    <row r="617" spans="1:27" x14ac:dyDescent="0.25">
      <c r="A617" s="238">
        <v>45499.5</v>
      </c>
      <c r="B617" s="237">
        <v>42081</v>
      </c>
      <c r="C617" s="237">
        <v>969.10500000000002</v>
      </c>
      <c r="D617" s="237">
        <v>965.00099999999998</v>
      </c>
      <c r="E617" s="237">
        <v>980.68600000000004</v>
      </c>
      <c r="F617" s="237">
        <v>967.03700000000003</v>
      </c>
      <c r="G617" s="237">
        <v>858.24599999999998</v>
      </c>
      <c r="H617" s="237">
        <v>2341.2220000000002</v>
      </c>
      <c r="I617" s="237">
        <v>2348.703</v>
      </c>
      <c r="J617" s="237">
        <v>2328.107</v>
      </c>
      <c r="K617" s="237">
        <v>2342.4560000000001</v>
      </c>
      <c r="L617" s="237">
        <v>2352.087</v>
      </c>
      <c r="M617" s="237">
        <v>2362.328</v>
      </c>
      <c r="N617" s="237">
        <v>2369.2260000000001</v>
      </c>
      <c r="O617" s="237">
        <v>2345.8820000000001</v>
      </c>
      <c r="P617" s="237">
        <v>2328.56</v>
      </c>
      <c r="Q617" s="237">
        <v>2356.7330000000002</v>
      </c>
      <c r="R617" s="237">
        <v>2384.1179999999999</v>
      </c>
      <c r="S617" s="237">
        <v>2345.8150000000001</v>
      </c>
      <c r="T617" s="237">
        <v>2351.3429999999998</v>
      </c>
      <c r="U617" s="237">
        <v>2370.453</v>
      </c>
      <c r="V617" s="237">
        <v>2374.9070000000002</v>
      </c>
      <c r="W617" s="237">
        <v>2366.2280000000001</v>
      </c>
      <c r="X617" s="237">
        <v>2349.2869999999998</v>
      </c>
      <c r="Y617" s="237">
        <v>2356.9569999999999</v>
      </c>
      <c r="Z617" s="237">
        <v>38.073</v>
      </c>
      <c r="AA617" s="237">
        <v>48.985999999999997</v>
      </c>
    </row>
    <row r="618" spans="1:27" x14ac:dyDescent="0.25">
      <c r="A618" s="238">
        <v>45499.541666666664</v>
      </c>
      <c r="B618" s="237">
        <v>42247</v>
      </c>
      <c r="C618" s="237">
        <v>961.46799999999996</v>
      </c>
      <c r="D618" s="237">
        <v>959.80600000000004</v>
      </c>
      <c r="E618" s="237">
        <v>976.11699999999996</v>
      </c>
      <c r="F618" s="237">
        <v>961.74</v>
      </c>
      <c r="G618" s="237">
        <v>952.53099999999995</v>
      </c>
      <c r="H618" s="237">
        <v>2341.3110000000001</v>
      </c>
      <c r="I618" s="237">
        <v>2344.8510000000001</v>
      </c>
      <c r="J618" s="237">
        <v>2345.1680000000001</v>
      </c>
      <c r="K618" s="237">
        <v>2343.1149999999998</v>
      </c>
      <c r="L618" s="237">
        <v>2369.2310000000002</v>
      </c>
      <c r="M618" s="237">
        <v>2375.8040000000001</v>
      </c>
      <c r="N618" s="237">
        <v>2375.4369999999999</v>
      </c>
      <c r="O618" s="237">
        <v>2350.9839999999999</v>
      </c>
      <c r="P618" s="237">
        <v>2329.7139999999999</v>
      </c>
      <c r="Q618" s="237">
        <v>2352.1370000000002</v>
      </c>
      <c r="R618" s="237">
        <v>2392.462</v>
      </c>
      <c r="S618" s="237">
        <v>2360.8020000000001</v>
      </c>
      <c r="T618" s="237">
        <v>2366.9609999999998</v>
      </c>
      <c r="U618" s="237">
        <v>2383.6729999999998</v>
      </c>
      <c r="V618" s="237">
        <v>2393.2939999999999</v>
      </c>
      <c r="W618" s="237">
        <v>2377.431</v>
      </c>
      <c r="X618" s="237">
        <v>2363.7460000000001</v>
      </c>
      <c r="Y618" s="237">
        <v>2371.2139999999999</v>
      </c>
      <c r="Z618" s="237">
        <v>38.332999999999998</v>
      </c>
      <c r="AA618" s="237">
        <v>49.814</v>
      </c>
    </row>
    <row r="619" spans="1:27" x14ac:dyDescent="0.25">
      <c r="A619" s="238">
        <v>45499.583333333336</v>
      </c>
      <c r="B619" s="237">
        <v>41550</v>
      </c>
      <c r="C619" s="237">
        <v>953.23800000000006</v>
      </c>
      <c r="D619" s="237">
        <v>953.86</v>
      </c>
      <c r="E619" s="237">
        <v>968.62300000000005</v>
      </c>
      <c r="F619" s="237">
        <v>953.89800000000002</v>
      </c>
      <c r="G619" s="237">
        <v>974.46100000000001</v>
      </c>
      <c r="H619" s="237">
        <v>2349.375</v>
      </c>
      <c r="I619" s="237">
        <v>2347.4189999999999</v>
      </c>
      <c r="J619" s="237">
        <v>2350.9160000000002</v>
      </c>
      <c r="K619" s="237">
        <v>2339.402</v>
      </c>
      <c r="L619" s="237">
        <v>2379.0360000000001</v>
      </c>
      <c r="M619" s="237">
        <v>2386.299</v>
      </c>
      <c r="N619" s="237">
        <v>2384.9569999999999</v>
      </c>
      <c r="O619" s="237">
        <v>2361.6559999999999</v>
      </c>
      <c r="P619" s="237">
        <v>2335.181</v>
      </c>
      <c r="Q619" s="237">
        <v>2348.8649999999998</v>
      </c>
      <c r="R619" s="237">
        <v>2393.8440000000001</v>
      </c>
      <c r="S619" s="237">
        <v>2364.1489999999999</v>
      </c>
      <c r="T619" s="237">
        <v>2376.3319999999999</v>
      </c>
      <c r="U619" s="237">
        <v>2394.038</v>
      </c>
      <c r="V619" s="237">
        <v>2407.453</v>
      </c>
      <c r="W619" s="237">
        <v>2386.2710000000002</v>
      </c>
      <c r="X619" s="237">
        <v>2370.8420000000001</v>
      </c>
      <c r="Y619" s="237">
        <v>2383.4810000000002</v>
      </c>
      <c r="Z619" s="237">
        <v>37.512</v>
      </c>
      <c r="AA619" s="237">
        <v>48.506</v>
      </c>
    </row>
    <row r="620" spans="1:27" x14ac:dyDescent="0.25">
      <c r="A620" s="238">
        <v>45499.625</v>
      </c>
      <c r="B620" s="237">
        <v>42793</v>
      </c>
      <c r="C620" s="237">
        <v>956.26800000000003</v>
      </c>
      <c r="D620" s="237">
        <v>956.87400000000002</v>
      </c>
      <c r="E620" s="237">
        <v>971.09400000000005</v>
      </c>
      <c r="F620" s="237">
        <v>956.37300000000005</v>
      </c>
      <c r="G620" s="237">
        <v>939.85900000000004</v>
      </c>
      <c r="H620" s="237">
        <v>2322.02</v>
      </c>
      <c r="I620" s="237">
        <v>2324.0970000000002</v>
      </c>
      <c r="J620" s="237">
        <v>2319.0430000000001</v>
      </c>
      <c r="K620" s="237">
        <v>2330.0340000000001</v>
      </c>
      <c r="L620" s="237">
        <v>2350.0540000000001</v>
      </c>
      <c r="M620" s="237">
        <v>2355.83</v>
      </c>
      <c r="N620" s="237">
        <v>2353.7060000000001</v>
      </c>
      <c r="O620" s="237">
        <v>2337.2049999999999</v>
      </c>
      <c r="P620" s="237">
        <v>2314.9670000000001</v>
      </c>
      <c r="Q620" s="237">
        <v>2333.652</v>
      </c>
      <c r="R620" s="237">
        <v>2370.0309999999999</v>
      </c>
      <c r="S620" s="237">
        <v>2336.6</v>
      </c>
      <c r="T620" s="237">
        <v>2345.7449999999999</v>
      </c>
      <c r="U620" s="237">
        <v>2362.616</v>
      </c>
      <c r="V620" s="237">
        <v>2378.6799999999998</v>
      </c>
      <c r="W620" s="237">
        <v>2361.183</v>
      </c>
      <c r="X620" s="237">
        <v>2341.2310000000002</v>
      </c>
      <c r="Y620" s="237">
        <v>2357.08</v>
      </c>
      <c r="Z620" s="237">
        <v>39.866</v>
      </c>
      <c r="AA620" s="237">
        <v>50.82</v>
      </c>
    </row>
    <row r="621" spans="1:27" x14ac:dyDescent="0.25">
      <c r="A621" s="238">
        <v>45499.666666666664</v>
      </c>
      <c r="B621" s="237">
        <v>41050</v>
      </c>
      <c r="C621" s="237">
        <v>967.07600000000002</v>
      </c>
      <c r="D621" s="237">
        <v>967.56899999999996</v>
      </c>
      <c r="E621" s="237">
        <v>980.39800000000002</v>
      </c>
      <c r="F621" s="237">
        <v>965.91099999999994</v>
      </c>
      <c r="G621" s="237">
        <v>857.86099999999999</v>
      </c>
      <c r="H621" s="237">
        <v>2311.9279999999999</v>
      </c>
      <c r="I621" s="237">
        <v>2313.7089999999998</v>
      </c>
      <c r="J621" s="237">
        <v>2305.3249999999998</v>
      </c>
      <c r="K621" s="237">
        <v>2320.4009999999998</v>
      </c>
      <c r="L621" s="237">
        <v>2336.6039999999998</v>
      </c>
      <c r="M621" s="237">
        <v>2341.8330000000001</v>
      </c>
      <c r="N621" s="237">
        <v>2342.5790000000002</v>
      </c>
      <c r="O621" s="237">
        <v>2320.4859999999999</v>
      </c>
      <c r="P621" s="237">
        <v>2301.239</v>
      </c>
      <c r="Q621" s="237">
        <v>2328.1469999999999</v>
      </c>
      <c r="R621" s="237">
        <v>2354.7930000000001</v>
      </c>
      <c r="S621" s="237">
        <v>2322.4090000000001</v>
      </c>
      <c r="T621" s="237">
        <v>2331.6590000000001</v>
      </c>
      <c r="U621" s="237">
        <v>2344.5709999999999</v>
      </c>
      <c r="V621" s="237">
        <v>2356.8789999999999</v>
      </c>
      <c r="W621" s="237">
        <v>2350.3449999999998</v>
      </c>
      <c r="X621" s="237">
        <v>2324.547</v>
      </c>
      <c r="Y621" s="237">
        <v>2341.9070000000002</v>
      </c>
      <c r="Z621" s="237">
        <v>39.982999999999997</v>
      </c>
      <c r="AA621" s="237">
        <v>51.235999999999997</v>
      </c>
    </row>
    <row r="622" spans="1:27" x14ac:dyDescent="0.25">
      <c r="A622" s="238">
        <v>45499.708333333336</v>
      </c>
      <c r="B622" s="237">
        <v>41330</v>
      </c>
      <c r="C622" s="237">
        <v>968.75800000000004</v>
      </c>
      <c r="D622" s="237">
        <v>968.31799999999998</v>
      </c>
      <c r="E622" s="237">
        <v>979.76800000000003</v>
      </c>
      <c r="F622" s="237">
        <v>965.76800000000003</v>
      </c>
      <c r="G622" s="237">
        <v>717.06299999999999</v>
      </c>
      <c r="H622" s="237">
        <v>2278.0610000000001</v>
      </c>
      <c r="I622" s="237">
        <v>2280.0410000000002</v>
      </c>
      <c r="J622" s="237">
        <v>2267.6550000000002</v>
      </c>
      <c r="K622" s="237">
        <v>2283.1570000000002</v>
      </c>
      <c r="L622" s="237">
        <v>2294.1509999999998</v>
      </c>
      <c r="M622" s="237">
        <v>2301.1779999999999</v>
      </c>
      <c r="N622" s="237">
        <v>2309.547</v>
      </c>
      <c r="O622" s="237">
        <v>2282.7759999999998</v>
      </c>
      <c r="P622" s="237">
        <v>2263.5610000000001</v>
      </c>
      <c r="Q622" s="237">
        <v>2295.759</v>
      </c>
      <c r="R622" s="237">
        <v>2317.64</v>
      </c>
      <c r="S622" s="237">
        <v>2283.6329999999998</v>
      </c>
      <c r="T622" s="237">
        <v>2292.2539999999999</v>
      </c>
      <c r="U622" s="237">
        <v>2304.4459999999999</v>
      </c>
      <c r="V622" s="237">
        <v>2310.1999999999998</v>
      </c>
      <c r="W622" s="237">
        <v>2312.6509999999998</v>
      </c>
      <c r="X622" s="237">
        <v>2287.502</v>
      </c>
      <c r="Y622" s="237">
        <v>2304.3009999999999</v>
      </c>
      <c r="Z622" s="237">
        <v>41.289000000000001</v>
      </c>
      <c r="AA622" s="237">
        <v>52.558999999999997</v>
      </c>
    </row>
    <row r="623" spans="1:27" x14ac:dyDescent="0.25">
      <c r="A623" s="238">
        <v>45499.75</v>
      </c>
      <c r="B623" s="237">
        <v>38680</v>
      </c>
      <c r="C623" s="237">
        <v>935.23900000000003</v>
      </c>
      <c r="D623" s="237">
        <v>934.08100000000002</v>
      </c>
      <c r="E623" s="237">
        <v>944.76300000000003</v>
      </c>
      <c r="F623" s="237">
        <v>932.21500000000003</v>
      </c>
      <c r="G623" s="237">
        <v>501.98399999999998</v>
      </c>
      <c r="H623" s="237">
        <v>2188.9720000000002</v>
      </c>
      <c r="I623" s="237">
        <v>2185.4209999999998</v>
      </c>
      <c r="J623" s="237">
        <v>2173.0120000000002</v>
      </c>
      <c r="K623" s="237">
        <v>2187.0360000000001</v>
      </c>
      <c r="L623" s="237">
        <v>2195.404</v>
      </c>
      <c r="M623" s="237">
        <v>2201.748</v>
      </c>
      <c r="N623" s="237">
        <v>2215.0320000000002</v>
      </c>
      <c r="O623" s="237">
        <v>2184.9499999999998</v>
      </c>
      <c r="P623" s="237">
        <v>2166.8270000000002</v>
      </c>
      <c r="Q623" s="237">
        <v>2202.5630000000001</v>
      </c>
      <c r="R623" s="237">
        <v>2221.3339999999998</v>
      </c>
      <c r="S623" s="237">
        <v>2183.7860000000001</v>
      </c>
      <c r="T623" s="237">
        <v>2191.6950000000002</v>
      </c>
      <c r="U623" s="237">
        <v>2200.04</v>
      </c>
      <c r="V623" s="237">
        <v>2200.5590000000002</v>
      </c>
      <c r="W623" s="237">
        <v>2211.973</v>
      </c>
      <c r="X623" s="237">
        <v>2184.7150000000001</v>
      </c>
      <c r="Y623" s="237">
        <v>2201.0169999999998</v>
      </c>
      <c r="Z623" s="237">
        <v>41.048999999999999</v>
      </c>
      <c r="AA623" s="237">
        <v>52.036999999999999</v>
      </c>
    </row>
    <row r="624" spans="1:27" x14ac:dyDescent="0.25">
      <c r="A624" s="238">
        <v>45499.791666666664</v>
      </c>
      <c r="B624" s="237">
        <v>33757</v>
      </c>
      <c r="C624" s="237">
        <v>800.88</v>
      </c>
      <c r="D624" s="237">
        <v>834.55100000000004</v>
      </c>
      <c r="E624" s="237">
        <v>824.88499999999999</v>
      </c>
      <c r="F624" s="237">
        <v>803.57500000000005</v>
      </c>
      <c r="G624" s="237">
        <v>236.71</v>
      </c>
      <c r="H624" s="237">
        <v>1880.0889999999999</v>
      </c>
      <c r="I624" s="237">
        <v>1835.7049999999999</v>
      </c>
      <c r="J624" s="237">
        <v>1870.5719999999999</v>
      </c>
      <c r="K624" s="237">
        <v>1885.8979999999999</v>
      </c>
      <c r="L624" s="237">
        <v>1911.271</v>
      </c>
      <c r="M624" s="237">
        <v>1897.373</v>
      </c>
      <c r="N624" s="237">
        <v>1912.9159999999999</v>
      </c>
      <c r="O624" s="237">
        <v>1885.39</v>
      </c>
      <c r="P624" s="237">
        <v>1824.059</v>
      </c>
      <c r="Q624" s="237">
        <v>1850.5</v>
      </c>
      <c r="R624" s="237">
        <v>1879.3530000000001</v>
      </c>
      <c r="S624" s="237">
        <v>1855.646</v>
      </c>
      <c r="T624" s="237">
        <v>1867.4390000000001</v>
      </c>
      <c r="U624" s="237">
        <v>1836.0419999999999</v>
      </c>
      <c r="V624" s="237">
        <v>1878.3979999999999</v>
      </c>
      <c r="W624" s="237">
        <v>1878.336</v>
      </c>
      <c r="X624" s="237">
        <v>1801.125</v>
      </c>
      <c r="Y624" s="237">
        <v>1852.809</v>
      </c>
      <c r="Z624" s="237">
        <v>37.718000000000004</v>
      </c>
      <c r="AA624" s="237">
        <v>48.22</v>
      </c>
    </row>
    <row r="625" spans="1:27" x14ac:dyDescent="0.25">
      <c r="A625" s="238">
        <v>45499.833333333336</v>
      </c>
      <c r="B625" s="237">
        <v>12487</v>
      </c>
      <c r="C625" s="237">
        <v>354.79899999999998</v>
      </c>
      <c r="D625" s="237">
        <v>446.38299999999998</v>
      </c>
      <c r="E625" s="237">
        <v>407.48599999999999</v>
      </c>
      <c r="F625" s="237">
        <v>378.14400000000001</v>
      </c>
      <c r="G625" s="237">
        <v>133.14500000000001</v>
      </c>
      <c r="H625" s="237">
        <v>724.95399999999995</v>
      </c>
      <c r="I625" s="237">
        <v>642.91099999999994</v>
      </c>
      <c r="J625" s="237">
        <v>718.36199999999997</v>
      </c>
      <c r="K625" s="237">
        <v>704.99699999999996</v>
      </c>
      <c r="L625" s="237">
        <v>715.54</v>
      </c>
      <c r="M625" s="237">
        <v>741.52700000000004</v>
      </c>
      <c r="N625" s="237">
        <v>756.54300000000001</v>
      </c>
      <c r="O625" s="237">
        <v>740.64400000000001</v>
      </c>
      <c r="P625" s="237">
        <v>642.91200000000003</v>
      </c>
      <c r="Q625" s="237">
        <v>677.50900000000001</v>
      </c>
      <c r="R625" s="237">
        <v>696.47400000000005</v>
      </c>
      <c r="S625" s="237">
        <v>700.00699999999995</v>
      </c>
      <c r="T625" s="237">
        <v>708.90800000000002</v>
      </c>
      <c r="U625" s="237">
        <v>669.21</v>
      </c>
      <c r="V625" s="237">
        <v>701.44500000000005</v>
      </c>
      <c r="W625" s="237">
        <v>675.89400000000001</v>
      </c>
      <c r="X625" s="237">
        <v>656.00400000000002</v>
      </c>
      <c r="Y625" s="237">
        <v>713.82500000000005</v>
      </c>
      <c r="Z625" s="237">
        <v>32.924999999999997</v>
      </c>
      <c r="AA625" s="237">
        <v>39.079000000000001</v>
      </c>
    </row>
    <row r="626" spans="1:27" x14ac:dyDescent="0.25">
      <c r="A626" s="238">
        <v>45499.875</v>
      </c>
      <c r="B626" s="237">
        <v>918</v>
      </c>
      <c r="C626" s="237">
        <v>24.279</v>
      </c>
      <c r="D626" s="237">
        <v>40.777999999999999</v>
      </c>
      <c r="E626" s="237">
        <v>32.363999999999997</v>
      </c>
      <c r="F626" s="237">
        <v>27.109000000000002</v>
      </c>
      <c r="G626" s="237">
        <v>14.585000000000001</v>
      </c>
      <c r="H626" s="237">
        <v>56.987000000000002</v>
      </c>
      <c r="I626" s="237">
        <v>47.121000000000002</v>
      </c>
      <c r="J626" s="237">
        <v>55.112000000000002</v>
      </c>
      <c r="K626" s="237">
        <v>55.642000000000003</v>
      </c>
      <c r="L626" s="237">
        <v>58.93</v>
      </c>
      <c r="M626" s="237">
        <v>56.252000000000002</v>
      </c>
      <c r="N626" s="237">
        <v>58.122999999999998</v>
      </c>
      <c r="O626" s="237">
        <v>58.677</v>
      </c>
      <c r="P626" s="237">
        <v>45.392000000000003</v>
      </c>
      <c r="Q626" s="237">
        <v>45.420999999999999</v>
      </c>
      <c r="R626" s="237">
        <v>50.625999999999998</v>
      </c>
      <c r="S626" s="237">
        <v>50.898000000000003</v>
      </c>
      <c r="T626" s="237">
        <v>53.118000000000002</v>
      </c>
      <c r="U626" s="237">
        <v>47.631999999999998</v>
      </c>
      <c r="V626" s="237">
        <v>54.722000000000001</v>
      </c>
      <c r="W626" s="237">
        <v>50.323</v>
      </c>
      <c r="X626" s="237">
        <v>40.311</v>
      </c>
      <c r="Y626" s="237">
        <v>50.494999999999997</v>
      </c>
      <c r="Z626" s="237">
        <v>26.67</v>
      </c>
      <c r="AA626" s="237">
        <v>27.236000000000001</v>
      </c>
    </row>
    <row r="627" spans="1:27" x14ac:dyDescent="0.25">
      <c r="A627" s="238">
        <v>45499.916666666664</v>
      </c>
      <c r="B627" s="237">
        <v>0</v>
      </c>
      <c r="C627" s="237">
        <v>0</v>
      </c>
      <c r="D627" s="237">
        <v>0</v>
      </c>
      <c r="E627" s="237">
        <v>0</v>
      </c>
      <c r="F627" s="237">
        <v>0</v>
      </c>
      <c r="G627" s="237">
        <v>0</v>
      </c>
      <c r="H627" s="237">
        <v>0</v>
      </c>
      <c r="I627" s="237">
        <v>0</v>
      </c>
      <c r="J627" s="237">
        <v>0</v>
      </c>
      <c r="K627" s="237">
        <v>0</v>
      </c>
      <c r="L627" s="237">
        <v>0</v>
      </c>
      <c r="M627" s="237">
        <v>0</v>
      </c>
      <c r="N627" s="237">
        <v>0</v>
      </c>
      <c r="O627" s="237">
        <v>0</v>
      </c>
      <c r="P627" s="237">
        <v>0</v>
      </c>
      <c r="Q627" s="237">
        <v>0</v>
      </c>
      <c r="R627" s="237">
        <v>0</v>
      </c>
      <c r="S627" s="237">
        <v>0</v>
      </c>
      <c r="T627" s="237">
        <v>0</v>
      </c>
      <c r="U627" s="237">
        <v>0</v>
      </c>
      <c r="V627" s="237">
        <v>0</v>
      </c>
      <c r="W627" s="237">
        <v>0</v>
      </c>
      <c r="X627" s="237">
        <v>0</v>
      </c>
      <c r="Y627" s="237">
        <v>0</v>
      </c>
      <c r="Z627" s="237">
        <v>22.088000000000001</v>
      </c>
      <c r="AA627" s="237">
        <v>21.574000000000002</v>
      </c>
    </row>
    <row r="628" spans="1:27" x14ac:dyDescent="0.25">
      <c r="A628" s="238">
        <v>45499.958333333336</v>
      </c>
      <c r="B628" s="237">
        <v>0</v>
      </c>
      <c r="C628" s="237">
        <v>0</v>
      </c>
      <c r="D628" s="237">
        <v>0</v>
      </c>
      <c r="E628" s="237">
        <v>0</v>
      </c>
      <c r="F628" s="237">
        <v>0</v>
      </c>
      <c r="G628" s="237">
        <v>0</v>
      </c>
      <c r="H628" s="237">
        <v>0</v>
      </c>
      <c r="I628" s="237">
        <v>0</v>
      </c>
      <c r="J628" s="237">
        <v>0</v>
      </c>
      <c r="K628" s="237">
        <v>0</v>
      </c>
      <c r="L628" s="237">
        <v>0</v>
      </c>
      <c r="M628" s="237">
        <v>0</v>
      </c>
      <c r="N628" s="237">
        <v>0</v>
      </c>
      <c r="O628" s="237">
        <v>0</v>
      </c>
      <c r="P628" s="237">
        <v>0</v>
      </c>
      <c r="Q628" s="237">
        <v>0</v>
      </c>
      <c r="R628" s="237">
        <v>0</v>
      </c>
      <c r="S628" s="237">
        <v>0</v>
      </c>
      <c r="T628" s="237">
        <v>0</v>
      </c>
      <c r="U628" s="237">
        <v>0</v>
      </c>
      <c r="V628" s="237">
        <v>0</v>
      </c>
      <c r="W628" s="237">
        <v>0</v>
      </c>
      <c r="X628" s="237">
        <v>0</v>
      </c>
      <c r="Y628" s="237">
        <v>0</v>
      </c>
      <c r="Z628" s="237">
        <v>20.672000000000001</v>
      </c>
      <c r="AA628" s="237">
        <v>20.056000000000001</v>
      </c>
    </row>
    <row r="629" spans="1:27" x14ac:dyDescent="0.25">
      <c r="A629" s="238">
        <v>45500</v>
      </c>
      <c r="B629" s="237">
        <v>0</v>
      </c>
      <c r="C629" s="237">
        <v>0</v>
      </c>
      <c r="D629" s="237">
        <v>0</v>
      </c>
      <c r="E629" s="237">
        <v>0</v>
      </c>
      <c r="F629" s="237">
        <v>0</v>
      </c>
      <c r="G629" s="237">
        <v>0</v>
      </c>
      <c r="H629" s="237">
        <v>0</v>
      </c>
      <c r="I629" s="237">
        <v>0</v>
      </c>
      <c r="J629" s="237">
        <v>0</v>
      </c>
      <c r="K629" s="237">
        <v>0</v>
      </c>
      <c r="L629" s="237">
        <v>0</v>
      </c>
      <c r="M629" s="237">
        <v>0</v>
      </c>
      <c r="N629" s="237">
        <v>0</v>
      </c>
      <c r="O629" s="237">
        <v>0</v>
      </c>
      <c r="P629" s="237">
        <v>0</v>
      </c>
      <c r="Q629" s="237">
        <v>0</v>
      </c>
      <c r="R629" s="237">
        <v>0</v>
      </c>
      <c r="S629" s="237">
        <v>0</v>
      </c>
      <c r="T629" s="237">
        <v>0</v>
      </c>
      <c r="U629" s="237">
        <v>0</v>
      </c>
      <c r="V629" s="237">
        <v>0</v>
      </c>
      <c r="W629" s="237">
        <v>0</v>
      </c>
      <c r="X629" s="237">
        <v>0</v>
      </c>
      <c r="Y629" s="237">
        <v>0</v>
      </c>
      <c r="Z629" s="237">
        <v>20.308</v>
      </c>
      <c r="AA629" s="237">
        <v>19.823</v>
      </c>
    </row>
    <row r="630" spans="1:27" x14ac:dyDescent="0.25">
      <c r="A630" s="238">
        <v>45500.041666666664</v>
      </c>
      <c r="B630" s="237">
        <v>0</v>
      </c>
      <c r="C630" s="237">
        <v>0</v>
      </c>
      <c r="D630" s="237">
        <v>0</v>
      </c>
      <c r="E630" s="237">
        <v>0</v>
      </c>
      <c r="F630" s="237">
        <v>0</v>
      </c>
      <c r="G630" s="237">
        <v>0</v>
      </c>
      <c r="H630" s="237">
        <v>0</v>
      </c>
      <c r="I630" s="237">
        <v>0</v>
      </c>
      <c r="J630" s="237">
        <v>0</v>
      </c>
      <c r="K630" s="237">
        <v>0</v>
      </c>
      <c r="L630" s="237">
        <v>0</v>
      </c>
      <c r="M630" s="237">
        <v>0</v>
      </c>
      <c r="N630" s="237">
        <v>0</v>
      </c>
      <c r="O630" s="237">
        <v>0</v>
      </c>
      <c r="P630" s="237">
        <v>0</v>
      </c>
      <c r="Q630" s="237">
        <v>0</v>
      </c>
      <c r="R630" s="237">
        <v>0</v>
      </c>
      <c r="S630" s="237">
        <v>0</v>
      </c>
      <c r="T630" s="237">
        <v>0</v>
      </c>
      <c r="U630" s="237">
        <v>0</v>
      </c>
      <c r="V630" s="237">
        <v>0</v>
      </c>
      <c r="W630" s="237">
        <v>0</v>
      </c>
      <c r="X630" s="237">
        <v>0</v>
      </c>
      <c r="Y630" s="237">
        <v>0</v>
      </c>
      <c r="Z630" s="237">
        <v>19.774000000000001</v>
      </c>
      <c r="AA630" s="237">
        <v>19.324999999999999</v>
      </c>
    </row>
    <row r="631" spans="1:27" x14ac:dyDescent="0.25">
      <c r="A631" s="238">
        <v>45500.083333333336</v>
      </c>
      <c r="B631" s="237">
        <v>0</v>
      </c>
      <c r="C631" s="237">
        <v>0</v>
      </c>
      <c r="D631" s="237">
        <v>0</v>
      </c>
      <c r="E631" s="237">
        <v>0</v>
      </c>
      <c r="F631" s="237">
        <v>0</v>
      </c>
      <c r="G631" s="237">
        <v>0</v>
      </c>
      <c r="H631" s="237">
        <v>0</v>
      </c>
      <c r="I631" s="237">
        <v>0</v>
      </c>
      <c r="J631" s="237">
        <v>0</v>
      </c>
      <c r="K631" s="237">
        <v>0</v>
      </c>
      <c r="L631" s="237">
        <v>0</v>
      </c>
      <c r="M631" s="237">
        <v>0</v>
      </c>
      <c r="N631" s="237">
        <v>0</v>
      </c>
      <c r="O631" s="237">
        <v>0</v>
      </c>
      <c r="P631" s="237">
        <v>0</v>
      </c>
      <c r="Q631" s="237">
        <v>0</v>
      </c>
      <c r="R631" s="237">
        <v>0</v>
      </c>
      <c r="S631" s="237">
        <v>0</v>
      </c>
      <c r="T631" s="237">
        <v>0</v>
      </c>
      <c r="U631" s="237">
        <v>0</v>
      </c>
      <c r="V631" s="237">
        <v>0</v>
      </c>
      <c r="W631" s="237">
        <v>0</v>
      </c>
      <c r="X631" s="237">
        <v>0</v>
      </c>
      <c r="Y631" s="237">
        <v>0</v>
      </c>
      <c r="Z631" s="237">
        <v>19.369</v>
      </c>
      <c r="AA631" s="237">
        <v>18.86</v>
      </c>
    </row>
    <row r="632" spans="1:27" x14ac:dyDescent="0.25">
      <c r="A632" s="238">
        <v>45500.125</v>
      </c>
      <c r="B632" s="237">
        <v>0</v>
      </c>
      <c r="C632" s="237">
        <v>0</v>
      </c>
      <c r="D632" s="237">
        <v>0</v>
      </c>
      <c r="E632" s="237">
        <v>0</v>
      </c>
      <c r="F632" s="237">
        <v>0</v>
      </c>
      <c r="G632" s="237">
        <v>0</v>
      </c>
      <c r="H632" s="237">
        <v>0</v>
      </c>
      <c r="I632" s="237">
        <v>0</v>
      </c>
      <c r="J632" s="237">
        <v>0</v>
      </c>
      <c r="K632" s="237">
        <v>0</v>
      </c>
      <c r="L632" s="237">
        <v>0</v>
      </c>
      <c r="M632" s="237">
        <v>0</v>
      </c>
      <c r="N632" s="237">
        <v>0</v>
      </c>
      <c r="O632" s="237">
        <v>0</v>
      </c>
      <c r="P632" s="237">
        <v>0</v>
      </c>
      <c r="Q632" s="237">
        <v>0</v>
      </c>
      <c r="R632" s="237">
        <v>0</v>
      </c>
      <c r="S632" s="237">
        <v>0</v>
      </c>
      <c r="T632" s="237">
        <v>0</v>
      </c>
      <c r="U632" s="237">
        <v>0</v>
      </c>
      <c r="V632" s="237">
        <v>0</v>
      </c>
      <c r="W632" s="237">
        <v>0</v>
      </c>
      <c r="X632" s="237">
        <v>0</v>
      </c>
      <c r="Y632" s="237">
        <v>0</v>
      </c>
      <c r="Z632" s="237">
        <v>19.367999999999999</v>
      </c>
      <c r="AA632" s="237">
        <v>19.001000000000001</v>
      </c>
    </row>
    <row r="633" spans="1:27" x14ac:dyDescent="0.25">
      <c r="A633" s="238">
        <v>45500.166666666664</v>
      </c>
      <c r="B633" s="237">
        <v>0</v>
      </c>
      <c r="C633" s="237">
        <v>0</v>
      </c>
      <c r="D633" s="237">
        <v>0</v>
      </c>
      <c r="E633" s="237">
        <v>0</v>
      </c>
      <c r="F633" s="237">
        <v>0</v>
      </c>
      <c r="G633" s="237">
        <v>0</v>
      </c>
      <c r="H633" s="237">
        <v>0</v>
      </c>
      <c r="I633" s="237">
        <v>0</v>
      </c>
      <c r="J633" s="237">
        <v>0</v>
      </c>
      <c r="K633" s="237">
        <v>0</v>
      </c>
      <c r="L633" s="237">
        <v>0</v>
      </c>
      <c r="M633" s="237">
        <v>0</v>
      </c>
      <c r="N633" s="237">
        <v>0</v>
      </c>
      <c r="O633" s="237">
        <v>0</v>
      </c>
      <c r="P633" s="237">
        <v>0</v>
      </c>
      <c r="Q633" s="237">
        <v>0</v>
      </c>
      <c r="R633" s="237">
        <v>0</v>
      </c>
      <c r="S633" s="237">
        <v>0</v>
      </c>
      <c r="T633" s="237">
        <v>0</v>
      </c>
      <c r="U633" s="237">
        <v>0</v>
      </c>
      <c r="V633" s="237">
        <v>0</v>
      </c>
      <c r="W633" s="237">
        <v>0</v>
      </c>
      <c r="X633" s="237">
        <v>0</v>
      </c>
      <c r="Y633" s="237">
        <v>0</v>
      </c>
      <c r="Z633" s="237">
        <v>19.8</v>
      </c>
      <c r="AA633" s="237">
        <v>19.771000000000001</v>
      </c>
    </row>
    <row r="634" spans="1:27" x14ac:dyDescent="0.25">
      <c r="A634" s="238">
        <v>45500.208333333336</v>
      </c>
      <c r="B634" s="237">
        <v>0</v>
      </c>
      <c r="C634" s="237">
        <v>0</v>
      </c>
      <c r="D634" s="237">
        <v>0</v>
      </c>
      <c r="E634" s="237">
        <v>0</v>
      </c>
      <c r="F634" s="237">
        <v>0</v>
      </c>
      <c r="G634" s="237">
        <v>0</v>
      </c>
      <c r="H634" s="237">
        <v>0</v>
      </c>
      <c r="I634" s="237">
        <v>0</v>
      </c>
      <c r="J634" s="237">
        <v>0</v>
      </c>
      <c r="K634" s="237">
        <v>0</v>
      </c>
      <c r="L634" s="237">
        <v>0</v>
      </c>
      <c r="M634" s="237">
        <v>0</v>
      </c>
      <c r="N634" s="237">
        <v>0</v>
      </c>
      <c r="O634" s="237">
        <v>0</v>
      </c>
      <c r="P634" s="237">
        <v>0</v>
      </c>
      <c r="Q634" s="237">
        <v>0</v>
      </c>
      <c r="R634" s="237">
        <v>0</v>
      </c>
      <c r="S634" s="237">
        <v>0</v>
      </c>
      <c r="T634" s="237">
        <v>0</v>
      </c>
      <c r="U634" s="237">
        <v>0</v>
      </c>
      <c r="V634" s="237">
        <v>0</v>
      </c>
      <c r="W634" s="237">
        <v>0</v>
      </c>
      <c r="X634" s="237">
        <v>0</v>
      </c>
      <c r="Y634" s="237">
        <v>0</v>
      </c>
      <c r="Z634" s="237">
        <v>19.713000000000001</v>
      </c>
      <c r="AA634" s="237">
        <v>19.742999999999999</v>
      </c>
    </row>
    <row r="635" spans="1:27" x14ac:dyDescent="0.25">
      <c r="A635" s="238">
        <v>45500.25</v>
      </c>
      <c r="B635" s="237">
        <v>0</v>
      </c>
      <c r="C635" s="237">
        <v>0</v>
      </c>
      <c r="D635" s="237">
        <v>0</v>
      </c>
      <c r="E635" s="237">
        <v>0</v>
      </c>
      <c r="F635" s="237">
        <v>0</v>
      </c>
      <c r="G635" s="237">
        <v>0</v>
      </c>
      <c r="H635" s="237">
        <v>0</v>
      </c>
      <c r="I635" s="237">
        <v>0</v>
      </c>
      <c r="J635" s="237">
        <v>0</v>
      </c>
      <c r="K635" s="237">
        <v>0</v>
      </c>
      <c r="L635" s="237">
        <v>0</v>
      </c>
      <c r="M635" s="237">
        <v>0</v>
      </c>
      <c r="N635" s="237">
        <v>0</v>
      </c>
      <c r="O635" s="237">
        <v>0</v>
      </c>
      <c r="P635" s="237">
        <v>0</v>
      </c>
      <c r="Q635" s="237">
        <v>0</v>
      </c>
      <c r="R635" s="237">
        <v>0</v>
      </c>
      <c r="S635" s="237">
        <v>0</v>
      </c>
      <c r="T635" s="237">
        <v>0</v>
      </c>
      <c r="U635" s="237">
        <v>0</v>
      </c>
      <c r="V635" s="237">
        <v>0</v>
      </c>
      <c r="W635" s="237">
        <v>0</v>
      </c>
      <c r="X635" s="237">
        <v>0</v>
      </c>
      <c r="Y635" s="237">
        <v>0</v>
      </c>
      <c r="Z635" s="237">
        <v>20.042999999999999</v>
      </c>
      <c r="AA635" s="237">
        <v>20.227</v>
      </c>
    </row>
    <row r="636" spans="1:27" x14ac:dyDescent="0.25">
      <c r="A636" s="238">
        <v>45500.291666666664</v>
      </c>
      <c r="B636" s="237">
        <v>147</v>
      </c>
      <c r="C636" s="237">
        <v>6.1429999999999998</v>
      </c>
      <c r="D636" s="237">
        <v>6.3609999999999998</v>
      </c>
      <c r="E636" s="237">
        <v>6.2859999999999996</v>
      </c>
      <c r="F636" s="237">
        <v>6.4539999999999997</v>
      </c>
      <c r="G636" s="237">
        <v>6.0919999999999996</v>
      </c>
      <c r="H636" s="237">
        <v>11.234999999999999</v>
      </c>
      <c r="I636" s="237">
        <v>10.696</v>
      </c>
      <c r="J636" s="237">
        <v>11.819000000000001</v>
      </c>
      <c r="K636" s="237">
        <v>11.396000000000001</v>
      </c>
      <c r="L636" s="237">
        <v>11.391999999999999</v>
      </c>
      <c r="M636" s="237">
        <v>11.492000000000001</v>
      </c>
      <c r="N636" s="237">
        <v>11.23</v>
      </c>
      <c r="O636" s="237">
        <v>10.895</v>
      </c>
      <c r="P636" s="237">
        <v>10.603999999999999</v>
      </c>
      <c r="Q636" s="237">
        <v>11.058999999999999</v>
      </c>
      <c r="R636" s="237">
        <v>11.837999999999999</v>
      </c>
      <c r="S636" s="237">
        <v>11.63</v>
      </c>
      <c r="T636" s="237">
        <v>11.747</v>
      </c>
      <c r="U636" s="237">
        <v>11.648999999999999</v>
      </c>
      <c r="V636" s="237">
        <v>11.853</v>
      </c>
      <c r="W636" s="237">
        <v>11.074999999999999</v>
      </c>
      <c r="X636" s="237">
        <v>12.015000000000001</v>
      </c>
      <c r="Y636" s="237">
        <v>11.702999999999999</v>
      </c>
      <c r="Z636" s="237">
        <v>20.846</v>
      </c>
      <c r="AA636" s="237">
        <v>21.068999999999999</v>
      </c>
    </row>
    <row r="637" spans="1:27" x14ac:dyDescent="0.25">
      <c r="A637" s="238">
        <v>45500.333333333336</v>
      </c>
      <c r="B637" s="237">
        <v>2050</v>
      </c>
      <c r="C637" s="237">
        <v>47.756</v>
      </c>
      <c r="D637" s="237">
        <v>49.22</v>
      </c>
      <c r="E637" s="237">
        <v>47.134999999999998</v>
      </c>
      <c r="F637" s="237">
        <v>47.95</v>
      </c>
      <c r="G637" s="237">
        <v>46.753</v>
      </c>
      <c r="H637" s="237">
        <v>121.346</v>
      </c>
      <c r="I637" s="237">
        <v>117.73</v>
      </c>
      <c r="J637" s="237">
        <v>121.748</v>
      </c>
      <c r="K637" s="237">
        <v>122.935</v>
      </c>
      <c r="L637" s="237">
        <v>123.71599999999999</v>
      </c>
      <c r="M637" s="237">
        <v>123.34399999999999</v>
      </c>
      <c r="N637" s="237">
        <v>121.82899999999999</v>
      </c>
      <c r="O637" s="237">
        <v>118.961</v>
      </c>
      <c r="P637" s="237">
        <v>116.693</v>
      </c>
      <c r="Q637" s="237">
        <v>114.77800000000001</v>
      </c>
      <c r="R637" s="237">
        <v>126.181</v>
      </c>
      <c r="S637" s="237">
        <v>123.369</v>
      </c>
      <c r="T637" s="237">
        <v>123.339</v>
      </c>
      <c r="U637" s="237">
        <v>121.75</v>
      </c>
      <c r="V637" s="237">
        <v>119.268</v>
      </c>
      <c r="W637" s="237">
        <v>115.74299999999999</v>
      </c>
      <c r="X637" s="237">
        <v>120.253</v>
      </c>
      <c r="Y637" s="237">
        <v>118.48099999999999</v>
      </c>
      <c r="Z637" s="237">
        <v>22.664999999999999</v>
      </c>
      <c r="AA637" s="237">
        <v>23.324999999999999</v>
      </c>
    </row>
    <row r="638" spans="1:27" x14ac:dyDescent="0.25">
      <c r="A638" s="238">
        <v>45500.375</v>
      </c>
      <c r="B638" s="237">
        <v>4885</v>
      </c>
      <c r="C638" s="237">
        <v>91.882999999999996</v>
      </c>
      <c r="D638" s="237">
        <v>106.617</v>
      </c>
      <c r="E638" s="237">
        <v>105.34</v>
      </c>
      <c r="F638" s="237">
        <v>101.733</v>
      </c>
      <c r="G638" s="237">
        <v>114.756</v>
      </c>
      <c r="H638" s="237">
        <v>265.404</v>
      </c>
      <c r="I638" s="237">
        <v>256.61700000000002</v>
      </c>
      <c r="J638" s="237">
        <v>279.45</v>
      </c>
      <c r="K638" s="237">
        <v>285.39299999999997</v>
      </c>
      <c r="L638" s="237">
        <v>291.22699999999998</v>
      </c>
      <c r="M638" s="237">
        <v>290.57</v>
      </c>
      <c r="N638" s="237">
        <v>285.78399999999999</v>
      </c>
      <c r="O638" s="237">
        <v>268.77699999999999</v>
      </c>
      <c r="P638" s="237">
        <v>252.31200000000001</v>
      </c>
      <c r="Q638" s="237">
        <v>257.15199999999999</v>
      </c>
      <c r="R638" s="237">
        <v>288.26900000000001</v>
      </c>
      <c r="S638" s="237">
        <v>288.83100000000002</v>
      </c>
      <c r="T638" s="237">
        <v>294.86200000000002</v>
      </c>
      <c r="U638" s="237">
        <v>297.21199999999999</v>
      </c>
      <c r="V638" s="237">
        <v>296.68200000000002</v>
      </c>
      <c r="W638" s="237">
        <v>275.03399999999999</v>
      </c>
      <c r="X638" s="237">
        <v>286.18</v>
      </c>
      <c r="Y638" s="237">
        <v>297.38</v>
      </c>
      <c r="Z638" s="237">
        <v>24.684000000000001</v>
      </c>
      <c r="AA638" s="237">
        <v>26.550999999999998</v>
      </c>
    </row>
    <row r="639" spans="1:27" x14ac:dyDescent="0.25">
      <c r="A639" s="238">
        <v>45500.416666666664</v>
      </c>
      <c r="B639" s="237">
        <v>15660</v>
      </c>
      <c r="C639" s="237">
        <v>351.66500000000002</v>
      </c>
      <c r="D639" s="237">
        <v>344.97</v>
      </c>
      <c r="E639" s="237">
        <v>335.09199999999998</v>
      </c>
      <c r="F639" s="237">
        <v>359.74400000000003</v>
      </c>
      <c r="G639" s="237">
        <v>338.834</v>
      </c>
      <c r="H639" s="237">
        <v>877.495</v>
      </c>
      <c r="I639" s="237">
        <v>905.68100000000004</v>
      </c>
      <c r="J639" s="237">
        <v>871.7</v>
      </c>
      <c r="K639" s="237">
        <v>905.79100000000005</v>
      </c>
      <c r="L639" s="237">
        <v>934.01199999999994</v>
      </c>
      <c r="M639" s="237">
        <v>943.33699999999999</v>
      </c>
      <c r="N639" s="237">
        <v>933.62599999999998</v>
      </c>
      <c r="O639" s="237">
        <v>886.41200000000003</v>
      </c>
      <c r="P639" s="237">
        <v>893.20299999999997</v>
      </c>
      <c r="Q639" s="237">
        <v>912.101</v>
      </c>
      <c r="R639" s="237">
        <v>910.96900000000005</v>
      </c>
      <c r="S639" s="237">
        <v>901.48699999999997</v>
      </c>
      <c r="T639" s="237">
        <v>925.88300000000004</v>
      </c>
      <c r="U639" s="237">
        <v>935.97299999999996</v>
      </c>
      <c r="V639" s="237">
        <v>899.33699999999999</v>
      </c>
      <c r="W639" s="237">
        <v>860.36</v>
      </c>
      <c r="X639" s="237">
        <v>953.43799999999999</v>
      </c>
      <c r="Y639" s="237">
        <v>955.98699999999997</v>
      </c>
      <c r="Z639" s="237">
        <v>29.324999999999999</v>
      </c>
      <c r="AA639" s="237">
        <v>34.280999999999999</v>
      </c>
    </row>
    <row r="640" spans="1:27" x14ac:dyDescent="0.25">
      <c r="A640" s="238">
        <v>45500.458333333336</v>
      </c>
      <c r="B640" s="237">
        <v>32669</v>
      </c>
      <c r="C640" s="237">
        <v>635.18799999999999</v>
      </c>
      <c r="D640" s="237">
        <v>687.14099999999996</v>
      </c>
      <c r="E640" s="237">
        <v>826.91399999999999</v>
      </c>
      <c r="F640" s="237">
        <v>780.17399999999998</v>
      </c>
      <c r="G640" s="237">
        <v>716.57500000000005</v>
      </c>
      <c r="H640" s="237">
        <v>1454.923</v>
      </c>
      <c r="I640" s="237">
        <v>1639.2729999999999</v>
      </c>
      <c r="J640" s="237">
        <v>1558.942</v>
      </c>
      <c r="K640" s="237">
        <v>1707.154</v>
      </c>
      <c r="L640" s="237">
        <v>1873.779</v>
      </c>
      <c r="M640" s="237">
        <v>1952.3330000000001</v>
      </c>
      <c r="N640" s="237">
        <v>1920.4770000000001</v>
      </c>
      <c r="O640" s="237">
        <v>1842.808</v>
      </c>
      <c r="P640" s="237">
        <v>1731.4469999999999</v>
      </c>
      <c r="Q640" s="237">
        <v>2029.579</v>
      </c>
      <c r="R640" s="237">
        <v>1611.875</v>
      </c>
      <c r="S640" s="237">
        <v>1719.1510000000001</v>
      </c>
      <c r="T640" s="237">
        <v>1869.346</v>
      </c>
      <c r="U640" s="237">
        <v>1979.3389999999999</v>
      </c>
      <c r="V640" s="237">
        <v>1976.6120000000001</v>
      </c>
      <c r="W640" s="237">
        <v>1953.2660000000001</v>
      </c>
      <c r="X640" s="237">
        <v>1793.769</v>
      </c>
      <c r="Y640" s="237">
        <v>1906.2439999999999</v>
      </c>
      <c r="Z640" s="237">
        <v>34.976999999999997</v>
      </c>
      <c r="AA640" s="237">
        <v>45.735999999999997</v>
      </c>
    </row>
    <row r="641" spans="1:27" x14ac:dyDescent="0.25">
      <c r="A641" s="238">
        <v>45500.5</v>
      </c>
      <c r="B641" s="237">
        <v>40814</v>
      </c>
      <c r="C641" s="237">
        <v>945.99699999999996</v>
      </c>
      <c r="D641" s="237">
        <v>947.18299999999999</v>
      </c>
      <c r="E641" s="237">
        <v>953.81500000000005</v>
      </c>
      <c r="F641" s="237">
        <v>967.49900000000002</v>
      </c>
      <c r="G641" s="237">
        <v>833.15800000000002</v>
      </c>
      <c r="H641" s="237">
        <v>2321.223</v>
      </c>
      <c r="I641" s="237">
        <v>2300.3029999999999</v>
      </c>
      <c r="J641" s="237">
        <v>2285.52</v>
      </c>
      <c r="K641" s="237">
        <v>2282.194</v>
      </c>
      <c r="L641" s="237">
        <v>2280.3939999999998</v>
      </c>
      <c r="M641" s="237">
        <v>2301.953</v>
      </c>
      <c r="N641" s="237">
        <v>2302.96</v>
      </c>
      <c r="O641" s="237">
        <v>2274.442</v>
      </c>
      <c r="P641" s="237">
        <v>2271.9690000000001</v>
      </c>
      <c r="Q641" s="237">
        <v>2272.721</v>
      </c>
      <c r="R641" s="237">
        <v>2338.9450000000002</v>
      </c>
      <c r="S641" s="237">
        <v>2315.8440000000001</v>
      </c>
      <c r="T641" s="237">
        <v>2312.8139999999999</v>
      </c>
      <c r="U641" s="237">
        <v>2330.8539999999998</v>
      </c>
      <c r="V641" s="237">
        <v>2312.5</v>
      </c>
      <c r="W641" s="237">
        <v>2268.605</v>
      </c>
      <c r="X641" s="237">
        <v>2334.576</v>
      </c>
      <c r="Y641" s="237">
        <v>2334.9659999999999</v>
      </c>
      <c r="Z641" s="237">
        <v>34.982999999999997</v>
      </c>
      <c r="AA641" s="237">
        <v>47.918999999999997</v>
      </c>
    </row>
    <row r="642" spans="1:27" x14ac:dyDescent="0.25">
      <c r="A642" s="238">
        <v>45500.541666666664</v>
      </c>
      <c r="B642" s="237">
        <v>41600</v>
      </c>
      <c r="C642" s="237">
        <v>935.15</v>
      </c>
      <c r="D642" s="237">
        <v>860.69799999999998</v>
      </c>
      <c r="E642" s="237">
        <v>959.99300000000005</v>
      </c>
      <c r="F642" s="237">
        <v>954.19</v>
      </c>
      <c r="G642" s="237">
        <v>927.57899999999995</v>
      </c>
      <c r="H642" s="237">
        <v>2318.473</v>
      </c>
      <c r="I642" s="237">
        <v>2311.8919999999998</v>
      </c>
      <c r="J642" s="237">
        <v>2108.6469999999999</v>
      </c>
      <c r="K642" s="237">
        <v>2223.0320000000002</v>
      </c>
      <c r="L642" s="237">
        <v>2331.578</v>
      </c>
      <c r="M642" s="237">
        <v>2348.4929999999999</v>
      </c>
      <c r="N642" s="237">
        <v>2345.498</v>
      </c>
      <c r="O642" s="237">
        <v>2324.5720000000001</v>
      </c>
      <c r="P642" s="237">
        <v>2297.6329999999998</v>
      </c>
      <c r="Q642" s="237">
        <v>2314.9769999999999</v>
      </c>
      <c r="R642" s="237">
        <v>2218.143</v>
      </c>
      <c r="S642" s="237">
        <v>2233.8180000000002</v>
      </c>
      <c r="T642" s="237">
        <v>2336.35</v>
      </c>
      <c r="U642" s="237">
        <v>2361.75</v>
      </c>
      <c r="V642" s="237">
        <v>2366.9810000000002</v>
      </c>
      <c r="W642" s="237">
        <v>2348.1930000000002</v>
      </c>
      <c r="X642" s="237">
        <v>2349.9830000000002</v>
      </c>
      <c r="Y642" s="237">
        <v>2347.8580000000002</v>
      </c>
      <c r="Z642" s="237">
        <v>34.838000000000001</v>
      </c>
      <c r="AA642" s="237">
        <v>47.119</v>
      </c>
    </row>
    <row r="643" spans="1:27" x14ac:dyDescent="0.25">
      <c r="A643" s="238">
        <v>45500.583333333336</v>
      </c>
      <c r="B643" s="237">
        <v>41028</v>
      </c>
      <c r="C643" s="237">
        <v>927.27</v>
      </c>
      <c r="D643" s="237">
        <v>937.69399999999996</v>
      </c>
      <c r="E643" s="237">
        <v>952.14</v>
      </c>
      <c r="F643" s="237">
        <v>935.42499999999995</v>
      </c>
      <c r="G643" s="237">
        <v>950.45699999999999</v>
      </c>
      <c r="H643" s="237">
        <v>2311.585</v>
      </c>
      <c r="I643" s="237">
        <v>2309.2190000000001</v>
      </c>
      <c r="J643" s="237">
        <v>2303.5450000000001</v>
      </c>
      <c r="K643" s="237">
        <v>2320.1239999999998</v>
      </c>
      <c r="L643" s="237">
        <v>2330.7600000000002</v>
      </c>
      <c r="M643" s="237">
        <v>2336.3409999999999</v>
      </c>
      <c r="N643" s="237">
        <v>2336.5250000000001</v>
      </c>
      <c r="O643" s="237">
        <v>2316.59</v>
      </c>
      <c r="P643" s="237">
        <v>2290.9780000000001</v>
      </c>
      <c r="Q643" s="237">
        <v>2309.4639999999999</v>
      </c>
      <c r="R643" s="237">
        <v>2343.692</v>
      </c>
      <c r="S643" s="237">
        <v>2313.665</v>
      </c>
      <c r="T643" s="237">
        <v>2325.3890000000001</v>
      </c>
      <c r="U643" s="237">
        <v>2339.23</v>
      </c>
      <c r="V643" s="237">
        <v>2355.8870000000002</v>
      </c>
      <c r="W643" s="237">
        <v>2336.4380000000001</v>
      </c>
      <c r="X643" s="237">
        <v>2311.6930000000002</v>
      </c>
      <c r="Y643" s="237">
        <v>2326.866</v>
      </c>
      <c r="Z643" s="237">
        <v>34.826999999999998</v>
      </c>
      <c r="AA643" s="237">
        <v>46.076999999999998</v>
      </c>
    </row>
    <row r="644" spans="1:27" x14ac:dyDescent="0.25">
      <c r="A644" s="238">
        <v>45500.625</v>
      </c>
      <c r="B644" s="237">
        <v>39676</v>
      </c>
      <c r="C644" s="237">
        <v>930.27700000000004</v>
      </c>
      <c r="D644" s="237">
        <v>942.30499999999995</v>
      </c>
      <c r="E644" s="237">
        <v>955.40899999999999</v>
      </c>
      <c r="F644" s="237">
        <v>939.678</v>
      </c>
      <c r="G644" s="237">
        <v>919.56</v>
      </c>
      <c r="H644" s="237">
        <v>2274.4009999999998</v>
      </c>
      <c r="I644" s="237">
        <v>2267.9789999999998</v>
      </c>
      <c r="J644" s="237">
        <v>2270.8139999999999</v>
      </c>
      <c r="K644" s="237">
        <v>2285.4079999999999</v>
      </c>
      <c r="L644" s="237">
        <v>2297.1170000000002</v>
      </c>
      <c r="M644" s="237">
        <v>2299.8380000000002</v>
      </c>
      <c r="N644" s="237">
        <v>2299.8220000000001</v>
      </c>
      <c r="O644" s="237">
        <v>2281.1509999999998</v>
      </c>
      <c r="P644" s="237">
        <v>2254.4760000000001</v>
      </c>
      <c r="Q644" s="237">
        <v>2272.5479999999998</v>
      </c>
      <c r="R644" s="237">
        <v>2313.5459999999998</v>
      </c>
      <c r="S644" s="237">
        <v>2279.9580000000001</v>
      </c>
      <c r="T644" s="237">
        <v>2289.4389999999999</v>
      </c>
      <c r="U644" s="237">
        <v>2300.8470000000002</v>
      </c>
      <c r="V644" s="237">
        <v>2316.674</v>
      </c>
      <c r="W644" s="237">
        <v>2297.6579999999999</v>
      </c>
      <c r="X644" s="237">
        <v>2279.4690000000001</v>
      </c>
      <c r="Y644" s="237">
        <v>2293.337</v>
      </c>
      <c r="Z644" s="237">
        <v>34.317999999999998</v>
      </c>
      <c r="AA644" s="237">
        <v>46.457999999999998</v>
      </c>
    </row>
    <row r="645" spans="1:27" x14ac:dyDescent="0.25">
      <c r="A645" s="238">
        <v>45500.666666666664</v>
      </c>
      <c r="B645" s="237">
        <v>41714</v>
      </c>
      <c r="C645" s="237">
        <v>941.01300000000003</v>
      </c>
      <c r="D645" s="237">
        <v>952.351</v>
      </c>
      <c r="E645" s="237">
        <v>964.63400000000001</v>
      </c>
      <c r="F645" s="237">
        <v>951.04200000000003</v>
      </c>
      <c r="G645" s="237">
        <v>838.73800000000006</v>
      </c>
      <c r="H645" s="237">
        <v>2264.7339999999999</v>
      </c>
      <c r="I645" s="237">
        <v>2263.0509999999999</v>
      </c>
      <c r="J645" s="237">
        <v>2262.0790000000002</v>
      </c>
      <c r="K645" s="237">
        <v>2278.9169999999999</v>
      </c>
      <c r="L645" s="237">
        <v>2288.625</v>
      </c>
      <c r="M645" s="237">
        <v>2291.4349999999999</v>
      </c>
      <c r="N645" s="237">
        <v>2298.2629999999999</v>
      </c>
      <c r="O645" s="237">
        <v>2276.1790000000001</v>
      </c>
      <c r="P645" s="237">
        <v>2243.9050000000002</v>
      </c>
      <c r="Q645" s="237">
        <v>2272.5169999999998</v>
      </c>
      <c r="R645" s="237">
        <v>2304.9789999999998</v>
      </c>
      <c r="S645" s="237">
        <v>2272.1619999999998</v>
      </c>
      <c r="T645" s="237">
        <v>2282.0920000000001</v>
      </c>
      <c r="U645" s="237">
        <v>2294.3490000000002</v>
      </c>
      <c r="V645" s="237">
        <v>2304.2890000000002</v>
      </c>
      <c r="W645" s="237">
        <v>2293.0540000000001</v>
      </c>
      <c r="X645" s="237">
        <v>2278.154</v>
      </c>
      <c r="Y645" s="237">
        <v>2293.1529999999998</v>
      </c>
      <c r="Z645" s="237">
        <v>34.381999999999998</v>
      </c>
      <c r="AA645" s="237">
        <v>46.94</v>
      </c>
    </row>
    <row r="646" spans="1:27" x14ac:dyDescent="0.25">
      <c r="A646" s="238">
        <v>45500.708333333336</v>
      </c>
      <c r="B646" s="237">
        <v>39673</v>
      </c>
      <c r="C646" s="237">
        <v>937.505</v>
      </c>
      <c r="D646" s="237">
        <v>948.46199999999999</v>
      </c>
      <c r="E646" s="237">
        <v>959.3</v>
      </c>
      <c r="F646" s="237">
        <v>945.25199999999995</v>
      </c>
      <c r="G646" s="237">
        <v>691.37800000000004</v>
      </c>
      <c r="H646" s="237">
        <v>2242.7849999999999</v>
      </c>
      <c r="I646" s="237">
        <v>2241.8040000000001</v>
      </c>
      <c r="J646" s="237">
        <v>2233.9989999999998</v>
      </c>
      <c r="K646" s="237">
        <v>2250.8270000000002</v>
      </c>
      <c r="L646" s="237">
        <v>2260.567</v>
      </c>
      <c r="M646" s="237">
        <v>2266.7260000000001</v>
      </c>
      <c r="N646" s="237">
        <v>2274.6999999999998</v>
      </c>
      <c r="O646" s="237">
        <v>2247.848</v>
      </c>
      <c r="P646" s="237">
        <v>2224.7190000000001</v>
      </c>
      <c r="Q646" s="237">
        <v>2252.7420000000002</v>
      </c>
      <c r="R646" s="237">
        <v>2283.0329999999999</v>
      </c>
      <c r="S646" s="237">
        <v>2250.4180000000001</v>
      </c>
      <c r="T646" s="237">
        <v>2259.817</v>
      </c>
      <c r="U646" s="237">
        <v>2270.596</v>
      </c>
      <c r="V646" s="237">
        <v>2275.8530000000001</v>
      </c>
      <c r="W646" s="237">
        <v>2273.1759999999999</v>
      </c>
      <c r="X646" s="237">
        <v>2252.9659999999999</v>
      </c>
      <c r="Y646" s="237">
        <v>2269.6799999999998</v>
      </c>
      <c r="Z646" s="237">
        <v>37.898000000000003</v>
      </c>
      <c r="AA646" s="237">
        <v>49.537999999999997</v>
      </c>
    </row>
    <row r="647" spans="1:27" x14ac:dyDescent="0.25">
      <c r="A647" s="238">
        <v>45500.75</v>
      </c>
      <c r="B647" s="237">
        <v>37629</v>
      </c>
      <c r="C647" s="237">
        <v>891.91200000000003</v>
      </c>
      <c r="D647" s="237">
        <v>900.976</v>
      </c>
      <c r="E647" s="237">
        <v>910.84699999999998</v>
      </c>
      <c r="F647" s="237">
        <v>897.82899999999995</v>
      </c>
      <c r="G647" s="237">
        <v>498.58800000000002</v>
      </c>
      <c r="H647" s="237">
        <v>2122.3119999999999</v>
      </c>
      <c r="I647" s="237">
        <v>2117.8429999999998</v>
      </c>
      <c r="J647" s="237">
        <v>2107.5880000000002</v>
      </c>
      <c r="K647" s="237">
        <v>2122.0970000000002</v>
      </c>
      <c r="L647" s="237">
        <v>2131.5250000000001</v>
      </c>
      <c r="M647" s="237">
        <v>2136.4810000000002</v>
      </c>
      <c r="N647" s="237">
        <v>2148.6590000000001</v>
      </c>
      <c r="O647" s="237">
        <v>2119.5340000000001</v>
      </c>
      <c r="P647" s="237">
        <v>2097.9160000000002</v>
      </c>
      <c r="Q647" s="237">
        <v>2128.36</v>
      </c>
      <c r="R647" s="237">
        <v>2153.6729999999998</v>
      </c>
      <c r="S647" s="237">
        <v>2118.1129999999998</v>
      </c>
      <c r="T647" s="237">
        <v>2126.6709999999998</v>
      </c>
      <c r="U647" s="237">
        <v>2132.7890000000002</v>
      </c>
      <c r="V647" s="237">
        <v>2132.3150000000001</v>
      </c>
      <c r="W647" s="237">
        <v>2139.4589999999998</v>
      </c>
      <c r="X647" s="237">
        <v>2116.4499999999998</v>
      </c>
      <c r="Y647" s="237">
        <v>2131.3989999999999</v>
      </c>
      <c r="Z647" s="237">
        <v>37.637999999999998</v>
      </c>
      <c r="AA647" s="237">
        <v>49.055</v>
      </c>
    </row>
    <row r="648" spans="1:27" x14ac:dyDescent="0.25">
      <c r="A648" s="238">
        <v>45500.791666666664</v>
      </c>
      <c r="B648" s="237">
        <v>32416</v>
      </c>
      <c r="C648" s="237">
        <v>746.81600000000003</v>
      </c>
      <c r="D648" s="237">
        <v>786.35799999999995</v>
      </c>
      <c r="E648" s="237">
        <v>777.81700000000001</v>
      </c>
      <c r="F648" s="237">
        <v>760.52300000000002</v>
      </c>
      <c r="G648" s="237">
        <v>232.37</v>
      </c>
      <c r="H648" s="237">
        <v>1772.934</v>
      </c>
      <c r="I648" s="237">
        <v>1734.5260000000001</v>
      </c>
      <c r="J648" s="237">
        <v>1764.9570000000001</v>
      </c>
      <c r="K648" s="237">
        <v>1783.45</v>
      </c>
      <c r="L648" s="237">
        <v>1805.933</v>
      </c>
      <c r="M648" s="237">
        <v>1792.059</v>
      </c>
      <c r="N648" s="237">
        <v>1805.595</v>
      </c>
      <c r="O648" s="237">
        <v>1781.5260000000001</v>
      </c>
      <c r="P648" s="237">
        <v>1717.7629999999999</v>
      </c>
      <c r="Q648" s="237">
        <v>1743.799</v>
      </c>
      <c r="R648" s="237">
        <v>1774.9829999999999</v>
      </c>
      <c r="S648" s="237">
        <v>1753.491</v>
      </c>
      <c r="T648" s="237">
        <v>1768.8040000000001</v>
      </c>
      <c r="U648" s="237">
        <v>1744.674</v>
      </c>
      <c r="V648" s="237">
        <v>1779.64</v>
      </c>
      <c r="W648" s="237">
        <v>1772.421</v>
      </c>
      <c r="X648" s="237">
        <v>1716.1410000000001</v>
      </c>
      <c r="Y648" s="237">
        <v>1759.2670000000001</v>
      </c>
      <c r="Z648" s="237">
        <v>35.738</v>
      </c>
      <c r="AA648" s="237">
        <v>45.87</v>
      </c>
    </row>
    <row r="649" spans="1:27" x14ac:dyDescent="0.25">
      <c r="A649" s="238">
        <v>45500.833333333336</v>
      </c>
      <c r="B649" s="237">
        <v>11714</v>
      </c>
      <c r="C649" s="237">
        <v>310.63600000000002</v>
      </c>
      <c r="D649" s="237">
        <v>396.89600000000002</v>
      </c>
      <c r="E649" s="237">
        <v>361.56799999999998</v>
      </c>
      <c r="F649" s="237">
        <v>335.29</v>
      </c>
      <c r="G649" s="237">
        <v>122.01300000000001</v>
      </c>
      <c r="H649" s="237">
        <v>660.87</v>
      </c>
      <c r="I649" s="237">
        <v>590.62900000000002</v>
      </c>
      <c r="J649" s="237">
        <v>646.32799999999997</v>
      </c>
      <c r="K649" s="237">
        <v>641.63400000000001</v>
      </c>
      <c r="L649" s="237">
        <v>653.71799999999996</v>
      </c>
      <c r="M649" s="237">
        <v>675.78800000000001</v>
      </c>
      <c r="N649" s="237">
        <v>685.75099999999998</v>
      </c>
      <c r="O649" s="237">
        <v>677.399</v>
      </c>
      <c r="P649" s="237">
        <v>592.03300000000002</v>
      </c>
      <c r="Q649" s="237">
        <v>619.96699999999998</v>
      </c>
      <c r="R649" s="237">
        <v>632.93200000000002</v>
      </c>
      <c r="S649" s="237">
        <v>636.24699999999996</v>
      </c>
      <c r="T649" s="237">
        <v>646.20699999999999</v>
      </c>
      <c r="U649" s="237">
        <v>611.928</v>
      </c>
      <c r="V649" s="237">
        <v>642.19500000000005</v>
      </c>
      <c r="W649" s="237">
        <v>621.65899999999999</v>
      </c>
      <c r="X649" s="237">
        <v>598.875</v>
      </c>
      <c r="Y649" s="237">
        <v>649.01700000000005</v>
      </c>
      <c r="Z649" s="237">
        <v>33.718000000000004</v>
      </c>
      <c r="AA649" s="237">
        <v>39.052</v>
      </c>
    </row>
    <row r="650" spans="1:27" x14ac:dyDescent="0.25">
      <c r="A650" s="238">
        <v>45500.875</v>
      </c>
      <c r="B650" s="237">
        <v>762</v>
      </c>
      <c r="C650" s="237">
        <v>19.568999999999999</v>
      </c>
      <c r="D650" s="237">
        <v>32.042999999999999</v>
      </c>
      <c r="E650" s="237">
        <v>26.277000000000001</v>
      </c>
      <c r="F650" s="237">
        <v>22.21</v>
      </c>
      <c r="G650" s="237">
        <v>13.653</v>
      </c>
      <c r="H650" s="237">
        <v>48.811999999999998</v>
      </c>
      <c r="I650" s="237">
        <v>41.847999999999999</v>
      </c>
      <c r="J650" s="237">
        <v>47.433</v>
      </c>
      <c r="K650" s="237">
        <v>48.185000000000002</v>
      </c>
      <c r="L650" s="237">
        <v>50.628999999999998</v>
      </c>
      <c r="M650" s="237">
        <v>48.636000000000003</v>
      </c>
      <c r="N650" s="237">
        <v>49.832999999999998</v>
      </c>
      <c r="O650" s="237">
        <v>50.445999999999998</v>
      </c>
      <c r="P650" s="237">
        <v>40.487000000000002</v>
      </c>
      <c r="Q650" s="237">
        <v>40.6</v>
      </c>
      <c r="R650" s="237">
        <v>44.48</v>
      </c>
      <c r="S650" s="237">
        <v>44.609000000000002</v>
      </c>
      <c r="T650" s="237">
        <v>46.396999999999998</v>
      </c>
      <c r="U650" s="237">
        <v>42.649000000000001</v>
      </c>
      <c r="V650" s="237">
        <v>48.293999999999997</v>
      </c>
      <c r="W650" s="237">
        <v>44.554000000000002</v>
      </c>
      <c r="X650" s="237">
        <v>37.024000000000001</v>
      </c>
      <c r="Y650" s="237">
        <v>44.588999999999999</v>
      </c>
      <c r="Z650" s="237">
        <v>27.41</v>
      </c>
      <c r="AA650" s="237">
        <v>28.146000000000001</v>
      </c>
    </row>
    <row r="651" spans="1:27" x14ac:dyDescent="0.25">
      <c r="A651" s="238">
        <v>45500.916666666664</v>
      </c>
      <c r="B651" s="237">
        <v>0</v>
      </c>
      <c r="C651" s="237">
        <v>0</v>
      </c>
      <c r="D651" s="237">
        <v>0</v>
      </c>
      <c r="E651" s="237">
        <v>0</v>
      </c>
      <c r="F651" s="237">
        <v>0</v>
      </c>
      <c r="G651" s="237">
        <v>0</v>
      </c>
      <c r="H651" s="237">
        <v>0</v>
      </c>
      <c r="I651" s="237">
        <v>0</v>
      </c>
      <c r="J651" s="237">
        <v>0</v>
      </c>
      <c r="K651" s="237">
        <v>0</v>
      </c>
      <c r="L651" s="237">
        <v>0</v>
      </c>
      <c r="M651" s="237">
        <v>0</v>
      </c>
      <c r="N651" s="237">
        <v>0</v>
      </c>
      <c r="O651" s="237">
        <v>0</v>
      </c>
      <c r="P651" s="237">
        <v>0</v>
      </c>
      <c r="Q651" s="237">
        <v>0</v>
      </c>
      <c r="R651" s="237">
        <v>0</v>
      </c>
      <c r="S651" s="237">
        <v>0</v>
      </c>
      <c r="T651" s="237">
        <v>0</v>
      </c>
      <c r="U651" s="237">
        <v>0</v>
      </c>
      <c r="V651" s="237">
        <v>0</v>
      </c>
      <c r="W651" s="237">
        <v>0</v>
      </c>
      <c r="X651" s="237">
        <v>0</v>
      </c>
      <c r="Y651" s="237">
        <v>0</v>
      </c>
      <c r="Z651" s="237">
        <v>24.018000000000001</v>
      </c>
      <c r="AA651" s="237">
        <v>23.722000000000001</v>
      </c>
    </row>
    <row r="652" spans="1:27" x14ac:dyDescent="0.25">
      <c r="A652" s="238">
        <v>45500.958333333336</v>
      </c>
      <c r="B652" s="237">
        <v>0</v>
      </c>
      <c r="C652" s="237">
        <v>0</v>
      </c>
      <c r="D652" s="237">
        <v>0</v>
      </c>
      <c r="E652" s="237">
        <v>0</v>
      </c>
      <c r="F652" s="237">
        <v>0</v>
      </c>
      <c r="G652" s="237">
        <v>0</v>
      </c>
      <c r="H652" s="237">
        <v>0</v>
      </c>
      <c r="I652" s="237">
        <v>0</v>
      </c>
      <c r="J652" s="237">
        <v>0</v>
      </c>
      <c r="K652" s="237">
        <v>0</v>
      </c>
      <c r="L652" s="237">
        <v>0</v>
      </c>
      <c r="M652" s="237">
        <v>0</v>
      </c>
      <c r="N652" s="237">
        <v>0</v>
      </c>
      <c r="O652" s="237">
        <v>0</v>
      </c>
      <c r="P652" s="237">
        <v>0</v>
      </c>
      <c r="Q652" s="237">
        <v>0</v>
      </c>
      <c r="R652" s="237">
        <v>0</v>
      </c>
      <c r="S652" s="237">
        <v>0</v>
      </c>
      <c r="T652" s="237">
        <v>0</v>
      </c>
      <c r="U652" s="237">
        <v>0</v>
      </c>
      <c r="V652" s="237">
        <v>0</v>
      </c>
      <c r="W652" s="237">
        <v>0</v>
      </c>
      <c r="X652" s="237">
        <v>0</v>
      </c>
      <c r="Y652" s="237">
        <v>0</v>
      </c>
      <c r="Z652" s="237">
        <v>22.899000000000001</v>
      </c>
      <c r="AA652" s="237">
        <v>22.478000000000002</v>
      </c>
    </row>
    <row r="653" spans="1:27" x14ac:dyDescent="0.25">
      <c r="A653" s="238">
        <v>45501</v>
      </c>
      <c r="B653" s="237">
        <v>0</v>
      </c>
      <c r="C653" s="237">
        <v>0</v>
      </c>
      <c r="D653" s="237">
        <v>0</v>
      </c>
      <c r="E653" s="237">
        <v>0</v>
      </c>
      <c r="F653" s="237">
        <v>0</v>
      </c>
      <c r="G653" s="237">
        <v>0</v>
      </c>
      <c r="H653" s="237">
        <v>0</v>
      </c>
      <c r="I653" s="237">
        <v>0</v>
      </c>
      <c r="J653" s="237">
        <v>0</v>
      </c>
      <c r="K653" s="237">
        <v>0</v>
      </c>
      <c r="L653" s="237">
        <v>0</v>
      </c>
      <c r="M653" s="237">
        <v>0</v>
      </c>
      <c r="N653" s="237">
        <v>0</v>
      </c>
      <c r="O653" s="237">
        <v>0</v>
      </c>
      <c r="P653" s="237">
        <v>0</v>
      </c>
      <c r="Q653" s="237">
        <v>0</v>
      </c>
      <c r="R653" s="237">
        <v>0</v>
      </c>
      <c r="S653" s="237">
        <v>0</v>
      </c>
      <c r="T653" s="237">
        <v>0</v>
      </c>
      <c r="U653" s="237">
        <v>0</v>
      </c>
      <c r="V653" s="237">
        <v>0</v>
      </c>
      <c r="W653" s="237">
        <v>0</v>
      </c>
      <c r="X653" s="237">
        <v>0</v>
      </c>
      <c r="Y653" s="237">
        <v>0</v>
      </c>
      <c r="Z653" s="237">
        <v>22.529</v>
      </c>
      <c r="AA653" s="237">
        <v>22.137</v>
      </c>
    </row>
    <row r="654" spans="1:27" x14ac:dyDescent="0.25">
      <c r="A654" s="238">
        <v>45501.041666666664</v>
      </c>
      <c r="B654" s="237">
        <v>0</v>
      </c>
      <c r="C654" s="237">
        <v>0</v>
      </c>
      <c r="D654" s="237">
        <v>0</v>
      </c>
      <c r="E654" s="237">
        <v>0</v>
      </c>
      <c r="F654" s="237">
        <v>0</v>
      </c>
      <c r="G654" s="237">
        <v>0</v>
      </c>
      <c r="H654" s="237">
        <v>0</v>
      </c>
      <c r="I654" s="237">
        <v>0</v>
      </c>
      <c r="J654" s="237">
        <v>0</v>
      </c>
      <c r="K654" s="237">
        <v>0</v>
      </c>
      <c r="L654" s="237">
        <v>0</v>
      </c>
      <c r="M654" s="237">
        <v>0</v>
      </c>
      <c r="N654" s="237">
        <v>0</v>
      </c>
      <c r="O654" s="237">
        <v>0</v>
      </c>
      <c r="P654" s="237">
        <v>0</v>
      </c>
      <c r="Q654" s="237">
        <v>0</v>
      </c>
      <c r="R654" s="237">
        <v>0</v>
      </c>
      <c r="S654" s="237">
        <v>0</v>
      </c>
      <c r="T654" s="237">
        <v>0</v>
      </c>
      <c r="U654" s="237">
        <v>0</v>
      </c>
      <c r="V654" s="237">
        <v>0</v>
      </c>
      <c r="W654" s="237">
        <v>0</v>
      </c>
      <c r="X654" s="237">
        <v>0</v>
      </c>
      <c r="Y654" s="237">
        <v>0</v>
      </c>
      <c r="Z654" s="237">
        <v>22.236000000000001</v>
      </c>
      <c r="AA654" s="237">
        <v>21.888000000000002</v>
      </c>
    </row>
    <row r="655" spans="1:27" x14ac:dyDescent="0.25">
      <c r="A655" s="238">
        <v>45501.083333333336</v>
      </c>
      <c r="B655" s="237">
        <v>0</v>
      </c>
      <c r="C655" s="237">
        <v>0</v>
      </c>
      <c r="D655" s="237">
        <v>0</v>
      </c>
      <c r="E655" s="237">
        <v>0</v>
      </c>
      <c r="F655" s="237">
        <v>0</v>
      </c>
      <c r="G655" s="237">
        <v>0</v>
      </c>
      <c r="H655" s="237">
        <v>0</v>
      </c>
      <c r="I655" s="237">
        <v>0</v>
      </c>
      <c r="J655" s="237">
        <v>0</v>
      </c>
      <c r="K655" s="237">
        <v>0</v>
      </c>
      <c r="L655" s="237">
        <v>0</v>
      </c>
      <c r="M655" s="237">
        <v>0</v>
      </c>
      <c r="N655" s="237">
        <v>0</v>
      </c>
      <c r="O655" s="237">
        <v>0</v>
      </c>
      <c r="P655" s="237">
        <v>0</v>
      </c>
      <c r="Q655" s="237">
        <v>0</v>
      </c>
      <c r="R655" s="237">
        <v>0</v>
      </c>
      <c r="S655" s="237">
        <v>0</v>
      </c>
      <c r="T655" s="237">
        <v>0</v>
      </c>
      <c r="U655" s="237">
        <v>0</v>
      </c>
      <c r="V655" s="237">
        <v>0</v>
      </c>
      <c r="W655" s="237">
        <v>0</v>
      </c>
      <c r="X655" s="237">
        <v>0</v>
      </c>
      <c r="Y655" s="237">
        <v>0</v>
      </c>
      <c r="Z655" s="237">
        <v>21.809000000000001</v>
      </c>
      <c r="AA655" s="237">
        <v>21.471</v>
      </c>
    </row>
    <row r="656" spans="1:27" x14ac:dyDescent="0.25">
      <c r="A656" s="238">
        <v>45501.125</v>
      </c>
      <c r="B656" s="237">
        <v>0</v>
      </c>
      <c r="C656" s="237">
        <v>0</v>
      </c>
      <c r="D656" s="237">
        <v>0</v>
      </c>
      <c r="E656" s="237">
        <v>0</v>
      </c>
      <c r="F656" s="237">
        <v>0</v>
      </c>
      <c r="G656" s="237">
        <v>0</v>
      </c>
      <c r="H656" s="237">
        <v>0</v>
      </c>
      <c r="I656" s="237">
        <v>0</v>
      </c>
      <c r="J656" s="237">
        <v>0</v>
      </c>
      <c r="K656" s="237">
        <v>0</v>
      </c>
      <c r="L656" s="237">
        <v>0</v>
      </c>
      <c r="M656" s="237">
        <v>0</v>
      </c>
      <c r="N656" s="237">
        <v>0</v>
      </c>
      <c r="O656" s="237">
        <v>0</v>
      </c>
      <c r="P656" s="237">
        <v>0</v>
      </c>
      <c r="Q656" s="237">
        <v>0</v>
      </c>
      <c r="R656" s="237">
        <v>0</v>
      </c>
      <c r="S656" s="237">
        <v>0</v>
      </c>
      <c r="T656" s="237">
        <v>0</v>
      </c>
      <c r="U656" s="237">
        <v>0</v>
      </c>
      <c r="V656" s="237">
        <v>0</v>
      </c>
      <c r="W656" s="237">
        <v>0</v>
      </c>
      <c r="X656" s="237">
        <v>0</v>
      </c>
      <c r="Y656" s="237">
        <v>0</v>
      </c>
      <c r="Z656" s="237">
        <v>21.948</v>
      </c>
      <c r="AA656" s="237">
        <v>21.550999999999998</v>
      </c>
    </row>
    <row r="657" spans="1:27" x14ac:dyDescent="0.25">
      <c r="A657" s="238">
        <v>45501.166666666664</v>
      </c>
      <c r="B657" s="237">
        <v>0</v>
      </c>
      <c r="C657" s="237">
        <v>0</v>
      </c>
      <c r="D657" s="237">
        <v>0</v>
      </c>
      <c r="E657" s="237">
        <v>0</v>
      </c>
      <c r="F657" s="237">
        <v>0</v>
      </c>
      <c r="G657" s="237">
        <v>0</v>
      </c>
      <c r="H657" s="237">
        <v>0</v>
      </c>
      <c r="I657" s="237">
        <v>0</v>
      </c>
      <c r="J657" s="237">
        <v>0</v>
      </c>
      <c r="K657" s="237">
        <v>0</v>
      </c>
      <c r="L657" s="237">
        <v>0</v>
      </c>
      <c r="M657" s="237">
        <v>0</v>
      </c>
      <c r="N657" s="237">
        <v>0</v>
      </c>
      <c r="O657" s="237">
        <v>0</v>
      </c>
      <c r="P657" s="237">
        <v>0</v>
      </c>
      <c r="Q657" s="237">
        <v>0</v>
      </c>
      <c r="R657" s="237">
        <v>0</v>
      </c>
      <c r="S657" s="237">
        <v>0</v>
      </c>
      <c r="T657" s="237">
        <v>0</v>
      </c>
      <c r="U657" s="237">
        <v>0</v>
      </c>
      <c r="V657" s="237">
        <v>0</v>
      </c>
      <c r="W657" s="237">
        <v>0</v>
      </c>
      <c r="X657" s="237">
        <v>0</v>
      </c>
      <c r="Y657" s="237">
        <v>0</v>
      </c>
      <c r="Z657" s="237">
        <v>21.762</v>
      </c>
      <c r="AA657" s="237">
        <v>21.402999999999999</v>
      </c>
    </row>
    <row r="658" spans="1:27" x14ac:dyDescent="0.25">
      <c r="A658" s="238">
        <v>45501.208333333336</v>
      </c>
      <c r="B658" s="237">
        <v>0</v>
      </c>
      <c r="C658" s="237">
        <v>0</v>
      </c>
      <c r="D658" s="237">
        <v>0</v>
      </c>
      <c r="E658" s="237">
        <v>0</v>
      </c>
      <c r="F658" s="237">
        <v>0</v>
      </c>
      <c r="G658" s="237">
        <v>0</v>
      </c>
      <c r="H658" s="237">
        <v>0</v>
      </c>
      <c r="I658" s="237">
        <v>0</v>
      </c>
      <c r="J658" s="237">
        <v>0</v>
      </c>
      <c r="K658" s="237">
        <v>0</v>
      </c>
      <c r="L658" s="237">
        <v>0</v>
      </c>
      <c r="M658" s="237">
        <v>0</v>
      </c>
      <c r="N658" s="237">
        <v>0</v>
      </c>
      <c r="O658" s="237">
        <v>0</v>
      </c>
      <c r="P658" s="237">
        <v>0</v>
      </c>
      <c r="Q658" s="237">
        <v>0</v>
      </c>
      <c r="R658" s="237">
        <v>0</v>
      </c>
      <c r="S658" s="237">
        <v>0</v>
      </c>
      <c r="T658" s="237">
        <v>0</v>
      </c>
      <c r="U658" s="237">
        <v>0</v>
      </c>
      <c r="V658" s="237">
        <v>0</v>
      </c>
      <c r="W658" s="237">
        <v>0</v>
      </c>
      <c r="X658" s="237">
        <v>0</v>
      </c>
      <c r="Y658" s="237">
        <v>0</v>
      </c>
      <c r="Z658" s="237">
        <v>21.452999999999999</v>
      </c>
      <c r="AA658" s="237">
        <v>21.111999999999998</v>
      </c>
    </row>
    <row r="659" spans="1:27" x14ac:dyDescent="0.25">
      <c r="A659" s="238">
        <v>45501.25</v>
      </c>
      <c r="B659" s="237">
        <v>0</v>
      </c>
      <c r="C659" s="237">
        <v>0</v>
      </c>
      <c r="D659" s="237">
        <v>0</v>
      </c>
      <c r="E659" s="237">
        <v>0</v>
      </c>
      <c r="F659" s="237">
        <v>0</v>
      </c>
      <c r="G659" s="237">
        <v>0</v>
      </c>
      <c r="H659" s="237">
        <v>0</v>
      </c>
      <c r="I659" s="237">
        <v>0</v>
      </c>
      <c r="J659" s="237">
        <v>0</v>
      </c>
      <c r="K659" s="237">
        <v>0</v>
      </c>
      <c r="L659" s="237">
        <v>0</v>
      </c>
      <c r="M659" s="237">
        <v>0</v>
      </c>
      <c r="N659" s="237">
        <v>0</v>
      </c>
      <c r="O659" s="237">
        <v>0</v>
      </c>
      <c r="P659" s="237">
        <v>0</v>
      </c>
      <c r="Q659" s="237">
        <v>0</v>
      </c>
      <c r="R659" s="237">
        <v>0</v>
      </c>
      <c r="S659" s="237">
        <v>0</v>
      </c>
      <c r="T659" s="237">
        <v>0</v>
      </c>
      <c r="U659" s="237">
        <v>0</v>
      </c>
      <c r="V659" s="237">
        <v>0</v>
      </c>
      <c r="W659" s="237">
        <v>0</v>
      </c>
      <c r="X659" s="237">
        <v>0</v>
      </c>
      <c r="Y659" s="237">
        <v>0</v>
      </c>
      <c r="Z659" s="237">
        <v>21.693999999999999</v>
      </c>
      <c r="AA659" s="237">
        <v>21.291</v>
      </c>
    </row>
    <row r="660" spans="1:27" x14ac:dyDescent="0.25">
      <c r="A660" s="238">
        <v>45501.291666666664</v>
      </c>
      <c r="B660" s="237">
        <v>336</v>
      </c>
      <c r="C660" s="237">
        <v>10.428000000000001</v>
      </c>
      <c r="D660" s="237">
        <v>9.0739999999999998</v>
      </c>
      <c r="E660" s="237">
        <v>9.7609999999999992</v>
      </c>
      <c r="F660" s="237">
        <v>10.045</v>
      </c>
      <c r="G660" s="237">
        <v>11.125</v>
      </c>
      <c r="H660" s="237">
        <v>22.943000000000001</v>
      </c>
      <c r="I660" s="237">
        <v>23.16</v>
      </c>
      <c r="J660" s="237">
        <v>21.579000000000001</v>
      </c>
      <c r="K660" s="237">
        <v>21.617000000000001</v>
      </c>
      <c r="L660" s="237">
        <v>21.893000000000001</v>
      </c>
      <c r="M660" s="237">
        <v>21.774000000000001</v>
      </c>
      <c r="N660" s="237">
        <v>22.132999999999999</v>
      </c>
      <c r="O660" s="237">
        <v>22.523</v>
      </c>
      <c r="P660" s="237">
        <v>22.521000000000001</v>
      </c>
      <c r="Q660" s="237">
        <v>23.547000000000001</v>
      </c>
      <c r="R660" s="237">
        <v>22.725000000000001</v>
      </c>
      <c r="S660" s="237">
        <v>21.478000000000002</v>
      </c>
      <c r="T660" s="237">
        <v>22.34</v>
      </c>
      <c r="U660" s="237">
        <v>22.027999999999999</v>
      </c>
      <c r="V660" s="237">
        <v>21.724</v>
      </c>
      <c r="W660" s="237">
        <v>21.939</v>
      </c>
      <c r="X660" s="237">
        <v>22.802</v>
      </c>
      <c r="Y660" s="237">
        <v>21.873000000000001</v>
      </c>
      <c r="Z660" s="237">
        <v>22.097000000000001</v>
      </c>
      <c r="AA660" s="237">
        <v>21.56</v>
      </c>
    </row>
    <row r="661" spans="1:27" x14ac:dyDescent="0.25">
      <c r="A661" s="238">
        <v>45501.333333333336</v>
      </c>
      <c r="B661" s="237">
        <v>6976</v>
      </c>
      <c r="C661" s="237">
        <v>173.67099999999999</v>
      </c>
      <c r="D661" s="237">
        <v>135.25</v>
      </c>
      <c r="E661" s="237">
        <v>154.477</v>
      </c>
      <c r="F661" s="237">
        <v>173.06200000000001</v>
      </c>
      <c r="G661" s="237">
        <v>117.244</v>
      </c>
      <c r="H661" s="237">
        <v>416.45100000000002</v>
      </c>
      <c r="I661" s="237">
        <v>448.21800000000002</v>
      </c>
      <c r="J661" s="237">
        <v>394.745</v>
      </c>
      <c r="K661" s="237">
        <v>381.89</v>
      </c>
      <c r="L661" s="237">
        <v>372.435</v>
      </c>
      <c r="M661" s="237">
        <v>379.18700000000001</v>
      </c>
      <c r="N661" s="237">
        <v>395.16500000000002</v>
      </c>
      <c r="O661" s="237">
        <v>399.887</v>
      </c>
      <c r="P661" s="237">
        <v>430.053</v>
      </c>
      <c r="Q661" s="237">
        <v>450.38200000000001</v>
      </c>
      <c r="R661" s="237">
        <v>427.79500000000002</v>
      </c>
      <c r="S661" s="237">
        <v>393.65100000000001</v>
      </c>
      <c r="T661" s="237">
        <v>394.05099999999999</v>
      </c>
      <c r="U661" s="237">
        <v>395.38200000000001</v>
      </c>
      <c r="V661" s="237">
        <v>369.24</v>
      </c>
      <c r="W661" s="237">
        <v>401.80399999999997</v>
      </c>
      <c r="X661" s="237">
        <v>434.77300000000002</v>
      </c>
      <c r="Y661" s="237">
        <v>386.89299999999997</v>
      </c>
      <c r="Z661" s="237">
        <v>25.94</v>
      </c>
      <c r="AA661" s="237">
        <v>26.337</v>
      </c>
    </row>
    <row r="662" spans="1:27" x14ac:dyDescent="0.25">
      <c r="A662" s="238">
        <v>45501.375</v>
      </c>
      <c r="B662" s="237">
        <v>23385</v>
      </c>
      <c r="C662" s="237">
        <v>568.35599999999999</v>
      </c>
      <c r="D662" s="237">
        <v>515.86099999999999</v>
      </c>
      <c r="E662" s="237">
        <v>538.42399999999998</v>
      </c>
      <c r="F662" s="237">
        <v>574.29300000000001</v>
      </c>
      <c r="G662" s="237">
        <v>297.46800000000002</v>
      </c>
      <c r="H662" s="237">
        <v>1326.3820000000001</v>
      </c>
      <c r="I662" s="237">
        <v>1368.873</v>
      </c>
      <c r="J662" s="237">
        <v>1284.5450000000001</v>
      </c>
      <c r="K662" s="237">
        <v>1278.143</v>
      </c>
      <c r="L662" s="237">
        <v>1264.204</v>
      </c>
      <c r="M662" s="237">
        <v>1275.299</v>
      </c>
      <c r="N662" s="237">
        <v>1314.0319999999999</v>
      </c>
      <c r="O662" s="237">
        <v>1302.6310000000001</v>
      </c>
      <c r="P662" s="237">
        <v>1335.482</v>
      </c>
      <c r="Q662" s="237">
        <v>1379.8620000000001</v>
      </c>
      <c r="R662" s="237">
        <v>1369.357</v>
      </c>
      <c r="S662" s="237">
        <v>1309.2349999999999</v>
      </c>
      <c r="T662" s="237">
        <v>1300.3789999999999</v>
      </c>
      <c r="U662" s="237">
        <v>1312.2090000000001</v>
      </c>
      <c r="V662" s="237">
        <v>1265.258</v>
      </c>
      <c r="W662" s="237">
        <v>1317.0219999999999</v>
      </c>
      <c r="X662" s="237">
        <v>1366.421</v>
      </c>
      <c r="Y662" s="237">
        <v>1312.2929999999999</v>
      </c>
      <c r="Z662" s="237">
        <v>33.944000000000003</v>
      </c>
      <c r="AA662" s="237">
        <v>38.975999999999999</v>
      </c>
    </row>
    <row r="663" spans="1:27" x14ac:dyDescent="0.25">
      <c r="A663" s="238">
        <v>45501.416666666664</v>
      </c>
      <c r="B663" s="237">
        <v>33467</v>
      </c>
      <c r="C663" s="237">
        <v>788.404</v>
      </c>
      <c r="D663" s="237">
        <v>784.73299999999995</v>
      </c>
      <c r="E663" s="237">
        <v>792.20699999999999</v>
      </c>
      <c r="F663" s="237">
        <v>788.99900000000002</v>
      </c>
      <c r="G663" s="237">
        <v>499.27199999999999</v>
      </c>
      <c r="H663" s="237">
        <v>1870.4059999999999</v>
      </c>
      <c r="I663" s="237">
        <v>1879.394</v>
      </c>
      <c r="J663" s="237">
        <v>1856.47</v>
      </c>
      <c r="K663" s="237">
        <v>1857.796</v>
      </c>
      <c r="L663" s="237">
        <v>1861.049</v>
      </c>
      <c r="M663" s="237">
        <v>1868.6869999999999</v>
      </c>
      <c r="N663" s="237">
        <v>1888.913</v>
      </c>
      <c r="O663" s="237">
        <v>1862.58</v>
      </c>
      <c r="P663" s="237">
        <v>1856.9780000000001</v>
      </c>
      <c r="Q663" s="237">
        <v>1886.117</v>
      </c>
      <c r="R663" s="237">
        <v>1909.3589999999999</v>
      </c>
      <c r="S663" s="237">
        <v>1867.77</v>
      </c>
      <c r="T663" s="237">
        <v>1872.816</v>
      </c>
      <c r="U663" s="237">
        <v>1884.162</v>
      </c>
      <c r="V663" s="237">
        <v>1869.3779999999999</v>
      </c>
      <c r="W663" s="237">
        <v>1881.1569999999999</v>
      </c>
      <c r="X663" s="237">
        <v>1881.1210000000001</v>
      </c>
      <c r="Y663" s="237">
        <v>1876.0530000000001</v>
      </c>
      <c r="Z663" s="237">
        <v>36.781999999999996</v>
      </c>
      <c r="AA663" s="237">
        <v>44.942</v>
      </c>
    </row>
    <row r="664" spans="1:27" x14ac:dyDescent="0.25">
      <c r="A664" s="238">
        <v>45501.458333333336</v>
      </c>
      <c r="B664" s="237">
        <v>27878</v>
      </c>
      <c r="C664" s="237">
        <v>867.55100000000004</v>
      </c>
      <c r="D664" s="237">
        <v>871.30200000000002</v>
      </c>
      <c r="E664" s="237">
        <v>881.548</v>
      </c>
      <c r="F664" s="237">
        <v>872.12599999999998</v>
      </c>
      <c r="G664" s="237">
        <v>663.15</v>
      </c>
      <c r="H664" s="237">
        <v>1554.7280000000001</v>
      </c>
      <c r="I664" s="237">
        <v>1553.2729999999999</v>
      </c>
      <c r="J664" s="237">
        <v>1552.2470000000001</v>
      </c>
      <c r="K664" s="237">
        <v>1488.4839999999999</v>
      </c>
      <c r="L664" s="237">
        <v>1555.6759999999999</v>
      </c>
      <c r="M664" s="237">
        <v>1554.3879999999999</v>
      </c>
      <c r="N664" s="237">
        <v>1552.4570000000001</v>
      </c>
      <c r="O664" s="237">
        <v>1552.03</v>
      </c>
      <c r="P664" s="237">
        <v>1553.691</v>
      </c>
      <c r="Q664" s="237">
        <v>1554.35</v>
      </c>
      <c r="R664" s="237">
        <v>1515.366</v>
      </c>
      <c r="S664" s="237">
        <v>1515.127</v>
      </c>
      <c r="T664" s="237">
        <v>1546.0830000000001</v>
      </c>
      <c r="U664" s="237">
        <v>1552.5650000000001</v>
      </c>
      <c r="V664" s="237">
        <v>1554.3030000000001</v>
      </c>
      <c r="W664" s="237">
        <v>1554.5250000000001</v>
      </c>
      <c r="X664" s="237">
        <v>1553.3050000000001</v>
      </c>
      <c r="Y664" s="237">
        <v>1553.673</v>
      </c>
      <c r="Z664" s="237">
        <v>39.896000000000001</v>
      </c>
      <c r="AA664" s="237">
        <v>48.905000000000001</v>
      </c>
    </row>
    <row r="665" spans="1:27" x14ac:dyDescent="0.25">
      <c r="A665" s="238">
        <v>45501.5</v>
      </c>
      <c r="B665" s="237">
        <v>14481</v>
      </c>
      <c r="C665" s="237">
        <v>846.54499999999996</v>
      </c>
      <c r="D665" s="237">
        <v>851.05200000000002</v>
      </c>
      <c r="E665" s="237">
        <v>864.73199999999997</v>
      </c>
      <c r="F665" s="237">
        <v>852.90599999999995</v>
      </c>
      <c r="G665" s="237">
        <v>754.46600000000001</v>
      </c>
      <c r="H665" s="237">
        <v>805.85900000000004</v>
      </c>
      <c r="I665" s="237">
        <v>804.48299999999995</v>
      </c>
      <c r="J665" s="237">
        <v>804.721</v>
      </c>
      <c r="K665" s="237">
        <v>765.58500000000004</v>
      </c>
      <c r="L665" s="237">
        <v>805.36</v>
      </c>
      <c r="M665" s="237">
        <v>805.36099999999999</v>
      </c>
      <c r="N665" s="237">
        <v>804.08500000000004</v>
      </c>
      <c r="O665" s="237">
        <v>804.12099999999998</v>
      </c>
      <c r="P665" s="237">
        <v>805.42100000000005</v>
      </c>
      <c r="Q665" s="237">
        <v>805.96</v>
      </c>
      <c r="R665" s="237">
        <v>784.90599999999995</v>
      </c>
      <c r="S665" s="237">
        <v>785.41</v>
      </c>
      <c r="T665" s="237">
        <v>803.04399999999998</v>
      </c>
      <c r="U665" s="237">
        <v>804.13800000000003</v>
      </c>
      <c r="V665" s="237">
        <v>805.02700000000004</v>
      </c>
      <c r="W665" s="237">
        <v>804.65</v>
      </c>
      <c r="X665" s="237">
        <v>805.65200000000004</v>
      </c>
      <c r="Y665" s="237">
        <v>805.86</v>
      </c>
      <c r="Z665" s="237">
        <v>41.454999999999998</v>
      </c>
      <c r="AA665" s="237">
        <v>50.893999999999998</v>
      </c>
    </row>
    <row r="666" spans="1:27" x14ac:dyDescent="0.25">
      <c r="A666" s="238">
        <v>45501.541666666664</v>
      </c>
      <c r="B666" s="237">
        <v>20724</v>
      </c>
      <c r="C666" s="237">
        <v>869.58699999999999</v>
      </c>
      <c r="D666" s="237">
        <v>880.298</v>
      </c>
      <c r="E666" s="237">
        <v>894.85699999999997</v>
      </c>
      <c r="F666" s="237">
        <v>887.75900000000001</v>
      </c>
      <c r="G666" s="237">
        <v>865.33199999999999</v>
      </c>
      <c r="H666" s="237">
        <v>1177.6600000000001</v>
      </c>
      <c r="I666" s="237">
        <v>1176.3869999999999</v>
      </c>
      <c r="J666" s="237">
        <v>1176.2449999999999</v>
      </c>
      <c r="K666" s="237">
        <v>1115.6790000000001</v>
      </c>
      <c r="L666" s="237">
        <v>1177.905</v>
      </c>
      <c r="M666" s="237">
        <v>1177.269</v>
      </c>
      <c r="N666" s="237">
        <v>1177.0730000000001</v>
      </c>
      <c r="O666" s="237">
        <v>1176.0930000000001</v>
      </c>
      <c r="P666" s="237">
        <v>1177.248</v>
      </c>
      <c r="Q666" s="237">
        <v>1178.5940000000001</v>
      </c>
      <c r="R666" s="237">
        <v>1148.367</v>
      </c>
      <c r="S666" s="237">
        <v>1148.508</v>
      </c>
      <c r="T666" s="237">
        <v>1172.973</v>
      </c>
      <c r="U666" s="237">
        <v>1176.0540000000001</v>
      </c>
      <c r="V666" s="237">
        <v>1177.4870000000001</v>
      </c>
      <c r="W666" s="237">
        <v>1176.846</v>
      </c>
      <c r="X666" s="237">
        <v>1177.393</v>
      </c>
      <c r="Y666" s="237">
        <v>1177.913</v>
      </c>
      <c r="Z666" s="237">
        <v>41.554000000000002</v>
      </c>
      <c r="AA666" s="237">
        <v>51.109000000000002</v>
      </c>
    </row>
    <row r="667" spans="1:27" x14ac:dyDescent="0.25">
      <c r="A667" s="238">
        <v>45501.583333333336</v>
      </c>
      <c r="B667" s="237">
        <v>21314</v>
      </c>
      <c r="C667" s="237">
        <v>874.09500000000003</v>
      </c>
      <c r="D667" s="237">
        <v>883.32</v>
      </c>
      <c r="E667" s="237">
        <v>899.95699999999999</v>
      </c>
      <c r="F667" s="237">
        <v>887.27700000000004</v>
      </c>
      <c r="G667" s="237">
        <v>904.15599999999995</v>
      </c>
      <c r="H667" s="237">
        <v>1190.6489999999999</v>
      </c>
      <c r="I667" s="237">
        <v>1188.7470000000001</v>
      </c>
      <c r="J667" s="237">
        <v>1188.3</v>
      </c>
      <c r="K667" s="237">
        <v>1119.912</v>
      </c>
      <c r="L667" s="237">
        <v>1188.991</v>
      </c>
      <c r="M667" s="237">
        <v>1189.4459999999999</v>
      </c>
      <c r="N667" s="237">
        <v>1189.3240000000001</v>
      </c>
      <c r="O667" s="237">
        <v>1188.24</v>
      </c>
      <c r="P667" s="237">
        <v>1188.404</v>
      </c>
      <c r="Q667" s="237">
        <v>1190.79</v>
      </c>
      <c r="R667" s="237">
        <v>1158.9949999999999</v>
      </c>
      <c r="S667" s="237">
        <v>1160.0740000000001</v>
      </c>
      <c r="T667" s="237">
        <v>1183.6500000000001</v>
      </c>
      <c r="U667" s="237">
        <v>1187.6569999999999</v>
      </c>
      <c r="V667" s="237">
        <v>1188.3219999999999</v>
      </c>
      <c r="W667" s="237">
        <v>1188.807</v>
      </c>
      <c r="X667" s="237">
        <v>1189.4849999999999</v>
      </c>
      <c r="Y667" s="237">
        <v>1189.6310000000001</v>
      </c>
      <c r="Z667" s="237">
        <v>40.726999999999997</v>
      </c>
      <c r="AA667" s="237">
        <v>50.46</v>
      </c>
    </row>
    <row r="668" spans="1:27" x14ac:dyDescent="0.25">
      <c r="A668" s="238">
        <v>45501.625</v>
      </c>
      <c r="B668" s="237">
        <v>11197</v>
      </c>
      <c r="C668" s="237">
        <v>842.84500000000003</v>
      </c>
      <c r="D668" s="237">
        <v>866.495</v>
      </c>
      <c r="E668" s="237">
        <v>870.22900000000004</v>
      </c>
      <c r="F668" s="237">
        <v>853.45</v>
      </c>
      <c r="G668" s="237">
        <v>899.81500000000005</v>
      </c>
      <c r="H668" s="237">
        <v>640.88800000000003</v>
      </c>
      <c r="I668" s="237">
        <v>640.70100000000002</v>
      </c>
      <c r="J668" s="237">
        <v>639.34400000000005</v>
      </c>
      <c r="K668" s="237">
        <v>599.49</v>
      </c>
      <c r="L668" s="237">
        <v>640.41099999999994</v>
      </c>
      <c r="M668" s="237">
        <v>640.23199999999997</v>
      </c>
      <c r="N668" s="237">
        <v>639.82899999999995</v>
      </c>
      <c r="O668" s="237">
        <v>639.76900000000001</v>
      </c>
      <c r="P668" s="237">
        <v>640.346</v>
      </c>
      <c r="Q668" s="237">
        <v>641.85299999999995</v>
      </c>
      <c r="R668" s="237">
        <v>624.13199999999995</v>
      </c>
      <c r="S668" s="237">
        <v>624.99</v>
      </c>
      <c r="T668" s="237">
        <v>637.84400000000005</v>
      </c>
      <c r="U668" s="237">
        <v>639.505</v>
      </c>
      <c r="V668" s="237">
        <v>639.798</v>
      </c>
      <c r="W668" s="237">
        <v>640.35500000000002</v>
      </c>
      <c r="X668" s="237">
        <v>640.60900000000004</v>
      </c>
      <c r="Y668" s="237">
        <v>640.75400000000002</v>
      </c>
      <c r="Z668" s="237">
        <v>41.42</v>
      </c>
      <c r="AA668" s="237">
        <v>51.091999999999999</v>
      </c>
    </row>
    <row r="669" spans="1:27" x14ac:dyDescent="0.25">
      <c r="A669" s="238">
        <v>45501.666666666664</v>
      </c>
      <c r="B669" s="237">
        <v>15271</v>
      </c>
      <c r="C669" s="237">
        <v>851.92600000000004</v>
      </c>
      <c r="D669" s="237">
        <v>885.69100000000003</v>
      </c>
      <c r="E669" s="237">
        <v>885.41099999999994</v>
      </c>
      <c r="F669" s="237">
        <v>882.322</v>
      </c>
      <c r="G669" s="237">
        <v>789.62199999999996</v>
      </c>
      <c r="H669" s="237">
        <v>872.69</v>
      </c>
      <c r="I669" s="237">
        <v>871.19799999999998</v>
      </c>
      <c r="J669" s="237">
        <v>869.84100000000001</v>
      </c>
      <c r="K669" s="237">
        <v>824.59900000000005</v>
      </c>
      <c r="L669" s="237">
        <v>873.27</v>
      </c>
      <c r="M669" s="237">
        <v>870.85699999999997</v>
      </c>
      <c r="N669" s="237">
        <v>864.54200000000003</v>
      </c>
      <c r="O669" s="237">
        <v>871.20699999999999</v>
      </c>
      <c r="P669" s="237">
        <v>868.70299999999997</v>
      </c>
      <c r="Q669" s="237">
        <v>872.50699999999995</v>
      </c>
      <c r="R669" s="237">
        <v>854.75099999999998</v>
      </c>
      <c r="S669" s="237">
        <v>852.07100000000003</v>
      </c>
      <c r="T669" s="237">
        <v>870.95699999999999</v>
      </c>
      <c r="U669" s="237">
        <v>866.18499999999995</v>
      </c>
      <c r="V669" s="237">
        <v>872.83500000000004</v>
      </c>
      <c r="W669" s="237">
        <v>871.40300000000002</v>
      </c>
      <c r="X669" s="237">
        <v>871.08299999999997</v>
      </c>
      <c r="Y669" s="237">
        <v>872.32500000000005</v>
      </c>
      <c r="Z669" s="237">
        <v>40.109000000000002</v>
      </c>
      <c r="AA669" s="237">
        <v>50.036000000000001</v>
      </c>
    </row>
    <row r="670" spans="1:27" x14ac:dyDescent="0.25">
      <c r="A670" s="238">
        <v>45501.708333333336</v>
      </c>
      <c r="B670" s="237">
        <v>36820</v>
      </c>
      <c r="C670" s="237">
        <v>831.52599999999995</v>
      </c>
      <c r="D670" s="237">
        <v>837.64499999999998</v>
      </c>
      <c r="E670" s="237">
        <v>853.577</v>
      </c>
      <c r="F670" s="237">
        <v>841.58</v>
      </c>
      <c r="G670" s="237">
        <v>628.53700000000003</v>
      </c>
      <c r="H670" s="237">
        <v>2040.8140000000001</v>
      </c>
      <c r="I670" s="237">
        <v>2037.8440000000001</v>
      </c>
      <c r="J670" s="237">
        <v>2030.367</v>
      </c>
      <c r="K670" s="237">
        <v>2042.5820000000001</v>
      </c>
      <c r="L670" s="237">
        <v>2053.627</v>
      </c>
      <c r="M670" s="237">
        <v>2057.7350000000001</v>
      </c>
      <c r="N670" s="237">
        <v>2066.1959999999999</v>
      </c>
      <c r="O670" s="237">
        <v>2048.5940000000001</v>
      </c>
      <c r="P670" s="237">
        <v>2018.056</v>
      </c>
      <c r="Q670" s="237">
        <v>2039.7470000000001</v>
      </c>
      <c r="R670" s="237">
        <v>2081.1950000000002</v>
      </c>
      <c r="S670" s="237">
        <v>2043.1969999999999</v>
      </c>
      <c r="T670" s="237">
        <v>2052.6350000000002</v>
      </c>
      <c r="U670" s="237">
        <v>2059.623</v>
      </c>
      <c r="V670" s="237">
        <v>2065.3809999999999</v>
      </c>
      <c r="W670" s="237">
        <v>2056.7510000000002</v>
      </c>
      <c r="X670" s="237">
        <v>2047.479</v>
      </c>
      <c r="Y670" s="237">
        <v>2052.252</v>
      </c>
      <c r="Z670" s="237">
        <v>39.622999999999998</v>
      </c>
      <c r="AA670" s="237">
        <v>49.555</v>
      </c>
    </row>
    <row r="671" spans="1:27" x14ac:dyDescent="0.25">
      <c r="A671" s="238">
        <v>45501.75</v>
      </c>
      <c r="B671" s="237">
        <v>31863</v>
      </c>
      <c r="C671" s="237">
        <v>725.48199999999997</v>
      </c>
      <c r="D671" s="237">
        <v>729.72699999999998</v>
      </c>
      <c r="E671" s="237">
        <v>745.32899999999995</v>
      </c>
      <c r="F671" s="237">
        <v>732.79300000000001</v>
      </c>
      <c r="G671" s="237">
        <v>436.3</v>
      </c>
      <c r="H671" s="237">
        <v>1772.8810000000001</v>
      </c>
      <c r="I671" s="237">
        <v>1765.124</v>
      </c>
      <c r="J671" s="237">
        <v>1766.345</v>
      </c>
      <c r="K671" s="237">
        <v>1776.2260000000001</v>
      </c>
      <c r="L671" s="237">
        <v>1785.232</v>
      </c>
      <c r="M671" s="237">
        <v>1785.9929999999999</v>
      </c>
      <c r="N671" s="237">
        <v>1795.6379999999999</v>
      </c>
      <c r="O671" s="237">
        <v>1775.5450000000001</v>
      </c>
      <c r="P671" s="237">
        <v>1747.0260000000001</v>
      </c>
      <c r="Q671" s="237">
        <v>1769.9739999999999</v>
      </c>
      <c r="R671" s="237">
        <v>1809.2170000000001</v>
      </c>
      <c r="S671" s="237">
        <v>1772.163</v>
      </c>
      <c r="T671" s="237">
        <v>1780.6320000000001</v>
      </c>
      <c r="U671" s="237">
        <v>1782.421</v>
      </c>
      <c r="V671" s="237">
        <v>1786.8309999999999</v>
      </c>
      <c r="W671" s="237">
        <v>1783.7760000000001</v>
      </c>
      <c r="X671" s="237">
        <v>1769.701</v>
      </c>
      <c r="Y671" s="237">
        <v>1778.9169999999999</v>
      </c>
      <c r="Z671" s="237">
        <v>38.665999999999997</v>
      </c>
      <c r="AA671" s="237">
        <v>47.783999999999999</v>
      </c>
    </row>
    <row r="672" spans="1:27" x14ac:dyDescent="0.25">
      <c r="A672" s="238">
        <v>45501.791666666664</v>
      </c>
      <c r="B672" s="237">
        <v>21472</v>
      </c>
      <c r="C672" s="237">
        <v>494.83499999999998</v>
      </c>
      <c r="D672" s="237">
        <v>511.05500000000001</v>
      </c>
      <c r="E672" s="237">
        <v>514.947</v>
      </c>
      <c r="F672" s="237">
        <v>504.005</v>
      </c>
      <c r="G672" s="237">
        <v>222.70400000000001</v>
      </c>
      <c r="H672" s="237">
        <v>1202.876</v>
      </c>
      <c r="I672" s="237">
        <v>1184.521</v>
      </c>
      <c r="J672" s="237">
        <v>1200.8109999999999</v>
      </c>
      <c r="K672" s="237">
        <v>1208.1010000000001</v>
      </c>
      <c r="L672" s="237">
        <v>1221.153</v>
      </c>
      <c r="M672" s="237">
        <v>1216.3630000000001</v>
      </c>
      <c r="N672" s="237">
        <v>1223.0509999999999</v>
      </c>
      <c r="O672" s="237">
        <v>1211.999</v>
      </c>
      <c r="P672" s="237">
        <v>1172.527</v>
      </c>
      <c r="Q672" s="237">
        <v>1187.597</v>
      </c>
      <c r="R672" s="237">
        <v>1219.3720000000001</v>
      </c>
      <c r="S672" s="237">
        <v>1195.1300000000001</v>
      </c>
      <c r="T672" s="237">
        <v>1203.962</v>
      </c>
      <c r="U672" s="237">
        <v>1191.319</v>
      </c>
      <c r="V672" s="237">
        <v>1211.501</v>
      </c>
      <c r="W672" s="237">
        <v>1205.287</v>
      </c>
      <c r="X672" s="237">
        <v>1174.838</v>
      </c>
      <c r="Y672" s="237">
        <v>1196.6489999999999</v>
      </c>
      <c r="Z672" s="237">
        <v>36.106999999999999</v>
      </c>
      <c r="AA672" s="237">
        <v>42.969000000000001</v>
      </c>
    </row>
    <row r="673" spans="1:27" x14ac:dyDescent="0.25">
      <c r="A673" s="238">
        <v>45501.833333333336</v>
      </c>
      <c r="B673" s="237">
        <v>4988</v>
      </c>
      <c r="C673" s="237">
        <v>111.991</v>
      </c>
      <c r="D673" s="237">
        <v>124.399</v>
      </c>
      <c r="E673" s="237">
        <v>121.69199999999999</v>
      </c>
      <c r="F673" s="237">
        <v>116.64700000000001</v>
      </c>
      <c r="G673" s="237">
        <v>74.789000000000001</v>
      </c>
      <c r="H673" s="237">
        <v>280.98899999999998</v>
      </c>
      <c r="I673" s="237">
        <v>272.85700000000003</v>
      </c>
      <c r="J673" s="237">
        <v>278.81200000000001</v>
      </c>
      <c r="K673" s="237">
        <v>280.19400000000002</v>
      </c>
      <c r="L673" s="237">
        <v>283.84399999999999</v>
      </c>
      <c r="M673" s="237">
        <v>283.12799999999999</v>
      </c>
      <c r="N673" s="237">
        <v>286.67099999999999</v>
      </c>
      <c r="O673" s="237">
        <v>285.84899999999999</v>
      </c>
      <c r="P673" s="237">
        <v>269.17899999999997</v>
      </c>
      <c r="Q673" s="237">
        <v>276.24799999999999</v>
      </c>
      <c r="R673" s="237">
        <v>278.32400000000001</v>
      </c>
      <c r="S673" s="237">
        <v>274.99400000000003</v>
      </c>
      <c r="T673" s="237">
        <v>278.01299999999998</v>
      </c>
      <c r="U673" s="237">
        <v>273.92099999999999</v>
      </c>
      <c r="V673" s="237">
        <v>282.75299999999999</v>
      </c>
      <c r="W673" s="237">
        <v>279.78699999999998</v>
      </c>
      <c r="X673" s="237">
        <v>266.70699999999999</v>
      </c>
      <c r="Y673" s="237">
        <v>276.73500000000001</v>
      </c>
      <c r="Z673" s="237">
        <v>31.715</v>
      </c>
      <c r="AA673" s="237">
        <v>33.831000000000003</v>
      </c>
    </row>
    <row r="674" spans="1:27" x14ac:dyDescent="0.25">
      <c r="A674" s="238">
        <v>45501.875</v>
      </c>
      <c r="B674" s="237">
        <v>86</v>
      </c>
      <c r="C674" s="237">
        <v>3.8919999999999999</v>
      </c>
      <c r="D674" s="237">
        <v>4.0410000000000004</v>
      </c>
      <c r="E674" s="237">
        <v>4.125</v>
      </c>
      <c r="F674" s="237">
        <v>3.9990000000000001</v>
      </c>
      <c r="G674" s="237">
        <v>4.3810000000000002</v>
      </c>
      <c r="H674" s="237">
        <v>6.5419999999999998</v>
      </c>
      <c r="I674" s="237">
        <v>6.2770000000000001</v>
      </c>
      <c r="J674" s="237">
        <v>6.1449999999999996</v>
      </c>
      <c r="K674" s="237">
        <v>6.17</v>
      </c>
      <c r="L674" s="237">
        <v>6.3760000000000003</v>
      </c>
      <c r="M674" s="237">
        <v>6.41</v>
      </c>
      <c r="N674" s="237">
        <v>6.532</v>
      </c>
      <c r="O674" s="237">
        <v>6.6369999999999996</v>
      </c>
      <c r="P674" s="237">
        <v>6.0510000000000002</v>
      </c>
      <c r="Q674" s="237">
        <v>6.5990000000000002</v>
      </c>
      <c r="R674" s="237">
        <v>6.1440000000000001</v>
      </c>
      <c r="S674" s="237">
        <v>6.0620000000000003</v>
      </c>
      <c r="T674" s="237">
        <v>6.3760000000000003</v>
      </c>
      <c r="U674" s="237">
        <v>6.35</v>
      </c>
      <c r="V674" s="237">
        <v>7.0419999999999998</v>
      </c>
      <c r="W674" s="237">
        <v>6.36</v>
      </c>
      <c r="X674" s="237">
        <v>6.3390000000000004</v>
      </c>
      <c r="Y674" s="237">
        <v>6.3150000000000004</v>
      </c>
      <c r="Z674" s="237">
        <v>29.091999999999999</v>
      </c>
      <c r="AA674" s="237">
        <v>29.218</v>
      </c>
    </row>
    <row r="675" spans="1:27" x14ac:dyDescent="0.25">
      <c r="A675" s="238">
        <v>45501.916666666664</v>
      </c>
      <c r="B675" s="237">
        <v>0</v>
      </c>
      <c r="C675" s="237">
        <v>0</v>
      </c>
      <c r="D675" s="237">
        <v>0</v>
      </c>
      <c r="E675" s="237">
        <v>0</v>
      </c>
      <c r="F675" s="237">
        <v>0</v>
      </c>
      <c r="G675" s="237">
        <v>0</v>
      </c>
      <c r="H675" s="237">
        <v>0</v>
      </c>
      <c r="I675" s="237">
        <v>0</v>
      </c>
      <c r="J675" s="237">
        <v>0</v>
      </c>
      <c r="K675" s="237">
        <v>0</v>
      </c>
      <c r="L675" s="237">
        <v>0</v>
      </c>
      <c r="M675" s="237">
        <v>0</v>
      </c>
      <c r="N675" s="237">
        <v>0</v>
      </c>
      <c r="O675" s="237">
        <v>0</v>
      </c>
      <c r="P675" s="237">
        <v>0</v>
      </c>
      <c r="Q675" s="237">
        <v>0</v>
      </c>
      <c r="R675" s="237">
        <v>0</v>
      </c>
      <c r="S675" s="237">
        <v>0</v>
      </c>
      <c r="T675" s="237">
        <v>0</v>
      </c>
      <c r="U675" s="237">
        <v>0</v>
      </c>
      <c r="V675" s="237">
        <v>0</v>
      </c>
      <c r="W675" s="237">
        <v>0</v>
      </c>
      <c r="X675" s="237">
        <v>0</v>
      </c>
      <c r="Y675" s="237">
        <v>0</v>
      </c>
      <c r="Z675" s="237">
        <v>28.710999999999999</v>
      </c>
      <c r="AA675" s="237">
        <v>28.756</v>
      </c>
    </row>
    <row r="676" spans="1:27" x14ac:dyDescent="0.25">
      <c r="A676" s="238">
        <v>45501.958333333336</v>
      </c>
      <c r="B676" s="237">
        <v>0</v>
      </c>
      <c r="C676" s="237">
        <v>0</v>
      </c>
      <c r="D676" s="237">
        <v>0</v>
      </c>
      <c r="E676" s="237">
        <v>0</v>
      </c>
      <c r="F676" s="237">
        <v>0</v>
      </c>
      <c r="G676" s="237">
        <v>0</v>
      </c>
      <c r="H676" s="237">
        <v>0</v>
      </c>
      <c r="I676" s="237">
        <v>0</v>
      </c>
      <c r="J676" s="237">
        <v>0</v>
      </c>
      <c r="K676" s="237">
        <v>0</v>
      </c>
      <c r="L676" s="237">
        <v>0</v>
      </c>
      <c r="M676" s="237">
        <v>0</v>
      </c>
      <c r="N676" s="237">
        <v>0</v>
      </c>
      <c r="O676" s="237">
        <v>0</v>
      </c>
      <c r="P676" s="237">
        <v>0</v>
      </c>
      <c r="Q676" s="237">
        <v>0</v>
      </c>
      <c r="R676" s="237">
        <v>0</v>
      </c>
      <c r="S676" s="237">
        <v>0</v>
      </c>
      <c r="T676" s="237">
        <v>0</v>
      </c>
      <c r="U676" s="237">
        <v>0</v>
      </c>
      <c r="V676" s="237">
        <v>0</v>
      </c>
      <c r="W676" s="237">
        <v>0</v>
      </c>
      <c r="X676" s="237">
        <v>0</v>
      </c>
      <c r="Y676" s="237">
        <v>0</v>
      </c>
      <c r="Z676" s="237">
        <v>30.067</v>
      </c>
      <c r="AA676" s="237">
        <v>29.995999999999999</v>
      </c>
    </row>
    <row r="677" spans="1:27" x14ac:dyDescent="0.25">
      <c r="A677" s="238">
        <v>45502</v>
      </c>
      <c r="B677" s="237">
        <v>0</v>
      </c>
      <c r="C677" s="237">
        <v>0</v>
      </c>
      <c r="D677" s="237">
        <v>0</v>
      </c>
      <c r="E677" s="237">
        <v>0</v>
      </c>
      <c r="F677" s="237">
        <v>0</v>
      </c>
      <c r="G677" s="237">
        <v>0</v>
      </c>
      <c r="H677" s="237">
        <v>0</v>
      </c>
      <c r="I677" s="237">
        <v>0</v>
      </c>
      <c r="J677" s="237">
        <v>0</v>
      </c>
      <c r="K677" s="237">
        <v>0</v>
      </c>
      <c r="L677" s="237">
        <v>0</v>
      </c>
      <c r="M677" s="237">
        <v>0</v>
      </c>
      <c r="N677" s="237">
        <v>0</v>
      </c>
      <c r="O677" s="237">
        <v>0</v>
      </c>
      <c r="P677" s="237">
        <v>0</v>
      </c>
      <c r="Q677" s="237">
        <v>0</v>
      </c>
      <c r="R677" s="237">
        <v>0</v>
      </c>
      <c r="S677" s="237">
        <v>0</v>
      </c>
      <c r="T677" s="237">
        <v>0</v>
      </c>
      <c r="U677" s="237">
        <v>0</v>
      </c>
      <c r="V677" s="237">
        <v>0</v>
      </c>
      <c r="W677" s="237">
        <v>0</v>
      </c>
      <c r="X677" s="237">
        <v>0</v>
      </c>
      <c r="Y677" s="237">
        <v>0</v>
      </c>
      <c r="Z677" s="237">
        <v>31.141999999999999</v>
      </c>
      <c r="AA677" s="237">
        <v>31.076000000000001</v>
      </c>
    </row>
    <row r="678" spans="1:27" x14ac:dyDescent="0.25">
      <c r="A678" s="238">
        <v>45502.041666666664</v>
      </c>
      <c r="B678" s="237">
        <v>0</v>
      </c>
      <c r="C678" s="237">
        <v>0</v>
      </c>
      <c r="D678" s="237">
        <v>0</v>
      </c>
      <c r="E678" s="237">
        <v>0</v>
      </c>
      <c r="F678" s="237">
        <v>0</v>
      </c>
      <c r="G678" s="237">
        <v>0</v>
      </c>
      <c r="H678" s="237">
        <v>0</v>
      </c>
      <c r="I678" s="237">
        <v>0</v>
      </c>
      <c r="J678" s="237">
        <v>0</v>
      </c>
      <c r="K678" s="237">
        <v>0</v>
      </c>
      <c r="L678" s="237">
        <v>0</v>
      </c>
      <c r="M678" s="237">
        <v>0</v>
      </c>
      <c r="N678" s="237">
        <v>0</v>
      </c>
      <c r="O678" s="237">
        <v>0</v>
      </c>
      <c r="P678" s="237">
        <v>0</v>
      </c>
      <c r="Q678" s="237">
        <v>0</v>
      </c>
      <c r="R678" s="237">
        <v>0</v>
      </c>
      <c r="S678" s="237">
        <v>0</v>
      </c>
      <c r="T678" s="237">
        <v>0</v>
      </c>
      <c r="U678" s="237">
        <v>0</v>
      </c>
      <c r="V678" s="237">
        <v>0</v>
      </c>
      <c r="W678" s="237">
        <v>0</v>
      </c>
      <c r="X678" s="237">
        <v>0</v>
      </c>
      <c r="Y678" s="237">
        <v>0</v>
      </c>
      <c r="Z678" s="237">
        <v>31.600999999999999</v>
      </c>
      <c r="AA678" s="237">
        <v>31.62</v>
      </c>
    </row>
    <row r="679" spans="1:27" x14ac:dyDescent="0.25">
      <c r="A679" s="238">
        <v>45502.083333333336</v>
      </c>
      <c r="B679" s="237">
        <v>0</v>
      </c>
      <c r="C679" s="237">
        <v>0</v>
      </c>
      <c r="D679" s="237">
        <v>0</v>
      </c>
      <c r="E679" s="237">
        <v>0</v>
      </c>
      <c r="F679" s="237">
        <v>0</v>
      </c>
      <c r="G679" s="237">
        <v>0</v>
      </c>
      <c r="H679" s="237">
        <v>0</v>
      </c>
      <c r="I679" s="237">
        <v>0</v>
      </c>
      <c r="J679" s="237">
        <v>0</v>
      </c>
      <c r="K679" s="237">
        <v>0</v>
      </c>
      <c r="L679" s="237">
        <v>0</v>
      </c>
      <c r="M679" s="237">
        <v>0</v>
      </c>
      <c r="N679" s="237">
        <v>0</v>
      </c>
      <c r="O679" s="237">
        <v>0</v>
      </c>
      <c r="P679" s="237">
        <v>0</v>
      </c>
      <c r="Q679" s="237">
        <v>0</v>
      </c>
      <c r="R679" s="237">
        <v>0</v>
      </c>
      <c r="S679" s="237">
        <v>0</v>
      </c>
      <c r="T679" s="237">
        <v>0</v>
      </c>
      <c r="U679" s="237">
        <v>0</v>
      </c>
      <c r="V679" s="237">
        <v>0</v>
      </c>
      <c r="W679" s="237">
        <v>0</v>
      </c>
      <c r="X679" s="237">
        <v>0</v>
      </c>
      <c r="Y679" s="237">
        <v>0</v>
      </c>
      <c r="Z679" s="237">
        <v>29.995999999999999</v>
      </c>
      <c r="AA679" s="237">
        <v>30.074000000000002</v>
      </c>
    </row>
    <row r="680" spans="1:27" x14ac:dyDescent="0.25">
      <c r="A680" s="238">
        <v>45502.125</v>
      </c>
      <c r="B680" s="237">
        <v>0</v>
      </c>
      <c r="C680" s="237">
        <v>0</v>
      </c>
      <c r="D680" s="237">
        <v>0</v>
      </c>
      <c r="E680" s="237">
        <v>0</v>
      </c>
      <c r="F680" s="237">
        <v>0</v>
      </c>
      <c r="G680" s="237">
        <v>0</v>
      </c>
      <c r="H680" s="237">
        <v>0</v>
      </c>
      <c r="I680" s="237">
        <v>0</v>
      </c>
      <c r="J680" s="237">
        <v>0</v>
      </c>
      <c r="K680" s="237">
        <v>0</v>
      </c>
      <c r="L680" s="237">
        <v>0</v>
      </c>
      <c r="M680" s="237">
        <v>0</v>
      </c>
      <c r="N680" s="237">
        <v>0</v>
      </c>
      <c r="O680" s="237">
        <v>0</v>
      </c>
      <c r="P680" s="237">
        <v>0</v>
      </c>
      <c r="Q680" s="237">
        <v>0</v>
      </c>
      <c r="R680" s="237">
        <v>0</v>
      </c>
      <c r="S680" s="237">
        <v>0</v>
      </c>
      <c r="T680" s="237">
        <v>0</v>
      </c>
      <c r="U680" s="237">
        <v>0</v>
      </c>
      <c r="V680" s="237">
        <v>0</v>
      </c>
      <c r="W680" s="237">
        <v>0</v>
      </c>
      <c r="X680" s="237">
        <v>0</v>
      </c>
      <c r="Y680" s="237">
        <v>0</v>
      </c>
      <c r="Z680" s="237">
        <v>29.831</v>
      </c>
      <c r="AA680" s="237">
        <v>29.844999999999999</v>
      </c>
    </row>
    <row r="681" spans="1:27" x14ac:dyDescent="0.25">
      <c r="A681" s="238">
        <v>45502.166666666664</v>
      </c>
      <c r="B681" s="237">
        <v>0</v>
      </c>
      <c r="C681" s="237">
        <v>0</v>
      </c>
      <c r="D681" s="237">
        <v>0</v>
      </c>
      <c r="E681" s="237">
        <v>0</v>
      </c>
      <c r="F681" s="237">
        <v>0</v>
      </c>
      <c r="G681" s="237">
        <v>0</v>
      </c>
      <c r="H681" s="237">
        <v>0</v>
      </c>
      <c r="I681" s="237">
        <v>0</v>
      </c>
      <c r="J681" s="237">
        <v>0</v>
      </c>
      <c r="K681" s="237">
        <v>0</v>
      </c>
      <c r="L681" s="237">
        <v>0</v>
      </c>
      <c r="M681" s="237">
        <v>0</v>
      </c>
      <c r="N681" s="237">
        <v>0</v>
      </c>
      <c r="O681" s="237">
        <v>0</v>
      </c>
      <c r="P681" s="237">
        <v>0</v>
      </c>
      <c r="Q681" s="237">
        <v>0</v>
      </c>
      <c r="R681" s="237">
        <v>0</v>
      </c>
      <c r="S681" s="237">
        <v>0</v>
      </c>
      <c r="T681" s="237">
        <v>0</v>
      </c>
      <c r="U681" s="237">
        <v>0</v>
      </c>
      <c r="V681" s="237">
        <v>0</v>
      </c>
      <c r="W681" s="237">
        <v>0</v>
      </c>
      <c r="X681" s="237">
        <v>0</v>
      </c>
      <c r="Y681" s="237">
        <v>0</v>
      </c>
      <c r="Z681" s="237">
        <v>29.951000000000001</v>
      </c>
      <c r="AA681" s="237">
        <v>29.774999999999999</v>
      </c>
    </row>
    <row r="682" spans="1:27" x14ac:dyDescent="0.25">
      <c r="A682" s="238">
        <v>45502.208333333336</v>
      </c>
      <c r="B682" s="237">
        <v>0</v>
      </c>
      <c r="C682" s="237">
        <v>0</v>
      </c>
      <c r="D682" s="237">
        <v>0</v>
      </c>
      <c r="E682" s="237">
        <v>0</v>
      </c>
      <c r="F682" s="237">
        <v>0</v>
      </c>
      <c r="G682" s="237">
        <v>6.0000000000000001E-3</v>
      </c>
      <c r="H682" s="237">
        <v>0</v>
      </c>
      <c r="I682" s="237">
        <v>0</v>
      </c>
      <c r="J682" s="237">
        <v>0</v>
      </c>
      <c r="K682" s="237">
        <v>0</v>
      </c>
      <c r="L682" s="237">
        <v>0</v>
      </c>
      <c r="M682" s="237">
        <v>0</v>
      </c>
      <c r="N682" s="237">
        <v>0</v>
      </c>
      <c r="O682" s="237">
        <v>0</v>
      </c>
      <c r="P682" s="237">
        <v>0</v>
      </c>
      <c r="Q682" s="237">
        <v>0</v>
      </c>
      <c r="R682" s="237">
        <v>0</v>
      </c>
      <c r="S682" s="237">
        <v>0</v>
      </c>
      <c r="T682" s="237">
        <v>0</v>
      </c>
      <c r="U682" s="237">
        <v>0</v>
      </c>
      <c r="V682" s="237">
        <v>0</v>
      </c>
      <c r="W682" s="237">
        <v>0</v>
      </c>
      <c r="X682" s="237">
        <v>0</v>
      </c>
      <c r="Y682" s="237">
        <v>0</v>
      </c>
      <c r="Z682" s="237">
        <v>29.614999999999998</v>
      </c>
      <c r="AA682" s="237">
        <v>29.257999999999999</v>
      </c>
    </row>
    <row r="683" spans="1:27" x14ac:dyDescent="0.25">
      <c r="A683" s="238">
        <v>45502.25</v>
      </c>
      <c r="B683" s="237">
        <v>0</v>
      </c>
      <c r="C683" s="237">
        <v>0</v>
      </c>
      <c r="D683" s="237">
        <v>0</v>
      </c>
      <c r="E683" s="237">
        <v>0</v>
      </c>
      <c r="F683" s="237">
        <v>0</v>
      </c>
      <c r="G683" s="237">
        <v>0</v>
      </c>
      <c r="H683" s="237">
        <v>0</v>
      </c>
      <c r="I683" s="237">
        <v>0</v>
      </c>
      <c r="J683" s="237">
        <v>0</v>
      </c>
      <c r="K683" s="237">
        <v>0</v>
      </c>
      <c r="L683" s="237">
        <v>0</v>
      </c>
      <c r="M683" s="237">
        <v>0</v>
      </c>
      <c r="N683" s="237">
        <v>0</v>
      </c>
      <c r="O683" s="237">
        <v>0</v>
      </c>
      <c r="P683" s="237">
        <v>0</v>
      </c>
      <c r="Q683" s="237">
        <v>0</v>
      </c>
      <c r="R683" s="237">
        <v>0</v>
      </c>
      <c r="S683" s="237">
        <v>0</v>
      </c>
      <c r="T683" s="237">
        <v>0</v>
      </c>
      <c r="U683" s="237">
        <v>0</v>
      </c>
      <c r="V683" s="237">
        <v>0</v>
      </c>
      <c r="W683" s="237">
        <v>0</v>
      </c>
      <c r="X683" s="237">
        <v>0</v>
      </c>
      <c r="Y683" s="237">
        <v>0</v>
      </c>
      <c r="Z683" s="237">
        <v>27.539000000000001</v>
      </c>
      <c r="AA683" s="237">
        <v>27.434000000000001</v>
      </c>
    </row>
    <row r="684" spans="1:27" x14ac:dyDescent="0.25">
      <c r="A684" s="238">
        <v>45502.291666666664</v>
      </c>
      <c r="B684" s="237">
        <v>136</v>
      </c>
      <c r="C684" s="237">
        <v>4.7510000000000003</v>
      </c>
      <c r="D684" s="237">
        <v>4.4560000000000004</v>
      </c>
      <c r="E684" s="237">
        <v>4.7590000000000003</v>
      </c>
      <c r="F684" s="237">
        <v>4.67</v>
      </c>
      <c r="G684" s="237">
        <v>4.798</v>
      </c>
      <c r="H684" s="237">
        <v>9.1150000000000002</v>
      </c>
      <c r="I684" s="237">
        <v>9.1999999999999993</v>
      </c>
      <c r="J684" s="237">
        <v>8.4849999999999994</v>
      </c>
      <c r="K684" s="237">
        <v>8.7379999999999995</v>
      </c>
      <c r="L684" s="237">
        <v>8.8049999999999997</v>
      </c>
      <c r="M684" s="237">
        <v>9.0350000000000001</v>
      </c>
      <c r="N684" s="237">
        <v>9.2690000000000001</v>
      </c>
      <c r="O684" s="237">
        <v>9.2349999999999994</v>
      </c>
      <c r="P684" s="237">
        <v>9.06</v>
      </c>
      <c r="Q684" s="237">
        <v>9.5960000000000001</v>
      </c>
      <c r="R684" s="237">
        <v>9.048</v>
      </c>
      <c r="S684" s="237">
        <v>8.798</v>
      </c>
      <c r="T684" s="237">
        <v>9.2370000000000001</v>
      </c>
      <c r="U684" s="237">
        <v>9.1560000000000006</v>
      </c>
      <c r="V684" s="237">
        <v>9.34</v>
      </c>
      <c r="W684" s="237">
        <v>9.3960000000000008</v>
      </c>
      <c r="X684" s="237">
        <v>9.2449999999999992</v>
      </c>
      <c r="Y684" s="237">
        <v>9.1950000000000003</v>
      </c>
      <c r="Z684" s="237">
        <v>28.202000000000002</v>
      </c>
      <c r="AA684" s="237">
        <v>28.152000000000001</v>
      </c>
    </row>
    <row r="685" spans="1:27" x14ac:dyDescent="0.25">
      <c r="A685" s="238">
        <v>45502.333333333336</v>
      </c>
      <c r="B685" s="237">
        <v>1288</v>
      </c>
      <c r="C685" s="237">
        <v>35.357999999999997</v>
      </c>
      <c r="D685" s="237">
        <v>31.712</v>
      </c>
      <c r="E685" s="237">
        <v>33.756</v>
      </c>
      <c r="F685" s="237">
        <v>34.043999999999997</v>
      </c>
      <c r="G685" s="237">
        <v>31.771000000000001</v>
      </c>
      <c r="H685" s="237">
        <v>80.191000000000003</v>
      </c>
      <c r="I685" s="237">
        <v>82.516999999999996</v>
      </c>
      <c r="J685" s="237">
        <v>74.492999999999995</v>
      </c>
      <c r="K685" s="237">
        <v>75.099999999999994</v>
      </c>
      <c r="L685" s="237">
        <v>75.674999999999997</v>
      </c>
      <c r="M685" s="237">
        <v>77.058999999999997</v>
      </c>
      <c r="N685" s="237">
        <v>79.02</v>
      </c>
      <c r="O685" s="237">
        <v>79.781000000000006</v>
      </c>
      <c r="P685" s="237">
        <v>80.938000000000002</v>
      </c>
      <c r="Q685" s="237">
        <v>83.945999999999998</v>
      </c>
      <c r="R685" s="237">
        <v>77.989000000000004</v>
      </c>
      <c r="S685" s="237">
        <v>75.900000000000006</v>
      </c>
      <c r="T685" s="237">
        <v>77.650000000000006</v>
      </c>
      <c r="U685" s="237">
        <v>78.320999999999998</v>
      </c>
      <c r="V685" s="237">
        <v>77.846999999999994</v>
      </c>
      <c r="W685" s="237">
        <v>79.941000000000003</v>
      </c>
      <c r="X685" s="237">
        <v>78.59</v>
      </c>
      <c r="Y685" s="237">
        <v>77.67</v>
      </c>
      <c r="Z685" s="237">
        <v>27.651</v>
      </c>
      <c r="AA685" s="237">
        <v>27.841000000000001</v>
      </c>
    </row>
    <row r="686" spans="1:27" x14ac:dyDescent="0.25">
      <c r="A686" s="238">
        <v>45502.375</v>
      </c>
      <c r="B686" s="237">
        <v>3827</v>
      </c>
      <c r="C686" s="237">
        <v>85.885000000000005</v>
      </c>
      <c r="D686" s="237">
        <v>86.832999999999998</v>
      </c>
      <c r="E686" s="237">
        <v>87.129000000000005</v>
      </c>
      <c r="F686" s="237">
        <v>86.721999999999994</v>
      </c>
      <c r="G686" s="237">
        <v>83.876999999999995</v>
      </c>
      <c r="H686" s="237">
        <v>215.364</v>
      </c>
      <c r="I686" s="237">
        <v>213.97499999999999</v>
      </c>
      <c r="J686" s="237">
        <v>218.24299999999999</v>
      </c>
      <c r="K686" s="237">
        <v>217.88</v>
      </c>
      <c r="L686" s="237">
        <v>218.36699999999999</v>
      </c>
      <c r="M686" s="237">
        <v>218.28800000000001</v>
      </c>
      <c r="N686" s="237">
        <v>219.08099999999999</v>
      </c>
      <c r="O686" s="237">
        <v>217.00800000000001</v>
      </c>
      <c r="P686" s="237">
        <v>214.755</v>
      </c>
      <c r="Q686" s="237">
        <v>213.995</v>
      </c>
      <c r="R686" s="237">
        <v>222.28100000000001</v>
      </c>
      <c r="S686" s="237">
        <v>219.083</v>
      </c>
      <c r="T686" s="237">
        <v>220.45599999999999</v>
      </c>
      <c r="U686" s="237">
        <v>221.33799999999999</v>
      </c>
      <c r="V686" s="237">
        <v>220.57300000000001</v>
      </c>
      <c r="W686" s="237">
        <v>218.89400000000001</v>
      </c>
      <c r="X686" s="237">
        <v>219.94800000000001</v>
      </c>
      <c r="Y686" s="237">
        <v>220.62299999999999</v>
      </c>
      <c r="Z686" s="237">
        <v>27.218</v>
      </c>
      <c r="AA686" s="237">
        <v>27.513000000000002</v>
      </c>
    </row>
    <row r="687" spans="1:27" x14ac:dyDescent="0.25">
      <c r="A687" s="238">
        <v>45502.416666666664</v>
      </c>
      <c r="B687" s="237">
        <v>6255</v>
      </c>
      <c r="C687" s="237">
        <v>134.12200000000001</v>
      </c>
      <c r="D687" s="237">
        <v>132.946</v>
      </c>
      <c r="E687" s="237">
        <v>132.59700000000001</v>
      </c>
      <c r="F687" s="237">
        <v>128.15</v>
      </c>
      <c r="G687" s="237">
        <v>157.874</v>
      </c>
      <c r="H687" s="237">
        <v>350.88600000000002</v>
      </c>
      <c r="I687" s="237">
        <v>353.5</v>
      </c>
      <c r="J687" s="237">
        <v>347.911</v>
      </c>
      <c r="K687" s="237">
        <v>346.32499999999999</v>
      </c>
      <c r="L687" s="237">
        <v>342.98</v>
      </c>
      <c r="M687" s="237">
        <v>342.51400000000001</v>
      </c>
      <c r="N687" s="237">
        <v>348.52600000000001</v>
      </c>
      <c r="O687" s="237">
        <v>349.48500000000001</v>
      </c>
      <c r="P687" s="237">
        <v>347.74200000000002</v>
      </c>
      <c r="Q687" s="237">
        <v>352.13200000000001</v>
      </c>
      <c r="R687" s="237">
        <v>354.065</v>
      </c>
      <c r="S687" s="237">
        <v>345.73500000000001</v>
      </c>
      <c r="T687" s="237">
        <v>345.60399999999998</v>
      </c>
      <c r="U687" s="237">
        <v>348.495</v>
      </c>
      <c r="V687" s="237">
        <v>345.97</v>
      </c>
      <c r="W687" s="237">
        <v>345.05599999999998</v>
      </c>
      <c r="X687" s="237">
        <v>344.32299999999998</v>
      </c>
      <c r="Y687" s="237">
        <v>341.00599999999997</v>
      </c>
      <c r="Z687" s="237">
        <v>29.65</v>
      </c>
      <c r="AA687" s="237">
        <v>31.155999999999999</v>
      </c>
    </row>
    <row r="688" spans="1:27" x14ac:dyDescent="0.25">
      <c r="A688" s="238">
        <v>45502.458333333336</v>
      </c>
      <c r="B688" s="237">
        <v>5756</v>
      </c>
      <c r="C688" s="237">
        <v>129.172</v>
      </c>
      <c r="D688" s="237">
        <v>125.502</v>
      </c>
      <c r="E688" s="237">
        <v>129.86199999999999</v>
      </c>
      <c r="F688" s="237">
        <v>123.26</v>
      </c>
      <c r="G688" s="237">
        <v>137.12200000000001</v>
      </c>
      <c r="H688" s="237">
        <v>328.18</v>
      </c>
      <c r="I688" s="237">
        <v>332.09</v>
      </c>
      <c r="J688" s="237">
        <v>319.43099999999998</v>
      </c>
      <c r="K688" s="237">
        <v>319.12200000000001</v>
      </c>
      <c r="L688" s="237">
        <v>320.89299999999997</v>
      </c>
      <c r="M688" s="237">
        <v>323.30599999999998</v>
      </c>
      <c r="N688" s="237">
        <v>328.92399999999998</v>
      </c>
      <c r="O688" s="237">
        <v>329.25900000000001</v>
      </c>
      <c r="P688" s="237">
        <v>328.637</v>
      </c>
      <c r="Q688" s="237">
        <v>336.37900000000002</v>
      </c>
      <c r="R688" s="237">
        <v>328.55</v>
      </c>
      <c r="S688" s="237">
        <v>321.55099999999999</v>
      </c>
      <c r="T688" s="237">
        <v>324.52300000000002</v>
      </c>
      <c r="U688" s="237">
        <v>329.19600000000003</v>
      </c>
      <c r="V688" s="237">
        <v>329.27600000000001</v>
      </c>
      <c r="W688" s="237">
        <v>329.83100000000002</v>
      </c>
      <c r="X688" s="237">
        <v>324.70699999999999</v>
      </c>
      <c r="Y688" s="237">
        <v>325.64800000000002</v>
      </c>
      <c r="Z688" s="237">
        <v>30.77</v>
      </c>
      <c r="AA688" s="237">
        <v>32.247</v>
      </c>
    </row>
    <row r="689" spans="1:27" x14ac:dyDescent="0.25">
      <c r="A689" s="238">
        <v>45502.5</v>
      </c>
      <c r="B689" s="237">
        <v>15476</v>
      </c>
      <c r="C689" s="237">
        <v>381.38099999999997</v>
      </c>
      <c r="D689" s="237">
        <v>379.94200000000001</v>
      </c>
      <c r="E689" s="237">
        <v>388.529</v>
      </c>
      <c r="F689" s="237">
        <v>378.77300000000002</v>
      </c>
      <c r="G689" s="237">
        <v>338.96899999999999</v>
      </c>
      <c r="H689" s="237">
        <v>985.01</v>
      </c>
      <c r="I689" s="237">
        <v>982.38099999999997</v>
      </c>
      <c r="J689" s="237">
        <v>1023.623</v>
      </c>
      <c r="K689" s="237">
        <v>1007.221</v>
      </c>
      <c r="L689" s="237">
        <v>1010.395</v>
      </c>
      <c r="M689" s="237">
        <v>1005.076</v>
      </c>
      <c r="N689" s="237">
        <v>988.351</v>
      </c>
      <c r="O689" s="237">
        <v>941.69799999999998</v>
      </c>
      <c r="P689" s="237">
        <v>937.24099999999999</v>
      </c>
      <c r="Q689" s="237">
        <v>945.00099999999998</v>
      </c>
      <c r="R689" s="237">
        <v>1024.2650000000001</v>
      </c>
      <c r="S689" s="237">
        <v>1006.678</v>
      </c>
      <c r="T689" s="237">
        <v>763.44200000000001</v>
      </c>
      <c r="U689" s="237">
        <v>1002.02</v>
      </c>
      <c r="V689" s="237">
        <v>976.85</v>
      </c>
      <c r="W689" s="237">
        <v>965.64599999999996</v>
      </c>
      <c r="X689" s="237">
        <v>996.02700000000004</v>
      </c>
      <c r="Y689" s="237">
        <v>982.62</v>
      </c>
      <c r="Z689" s="237">
        <v>33.04</v>
      </c>
      <c r="AA689" s="237">
        <v>36.183</v>
      </c>
    </row>
    <row r="690" spans="1:27" x14ac:dyDescent="0.25">
      <c r="A690" s="238">
        <v>45502.541666666664</v>
      </c>
      <c r="B690" s="237">
        <v>16967</v>
      </c>
      <c r="C690" s="237">
        <v>685.36199999999997</v>
      </c>
      <c r="D690" s="237">
        <v>764.20699999999999</v>
      </c>
      <c r="E690" s="237">
        <v>801.75599999999997</v>
      </c>
      <c r="F690" s="237">
        <v>765.947</v>
      </c>
      <c r="G690" s="237">
        <v>479.96499999999997</v>
      </c>
      <c r="H690" s="237">
        <v>2141.9639999999999</v>
      </c>
      <c r="I690" s="237">
        <v>2053.4029999999998</v>
      </c>
      <c r="J690" s="237">
        <v>2187.3649999999998</v>
      </c>
      <c r="K690" s="237">
        <v>2165.6</v>
      </c>
      <c r="L690" s="237">
        <v>2197.3200000000002</v>
      </c>
      <c r="M690" s="237">
        <v>2203.5949999999998</v>
      </c>
      <c r="N690" s="237">
        <v>2060.1419999999998</v>
      </c>
      <c r="O690" s="237">
        <v>1744.6880000000001</v>
      </c>
      <c r="P690" s="237">
        <v>1712.2919999999999</v>
      </c>
      <c r="Q690" s="237">
        <v>1688.6369999999999</v>
      </c>
      <c r="R690" s="237">
        <v>2150.806</v>
      </c>
      <c r="S690" s="237">
        <v>2162.7359999999999</v>
      </c>
      <c r="T690" s="237">
        <v>2139.3409999999999</v>
      </c>
      <c r="U690" s="237">
        <v>2136.1849999999999</v>
      </c>
      <c r="V690" s="237">
        <v>1994.4480000000001</v>
      </c>
      <c r="W690" s="237">
        <v>993.41600000000005</v>
      </c>
      <c r="X690" s="237">
        <v>2061.4879999999998</v>
      </c>
      <c r="Y690" s="237">
        <v>2006.491</v>
      </c>
      <c r="Z690" s="237">
        <v>37.284999999999997</v>
      </c>
      <c r="AA690" s="237">
        <v>46.991999999999997</v>
      </c>
    </row>
    <row r="691" spans="1:27" x14ac:dyDescent="0.25">
      <c r="A691" s="238">
        <v>45502.583333333336</v>
      </c>
      <c r="B691" s="237">
        <v>38667</v>
      </c>
      <c r="C691" s="237">
        <v>885.38900000000001</v>
      </c>
      <c r="D691" s="237">
        <v>870.77700000000004</v>
      </c>
      <c r="E691" s="237">
        <v>893.49699999999996</v>
      </c>
      <c r="F691" s="237">
        <v>868.21600000000001</v>
      </c>
      <c r="G691" s="237">
        <v>897.15800000000002</v>
      </c>
      <c r="H691" s="237">
        <v>2141.5129999999999</v>
      </c>
      <c r="I691" s="237">
        <v>2155.4749999999999</v>
      </c>
      <c r="J691" s="237">
        <v>2147.221</v>
      </c>
      <c r="K691" s="237">
        <v>2141.2330000000002</v>
      </c>
      <c r="L691" s="237">
        <v>2147.8969999999999</v>
      </c>
      <c r="M691" s="237">
        <v>2155.953</v>
      </c>
      <c r="N691" s="237">
        <v>2163.4949999999999</v>
      </c>
      <c r="O691" s="237">
        <v>2155.116</v>
      </c>
      <c r="P691" s="237">
        <v>2152.5369999999998</v>
      </c>
      <c r="Q691" s="237">
        <v>2148.1750000000002</v>
      </c>
      <c r="R691" s="237">
        <v>2175.4630000000002</v>
      </c>
      <c r="S691" s="237">
        <v>2144.4650000000001</v>
      </c>
      <c r="T691" s="237">
        <v>2158.5819999999999</v>
      </c>
      <c r="U691" s="237">
        <v>2178.319</v>
      </c>
      <c r="V691" s="237">
        <v>2186.116</v>
      </c>
      <c r="W691" s="237">
        <v>1818.25</v>
      </c>
      <c r="X691" s="237">
        <v>2160.3330000000001</v>
      </c>
      <c r="Y691" s="237">
        <v>2163.002</v>
      </c>
      <c r="Z691" s="237">
        <v>40.585999999999999</v>
      </c>
      <c r="AA691" s="237">
        <v>49.533999999999999</v>
      </c>
    </row>
    <row r="692" spans="1:27" x14ac:dyDescent="0.25">
      <c r="A692" s="238">
        <v>45502.625</v>
      </c>
      <c r="B692" s="237">
        <v>39094</v>
      </c>
      <c r="C692" s="237">
        <v>895.66200000000003</v>
      </c>
      <c r="D692" s="237">
        <v>884.76199999999994</v>
      </c>
      <c r="E692" s="237">
        <v>908.95500000000004</v>
      </c>
      <c r="F692" s="237">
        <v>887.32399999999996</v>
      </c>
      <c r="G692" s="237">
        <v>870.54399999999998</v>
      </c>
      <c r="H692" s="237">
        <v>2153.6889999999999</v>
      </c>
      <c r="I692" s="237">
        <v>2168.395</v>
      </c>
      <c r="J692" s="237">
        <v>2163.9949999999999</v>
      </c>
      <c r="K692" s="237">
        <v>2170.3910000000001</v>
      </c>
      <c r="L692" s="237">
        <v>2184.4630000000002</v>
      </c>
      <c r="M692" s="237">
        <v>2183.2910000000002</v>
      </c>
      <c r="N692" s="237">
        <v>2187.5949999999998</v>
      </c>
      <c r="O692" s="237">
        <v>2175.192</v>
      </c>
      <c r="P692" s="237">
        <v>2166.096</v>
      </c>
      <c r="Q692" s="237">
        <v>2177.3020000000001</v>
      </c>
      <c r="R692" s="237">
        <v>2209.7469999999998</v>
      </c>
      <c r="S692" s="237">
        <v>2187.9520000000002</v>
      </c>
      <c r="T692" s="237">
        <v>2197.5940000000001</v>
      </c>
      <c r="U692" s="237">
        <v>2204.7689999999998</v>
      </c>
      <c r="V692" s="237">
        <v>2206.7109999999998</v>
      </c>
      <c r="W692" s="237">
        <v>2197.33</v>
      </c>
      <c r="X692" s="237">
        <v>2197.4229999999998</v>
      </c>
      <c r="Y692" s="237">
        <v>2193.0189999999998</v>
      </c>
      <c r="Z692" s="237">
        <v>40.552999999999997</v>
      </c>
      <c r="AA692" s="237">
        <v>49.51</v>
      </c>
    </row>
    <row r="693" spans="1:27" x14ac:dyDescent="0.25">
      <c r="A693" s="238">
        <v>45502.666666666664</v>
      </c>
      <c r="B693" s="237">
        <v>37427</v>
      </c>
      <c r="C693" s="237">
        <v>887.77300000000002</v>
      </c>
      <c r="D693" s="237">
        <v>867.60799999999995</v>
      </c>
      <c r="E693" s="237">
        <v>907.88499999999999</v>
      </c>
      <c r="F693" s="237">
        <v>884.62199999999996</v>
      </c>
      <c r="G693" s="237">
        <v>765.17899999999997</v>
      </c>
      <c r="H693" s="237">
        <v>2130.7860000000001</v>
      </c>
      <c r="I693" s="237">
        <v>2120.8670000000002</v>
      </c>
      <c r="J693" s="237">
        <v>2097.645</v>
      </c>
      <c r="K693" s="237">
        <v>2091.826</v>
      </c>
      <c r="L693" s="237">
        <v>2134.4650000000001</v>
      </c>
      <c r="M693" s="237">
        <v>2157.1669999999999</v>
      </c>
      <c r="N693" s="237">
        <v>2166.2979999999998</v>
      </c>
      <c r="O693" s="237">
        <v>2138.8130000000001</v>
      </c>
      <c r="P693" s="237">
        <v>2121.3470000000002</v>
      </c>
      <c r="Q693" s="237">
        <v>2099.3739999999998</v>
      </c>
      <c r="R693" s="237">
        <v>2142.0039999999999</v>
      </c>
      <c r="S693" s="237">
        <v>2118.6239999999998</v>
      </c>
      <c r="T693" s="237">
        <v>2150.9879999999998</v>
      </c>
      <c r="U693" s="237">
        <v>2173.3159999999998</v>
      </c>
      <c r="V693" s="237">
        <v>2179.6039999999998</v>
      </c>
      <c r="W693" s="237">
        <v>2152.625</v>
      </c>
      <c r="X693" s="237">
        <v>2153.482</v>
      </c>
      <c r="Y693" s="237">
        <v>2167.44</v>
      </c>
      <c r="Z693" s="237">
        <v>40.911999999999999</v>
      </c>
      <c r="AA693" s="237">
        <v>50.206000000000003</v>
      </c>
    </row>
    <row r="694" spans="1:27" x14ac:dyDescent="0.25">
      <c r="A694" s="238">
        <v>45502.708333333336</v>
      </c>
      <c r="B694" s="237">
        <v>36978</v>
      </c>
      <c r="C694" s="237">
        <v>857.60799999999995</v>
      </c>
      <c r="D694" s="237">
        <v>851.72900000000004</v>
      </c>
      <c r="E694" s="237">
        <v>867.47199999999998</v>
      </c>
      <c r="F694" s="237">
        <v>846.98</v>
      </c>
      <c r="G694" s="237">
        <v>620.45600000000002</v>
      </c>
      <c r="H694" s="237">
        <v>2036.2670000000001</v>
      </c>
      <c r="I694" s="237">
        <v>2031.0640000000001</v>
      </c>
      <c r="J694" s="237">
        <v>2040.8140000000001</v>
      </c>
      <c r="K694" s="237">
        <v>2036.194</v>
      </c>
      <c r="L694" s="237">
        <v>2045.338</v>
      </c>
      <c r="M694" s="237">
        <v>2047.86</v>
      </c>
      <c r="N694" s="237">
        <v>2057.0189999999998</v>
      </c>
      <c r="O694" s="237">
        <v>2036.53</v>
      </c>
      <c r="P694" s="237">
        <v>2027.22</v>
      </c>
      <c r="Q694" s="237">
        <v>2030.171</v>
      </c>
      <c r="R694" s="237">
        <v>2073.3850000000002</v>
      </c>
      <c r="S694" s="237">
        <v>2040.5830000000001</v>
      </c>
      <c r="T694" s="237">
        <v>2045.972</v>
      </c>
      <c r="U694" s="237">
        <v>2051.3649999999998</v>
      </c>
      <c r="V694" s="237">
        <v>2052.5100000000002</v>
      </c>
      <c r="W694" s="237">
        <v>2045.1949999999999</v>
      </c>
      <c r="X694" s="237">
        <v>2043.654</v>
      </c>
      <c r="Y694" s="237">
        <v>2044.3440000000001</v>
      </c>
      <c r="Z694" s="237">
        <v>41.359000000000002</v>
      </c>
      <c r="AA694" s="237">
        <v>50.683</v>
      </c>
    </row>
    <row r="695" spans="1:27" x14ac:dyDescent="0.25">
      <c r="A695" s="238">
        <v>45502.75</v>
      </c>
      <c r="B695" s="237">
        <v>32411</v>
      </c>
      <c r="C695" s="237">
        <v>771.55700000000002</v>
      </c>
      <c r="D695" s="237">
        <v>767.69100000000003</v>
      </c>
      <c r="E695" s="237">
        <v>781.19200000000001</v>
      </c>
      <c r="F695" s="237">
        <v>762.54100000000005</v>
      </c>
      <c r="G695" s="237">
        <v>442.83100000000002</v>
      </c>
      <c r="H695" s="237">
        <v>1818.421</v>
      </c>
      <c r="I695" s="237">
        <v>1811.3409999999999</v>
      </c>
      <c r="J695" s="237">
        <v>1823.0450000000001</v>
      </c>
      <c r="K695" s="237">
        <v>1819.066</v>
      </c>
      <c r="L695" s="237">
        <v>1825.5540000000001</v>
      </c>
      <c r="M695" s="237">
        <v>1823.152</v>
      </c>
      <c r="N695" s="237">
        <v>1830.9860000000001</v>
      </c>
      <c r="O695" s="237">
        <v>1814.2819999999999</v>
      </c>
      <c r="P695" s="237">
        <v>1807.09</v>
      </c>
      <c r="Q695" s="237">
        <v>1813.354</v>
      </c>
      <c r="R695" s="237">
        <v>1846.0329999999999</v>
      </c>
      <c r="S695" s="237">
        <v>1815.748</v>
      </c>
      <c r="T695" s="237">
        <v>1823.2460000000001</v>
      </c>
      <c r="U695" s="237">
        <v>1822.413</v>
      </c>
      <c r="V695" s="237">
        <v>1820.623</v>
      </c>
      <c r="W695" s="237">
        <v>1821.99</v>
      </c>
      <c r="X695" s="237">
        <v>1811.529</v>
      </c>
      <c r="Y695" s="237">
        <v>1818.489</v>
      </c>
      <c r="Z695" s="237">
        <v>41.320999999999998</v>
      </c>
      <c r="AA695" s="237">
        <v>50.103000000000002</v>
      </c>
    </row>
    <row r="696" spans="1:27" x14ac:dyDescent="0.25">
      <c r="A696" s="238">
        <v>45502.791666666664</v>
      </c>
      <c r="B696" s="237">
        <v>24800</v>
      </c>
      <c r="C696" s="237">
        <v>589.452</v>
      </c>
      <c r="D696" s="237">
        <v>612.63699999999994</v>
      </c>
      <c r="E696" s="237">
        <v>610.02599999999995</v>
      </c>
      <c r="F696" s="237">
        <v>593.68600000000004</v>
      </c>
      <c r="G696" s="237">
        <v>222.57</v>
      </c>
      <c r="H696" s="237">
        <v>1370.8389999999999</v>
      </c>
      <c r="I696" s="237">
        <v>1340.3589999999999</v>
      </c>
      <c r="J696" s="237">
        <v>1382.02</v>
      </c>
      <c r="K696" s="237">
        <v>1379.0219999999999</v>
      </c>
      <c r="L696" s="237">
        <v>1394.654</v>
      </c>
      <c r="M696" s="237">
        <v>1383.655</v>
      </c>
      <c r="N696" s="237">
        <v>1387.8309999999999</v>
      </c>
      <c r="O696" s="237">
        <v>1372.8030000000001</v>
      </c>
      <c r="P696" s="237">
        <v>1338.8820000000001</v>
      </c>
      <c r="Q696" s="237">
        <v>1344.9269999999999</v>
      </c>
      <c r="R696" s="237">
        <v>1376.739</v>
      </c>
      <c r="S696" s="237">
        <v>1358.2260000000001</v>
      </c>
      <c r="T696" s="237">
        <v>1367.1959999999999</v>
      </c>
      <c r="U696" s="237">
        <v>1349.37</v>
      </c>
      <c r="V696" s="237">
        <v>1373.0519999999999</v>
      </c>
      <c r="W696" s="237">
        <v>1366.3620000000001</v>
      </c>
      <c r="X696" s="237">
        <v>1330.0719999999999</v>
      </c>
      <c r="Y696" s="237">
        <v>1358.5889999999999</v>
      </c>
      <c r="Z696" s="237">
        <v>39.030999999999999</v>
      </c>
      <c r="AA696" s="237">
        <v>47.231000000000002</v>
      </c>
    </row>
    <row r="697" spans="1:27" x14ac:dyDescent="0.25">
      <c r="A697" s="238">
        <v>45502.833333333336</v>
      </c>
      <c r="B697" s="237">
        <v>8361</v>
      </c>
      <c r="C697" s="237">
        <v>206.935</v>
      </c>
      <c r="D697" s="237">
        <v>246.744</v>
      </c>
      <c r="E697" s="237">
        <v>233.119</v>
      </c>
      <c r="F697" s="237">
        <v>215.33799999999999</v>
      </c>
      <c r="G697" s="237">
        <v>105.468</v>
      </c>
      <c r="H697" s="237">
        <v>470.04399999999998</v>
      </c>
      <c r="I697" s="237">
        <v>440.255</v>
      </c>
      <c r="J697" s="237">
        <v>472.32100000000003</v>
      </c>
      <c r="K697" s="237">
        <v>468.71699999999998</v>
      </c>
      <c r="L697" s="237">
        <v>476.62400000000002</v>
      </c>
      <c r="M697" s="237">
        <v>477.928</v>
      </c>
      <c r="N697" s="237">
        <v>482.63200000000001</v>
      </c>
      <c r="O697" s="237">
        <v>477.666</v>
      </c>
      <c r="P697" s="237">
        <v>440.94900000000001</v>
      </c>
      <c r="Q697" s="237">
        <v>447.40100000000001</v>
      </c>
      <c r="R697" s="237">
        <v>459.34699999999998</v>
      </c>
      <c r="S697" s="237">
        <v>458.61700000000002</v>
      </c>
      <c r="T697" s="237">
        <v>463.24799999999999</v>
      </c>
      <c r="U697" s="237">
        <v>445.85300000000001</v>
      </c>
      <c r="V697" s="237">
        <v>466.40100000000001</v>
      </c>
      <c r="W697" s="237">
        <v>456.46699999999998</v>
      </c>
      <c r="X697" s="237">
        <v>434.37799999999999</v>
      </c>
      <c r="Y697" s="237">
        <v>458.45499999999998</v>
      </c>
      <c r="Z697" s="237">
        <v>34.781999999999996</v>
      </c>
      <c r="AA697" s="237">
        <v>38.646000000000001</v>
      </c>
    </row>
    <row r="698" spans="1:27" x14ac:dyDescent="0.25">
      <c r="A698" s="238">
        <v>45502.875</v>
      </c>
      <c r="B698" s="237">
        <v>558</v>
      </c>
      <c r="C698" s="237">
        <v>13.711</v>
      </c>
      <c r="D698" s="237">
        <v>16.327000000000002</v>
      </c>
      <c r="E698" s="237">
        <v>15.363</v>
      </c>
      <c r="F698" s="237">
        <v>14.193</v>
      </c>
      <c r="G698" s="237">
        <v>11.847</v>
      </c>
      <c r="H698" s="237">
        <v>32.872</v>
      </c>
      <c r="I698" s="237">
        <v>31.414999999999999</v>
      </c>
      <c r="J698" s="237">
        <v>32.966000000000001</v>
      </c>
      <c r="K698" s="237">
        <v>33.110999999999997</v>
      </c>
      <c r="L698" s="237">
        <v>34.164000000000001</v>
      </c>
      <c r="M698" s="237">
        <v>32.915999999999997</v>
      </c>
      <c r="N698" s="237">
        <v>33.658000000000001</v>
      </c>
      <c r="O698" s="237">
        <v>33.82</v>
      </c>
      <c r="P698" s="237">
        <v>30.995000000000001</v>
      </c>
      <c r="Q698" s="237">
        <v>31.262</v>
      </c>
      <c r="R698" s="237">
        <v>31.901</v>
      </c>
      <c r="S698" s="237">
        <v>31.673999999999999</v>
      </c>
      <c r="T698" s="237">
        <v>32.292000000000002</v>
      </c>
      <c r="U698" s="237">
        <v>31.65</v>
      </c>
      <c r="V698" s="237">
        <v>33.557000000000002</v>
      </c>
      <c r="W698" s="237">
        <v>32.277999999999999</v>
      </c>
      <c r="X698" s="237">
        <v>29.933</v>
      </c>
      <c r="Y698" s="237">
        <v>31.727</v>
      </c>
      <c r="Z698" s="237">
        <v>30.756</v>
      </c>
      <c r="AA698" s="237">
        <v>31.065000000000001</v>
      </c>
    </row>
    <row r="699" spans="1:27" x14ac:dyDescent="0.25">
      <c r="A699" s="238">
        <v>45502.916666666664</v>
      </c>
      <c r="B699" s="237">
        <v>0</v>
      </c>
      <c r="C699" s="237">
        <v>0</v>
      </c>
      <c r="D699" s="237">
        <v>0</v>
      </c>
      <c r="E699" s="237">
        <v>0</v>
      </c>
      <c r="F699" s="237">
        <v>0</v>
      </c>
      <c r="G699" s="237">
        <v>0</v>
      </c>
      <c r="H699" s="237">
        <v>0</v>
      </c>
      <c r="I699" s="237">
        <v>0</v>
      </c>
      <c r="J699" s="237">
        <v>0</v>
      </c>
      <c r="K699" s="237">
        <v>0</v>
      </c>
      <c r="L699" s="237">
        <v>0</v>
      </c>
      <c r="M699" s="237">
        <v>0</v>
      </c>
      <c r="N699" s="237">
        <v>0</v>
      </c>
      <c r="O699" s="237">
        <v>0</v>
      </c>
      <c r="P699" s="237">
        <v>0</v>
      </c>
      <c r="Q699" s="237">
        <v>0</v>
      </c>
      <c r="R699" s="237">
        <v>0</v>
      </c>
      <c r="S699" s="237">
        <v>0</v>
      </c>
      <c r="T699" s="237">
        <v>0</v>
      </c>
      <c r="U699" s="237">
        <v>0</v>
      </c>
      <c r="V699" s="237">
        <v>0</v>
      </c>
      <c r="W699" s="237">
        <v>0</v>
      </c>
      <c r="X699" s="237">
        <v>0</v>
      </c>
      <c r="Y699" s="237">
        <v>0</v>
      </c>
      <c r="Z699" s="237">
        <v>28.027999999999999</v>
      </c>
      <c r="AA699" s="237">
        <v>27.9</v>
      </c>
    </row>
    <row r="700" spans="1:27" x14ac:dyDescent="0.25">
      <c r="A700" s="238">
        <v>45502.958333333336</v>
      </c>
      <c r="B700" s="237">
        <v>0</v>
      </c>
      <c r="C700" s="237">
        <v>0</v>
      </c>
      <c r="D700" s="237">
        <v>0</v>
      </c>
      <c r="E700" s="237">
        <v>0</v>
      </c>
      <c r="F700" s="237">
        <v>0</v>
      </c>
      <c r="G700" s="237">
        <v>0</v>
      </c>
      <c r="H700" s="237">
        <v>0</v>
      </c>
      <c r="I700" s="237">
        <v>0</v>
      </c>
      <c r="J700" s="237">
        <v>0</v>
      </c>
      <c r="K700" s="237">
        <v>0</v>
      </c>
      <c r="L700" s="237">
        <v>0</v>
      </c>
      <c r="M700" s="237">
        <v>0</v>
      </c>
      <c r="N700" s="237">
        <v>0</v>
      </c>
      <c r="O700" s="237">
        <v>0</v>
      </c>
      <c r="P700" s="237">
        <v>0</v>
      </c>
      <c r="Q700" s="237">
        <v>0</v>
      </c>
      <c r="R700" s="237">
        <v>0</v>
      </c>
      <c r="S700" s="237">
        <v>0</v>
      </c>
      <c r="T700" s="237">
        <v>0</v>
      </c>
      <c r="U700" s="237">
        <v>0</v>
      </c>
      <c r="V700" s="237">
        <v>0</v>
      </c>
      <c r="W700" s="237">
        <v>0</v>
      </c>
      <c r="X700" s="237">
        <v>0</v>
      </c>
      <c r="Y700" s="237">
        <v>0</v>
      </c>
      <c r="Z700" s="237">
        <v>27.091000000000001</v>
      </c>
      <c r="AA700" s="237">
        <v>26.922999999999998</v>
      </c>
    </row>
    <row r="701" spans="1:27" x14ac:dyDescent="0.25">
      <c r="A701" s="238">
        <v>45503</v>
      </c>
      <c r="B701" s="237">
        <v>0</v>
      </c>
      <c r="C701" s="237">
        <v>0</v>
      </c>
      <c r="D701" s="237">
        <v>0</v>
      </c>
      <c r="E701" s="237">
        <v>0</v>
      </c>
      <c r="F701" s="237">
        <v>0</v>
      </c>
      <c r="G701" s="237">
        <v>0</v>
      </c>
      <c r="H701" s="237">
        <v>0</v>
      </c>
      <c r="I701" s="237">
        <v>0</v>
      </c>
      <c r="J701" s="237">
        <v>0</v>
      </c>
      <c r="K701" s="237">
        <v>0</v>
      </c>
      <c r="L701" s="237">
        <v>0</v>
      </c>
      <c r="M701" s="237">
        <v>0</v>
      </c>
      <c r="N701" s="237">
        <v>0</v>
      </c>
      <c r="O701" s="237">
        <v>0</v>
      </c>
      <c r="P701" s="237">
        <v>0</v>
      </c>
      <c r="Q701" s="237">
        <v>0</v>
      </c>
      <c r="R701" s="237">
        <v>0</v>
      </c>
      <c r="S701" s="237">
        <v>0</v>
      </c>
      <c r="T701" s="237">
        <v>0</v>
      </c>
      <c r="U701" s="237">
        <v>0</v>
      </c>
      <c r="V701" s="237">
        <v>0</v>
      </c>
      <c r="W701" s="237">
        <v>0</v>
      </c>
      <c r="X701" s="237">
        <v>0</v>
      </c>
      <c r="Y701" s="237">
        <v>0</v>
      </c>
      <c r="Z701" s="237">
        <v>25.870999999999999</v>
      </c>
      <c r="AA701" s="237">
        <v>25.888999999999999</v>
      </c>
    </row>
    <row r="702" spans="1:27" x14ac:dyDescent="0.25">
      <c r="A702" s="238">
        <v>45503.041666666664</v>
      </c>
      <c r="B702" s="237">
        <v>0</v>
      </c>
      <c r="C702" s="237">
        <v>0</v>
      </c>
      <c r="D702" s="237">
        <v>0</v>
      </c>
      <c r="E702" s="237">
        <v>0</v>
      </c>
      <c r="F702" s="237">
        <v>0</v>
      </c>
      <c r="G702" s="237">
        <v>0</v>
      </c>
      <c r="H702" s="237">
        <v>0</v>
      </c>
      <c r="I702" s="237">
        <v>0</v>
      </c>
      <c r="J702" s="237">
        <v>0</v>
      </c>
      <c r="K702" s="237">
        <v>0</v>
      </c>
      <c r="L702" s="237">
        <v>0</v>
      </c>
      <c r="M702" s="237">
        <v>0</v>
      </c>
      <c r="N702" s="237">
        <v>0</v>
      </c>
      <c r="O702" s="237">
        <v>0</v>
      </c>
      <c r="P702" s="237">
        <v>0</v>
      </c>
      <c r="Q702" s="237">
        <v>0</v>
      </c>
      <c r="R702" s="237">
        <v>0</v>
      </c>
      <c r="S702" s="237">
        <v>0</v>
      </c>
      <c r="T702" s="237">
        <v>0</v>
      </c>
      <c r="U702" s="237">
        <v>0</v>
      </c>
      <c r="V702" s="237">
        <v>0</v>
      </c>
      <c r="W702" s="237">
        <v>0</v>
      </c>
      <c r="X702" s="237">
        <v>0</v>
      </c>
      <c r="Y702" s="237">
        <v>0</v>
      </c>
      <c r="Z702" s="237">
        <v>24.661999999999999</v>
      </c>
      <c r="AA702" s="237">
        <v>24.638999999999999</v>
      </c>
    </row>
    <row r="703" spans="1:27" x14ac:dyDescent="0.25">
      <c r="A703" s="238">
        <v>45503.083333333336</v>
      </c>
      <c r="B703" s="237">
        <v>0</v>
      </c>
      <c r="C703" s="237">
        <v>0</v>
      </c>
      <c r="D703" s="237">
        <v>0</v>
      </c>
      <c r="E703" s="237">
        <v>0</v>
      </c>
      <c r="F703" s="237">
        <v>0</v>
      </c>
      <c r="G703" s="237">
        <v>0</v>
      </c>
      <c r="H703" s="237">
        <v>0</v>
      </c>
      <c r="I703" s="237">
        <v>0</v>
      </c>
      <c r="J703" s="237">
        <v>0</v>
      </c>
      <c r="K703" s="237">
        <v>0</v>
      </c>
      <c r="L703" s="237">
        <v>0</v>
      </c>
      <c r="M703" s="237">
        <v>0</v>
      </c>
      <c r="N703" s="237">
        <v>0</v>
      </c>
      <c r="O703" s="237">
        <v>0</v>
      </c>
      <c r="P703" s="237">
        <v>0</v>
      </c>
      <c r="Q703" s="237">
        <v>0</v>
      </c>
      <c r="R703" s="237">
        <v>0</v>
      </c>
      <c r="S703" s="237">
        <v>0</v>
      </c>
      <c r="T703" s="237">
        <v>0</v>
      </c>
      <c r="U703" s="237">
        <v>0</v>
      </c>
      <c r="V703" s="237">
        <v>0</v>
      </c>
      <c r="W703" s="237">
        <v>0</v>
      </c>
      <c r="X703" s="237">
        <v>0</v>
      </c>
      <c r="Y703" s="237">
        <v>0</v>
      </c>
      <c r="Z703" s="237">
        <v>23.917999999999999</v>
      </c>
      <c r="AA703" s="237">
        <v>23.817</v>
      </c>
    </row>
    <row r="704" spans="1:27" x14ac:dyDescent="0.25">
      <c r="A704" s="238">
        <v>45503.125</v>
      </c>
      <c r="B704" s="237">
        <v>0</v>
      </c>
      <c r="C704" s="237">
        <v>0</v>
      </c>
      <c r="D704" s="237">
        <v>0</v>
      </c>
      <c r="E704" s="237">
        <v>0</v>
      </c>
      <c r="F704" s="237">
        <v>0</v>
      </c>
      <c r="G704" s="237">
        <v>0</v>
      </c>
      <c r="H704" s="237">
        <v>0</v>
      </c>
      <c r="I704" s="237">
        <v>0</v>
      </c>
      <c r="J704" s="237">
        <v>0</v>
      </c>
      <c r="K704" s="237">
        <v>0</v>
      </c>
      <c r="L704" s="237">
        <v>0</v>
      </c>
      <c r="M704" s="237">
        <v>0</v>
      </c>
      <c r="N704" s="237">
        <v>0</v>
      </c>
      <c r="O704" s="237">
        <v>0</v>
      </c>
      <c r="P704" s="237">
        <v>0</v>
      </c>
      <c r="Q704" s="237">
        <v>0</v>
      </c>
      <c r="R704" s="237">
        <v>0</v>
      </c>
      <c r="S704" s="237">
        <v>0</v>
      </c>
      <c r="T704" s="237">
        <v>0</v>
      </c>
      <c r="U704" s="237">
        <v>0</v>
      </c>
      <c r="V704" s="237">
        <v>0</v>
      </c>
      <c r="W704" s="237">
        <v>0</v>
      </c>
      <c r="X704" s="237">
        <v>0</v>
      </c>
      <c r="Y704" s="237">
        <v>0</v>
      </c>
      <c r="Z704" s="237">
        <v>23.521999999999998</v>
      </c>
      <c r="AA704" s="237">
        <v>23.391999999999999</v>
      </c>
    </row>
    <row r="705" spans="1:27" x14ac:dyDescent="0.25">
      <c r="A705" s="238">
        <v>45503.166666666664</v>
      </c>
      <c r="B705" s="237">
        <v>0</v>
      </c>
      <c r="C705" s="237">
        <v>0</v>
      </c>
      <c r="D705" s="237">
        <v>0</v>
      </c>
      <c r="E705" s="237">
        <v>0</v>
      </c>
      <c r="F705" s="237">
        <v>0</v>
      </c>
      <c r="G705" s="237">
        <v>0</v>
      </c>
      <c r="H705" s="237">
        <v>0</v>
      </c>
      <c r="I705" s="237">
        <v>0</v>
      </c>
      <c r="J705" s="237">
        <v>0</v>
      </c>
      <c r="K705" s="237">
        <v>0</v>
      </c>
      <c r="L705" s="237">
        <v>0</v>
      </c>
      <c r="M705" s="237">
        <v>0</v>
      </c>
      <c r="N705" s="237">
        <v>0</v>
      </c>
      <c r="O705" s="237">
        <v>0</v>
      </c>
      <c r="P705" s="237">
        <v>0</v>
      </c>
      <c r="Q705" s="237">
        <v>0</v>
      </c>
      <c r="R705" s="237">
        <v>0</v>
      </c>
      <c r="S705" s="237">
        <v>0</v>
      </c>
      <c r="T705" s="237">
        <v>0</v>
      </c>
      <c r="U705" s="237">
        <v>0</v>
      </c>
      <c r="V705" s="237">
        <v>0</v>
      </c>
      <c r="W705" s="237">
        <v>0</v>
      </c>
      <c r="X705" s="237">
        <v>0</v>
      </c>
      <c r="Y705" s="237">
        <v>0</v>
      </c>
      <c r="Z705" s="237">
        <v>23.977</v>
      </c>
      <c r="AA705" s="237">
        <v>23.95</v>
      </c>
    </row>
    <row r="706" spans="1:27" x14ac:dyDescent="0.25">
      <c r="A706" s="238">
        <v>45503.208333333336</v>
      </c>
      <c r="B706" s="237">
        <v>0</v>
      </c>
      <c r="C706" s="237">
        <v>0</v>
      </c>
      <c r="D706" s="237">
        <v>0</v>
      </c>
      <c r="E706" s="237">
        <v>0</v>
      </c>
      <c r="F706" s="237">
        <v>0</v>
      </c>
      <c r="G706" s="237">
        <v>0</v>
      </c>
      <c r="H706" s="237">
        <v>0</v>
      </c>
      <c r="I706" s="237">
        <v>0</v>
      </c>
      <c r="J706" s="237">
        <v>0</v>
      </c>
      <c r="K706" s="237">
        <v>0</v>
      </c>
      <c r="L706" s="237">
        <v>0</v>
      </c>
      <c r="M706" s="237">
        <v>0</v>
      </c>
      <c r="N706" s="237">
        <v>0</v>
      </c>
      <c r="O706" s="237">
        <v>0</v>
      </c>
      <c r="P706" s="237">
        <v>0</v>
      </c>
      <c r="Q706" s="237">
        <v>0</v>
      </c>
      <c r="R706" s="237">
        <v>0</v>
      </c>
      <c r="S706" s="237">
        <v>0</v>
      </c>
      <c r="T706" s="237">
        <v>0</v>
      </c>
      <c r="U706" s="237">
        <v>0</v>
      </c>
      <c r="V706" s="237">
        <v>0</v>
      </c>
      <c r="W706" s="237">
        <v>0</v>
      </c>
      <c r="X706" s="237">
        <v>0</v>
      </c>
      <c r="Y706" s="237">
        <v>0</v>
      </c>
      <c r="Z706" s="237">
        <v>24.151</v>
      </c>
      <c r="AA706" s="237">
        <v>24.251999999999999</v>
      </c>
    </row>
    <row r="707" spans="1:27" x14ac:dyDescent="0.25">
      <c r="A707" s="238">
        <v>45503.25</v>
      </c>
      <c r="B707" s="237">
        <v>0</v>
      </c>
      <c r="C707" s="237">
        <v>0</v>
      </c>
      <c r="D707" s="237">
        <v>0</v>
      </c>
      <c r="E707" s="237">
        <v>0</v>
      </c>
      <c r="F707" s="237">
        <v>0</v>
      </c>
      <c r="G707" s="237">
        <v>0</v>
      </c>
      <c r="H707" s="237">
        <v>0</v>
      </c>
      <c r="I707" s="237">
        <v>0</v>
      </c>
      <c r="J707" s="237">
        <v>0</v>
      </c>
      <c r="K707" s="237">
        <v>0</v>
      </c>
      <c r="L707" s="237">
        <v>0</v>
      </c>
      <c r="M707" s="237">
        <v>0</v>
      </c>
      <c r="N707" s="237">
        <v>0</v>
      </c>
      <c r="O707" s="237">
        <v>0</v>
      </c>
      <c r="P707" s="237">
        <v>0</v>
      </c>
      <c r="Q707" s="237">
        <v>0</v>
      </c>
      <c r="R707" s="237">
        <v>0</v>
      </c>
      <c r="S707" s="237">
        <v>0</v>
      </c>
      <c r="T707" s="237">
        <v>0</v>
      </c>
      <c r="U707" s="237">
        <v>0</v>
      </c>
      <c r="V707" s="237">
        <v>0</v>
      </c>
      <c r="W707" s="237">
        <v>0</v>
      </c>
      <c r="X707" s="237">
        <v>0</v>
      </c>
      <c r="Y707" s="237">
        <v>0</v>
      </c>
      <c r="Z707" s="237">
        <v>24.52</v>
      </c>
      <c r="AA707" s="237">
        <v>24.751999999999999</v>
      </c>
    </row>
    <row r="708" spans="1:27" x14ac:dyDescent="0.25">
      <c r="A708" s="238">
        <v>45503.291666666664</v>
      </c>
      <c r="B708" s="237">
        <v>53</v>
      </c>
      <c r="C708" s="237">
        <v>3.851</v>
      </c>
      <c r="D708" s="237">
        <v>3.4079999999999999</v>
      </c>
      <c r="E708" s="237">
        <v>3.6040000000000001</v>
      </c>
      <c r="F708" s="237">
        <v>3.1789999999999998</v>
      </c>
      <c r="G708" s="237">
        <v>3.6179999999999999</v>
      </c>
      <c r="H708" s="237">
        <v>5.4359999999999999</v>
      </c>
      <c r="I708" s="237">
        <v>5.2729999999999997</v>
      </c>
      <c r="J708" s="237">
        <v>5.1159999999999997</v>
      </c>
      <c r="K708" s="237">
        <v>4.7990000000000004</v>
      </c>
      <c r="L708" s="237">
        <v>4.8159999999999998</v>
      </c>
      <c r="M708" s="237">
        <v>4.6680000000000001</v>
      </c>
      <c r="N708" s="237">
        <v>4.5910000000000002</v>
      </c>
      <c r="O708" s="237">
        <v>4.774</v>
      </c>
      <c r="P708" s="237">
        <v>4.7670000000000003</v>
      </c>
      <c r="Q708" s="237">
        <v>5.141</v>
      </c>
      <c r="R708" s="237">
        <v>5.3730000000000002</v>
      </c>
      <c r="S708" s="237">
        <v>5.0270000000000001</v>
      </c>
      <c r="T708" s="237">
        <v>4.9770000000000003</v>
      </c>
      <c r="U708" s="237">
        <v>4.7839999999999998</v>
      </c>
      <c r="V708" s="237">
        <v>4.7720000000000002</v>
      </c>
      <c r="W708" s="237">
        <v>4.5309999999999997</v>
      </c>
      <c r="X708" s="237">
        <v>5.3680000000000003</v>
      </c>
      <c r="Y708" s="237">
        <v>5.1829999999999998</v>
      </c>
      <c r="Z708" s="237">
        <v>24.696999999999999</v>
      </c>
      <c r="AA708" s="237">
        <v>24.902000000000001</v>
      </c>
    </row>
    <row r="709" spans="1:27" x14ac:dyDescent="0.25">
      <c r="A709" s="238">
        <v>45503.333333333336</v>
      </c>
      <c r="B709" s="237">
        <v>2329</v>
      </c>
      <c r="C709" s="237">
        <v>56.033000000000001</v>
      </c>
      <c r="D709" s="237">
        <v>53.502000000000002</v>
      </c>
      <c r="E709" s="237">
        <v>55.959000000000003</v>
      </c>
      <c r="F709" s="237">
        <v>57.176000000000002</v>
      </c>
      <c r="G709" s="237">
        <v>54.372999999999998</v>
      </c>
      <c r="H709" s="237">
        <v>134.42400000000001</v>
      </c>
      <c r="I709" s="237">
        <v>134.74199999999999</v>
      </c>
      <c r="J709" s="237">
        <v>128.339</v>
      </c>
      <c r="K709" s="237">
        <v>132.322</v>
      </c>
      <c r="L709" s="237">
        <v>135.29599999999999</v>
      </c>
      <c r="M709" s="237">
        <v>135.91</v>
      </c>
      <c r="N709" s="237">
        <v>137.292</v>
      </c>
      <c r="O709" s="237">
        <v>135.78399999999999</v>
      </c>
      <c r="P709" s="237">
        <v>134.31899999999999</v>
      </c>
      <c r="Q709" s="237">
        <v>137.61199999999999</v>
      </c>
      <c r="R709" s="237">
        <v>134.72499999999999</v>
      </c>
      <c r="S709" s="237">
        <v>134.499</v>
      </c>
      <c r="T709" s="237">
        <v>137.92500000000001</v>
      </c>
      <c r="U709" s="237">
        <v>137.96100000000001</v>
      </c>
      <c r="V709" s="237">
        <v>136.84800000000001</v>
      </c>
      <c r="W709" s="237">
        <v>136.22800000000001</v>
      </c>
      <c r="X709" s="237">
        <v>140.01900000000001</v>
      </c>
      <c r="Y709" s="237">
        <v>140.32300000000001</v>
      </c>
      <c r="Z709" s="237">
        <v>25.736000000000001</v>
      </c>
      <c r="AA709" s="237">
        <v>26.459</v>
      </c>
    </row>
    <row r="710" spans="1:27" x14ac:dyDescent="0.25">
      <c r="A710" s="238">
        <v>45503.375</v>
      </c>
      <c r="B710" s="237">
        <v>5252</v>
      </c>
      <c r="C710" s="237">
        <v>110.377</v>
      </c>
      <c r="D710" s="237">
        <v>119.09399999999999</v>
      </c>
      <c r="E710" s="237">
        <v>118.554</v>
      </c>
      <c r="F710" s="237">
        <v>118.592</v>
      </c>
      <c r="G710" s="237">
        <v>126.84699999999999</v>
      </c>
      <c r="H710" s="237">
        <v>281.62599999999998</v>
      </c>
      <c r="I710" s="237">
        <v>288.41899999999998</v>
      </c>
      <c r="J710" s="237">
        <v>304.767</v>
      </c>
      <c r="K710" s="237">
        <v>303.55700000000002</v>
      </c>
      <c r="L710" s="237">
        <v>303.39999999999998</v>
      </c>
      <c r="M710" s="237">
        <v>299.392</v>
      </c>
      <c r="N710" s="237">
        <v>296.83499999999998</v>
      </c>
      <c r="O710" s="237">
        <v>290.74900000000002</v>
      </c>
      <c r="P710" s="237">
        <v>285.54300000000001</v>
      </c>
      <c r="Q710" s="237">
        <v>298.35700000000003</v>
      </c>
      <c r="R710" s="237">
        <v>309.83199999999999</v>
      </c>
      <c r="S710" s="237">
        <v>306.988</v>
      </c>
      <c r="T710" s="237">
        <v>310.82799999999997</v>
      </c>
      <c r="U710" s="237">
        <v>313.75700000000001</v>
      </c>
      <c r="V710" s="237">
        <v>311.69099999999997</v>
      </c>
      <c r="W710" s="237">
        <v>303.92</v>
      </c>
      <c r="X710" s="237">
        <v>312.00099999999998</v>
      </c>
      <c r="Y710" s="237">
        <v>322.25700000000001</v>
      </c>
      <c r="Z710" s="237">
        <v>27.015999999999998</v>
      </c>
      <c r="AA710" s="237">
        <v>29</v>
      </c>
    </row>
    <row r="711" spans="1:27" x14ac:dyDescent="0.25">
      <c r="A711" s="238">
        <v>45503.416666666664</v>
      </c>
      <c r="B711" s="237">
        <v>21859</v>
      </c>
      <c r="C711" s="237">
        <v>427.38200000000001</v>
      </c>
      <c r="D711" s="237">
        <v>461.17399999999998</v>
      </c>
      <c r="E711" s="237">
        <v>575.72400000000005</v>
      </c>
      <c r="F711" s="237">
        <v>607.79399999999998</v>
      </c>
      <c r="G711" s="237">
        <v>394.55399999999997</v>
      </c>
      <c r="H711" s="237">
        <v>990.43799999999999</v>
      </c>
      <c r="I711" s="237">
        <v>1011.96</v>
      </c>
      <c r="J711" s="237">
        <v>1034.058</v>
      </c>
      <c r="K711" s="237">
        <v>1146.9860000000001</v>
      </c>
      <c r="L711" s="237">
        <v>1237.9190000000001</v>
      </c>
      <c r="M711" s="237">
        <v>1219.066</v>
      </c>
      <c r="N711" s="237">
        <v>1249.1759999999999</v>
      </c>
      <c r="O711" s="237">
        <v>1228.806</v>
      </c>
      <c r="P711" s="237">
        <v>1114.9580000000001</v>
      </c>
      <c r="Q711" s="237">
        <v>1191.375</v>
      </c>
      <c r="R711" s="237">
        <v>1250.058</v>
      </c>
      <c r="S711" s="237">
        <v>1255.0519999999999</v>
      </c>
      <c r="T711" s="237">
        <v>1334.8869999999999</v>
      </c>
      <c r="U711" s="237">
        <v>1354.3430000000001</v>
      </c>
      <c r="V711" s="237">
        <v>1349.269</v>
      </c>
      <c r="W711" s="237">
        <v>1350.944</v>
      </c>
      <c r="X711" s="237">
        <v>1467.7239999999999</v>
      </c>
      <c r="Y711" s="237">
        <v>1456.165</v>
      </c>
      <c r="Z711" s="237">
        <v>31.722999999999999</v>
      </c>
      <c r="AA711" s="237">
        <v>38.451000000000001</v>
      </c>
    </row>
    <row r="712" spans="1:27" x14ac:dyDescent="0.25">
      <c r="A712" s="238">
        <v>45503.458333333336</v>
      </c>
      <c r="B712" s="237">
        <v>30564</v>
      </c>
      <c r="C712" s="237">
        <v>857.69</v>
      </c>
      <c r="D712" s="237">
        <v>693.98800000000006</v>
      </c>
      <c r="E712" s="237">
        <v>669.53399999999999</v>
      </c>
      <c r="F712" s="237">
        <v>637.71500000000003</v>
      </c>
      <c r="G712" s="237">
        <v>621.13499999999999</v>
      </c>
      <c r="H712" s="237">
        <v>2041.587</v>
      </c>
      <c r="I712" s="237">
        <v>2039.3679999999999</v>
      </c>
      <c r="J712" s="237">
        <v>1608.8340000000001</v>
      </c>
      <c r="K712" s="237">
        <v>1688.855</v>
      </c>
      <c r="L712" s="237">
        <v>1749.0160000000001</v>
      </c>
      <c r="M712" s="237">
        <v>1804.087</v>
      </c>
      <c r="N712" s="237">
        <v>1836.68</v>
      </c>
      <c r="O712" s="237">
        <v>1850.38</v>
      </c>
      <c r="P712" s="237">
        <v>1931.797</v>
      </c>
      <c r="Q712" s="237">
        <v>1871.623</v>
      </c>
      <c r="R712" s="237">
        <v>1481.47</v>
      </c>
      <c r="S712" s="237">
        <v>1506.8420000000001</v>
      </c>
      <c r="T712" s="237">
        <v>1595.4839999999999</v>
      </c>
      <c r="U712" s="237">
        <v>1605.5239999999999</v>
      </c>
      <c r="V712" s="237">
        <v>1609.951</v>
      </c>
      <c r="W712" s="237">
        <v>1670.5150000000001</v>
      </c>
      <c r="X712" s="237">
        <v>1508.059</v>
      </c>
      <c r="Y712" s="237">
        <v>1501.568</v>
      </c>
      <c r="Z712" s="237">
        <v>32.856000000000002</v>
      </c>
      <c r="AA712" s="237">
        <v>42.933999999999997</v>
      </c>
    </row>
    <row r="713" spans="1:27" x14ac:dyDescent="0.25">
      <c r="A713" s="238">
        <v>45503.5</v>
      </c>
      <c r="B713" s="237">
        <v>37056</v>
      </c>
      <c r="C713" s="237">
        <v>926.17100000000005</v>
      </c>
      <c r="D713" s="237">
        <v>807.721</v>
      </c>
      <c r="E713" s="237">
        <v>859.06399999999996</v>
      </c>
      <c r="F713" s="237">
        <v>844.75599999999997</v>
      </c>
      <c r="G713" s="237">
        <v>827.48299999999995</v>
      </c>
      <c r="H713" s="237">
        <v>2192.1579999999999</v>
      </c>
      <c r="I713" s="237">
        <v>2214.0830000000001</v>
      </c>
      <c r="J713" s="237">
        <v>1943.2159999999999</v>
      </c>
      <c r="K713" s="237">
        <v>1933.202</v>
      </c>
      <c r="L713" s="237">
        <v>1972.5830000000001</v>
      </c>
      <c r="M713" s="237">
        <v>2022.3869999999999</v>
      </c>
      <c r="N713" s="237">
        <v>2086.04</v>
      </c>
      <c r="O713" s="237">
        <v>2100.1970000000001</v>
      </c>
      <c r="P713" s="237">
        <v>2173.0219999999999</v>
      </c>
      <c r="Q713" s="237">
        <v>2179.3020000000001</v>
      </c>
      <c r="R713" s="237">
        <v>2031.1569999999999</v>
      </c>
      <c r="S713" s="237">
        <v>1961.346</v>
      </c>
      <c r="T713" s="237">
        <v>1944.96</v>
      </c>
      <c r="U713" s="237">
        <v>1991.0429999999999</v>
      </c>
      <c r="V713" s="237">
        <v>2043.008</v>
      </c>
      <c r="W713" s="237">
        <v>2078.0520000000001</v>
      </c>
      <c r="X713" s="237">
        <v>2043.9059999999999</v>
      </c>
      <c r="Y713" s="237">
        <v>2039.778</v>
      </c>
      <c r="Z713" s="237">
        <v>33.642000000000003</v>
      </c>
      <c r="AA713" s="237">
        <v>45.286000000000001</v>
      </c>
    </row>
    <row r="714" spans="1:27" x14ac:dyDescent="0.25">
      <c r="A714" s="238">
        <v>45503.541666666664</v>
      </c>
      <c r="B714" s="237">
        <v>38143</v>
      </c>
      <c r="C714" s="237">
        <v>901.5</v>
      </c>
      <c r="D714" s="237">
        <v>885.85900000000004</v>
      </c>
      <c r="E714" s="237">
        <v>924.79399999999998</v>
      </c>
      <c r="F714" s="237">
        <v>894.99099999999999</v>
      </c>
      <c r="G714" s="237">
        <v>899.33699999999999</v>
      </c>
      <c r="H714" s="237">
        <v>2207.413</v>
      </c>
      <c r="I714" s="237">
        <v>2192.5659999999998</v>
      </c>
      <c r="J714" s="237">
        <v>2134.3069999999998</v>
      </c>
      <c r="K714" s="237">
        <v>2167.3090000000002</v>
      </c>
      <c r="L714" s="237">
        <v>2185.0309999999999</v>
      </c>
      <c r="M714" s="237">
        <v>2178.0650000000001</v>
      </c>
      <c r="N714" s="237">
        <v>2209.1089999999999</v>
      </c>
      <c r="O714" s="237">
        <v>2230.223</v>
      </c>
      <c r="P714" s="237">
        <v>2176.5479999999998</v>
      </c>
      <c r="Q714" s="237">
        <v>2229.0569999999998</v>
      </c>
      <c r="R714" s="237">
        <v>2176.2530000000002</v>
      </c>
      <c r="S714" s="237">
        <v>2177.6419999999998</v>
      </c>
      <c r="T714" s="237">
        <v>2197.0189999999998</v>
      </c>
      <c r="U714" s="237">
        <v>2214.2800000000002</v>
      </c>
      <c r="V714" s="237">
        <v>2234.9659999999999</v>
      </c>
      <c r="W714" s="237">
        <v>2241.5630000000001</v>
      </c>
      <c r="X714" s="237">
        <v>2188.4160000000002</v>
      </c>
      <c r="Y714" s="237">
        <v>2222.37</v>
      </c>
      <c r="Z714" s="237">
        <v>33.481000000000002</v>
      </c>
      <c r="AA714" s="237">
        <v>45.152000000000001</v>
      </c>
    </row>
    <row r="715" spans="1:27" x14ac:dyDescent="0.25">
      <c r="A715" s="238">
        <v>45503.583333333336</v>
      </c>
      <c r="B715" s="237">
        <v>41164</v>
      </c>
      <c r="C715" s="237">
        <v>919.649</v>
      </c>
      <c r="D715" s="237">
        <v>913.05100000000004</v>
      </c>
      <c r="E715" s="237">
        <v>932.52300000000002</v>
      </c>
      <c r="F715" s="237">
        <v>909.71600000000001</v>
      </c>
      <c r="G715" s="237">
        <v>936.86300000000006</v>
      </c>
      <c r="H715" s="237">
        <v>2241.114</v>
      </c>
      <c r="I715" s="237">
        <v>2241.8580000000002</v>
      </c>
      <c r="J715" s="237">
        <v>2246.1570000000002</v>
      </c>
      <c r="K715" s="237">
        <v>2247.5430000000001</v>
      </c>
      <c r="L715" s="237">
        <v>2257.3629999999998</v>
      </c>
      <c r="M715" s="237">
        <v>2261.2449999999999</v>
      </c>
      <c r="N715" s="237">
        <v>2263.6610000000001</v>
      </c>
      <c r="O715" s="237">
        <v>2244.7199999999998</v>
      </c>
      <c r="P715" s="237">
        <v>2236.4070000000002</v>
      </c>
      <c r="Q715" s="237">
        <v>2243.0030000000002</v>
      </c>
      <c r="R715" s="237">
        <v>2282.9879999999998</v>
      </c>
      <c r="S715" s="237">
        <v>2248.8609999999999</v>
      </c>
      <c r="T715" s="237">
        <v>2260.3409999999999</v>
      </c>
      <c r="U715" s="237">
        <v>2272.71</v>
      </c>
      <c r="V715" s="237">
        <v>2285.6460000000002</v>
      </c>
      <c r="W715" s="237">
        <v>2268.8229999999999</v>
      </c>
      <c r="X715" s="237">
        <v>2256.8829999999998</v>
      </c>
      <c r="Y715" s="237">
        <v>2267.2159999999999</v>
      </c>
      <c r="Z715" s="237">
        <v>33.627000000000002</v>
      </c>
      <c r="AA715" s="237">
        <v>44.177</v>
      </c>
    </row>
    <row r="716" spans="1:27" x14ac:dyDescent="0.25">
      <c r="A716" s="238">
        <v>45503.625</v>
      </c>
      <c r="B716" s="237">
        <v>39833</v>
      </c>
      <c r="C716" s="237">
        <v>922.024</v>
      </c>
      <c r="D716" s="237">
        <v>915.73500000000001</v>
      </c>
      <c r="E716" s="237">
        <v>932.721</v>
      </c>
      <c r="F716" s="237">
        <v>910.54200000000003</v>
      </c>
      <c r="G716" s="237">
        <v>890.41700000000003</v>
      </c>
      <c r="H716" s="237">
        <v>2212.4259999999999</v>
      </c>
      <c r="I716" s="237">
        <v>2211.75</v>
      </c>
      <c r="J716" s="237">
        <v>2218.6759999999999</v>
      </c>
      <c r="K716" s="237">
        <v>2217.5590000000002</v>
      </c>
      <c r="L716" s="237">
        <v>2230.029</v>
      </c>
      <c r="M716" s="237">
        <v>2232.5360000000001</v>
      </c>
      <c r="N716" s="237">
        <v>2234.4609999999998</v>
      </c>
      <c r="O716" s="237">
        <v>2218.8249999999998</v>
      </c>
      <c r="P716" s="237">
        <v>2206.6190000000001</v>
      </c>
      <c r="Q716" s="237">
        <v>2217.6280000000002</v>
      </c>
      <c r="R716" s="237">
        <v>2256.3020000000001</v>
      </c>
      <c r="S716" s="237">
        <v>2219.0030000000002</v>
      </c>
      <c r="T716" s="237">
        <v>2229.3270000000002</v>
      </c>
      <c r="U716" s="237">
        <v>2239.5830000000001</v>
      </c>
      <c r="V716" s="237">
        <v>2253.6129999999998</v>
      </c>
      <c r="W716" s="237">
        <v>2238.1819999999998</v>
      </c>
      <c r="X716" s="237">
        <v>2224.9670000000001</v>
      </c>
      <c r="Y716" s="237">
        <v>2235.9319999999998</v>
      </c>
      <c r="Z716" s="237">
        <v>32.462000000000003</v>
      </c>
      <c r="AA716" s="237">
        <v>43.491999999999997</v>
      </c>
    </row>
    <row r="717" spans="1:27" x14ac:dyDescent="0.25">
      <c r="A717" s="238">
        <v>45503.666666666664</v>
      </c>
      <c r="B717" s="237">
        <v>39463</v>
      </c>
      <c r="C717" s="237">
        <v>929.42899999999997</v>
      </c>
      <c r="D717" s="237">
        <v>923.03</v>
      </c>
      <c r="E717" s="237">
        <v>940.07100000000003</v>
      </c>
      <c r="F717" s="237">
        <v>916.81700000000001</v>
      </c>
      <c r="G717" s="237">
        <v>806.23</v>
      </c>
      <c r="H717" s="237">
        <v>2192.2750000000001</v>
      </c>
      <c r="I717" s="237">
        <v>2197.2040000000002</v>
      </c>
      <c r="J717" s="237">
        <v>2198.2829999999999</v>
      </c>
      <c r="K717" s="237">
        <v>2200.9879999999998</v>
      </c>
      <c r="L717" s="237">
        <v>2212.13</v>
      </c>
      <c r="M717" s="237">
        <v>2217.8229999999999</v>
      </c>
      <c r="N717" s="237">
        <v>2223.7489999999998</v>
      </c>
      <c r="O717" s="237">
        <v>2205.6170000000002</v>
      </c>
      <c r="P717" s="237">
        <v>2195.56</v>
      </c>
      <c r="Q717" s="237">
        <v>2213.4229999999998</v>
      </c>
      <c r="R717" s="237">
        <v>2239.8820000000001</v>
      </c>
      <c r="S717" s="237">
        <v>2205.4490000000001</v>
      </c>
      <c r="T717" s="237">
        <v>2215.0630000000001</v>
      </c>
      <c r="U717" s="237">
        <v>2227.3009999999999</v>
      </c>
      <c r="V717" s="237">
        <v>2236.9569999999999</v>
      </c>
      <c r="W717" s="237">
        <v>2228.3530000000001</v>
      </c>
      <c r="X717" s="237">
        <v>2210.9949999999999</v>
      </c>
      <c r="Y717" s="237">
        <v>2224.71</v>
      </c>
      <c r="Z717" s="237">
        <v>35.395000000000003</v>
      </c>
      <c r="AA717" s="237">
        <v>46.77</v>
      </c>
    </row>
    <row r="718" spans="1:27" x14ac:dyDescent="0.25">
      <c r="A718" s="238">
        <v>45503.708333333336</v>
      </c>
      <c r="B718" s="237">
        <v>38292</v>
      </c>
      <c r="C718" s="237">
        <v>922.60599999999999</v>
      </c>
      <c r="D718" s="237">
        <v>915.71299999999997</v>
      </c>
      <c r="E718" s="237">
        <v>931.73299999999995</v>
      </c>
      <c r="F718" s="237">
        <v>909.97400000000005</v>
      </c>
      <c r="G718" s="237">
        <v>653.75900000000001</v>
      </c>
      <c r="H718" s="237">
        <v>2153.2350000000001</v>
      </c>
      <c r="I718" s="237">
        <v>2158.3290000000002</v>
      </c>
      <c r="J718" s="237">
        <v>2155.1750000000002</v>
      </c>
      <c r="K718" s="237">
        <v>2158.3150000000001</v>
      </c>
      <c r="L718" s="237">
        <v>2170.1709999999998</v>
      </c>
      <c r="M718" s="237">
        <v>2176.6669999999999</v>
      </c>
      <c r="N718" s="237">
        <v>2187.1370000000002</v>
      </c>
      <c r="O718" s="237">
        <v>2165.0709999999999</v>
      </c>
      <c r="P718" s="237">
        <v>2156.7579999999998</v>
      </c>
      <c r="Q718" s="237">
        <v>2179.788</v>
      </c>
      <c r="R718" s="237">
        <v>2199.2049999999999</v>
      </c>
      <c r="S718" s="237">
        <v>2162.85</v>
      </c>
      <c r="T718" s="237">
        <v>2172.3589999999999</v>
      </c>
      <c r="U718" s="237">
        <v>2182.105</v>
      </c>
      <c r="V718" s="237">
        <v>2186.5320000000002</v>
      </c>
      <c r="W718" s="237">
        <v>2188.9520000000002</v>
      </c>
      <c r="X718" s="237">
        <v>2167.8200000000002</v>
      </c>
      <c r="Y718" s="237">
        <v>2181.9839999999999</v>
      </c>
      <c r="Z718" s="237">
        <v>38.575000000000003</v>
      </c>
      <c r="AA718" s="237">
        <v>49.768000000000001</v>
      </c>
    </row>
    <row r="719" spans="1:27" x14ac:dyDescent="0.25">
      <c r="A719" s="238">
        <v>45503.75</v>
      </c>
      <c r="B719" s="237">
        <v>36977</v>
      </c>
      <c r="C719" s="237">
        <v>877.60400000000004</v>
      </c>
      <c r="D719" s="237">
        <v>871.94500000000005</v>
      </c>
      <c r="E719" s="237">
        <v>885.524</v>
      </c>
      <c r="F719" s="237">
        <v>865.95899999999995</v>
      </c>
      <c r="G719" s="237">
        <v>478.63</v>
      </c>
      <c r="H719" s="237">
        <v>2038.9369999999999</v>
      </c>
      <c r="I719" s="237">
        <v>2036.9179999999999</v>
      </c>
      <c r="J719" s="237">
        <v>2039.0609999999999</v>
      </c>
      <c r="K719" s="237">
        <v>2039.085</v>
      </c>
      <c r="L719" s="237">
        <v>2049.942</v>
      </c>
      <c r="M719" s="237">
        <v>2054.623</v>
      </c>
      <c r="N719" s="237">
        <v>2068.201</v>
      </c>
      <c r="O719" s="237">
        <v>2042.7860000000001</v>
      </c>
      <c r="P719" s="237">
        <v>2030.731</v>
      </c>
      <c r="Q719" s="237">
        <v>2055.9450000000002</v>
      </c>
      <c r="R719" s="237">
        <v>2080.2820000000002</v>
      </c>
      <c r="S719" s="237">
        <v>2041.92</v>
      </c>
      <c r="T719" s="237">
        <v>2050.2550000000001</v>
      </c>
      <c r="U719" s="237">
        <v>2055.34</v>
      </c>
      <c r="V719" s="237">
        <v>2054.172</v>
      </c>
      <c r="W719" s="237">
        <v>2063.5369999999998</v>
      </c>
      <c r="X719" s="237">
        <v>2042.998</v>
      </c>
      <c r="Y719" s="237">
        <v>2056.5889999999999</v>
      </c>
      <c r="Z719" s="237">
        <v>38.250999999999998</v>
      </c>
      <c r="AA719" s="237">
        <v>49.209000000000003</v>
      </c>
    </row>
    <row r="720" spans="1:27" x14ac:dyDescent="0.25">
      <c r="A720" s="238">
        <v>45503.791666666664</v>
      </c>
      <c r="B720" s="237">
        <v>29025</v>
      </c>
      <c r="C720" s="237">
        <v>709.072</v>
      </c>
      <c r="D720" s="237">
        <v>734.63400000000001</v>
      </c>
      <c r="E720" s="237">
        <v>730.005</v>
      </c>
      <c r="F720" s="237">
        <v>707.41300000000001</v>
      </c>
      <c r="G720" s="237">
        <v>219.73099999999999</v>
      </c>
      <c r="H720" s="237">
        <v>1634.1189999999999</v>
      </c>
      <c r="I720" s="237">
        <v>1596.4490000000001</v>
      </c>
      <c r="J720" s="237">
        <v>1633.2860000000001</v>
      </c>
      <c r="K720" s="237">
        <v>1640.874</v>
      </c>
      <c r="L720" s="237">
        <v>1661.6679999999999</v>
      </c>
      <c r="M720" s="237">
        <v>1650.6590000000001</v>
      </c>
      <c r="N720" s="237">
        <v>1663.35</v>
      </c>
      <c r="O720" s="237">
        <v>1644.0830000000001</v>
      </c>
      <c r="P720" s="237">
        <v>1594.8889999999999</v>
      </c>
      <c r="Q720" s="237">
        <v>1611.0409999999999</v>
      </c>
      <c r="R720" s="237">
        <v>1639.66</v>
      </c>
      <c r="S720" s="237">
        <v>1617.576</v>
      </c>
      <c r="T720" s="237">
        <v>1631.3489999999999</v>
      </c>
      <c r="U720" s="237">
        <v>1606.816</v>
      </c>
      <c r="V720" s="237">
        <v>1641.087</v>
      </c>
      <c r="W720" s="237">
        <v>1639.7349999999999</v>
      </c>
      <c r="X720" s="237">
        <v>1583.723</v>
      </c>
      <c r="Y720" s="237">
        <v>1626.268</v>
      </c>
      <c r="Z720" s="237">
        <v>36.356000000000002</v>
      </c>
      <c r="AA720" s="237">
        <v>45.960999999999999</v>
      </c>
    </row>
    <row r="721" spans="1:27" x14ac:dyDescent="0.25">
      <c r="A721" s="238">
        <v>45503.833333333336</v>
      </c>
      <c r="B721" s="237">
        <v>9342</v>
      </c>
      <c r="C721" s="237">
        <v>273.54000000000002</v>
      </c>
      <c r="D721" s="237">
        <v>340.75299999999999</v>
      </c>
      <c r="E721" s="237">
        <v>314.79300000000001</v>
      </c>
      <c r="F721" s="237">
        <v>287.649</v>
      </c>
      <c r="G721" s="237">
        <v>115.547</v>
      </c>
      <c r="H721" s="237">
        <v>575.41099999999994</v>
      </c>
      <c r="I721" s="237">
        <v>521.96199999999999</v>
      </c>
      <c r="J721" s="237">
        <v>573.53</v>
      </c>
      <c r="K721" s="237">
        <v>566.24</v>
      </c>
      <c r="L721" s="237">
        <v>578.56500000000005</v>
      </c>
      <c r="M721" s="237">
        <v>590.84100000000001</v>
      </c>
      <c r="N721" s="237">
        <v>597.53899999999999</v>
      </c>
      <c r="O721" s="237">
        <v>590.73900000000003</v>
      </c>
      <c r="P721" s="237">
        <v>526.91300000000001</v>
      </c>
      <c r="Q721" s="237">
        <v>542.03499999999997</v>
      </c>
      <c r="R721" s="237">
        <v>559.87400000000002</v>
      </c>
      <c r="S721" s="237">
        <v>558.54300000000001</v>
      </c>
      <c r="T721" s="237">
        <v>568.52499999999998</v>
      </c>
      <c r="U721" s="237">
        <v>540.10599999999999</v>
      </c>
      <c r="V721" s="237">
        <v>567.61800000000005</v>
      </c>
      <c r="W721" s="237">
        <v>548.78899999999999</v>
      </c>
      <c r="X721" s="237">
        <v>526.68499999999995</v>
      </c>
      <c r="Y721" s="237">
        <v>570.14499999999998</v>
      </c>
      <c r="Z721" s="237">
        <v>32.631</v>
      </c>
      <c r="AA721" s="237">
        <v>37.506999999999998</v>
      </c>
    </row>
    <row r="722" spans="1:27" x14ac:dyDescent="0.25">
      <c r="A722" s="238">
        <v>45503.875</v>
      </c>
      <c r="B722" s="237">
        <v>1357</v>
      </c>
      <c r="C722" s="237">
        <v>15.252000000000001</v>
      </c>
      <c r="D722" s="237">
        <v>22.068999999999999</v>
      </c>
      <c r="E722" s="237">
        <v>18.887</v>
      </c>
      <c r="F722" s="237">
        <v>15.164999999999999</v>
      </c>
      <c r="G722" s="237">
        <v>11.173</v>
      </c>
      <c r="H722" s="237">
        <v>37.067</v>
      </c>
      <c r="I722" s="237">
        <v>33.18</v>
      </c>
      <c r="J722" s="237">
        <v>36.691000000000003</v>
      </c>
      <c r="K722" s="237">
        <v>37.034999999999997</v>
      </c>
      <c r="L722" s="237">
        <v>38.792000000000002</v>
      </c>
      <c r="M722" s="237">
        <v>37.203000000000003</v>
      </c>
      <c r="N722" s="237">
        <v>37.981999999999999</v>
      </c>
      <c r="O722" s="237">
        <v>38.284999999999997</v>
      </c>
      <c r="P722" s="237">
        <v>32.746000000000002</v>
      </c>
      <c r="Q722" s="237">
        <v>32.606000000000002</v>
      </c>
      <c r="R722" s="237">
        <v>34.704000000000001</v>
      </c>
      <c r="S722" s="237">
        <v>34.686</v>
      </c>
      <c r="T722" s="237">
        <v>35.713000000000001</v>
      </c>
      <c r="U722" s="237">
        <v>33.76</v>
      </c>
      <c r="V722" s="237">
        <v>37.265999999999998</v>
      </c>
      <c r="W722" s="237">
        <v>35.137999999999998</v>
      </c>
      <c r="X722" s="237">
        <v>30.393999999999998</v>
      </c>
      <c r="Y722" s="237">
        <v>34.421999999999997</v>
      </c>
      <c r="Z722" s="237">
        <v>27.035</v>
      </c>
      <c r="AA722" s="237">
        <v>27.533000000000001</v>
      </c>
    </row>
    <row r="723" spans="1:27" x14ac:dyDescent="0.25">
      <c r="A723" s="238">
        <v>45503.916666666664</v>
      </c>
      <c r="B723" s="237">
        <v>0</v>
      </c>
      <c r="C723" s="237">
        <v>0</v>
      </c>
      <c r="D723" s="237">
        <v>0</v>
      </c>
      <c r="E723" s="237">
        <v>0</v>
      </c>
      <c r="F723" s="237">
        <v>0</v>
      </c>
      <c r="G723" s="237">
        <v>0</v>
      </c>
      <c r="H723" s="237">
        <v>0</v>
      </c>
      <c r="I723" s="237">
        <v>0</v>
      </c>
      <c r="J723" s="237">
        <v>0</v>
      </c>
      <c r="K723" s="237">
        <v>0</v>
      </c>
      <c r="L723" s="237">
        <v>0</v>
      </c>
      <c r="M723" s="237">
        <v>0</v>
      </c>
      <c r="N723" s="237">
        <v>0</v>
      </c>
      <c r="O723" s="237">
        <v>0</v>
      </c>
      <c r="P723" s="237">
        <v>0</v>
      </c>
      <c r="Q723" s="237">
        <v>0</v>
      </c>
      <c r="R723" s="237">
        <v>0</v>
      </c>
      <c r="S723" s="237">
        <v>0</v>
      </c>
      <c r="T723" s="237">
        <v>0</v>
      </c>
      <c r="U723" s="237">
        <v>0</v>
      </c>
      <c r="V723" s="237">
        <v>0</v>
      </c>
      <c r="W723" s="237">
        <v>0</v>
      </c>
      <c r="X723" s="237">
        <v>0</v>
      </c>
      <c r="Y723" s="237">
        <v>0</v>
      </c>
      <c r="Z723" s="237">
        <v>24.379000000000001</v>
      </c>
      <c r="AA723" s="237">
        <v>23.992000000000001</v>
      </c>
    </row>
    <row r="724" spans="1:27" x14ac:dyDescent="0.25">
      <c r="A724" s="238">
        <v>45503.958333333336</v>
      </c>
      <c r="B724" s="237">
        <v>0</v>
      </c>
      <c r="C724" s="237">
        <v>0</v>
      </c>
      <c r="D724" s="237">
        <v>0</v>
      </c>
      <c r="E724" s="237">
        <v>0</v>
      </c>
      <c r="F724" s="237">
        <v>0</v>
      </c>
      <c r="G724" s="237">
        <v>0</v>
      </c>
      <c r="H724" s="237">
        <v>0</v>
      </c>
      <c r="I724" s="237">
        <v>0</v>
      </c>
      <c r="J724" s="237">
        <v>0</v>
      </c>
      <c r="K724" s="237">
        <v>0</v>
      </c>
      <c r="L724" s="237">
        <v>0</v>
      </c>
      <c r="M724" s="237">
        <v>0</v>
      </c>
      <c r="N724" s="237">
        <v>0</v>
      </c>
      <c r="O724" s="237">
        <v>0</v>
      </c>
      <c r="P724" s="237">
        <v>0</v>
      </c>
      <c r="Q724" s="237">
        <v>0</v>
      </c>
      <c r="R724" s="237">
        <v>0</v>
      </c>
      <c r="S724" s="237">
        <v>0</v>
      </c>
      <c r="T724" s="237">
        <v>0</v>
      </c>
      <c r="U724" s="237">
        <v>0</v>
      </c>
      <c r="V724" s="237">
        <v>0</v>
      </c>
      <c r="W724" s="237">
        <v>0</v>
      </c>
      <c r="X724" s="237">
        <v>0</v>
      </c>
      <c r="Y724" s="237">
        <v>0</v>
      </c>
      <c r="Z724" s="237">
        <v>22.934999999999999</v>
      </c>
      <c r="AA724" s="237">
        <v>22.370999999999999</v>
      </c>
    </row>
    <row r="725" spans="1:27" x14ac:dyDescent="0.25">
      <c r="A725" s="238">
        <v>45504</v>
      </c>
      <c r="B725" s="237">
        <v>0</v>
      </c>
      <c r="C725" s="237">
        <v>0</v>
      </c>
      <c r="D725" s="237">
        <v>0</v>
      </c>
      <c r="E725" s="237">
        <v>0</v>
      </c>
      <c r="F725" s="237">
        <v>0</v>
      </c>
      <c r="G725" s="237">
        <v>0</v>
      </c>
      <c r="H725" s="237">
        <v>0</v>
      </c>
      <c r="I725" s="237">
        <v>0</v>
      </c>
      <c r="J725" s="237">
        <v>0</v>
      </c>
      <c r="K725" s="237">
        <v>0</v>
      </c>
      <c r="L725" s="237">
        <v>0</v>
      </c>
      <c r="M725" s="237">
        <v>0</v>
      </c>
      <c r="N725" s="237">
        <v>0</v>
      </c>
      <c r="O725" s="237">
        <v>0</v>
      </c>
      <c r="P725" s="237">
        <v>0</v>
      </c>
      <c r="Q725" s="237">
        <v>0</v>
      </c>
      <c r="R725" s="237">
        <v>0</v>
      </c>
      <c r="S725" s="237">
        <v>0</v>
      </c>
      <c r="T725" s="237">
        <v>0</v>
      </c>
      <c r="U725" s="237">
        <v>0</v>
      </c>
      <c r="V725" s="237">
        <v>0</v>
      </c>
      <c r="W725" s="237">
        <v>0</v>
      </c>
      <c r="X725" s="237">
        <v>0</v>
      </c>
      <c r="Y725" s="237">
        <v>0</v>
      </c>
      <c r="Z725" s="237">
        <v>21.888999999999999</v>
      </c>
      <c r="AA725" s="237">
        <v>21.46</v>
      </c>
    </row>
    <row r="726" spans="1:27" x14ac:dyDescent="0.25">
      <c r="A726" s="238">
        <v>45504.041666666664</v>
      </c>
      <c r="B726" s="237">
        <v>0</v>
      </c>
      <c r="C726" s="237">
        <v>0</v>
      </c>
      <c r="D726" s="237">
        <v>0</v>
      </c>
      <c r="E726" s="237">
        <v>0</v>
      </c>
      <c r="F726" s="237">
        <v>0</v>
      </c>
      <c r="G726" s="237">
        <v>0</v>
      </c>
      <c r="H726" s="237">
        <v>0</v>
      </c>
      <c r="I726" s="237">
        <v>0</v>
      </c>
      <c r="J726" s="237">
        <v>0</v>
      </c>
      <c r="K726" s="237">
        <v>0</v>
      </c>
      <c r="L726" s="237">
        <v>0</v>
      </c>
      <c r="M726" s="237">
        <v>0</v>
      </c>
      <c r="N726" s="237">
        <v>0</v>
      </c>
      <c r="O726" s="237">
        <v>0</v>
      </c>
      <c r="P726" s="237">
        <v>0</v>
      </c>
      <c r="Q726" s="237">
        <v>0</v>
      </c>
      <c r="R726" s="237">
        <v>0</v>
      </c>
      <c r="S726" s="237">
        <v>0</v>
      </c>
      <c r="T726" s="237">
        <v>0</v>
      </c>
      <c r="U726" s="237">
        <v>0</v>
      </c>
      <c r="V726" s="237">
        <v>0</v>
      </c>
      <c r="W726" s="237">
        <v>0</v>
      </c>
      <c r="X726" s="237">
        <v>0</v>
      </c>
      <c r="Y726" s="237">
        <v>0</v>
      </c>
      <c r="Z726" s="237">
        <v>21.405999999999999</v>
      </c>
      <c r="AA726" s="237">
        <v>20.984999999999999</v>
      </c>
    </row>
    <row r="727" spans="1:27" x14ac:dyDescent="0.25">
      <c r="A727" s="238">
        <v>45504.083333333336</v>
      </c>
      <c r="B727" s="237">
        <v>0</v>
      </c>
      <c r="C727" s="237">
        <v>0</v>
      </c>
      <c r="D727" s="237">
        <v>0</v>
      </c>
      <c r="E727" s="237">
        <v>0</v>
      </c>
      <c r="F727" s="237">
        <v>0</v>
      </c>
      <c r="G727" s="237">
        <v>0</v>
      </c>
      <c r="H727" s="237">
        <v>0</v>
      </c>
      <c r="I727" s="237">
        <v>0</v>
      </c>
      <c r="J727" s="237">
        <v>0</v>
      </c>
      <c r="K727" s="237">
        <v>0</v>
      </c>
      <c r="L727" s="237">
        <v>0</v>
      </c>
      <c r="M727" s="237">
        <v>0</v>
      </c>
      <c r="N727" s="237">
        <v>0</v>
      </c>
      <c r="O727" s="237">
        <v>0</v>
      </c>
      <c r="P727" s="237">
        <v>0</v>
      </c>
      <c r="Q727" s="237">
        <v>0</v>
      </c>
      <c r="R727" s="237">
        <v>0</v>
      </c>
      <c r="S727" s="237">
        <v>0</v>
      </c>
      <c r="T727" s="237">
        <v>0</v>
      </c>
      <c r="U727" s="237">
        <v>0</v>
      </c>
      <c r="V727" s="237">
        <v>0</v>
      </c>
      <c r="W727" s="237">
        <v>0</v>
      </c>
      <c r="X727" s="237">
        <v>0</v>
      </c>
      <c r="Y727" s="237">
        <v>0</v>
      </c>
      <c r="Z727" s="237">
        <v>20.844999999999999</v>
      </c>
      <c r="AA727" s="237">
        <v>20.451000000000001</v>
      </c>
    </row>
    <row r="728" spans="1:27" x14ac:dyDescent="0.25">
      <c r="A728" s="238">
        <v>45504.125</v>
      </c>
      <c r="B728" s="237">
        <v>0</v>
      </c>
      <c r="C728" s="237">
        <v>0</v>
      </c>
      <c r="D728" s="237">
        <v>0</v>
      </c>
      <c r="E728" s="237">
        <v>0</v>
      </c>
      <c r="F728" s="237">
        <v>0</v>
      </c>
      <c r="G728" s="237">
        <v>0</v>
      </c>
      <c r="H728" s="237">
        <v>0</v>
      </c>
      <c r="I728" s="237">
        <v>0</v>
      </c>
      <c r="J728" s="237">
        <v>0</v>
      </c>
      <c r="K728" s="237">
        <v>0</v>
      </c>
      <c r="L728" s="237">
        <v>0</v>
      </c>
      <c r="M728" s="237">
        <v>0</v>
      </c>
      <c r="N728" s="237">
        <v>0</v>
      </c>
      <c r="O728" s="237">
        <v>0</v>
      </c>
      <c r="P728" s="237">
        <v>0</v>
      </c>
      <c r="Q728" s="237">
        <v>0</v>
      </c>
      <c r="R728" s="237">
        <v>0</v>
      </c>
      <c r="S728" s="237">
        <v>0</v>
      </c>
      <c r="T728" s="237">
        <v>0</v>
      </c>
      <c r="U728" s="237">
        <v>0</v>
      </c>
      <c r="V728" s="237">
        <v>0</v>
      </c>
      <c r="W728" s="237">
        <v>0</v>
      </c>
      <c r="X728" s="237">
        <v>0</v>
      </c>
      <c r="Y728" s="237">
        <v>0</v>
      </c>
      <c r="Z728" s="237">
        <v>20.739000000000001</v>
      </c>
      <c r="AA728" s="237">
        <v>20.355</v>
      </c>
    </row>
    <row r="729" spans="1:27" x14ac:dyDescent="0.25">
      <c r="A729" s="238">
        <v>45504.166666666664</v>
      </c>
      <c r="B729" s="237">
        <v>0</v>
      </c>
      <c r="C729" s="237">
        <v>0</v>
      </c>
      <c r="D729" s="237">
        <v>0</v>
      </c>
      <c r="E729" s="237">
        <v>0</v>
      </c>
      <c r="F729" s="237">
        <v>0</v>
      </c>
      <c r="G729" s="237">
        <v>0</v>
      </c>
      <c r="H729" s="237">
        <v>0</v>
      </c>
      <c r="I729" s="237">
        <v>0</v>
      </c>
      <c r="J729" s="237">
        <v>0</v>
      </c>
      <c r="K729" s="237">
        <v>0</v>
      </c>
      <c r="L729" s="237">
        <v>0</v>
      </c>
      <c r="M729" s="237">
        <v>0</v>
      </c>
      <c r="N729" s="237">
        <v>0</v>
      </c>
      <c r="O729" s="237">
        <v>0</v>
      </c>
      <c r="P729" s="237">
        <v>0</v>
      </c>
      <c r="Q729" s="237">
        <v>0</v>
      </c>
      <c r="R729" s="237">
        <v>0</v>
      </c>
      <c r="S729" s="237">
        <v>0</v>
      </c>
      <c r="T729" s="237">
        <v>0</v>
      </c>
      <c r="U729" s="237">
        <v>0</v>
      </c>
      <c r="V729" s="237">
        <v>0</v>
      </c>
      <c r="W729" s="237">
        <v>0</v>
      </c>
      <c r="X729" s="237">
        <v>0</v>
      </c>
      <c r="Y729" s="237">
        <v>0</v>
      </c>
      <c r="Z729" s="237">
        <v>20.655999999999999</v>
      </c>
      <c r="AA729" s="237">
        <v>20.285</v>
      </c>
    </row>
    <row r="730" spans="1:27" x14ac:dyDescent="0.25">
      <c r="A730" s="238">
        <v>45504.208333333336</v>
      </c>
      <c r="B730" s="237">
        <v>0</v>
      </c>
      <c r="C730" s="237">
        <v>0</v>
      </c>
      <c r="D730" s="237">
        <v>0</v>
      </c>
      <c r="E730" s="237">
        <v>0</v>
      </c>
      <c r="F730" s="237">
        <v>0</v>
      </c>
      <c r="G730" s="237">
        <v>0</v>
      </c>
      <c r="H730" s="237">
        <v>0</v>
      </c>
      <c r="I730" s="237">
        <v>0</v>
      </c>
      <c r="J730" s="237">
        <v>0</v>
      </c>
      <c r="K730" s="237">
        <v>0</v>
      </c>
      <c r="L730" s="237">
        <v>0</v>
      </c>
      <c r="M730" s="237">
        <v>0</v>
      </c>
      <c r="N730" s="237">
        <v>0</v>
      </c>
      <c r="O730" s="237">
        <v>0</v>
      </c>
      <c r="P730" s="237">
        <v>0</v>
      </c>
      <c r="Q730" s="237">
        <v>0</v>
      </c>
      <c r="R730" s="237">
        <v>0</v>
      </c>
      <c r="S730" s="237">
        <v>0</v>
      </c>
      <c r="T730" s="237">
        <v>0</v>
      </c>
      <c r="U730" s="237">
        <v>0</v>
      </c>
      <c r="V730" s="237">
        <v>0</v>
      </c>
      <c r="W730" s="237">
        <v>0</v>
      </c>
      <c r="X730" s="237">
        <v>0</v>
      </c>
      <c r="Y730" s="237">
        <v>0</v>
      </c>
      <c r="Z730" s="237">
        <v>20.561</v>
      </c>
      <c r="AA730" s="237">
        <v>20.309999999999999</v>
      </c>
    </row>
    <row r="731" spans="1:27" x14ac:dyDescent="0.25">
      <c r="A731" s="238">
        <v>45504.25</v>
      </c>
      <c r="B731" s="237">
        <v>0</v>
      </c>
      <c r="C731" s="237">
        <v>0</v>
      </c>
      <c r="D731" s="237">
        <v>0</v>
      </c>
      <c r="E731" s="237">
        <v>0</v>
      </c>
      <c r="F731" s="237">
        <v>0</v>
      </c>
      <c r="G731" s="237">
        <v>0</v>
      </c>
      <c r="H731" s="237">
        <v>0</v>
      </c>
      <c r="I731" s="237">
        <v>0</v>
      </c>
      <c r="J731" s="237">
        <v>0</v>
      </c>
      <c r="K731" s="237">
        <v>0</v>
      </c>
      <c r="L731" s="237">
        <v>0</v>
      </c>
      <c r="M731" s="237">
        <v>0</v>
      </c>
      <c r="N731" s="237">
        <v>0</v>
      </c>
      <c r="O731" s="237">
        <v>0</v>
      </c>
      <c r="P731" s="237">
        <v>0</v>
      </c>
      <c r="Q731" s="237">
        <v>0</v>
      </c>
      <c r="R731" s="237">
        <v>0</v>
      </c>
      <c r="S731" s="237">
        <v>0</v>
      </c>
      <c r="T731" s="237">
        <v>0</v>
      </c>
      <c r="U731" s="237">
        <v>0</v>
      </c>
      <c r="V731" s="237">
        <v>0</v>
      </c>
      <c r="W731" s="237">
        <v>0</v>
      </c>
      <c r="X731" s="237">
        <v>0</v>
      </c>
      <c r="Y731" s="237">
        <v>0</v>
      </c>
      <c r="Z731" s="237">
        <v>21.012</v>
      </c>
      <c r="AA731" s="237">
        <v>20.765000000000001</v>
      </c>
    </row>
    <row r="732" spans="1:27" x14ac:dyDescent="0.25">
      <c r="A732" s="238">
        <v>45504.291666666664</v>
      </c>
      <c r="B732" s="237">
        <v>228</v>
      </c>
      <c r="C732" s="237">
        <v>8.2159999999999993</v>
      </c>
      <c r="D732" s="237">
        <v>6.7720000000000002</v>
      </c>
      <c r="E732" s="237">
        <v>7.4379999999999997</v>
      </c>
      <c r="F732" s="237">
        <v>7.7119999999999997</v>
      </c>
      <c r="G732" s="237">
        <v>9.0869999999999997</v>
      </c>
      <c r="H732" s="237">
        <v>16.526</v>
      </c>
      <c r="I732" s="237">
        <v>16.562999999999999</v>
      </c>
      <c r="J732" s="237">
        <v>15.638999999999999</v>
      </c>
      <c r="K732" s="237">
        <v>15.144</v>
      </c>
      <c r="L732" s="237">
        <v>15.457000000000001</v>
      </c>
      <c r="M732" s="237">
        <v>15.456</v>
      </c>
      <c r="N732" s="237">
        <v>16</v>
      </c>
      <c r="O732" s="237">
        <v>16.015000000000001</v>
      </c>
      <c r="P732" s="237">
        <v>16.306000000000001</v>
      </c>
      <c r="Q732" s="237">
        <v>17.245999999999999</v>
      </c>
      <c r="R732" s="237">
        <v>16.12</v>
      </c>
      <c r="S732" s="237">
        <v>15.379</v>
      </c>
      <c r="T732" s="237">
        <v>15.917</v>
      </c>
      <c r="U732" s="237">
        <v>15.601000000000001</v>
      </c>
      <c r="V732" s="237">
        <v>15.441000000000001</v>
      </c>
      <c r="W732" s="237">
        <v>15.41</v>
      </c>
      <c r="X732" s="237">
        <v>16.411000000000001</v>
      </c>
      <c r="Y732" s="237">
        <v>15.534000000000001</v>
      </c>
      <c r="Z732" s="237">
        <v>21.266999999999999</v>
      </c>
      <c r="AA732" s="237">
        <v>21.039000000000001</v>
      </c>
    </row>
    <row r="733" spans="1:27" x14ac:dyDescent="0.25">
      <c r="A733" s="238">
        <v>45504.333333333336</v>
      </c>
      <c r="B733" s="237">
        <v>6928</v>
      </c>
      <c r="C733" s="237">
        <v>177.32</v>
      </c>
      <c r="D733" s="237">
        <v>130.61500000000001</v>
      </c>
      <c r="E733" s="237">
        <v>149.77799999999999</v>
      </c>
      <c r="F733" s="237">
        <v>171.07599999999999</v>
      </c>
      <c r="G733" s="237">
        <v>118.212</v>
      </c>
      <c r="H733" s="237">
        <v>401.90300000000002</v>
      </c>
      <c r="I733" s="237">
        <v>436.00299999999999</v>
      </c>
      <c r="J733" s="237">
        <v>383.73899999999998</v>
      </c>
      <c r="K733" s="237">
        <v>366.315</v>
      </c>
      <c r="L733" s="237">
        <v>354.53100000000001</v>
      </c>
      <c r="M733" s="237">
        <v>362.71600000000001</v>
      </c>
      <c r="N733" s="237">
        <v>381.048</v>
      </c>
      <c r="O733" s="237">
        <v>384.94499999999999</v>
      </c>
      <c r="P733" s="237">
        <v>421.60599999999999</v>
      </c>
      <c r="Q733" s="237">
        <v>439.77800000000002</v>
      </c>
      <c r="R733" s="237">
        <v>415.78500000000003</v>
      </c>
      <c r="S733" s="237">
        <v>378.58300000000003</v>
      </c>
      <c r="T733" s="237">
        <v>376.74599999999998</v>
      </c>
      <c r="U733" s="237">
        <v>377.81200000000001</v>
      </c>
      <c r="V733" s="237">
        <v>350.63099999999997</v>
      </c>
      <c r="W733" s="237">
        <v>386.452</v>
      </c>
      <c r="X733" s="237">
        <v>421.625</v>
      </c>
      <c r="Y733" s="237">
        <v>369.447</v>
      </c>
      <c r="Z733" s="237">
        <v>24.161000000000001</v>
      </c>
      <c r="AA733" s="237">
        <v>24.780999999999999</v>
      </c>
    </row>
    <row r="734" spans="1:27" x14ac:dyDescent="0.25">
      <c r="A734" s="238">
        <v>45504.375</v>
      </c>
      <c r="B734" s="237">
        <v>24144</v>
      </c>
      <c r="C734" s="237">
        <v>610.16800000000001</v>
      </c>
      <c r="D734" s="237">
        <v>553.15099999999995</v>
      </c>
      <c r="E734" s="237">
        <v>578.072</v>
      </c>
      <c r="F734" s="237">
        <v>601.87400000000002</v>
      </c>
      <c r="G734" s="237">
        <v>307.22300000000001</v>
      </c>
      <c r="H734" s="237">
        <v>1367.702</v>
      </c>
      <c r="I734" s="237">
        <v>1417.963</v>
      </c>
      <c r="J734" s="237">
        <v>1352.4079999999999</v>
      </c>
      <c r="K734" s="237">
        <v>1328.7280000000001</v>
      </c>
      <c r="L734" s="237">
        <v>1311.9090000000001</v>
      </c>
      <c r="M734" s="237">
        <v>1319.867</v>
      </c>
      <c r="N734" s="237">
        <v>1353.893</v>
      </c>
      <c r="O734" s="237">
        <v>1338.0119999999999</v>
      </c>
      <c r="P734" s="237">
        <v>1392.8979999999999</v>
      </c>
      <c r="Q734" s="237">
        <v>1424.963</v>
      </c>
      <c r="R734" s="237">
        <v>1414.8009999999999</v>
      </c>
      <c r="S734" s="237">
        <v>1350.4929999999999</v>
      </c>
      <c r="T734" s="237">
        <v>1331.56</v>
      </c>
      <c r="U734" s="237">
        <v>1345.479</v>
      </c>
      <c r="V734" s="237">
        <v>1307.414</v>
      </c>
      <c r="W734" s="237">
        <v>1363.4369999999999</v>
      </c>
      <c r="X734" s="237">
        <v>1406.1120000000001</v>
      </c>
      <c r="Y734" s="237">
        <v>1344.3910000000001</v>
      </c>
      <c r="Z734" s="237">
        <v>34.316000000000003</v>
      </c>
      <c r="AA734" s="237">
        <v>40.396000000000001</v>
      </c>
    </row>
    <row r="735" spans="1:27" x14ac:dyDescent="0.25">
      <c r="A735" s="238">
        <v>45504.416666666664</v>
      </c>
      <c r="B735" s="237">
        <v>33984</v>
      </c>
      <c r="C735" s="237">
        <v>827.21799999999996</v>
      </c>
      <c r="D735" s="237">
        <v>811.72</v>
      </c>
      <c r="E735" s="237">
        <v>819.55</v>
      </c>
      <c r="F735" s="237">
        <v>809.375</v>
      </c>
      <c r="G735" s="237">
        <v>502.82400000000001</v>
      </c>
      <c r="H735" s="237">
        <v>1902.1969999999999</v>
      </c>
      <c r="I735" s="237">
        <v>1907.8689999999999</v>
      </c>
      <c r="J735" s="237">
        <v>1897.4559999999999</v>
      </c>
      <c r="K735" s="237">
        <v>1889.847</v>
      </c>
      <c r="L735" s="237">
        <v>1885.92</v>
      </c>
      <c r="M735" s="237">
        <v>1885.0940000000001</v>
      </c>
      <c r="N735" s="237">
        <v>1912.0039999999999</v>
      </c>
      <c r="O735" s="237">
        <v>1882.8710000000001</v>
      </c>
      <c r="P735" s="237">
        <v>1889.316</v>
      </c>
      <c r="Q735" s="237">
        <v>1914.152</v>
      </c>
      <c r="R735" s="237">
        <v>1931.405</v>
      </c>
      <c r="S735" s="237">
        <v>1886.2909999999999</v>
      </c>
      <c r="T735" s="237">
        <v>1886.67</v>
      </c>
      <c r="U735" s="237">
        <v>1896.556</v>
      </c>
      <c r="V735" s="237">
        <v>1879.473</v>
      </c>
      <c r="W735" s="237">
        <v>1896.1849999999999</v>
      </c>
      <c r="X735" s="237">
        <v>1900.057</v>
      </c>
      <c r="Y735" s="237">
        <v>1891.961</v>
      </c>
      <c r="Z735" s="237">
        <v>36.968000000000004</v>
      </c>
      <c r="AA735" s="237">
        <v>48.51</v>
      </c>
    </row>
    <row r="736" spans="1:27" x14ac:dyDescent="0.25">
      <c r="A736" s="238">
        <v>45504.458333333336</v>
      </c>
      <c r="B736" s="237">
        <v>37046</v>
      </c>
      <c r="C736" s="237">
        <v>900.21799999999996</v>
      </c>
      <c r="D736" s="237">
        <v>887.12900000000002</v>
      </c>
      <c r="E736" s="237">
        <v>901.89499999999998</v>
      </c>
      <c r="F736" s="237">
        <v>882.11400000000003</v>
      </c>
      <c r="G736" s="237">
        <v>683.35699999999997</v>
      </c>
      <c r="H736" s="237">
        <v>2081.152</v>
      </c>
      <c r="I736" s="237">
        <v>2087.558</v>
      </c>
      <c r="J736" s="237">
        <v>2077.567</v>
      </c>
      <c r="K736" s="237">
        <v>2074.3009999999999</v>
      </c>
      <c r="L736" s="237">
        <v>2074.8069999999998</v>
      </c>
      <c r="M736" s="237">
        <v>2081.7170000000001</v>
      </c>
      <c r="N736" s="237">
        <v>2100.5259999999998</v>
      </c>
      <c r="O736" s="237">
        <v>2076.0219999999999</v>
      </c>
      <c r="P736" s="237">
        <v>2074.192</v>
      </c>
      <c r="Q736" s="237">
        <v>2099.7719999999999</v>
      </c>
      <c r="R736" s="237">
        <v>2121.89</v>
      </c>
      <c r="S736" s="237">
        <v>2079.7620000000002</v>
      </c>
      <c r="T736" s="237">
        <v>2083.0439999999999</v>
      </c>
      <c r="U736" s="237">
        <v>2094.7579999999998</v>
      </c>
      <c r="V736" s="237">
        <v>2086.328</v>
      </c>
      <c r="W736" s="237">
        <v>2093.2620000000002</v>
      </c>
      <c r="X736" s="237">
        <v>2090.85</v>
      </c>
      <c r="Y736" s="237">
        <v>2088.7849999999999</v>
      </c>
      <c r="Z736" s="237">
        <v>38.210999999999999</v>
      </c>
      <c r="AA736" s="237">
        <v>50.811999999999998</v>
      </c>
    </row>
    <row r="737" spans="1:27" x14ac:dyDescent="0.25">
      <c r="A737" s="238">
        <v>45504.5</v>
      </c>
      <c r="B737" s="237">
        <v>37903</v>
      </c>
      <c r="C737" s="237">
        <v>922.50199999999995</v>
      </c>
      <c r="D737" s="237">
        <v>912.67899999999997</v>
      </c>
      <c r="E737" s="237">
        <v>929.99300000000005</v>
      </c>
      <c r="F737" s="237">
        <v>909.56799999999998</v>
      </c>
      <c r="G737" s="237">
        <v>824.35299999999995</v>
      </c>
      <c r="H737" s="237">
        <v>2162.998</v>
      </c>
      <c r="I737" s="237">
        <v>2170.0419999999999</v>
      </c>
      <c r="J737" s="237">
        <v>2163.0410000000002</v>
      </c>
      <c r="K737" s="237">
        <v>2160.4850000000001</v>
      </c>
      <c r="L737" s="237">
        <v>2164.9029999999998</v>
      </c>
      <c r="M737" s="237">
        <v>2169.652</v>
      </c>
      <c r="N737" s="237">
        <v>2184.105</v>
      </c>
      <c r="O737" s="237">
        <v>2161.7739999999999</v>
      </c>
      <c r="P737" s="237">
        <v>2158.3829999999998</v>
      </c>
      <c r="Q737" s="237">
        <v>2177.6909999999998</v>
      </c>
      <c r="R737" s="237">
        <v>2209.4479999999999</v>
      </c>
      <c r="S737" s="237">
        <v>2169.5830000000001</v>
      </c>
      <c r="T737" s="237">
        <v>2175.8670000000002</v>
      </c>
      <c r="U737" s="237">
        <v>2189.9789999999998</v>
      </c>
      <c r="V737" s="237">
        <v>2190.8220000000001</v>
      </c>
      <c r="W737" s="237">
        <v>2185.5210000000002</v>
      </c>
      <c r="X737" s="237">
        <v>2183.9949999999999</v>
      </c>
      <c r="Y737" s="237">
        <v>2185.922</v>
      </c>
      <c r="Z737" s="237">
        <v>38.356999999999999</v>
      </c>
      <c r="AA737" s="237">
        <v>51.085000000000001</v>
      </c>
    </row>
    <row r="738" spans="1:27" x14ac:dyDescent="0.25">
      <c r="A738" s="238">
        <v>45504.541666666664</v>
      </c>
      <c r="B738" s="237">
        <v>39725</v>
      </c>
      <c r="C738" s="237">
        <v>916.01599999999996</v>
      </c>
      <c r="D738" s="237">
        <v>906.64499999999998</v>
      </c>
      <c r="E738" s="237">
        <v>925.19200000000001</v>
      </c>
      <c r="F738" s="237">
        <v>904.11</v>
      </c>
      <c r="G738" s="237">
        <v>897.07799999999997</v>
      </c>
      <c r="H738" s="237">
        <v>2184.34</v>
      </c>
      <c r="I738" s="237">
        <v>2189.4850000000001</v>
      </c>
      <c r="J738" s="237">
        <v>2193.1889999999999</v>
      </c>
      <c r="K738" s="237">
        <v>2192.4749999999999</v>
      </c>
      <c r="L738" s="237">
        <v>2198.837</v>
      </c>
      <c r="M738" s="237">
        <v>2203.4760000000001</v>
      </c>
      <c r="N738" s="237">
        <v>2209.875</v>
      </c>
      <c r="O738" s="237">
        <v>2190.779</v>
      </c>
      <c r="P738" s="237">
        <v>2182.5140000000001</v>
      </c>
      <c r="Q738" s="237">
        <v>2196.3739999999998</v>
      </c>
      <c r="R738" s="237">
        <v>2232.2950000000001</v>
      </c>
      <c r="S738" s="237">
        <v>2195.3200000000002</v>
      </c>
      <c r="T738" s="237">
        <v>2202.9059999999999</v>
      </c>
      <c r="U738" s="237">
        <v>2216.5940000000001</v>
      </c>
      <c r="V738" s="237">
        <v>2221.5039999999999</v>
      </c>
      <c r="W738" s="237">
        <v>2210.1669999999999</v>
      </c>
      <c r="X738" s="237">
        <v>2202.9879999999998</v>
      </c>
      <c r="Y738" s="237">
        <v>2207.7579999999998</v>
      </c>
      <c r="Z738" s="237">
        <v>37.627000000000002</v>
      </c>
      <c r="AA738" s="237">
        <v>49.7</v>
      </c>
    </row>
    <row r="739" spans="1:27" x14ac:dyDescent="0.25">
      <c r="A739" s="238">
        <v>45504.583333333336</v>
      </c>
      <c r="B739" s="237">
        <v>39962</v>
      </c>
      <c r="C739" s="237">
        <v>910.93600000000004</v>
      </c>
      <c r="D739" s="237">
        <v>902.447</v>
      </c>
      <c r="E739" s="237">
        <v>921.85599999999999</v>
      </c>
      <c r="F739" s="237">
        <v>899.57899999999995</v>
      </c>
      <c r="G739" s="237">
        <v>888.32399999999996</v>
      </c>
      <c r="H739" s="237">
        <v>2206.0990000000002</v>
      </c>
      <c r="I739" s="237">
        <v>2207.6889999999999</v>
      </c>
      <c r="J739" s="237">
        <v>2207.701</v>
      </c>
      <c r="K739" s="237">
        <v>2211.098</v>
      </c>
      <c r="L739" s="237">
        <v>2221.402</v>
      </c>
      <c r="M739" s="237">
        <v>2225.855</v>
      </c>
      <c r="N739" s="237">
        <v>2227.4690000000001</v>
      </c>
      <c r="O739" s="237">
        <v>2211.7170000000001</v>
      </c>
      <c r="P739" s="237">
        <v>2201.0309999999999</v>
      </c>
      <c r="Q739" s="237">
        <v>2210.4690000000001</v>
      </c>
      <c r="R739" s="237">
        <v>2242.444</v>
      </c>
      <c r="S739" s="237">
        <v>2209.8649999999998</v>
      </c>
      <c r="T739" s="237">
        <v>2222.078</v>
      </c>
      <c r="U739" s="237">
        <v>2234.9989999999998</v>
      </c>
      <c r="V739" s="237">
        <v>2246.7429999999999</v>
      </c>
      <c r="W739" s="237">
        <v>2231.0329999999999</v>
      </c>
      <c r="X739" s="237">
        <v>2215.366</v>
      </c>
      <c r="Y739" s="237">
        <v>2226.4670000000001</v>
      </c>
      <c r="Z739" s="237">
        <v>35.579000000000001</v>
      </c>
      <c r="AA739" s="237">
        <v>46.002000000000002</v>
      </c>
    </row>
    <row r="740" spans="1:27" x14ac:dyDescent="0.25">
      <c r="A740" s="238">
        <v>45504.625</v>
      </c>
      <c r="B740" s="237">
        <v>38816</v>
      </c>
      <c r="C740" s="237">
        <v>912.42200000000003</v>
      </c>
      <c r="D740" s="237">
        <v>904.23</v>
      </c>
      <c r="E740" s="237">
        <v>922.64800000000002</v>
      </c>
      <c r="F740" s="237">
        <v>899.80399999999997</v>
      </c>
      <c r="G740" s="237">
        <v>876.87699999999995</v>
      </c>
      <c r="H740" s="237">
        <v>2176.66</v>
      </c>
      <c r="I740" s="237">
        <v>2177.2809999999999</v>
      </c>
      <c r="J740" s="237">
        <v>2176.7289999999998</v>
      </c>
      <c r="K740" s="237">
        <v>2177.1729999999998</v>
      </c>
      <c r="L740" s="237">
        <v>2189.2849999999999</v>
      </c>
      <c r="M740" s="237">
        <v>2192.0740000000001</v>
      </c>
      <c r="N740" s="237">
        <v>2195.6590000000001</v>
      </c>
      <c r="O740" s="237">
        <v>2181.1329999999998</v>
      </c>
      <c r="P740" s="237">
        <v>2168.9740000000002</v>
      </c>
      <c r="Q740" s="237">
        <v>2181.1439999999998</v>
      </c>
      <c r="R740" s="237">
        <v>2213.59</v>
      </c>
      <c r="S740" s="237">
        <v>2178.0810000000001</v>
      </c>
      <c r="T740" s="237">
        <v>2189.7139999999999</v>
      </c>
      <c r="U740" s="237">
        <v>2200.39</v>
      </c>
      <c r="V740" s="237">
        <v>2213.7959999999998</v>
      </c>
      <c r="W740" s="237">
        <v>2200.0300000000002</v>
      </c>
      <c r="X740" s="237">
        <v>2181.9520000000002</v>
      </c>
      <c r="Y740" s="237">
        <v>2193.4140000000002</v>
      </c>
      <c r="Z740" s="237">
        <v>34.518000000000001</v>
      </c>
      <c r="AA740" s="237">
        <v>45.359000000000002</v>
      </c>
    </row>
    <row r="741" spans="1:27" x14ac:dyDescent="0.25">
      <c r="A741" s="238">
        <v>45504.666666666664</v>
      </c>
      <c r="B741" s="237">
        <v>38620</v>
      </c>
      <c r="C741" s="237">
        <v>911.67600000000004</v>
      </c>
      <c r="D741" s="237">
        <v>904.65800000000002</v>
      </c>
      <c r="E741" s="237">
        <v>921.36900000000003</v>
      </c>
      <c r="F741" s="237">
        <v>899.12099999999998</v>
      </c>
      <c r="G741" s="237">
        <v>791.94100000000003</v>
      </c>
      <c r="H741" s="237">
        <v>2139.1819999999998</v>
      </c>
      <c r="I741" s="237">
        <v>2144.3470000000002</v>
      </c>
      <c r="J741" s="237">
        <v>2143.5450000000001</v>
      </c>
      <c r="K741" s="237">
        <v>2146.87</v>
      </c>
      <c r="L741" s="237">
        <v>2158.23</v>
      </c>
      <c r="M741" s="237">
        <v>2163.183</v>
      </c>
      <c r="N741" s="237">
        <v>2168.7139999999999</v>
      </c>
      <c r="O741" s="237">
        <v>2149.837</v>
      </c>
      <c r="P741" s="237">
        <v>2139.6660000000002</v>
      </c>
      <c r="Q741" s="237">
        <v>2156.1970000000001</v>
      </c>
      <c r="R741" s="237">
        <v>2183.386</v>
      </c>
      <c r="S741" s="237">
        <v>2149.8809999999999</v>
      </c>
      <c r="T741" s="237">
        <v>2159.6559999999999</v>
      </c>
      <c r="U741" s="237">
        <v>2170.0300000000002</v>
      </c>
      <c r="V741" s="237">
        <v>2178.38</v>
      </c>
      <c r="W741" s="237">
        <v>2170.0120000000002</v>
      </c>
      <c r="X741" s="237">
        <v>2154.1239999999998</v>
      </c>
      <c r="Y741" s="237">
        <v>2168.7510000000002</v>
      </c>
      <c r="Z741" s="237">
        <v>38.459000000000003</v>
      </c>
      <c r="AA741" s="237">
        <v>49.258000000000003</v>
      </c>
    </row>
    <row r="742" spans="1:27" x14ac:dyDescent="0.25">
      <c r="A742" s="238">
        <v>45504.708333333336</v>
      </c>
      <c r="B742" s="237">
        <v>37746</v>
      </c>
      <c r="C742" s="237">
        <v>891.31799999999998</v>
      </c>
      <c r="D742" s="237">
        <v>884.00099999999998</v>
      </c>
      <c r="E742" s="237">
        <v>900.63599999999997</v>
      </c>
      <c r="F742" s="237">
        <v>879.32799999999997</v>
      </c>
      <c r="G742" s="237">
        <v>641.10500000000002</v>
      </c>
      <c r="H742" s="237">
        <v>2074.75</v>
      </c>
      <c r="I742" s="237">
        <v>2082.2910000000002</v>
      </c>
      <c r="J742" s="237">
        <v>2081.4540000000002</v>
      </c>
      <c r="K742" s="237">
        <v>2084.489</v>
      </c>
      <c r="L742" s="237">
        <v>2096.145</v>
      </c>
      <c r="M742" s="237">
        <v>2100.5810000000001</v>
      </c>
      <c r="N742" s="237">
        <v>2107.5929999999998</v>
      </c>
      <c r="O742" s="237">
        <v>2086.2220000000002</v>
      </c>
      <c r="P742" s="237">
        <v>2078.5250000000001</v>
      </c>
      <c r="Q742" s="237">
        <v>2095.6619999999998</v>
      </c>
      <c r="R742" s="237">
        <v>2122.0450000000001</v>
      </c>
      <c r="S742" s="237">
        <v>2085.8560000000002</v>
      </c>
      <c r="T742" s="237">
        <v>2094.683</v>
      </c>
      <c r="U742" s="237">
        <v>2101.4119999999998</v>
      </c>
      <c r="V742" s="237">
        <v>2105.9409999999998</v>
      </c>
      <c r="W742" s="237">
        <v>2106.5279999999998</v>
      </c>
      <c r="X742" s="237">
        <v>2091.8249999999998</v>
      </c>
      <c r="Y742" s="237">
        <v>2108.0509999999999</v>
      </c>
      <c r="Z742" s="237">
        <v>41.048000000000002</v>
      </c>
      <c r="AA742" s="237">
        <v>51.533999999999999</v>
      </c>
    </row>
    <row r="743" spans="1:27" x14ac:dyDescent="0.25">
      <c r="A743" s="238">
        <v>45504.75</v>
      </c>
      <c r="B743" s="237">
        <v>34145</v>
      </c>
      <c r="C743" s="237">
        <v>820.28099999999995</v>
      </c>
      <c r="D743" s="237">
        <v>813.69500000000005</v>
      </c>
      <c r="E743" s="237">
        <v>828.68</v>
      </c>
      <c r="F743" s="237">
        <v>809.07100000000003</v>
      </c>
      <c r="G743" s="237">
        <v>456.16399999999999</v>
      </c>
      <c r="H743" s="237">
        <v>1909.9559999999999</v>
      </c>
      <c r="I743" s="237">
        <v>1909.47</v>
      </c>
      <c r="J743" s="237">
        <v>1911.0150000000001</v>
      </c>
      <c r="K743" s="237">
        <v>1911.451</v>
      </c>
      <c r="L743" s="237">
        <v>1921.1959999999999</v>
      </c>
      <c r="M743" s="237">
        <v>1923.982</v>
      </c>
      <c r="N743" s="237">
        <v>1934.432</v>
      </c>
      <c r="O743" s="237">
        <v>1912.6659999999999</v>
      </c>
      <c r="P743" s="237">
        <v>1901.3109999999999</v>
      </c>
      <c r="Q743" s="237">
        <v>1922.932</v>
      </c>
      <c r="R743" s="237">
        <v>1947.8920000000001</v>
      </c>
      <c r="S743" s="237">
        <v>1910.421</v>
      </c>
      <c r="T743" s="237">
        <v>1920.473</v>
      </c>
      <c r="U743" s="237">
        <v>1922.979</v>
      </c>
      <c r="V743" s="237">
        <v>1926.1959999999999</v>
      </c>
      <c r="W743" s="237">
        <v>1933.934</v>
      </c>
      <c r="X743" s="237">
        <v>1912.0920000000001</v>
      </c>
      <c r="Y743" s="237">
        <v>1927.511</v>
      </c>
      <c r="Z743" s="237">
        <v>40.064</v>
      </c>
      <c r="AA743" s="237">
        <v>50</v>
      </c>
    </row>
    <row r="744" spans="1:27" x14ac:dyDescent="0.25">
      <c r="A744" s="238">
        <v>45504.791666666664</v>
      </c>
      <c r="B744" s="237">
        <v>26024</v>
      </c>
      <c r="C744" s="237">
        <v>635.79600000000005</v>
      </c>
      <c r="D744" s="237">
        <v>659.38199999999995</v>
      </c>
      <c r="E744" s="237">
        <v>657.81600000000003</v>
      </c>
      <c r="F744" s="237">
        <v>636.26099999999997</v>
      </c>
      <c r="G744" s="237">
        <v>216.565</v>
      </c>
      <c r="H744" s="237">
        <v>1461.933</v>
      </c>
      <c r="I744" s="237">
        <v>1433.499</v>
      </c>
      <c r="J744" s="237">
        <v>1476.7260000000001</v>
      </c>
      <c r="K744" s="237">
        <v>1476.883</v>
      </c>
      <c r="L744" s="237">
        <v>1492.684</v>
      </c>
      <c r="M744" s="237">
        <v>1480.808</v>
      </c>
      <c r="N744" s="237">
        <v>1485.9280000000001</v>
      </c>
      <c r="O744" s="237">
        <v>1470.413</v>
      </c>
      <c r="P744" s="237">
        <v>1431.662</v>
      </c>
      <c r="Q744" s="237">
        <v>1443.69</v>
      </c>
      <c r="R744" s="237">
        <v>1479.451</v>
      </c>
      <c r="S744" s="237">
        <v>1455.357</v>
      </c>
      <c r="T744" s="237">
        <v>1464.4970000000001</v>
      </c>
      <c r="U744" s="237">
        <v>1442.201</v>
      </c>
      <c r="V744" s="237">
        <v>1470.845</v>
      </c>
      <c r="W744" s="237">
        <v>1469.3219999999999</v>
      </c>
      <c r="X744" s="237">
        <v>1420.9380000000001</v>
      </c>
      <c r="Y744" s="237">
        <v>1457.704</v>
      </c>
      <c r="Z744" s="237">
        <v>38.183999999999997</v>
      </c>
      <c r="AA744" s="237">
        <v>46.633000000000003</v>
      </c>
    </row>
    <row r="745" spans="1:27" x14ac:dyDescent="0.25">
      <c r="A745" s="238">
        <v>45504.833333333336</v>
      </c>
      <c r="B745" s="237">
        <v>9116</v>
      </c>
      <c r="C745" s="237">
        <v>230.44499999999999</v>
      </c>
      <c r="D745" s="237">
        <v>278.70499999999998</v>
      </c>
      <c r="E745" s="237">
        <v>261.56099999999998</v>
      </c>
      <c r="F745" s="237">
        <v>240.86099999999999</v>
      </c>
      <c r="G745" s="237">
        <v>107.905</v>
      </c>
      <c r="H745" s="237">
        <v>507.89400000000001</v>
      </c>
      <c r="I745" s="237">
        <v>471.11200000000002</v>
      </c>
      <c r="J745" s="237">
        <v>510.00099999999998</v>
      </c>
      <c r="K745" s="237">
        <v>506.53500000000003</v>
      </c>
      <c r="L745" s="237">
        <v>517.01800000000003</v>
      </c>
      <c r="M745" s="237">
        <v>521.16600000000005</v>
      </c>
      <c r="N745" s="237">
        <v>525.49400000000003</v>
      </c>
      <c r="O745" s="237">
        <v>520.07299999999998</v>
      </c>
      <c r="P745" s="237">
        <v>473.20800000000003</v>
      </c>
      <c r="Q745" s="237">
        <v>482.99299999999999</v>
      </c>
      <c r="R745" s="237">
        <v>499.84399999999999</v>
      </c>
      <c r="S745" s="237">
        <v>497.98</v>
      </c>
      <c r="T745" s="237">
        <v>504.42099999999999</v>
      </c>
      <c r="U745" s="237">
        <v>484.37599999999998</v>
      </c>
      <c r="V745" s="237">
        <v>507.63499999999999</v>
      </c>
      <c r="W745" s="237">
        <v>494.56099999999998</v>
      </c>
      <c r="X745" s="237">
        <v>471.39699999999999</v>
      </c>
      <c r="Y745" s="237">
        <v>502.42599999999999</v>
      </c>
      <c r="Z745" s="237">
        <v>33.835000000000001</v>
      </c>
      <c r="AA745" s="237">
        <v>38.003999999999998</v>
      </c>
    </row>
    <row r="746" spans="1:27" x14ac:dyDescent="0.25">
      <c r="A746" s="238">
        <v>45504.875</v>
      </c>
      <c r="B746" s="237">
        <v>508</v>
      </c>
      <c r="C746" s="237">
        <v>12.464</v>
      </c>
      <c r="D746" s="237">
        <v>16.462</v>
      </c>
      <c r="E746" s="237">
        <v>14.705</v>
      </c>
      <c r="F746" s="237">
        <v>13.146000000000001</v>
      </c>
      <c r="G746" s="237">
        <v>10.215</v>
      </c>
      <c r="H746" s="237">
        <v>30.504999999999999</v>
      </c>
      <c r="I746" s="237">
        <v>28.152000000000001</v>
      </c>
      <c r="J746" s="237">
        <v>30.611999999999998</v>
      </c>
      <c r="K746" s="237">
        <v>30.91</v>
      </c>
      <c r="L746" s="237">
        <v>32.143000000000001</v>
      </c>
      <c r="M746" s="237">
        <v>30.664000000000001</v>
      </c>
      <c r="N746" s="237">
        <v>31.43</v>
      </c>
      <c r="O746" s="237">
        <v>31.454000000000001</v>
      </c>
      <c r="P746" s="237">
        <v>27.689</v>
      </c>
      <c r="Q746" s="237">
        <v>28.018999999999998</v>
      </c>
      <c r="R746" s="237">
        <v>29.294</v>
      </c>
      <c r="S746" s="237">
        <v>29.129000000000001</v>
      </c>
      <c r="T746" s="237">
        <v>29.78</v>
      </c>
      <c r="U746" s="237">
        <v>28.931000000000001</v>
      </c>
      <c r="V746" s="237">
        <v>31.207999999999998</v>
      </c>
      <c r="W746" s="237">
        <v>29.591000000000001</v>
      </c>
      <c r="X746" s="237">
        <v>26.573</v>
      </c>
      <c r="Y746" s="237">
        <v>28.728999999999999</v>
      </c>
      <c r="Z746" s="237">
        <v>27.449000000000002</v>
      </c>
      <c r="AA746" s="237">
        <v>27.8</v>
      </c>
    </row>
    <row r="747" spans="1:27" x14ac:dyDescent="0.25">
      <c r="A747" s="238">
        <v>45504.916666666664</v>
      </c>
      <c r="B747" s="237">
        <v>0</v>
      </c>
      <c r="C747" s="237">
        <v>0</v>
      </c>
      <c r="D747" s="237">
        <v>0</v>
      </c>
      <c r="E747" s="237">
        <v>0</v>
      </c>
      <c r="F747" s="237">
        <v>0</v>
      </c>
      <c r="G747" s="237">
        <v>0</v>
      </c>
      <c r="H747" s="237">
        <v>0</v>
      </c>
      <c r="I747" s="237">
        <v>0</v>
      </c>
      <c r="J747" s="237">
        <v>0</v>
      </c>
      <c r="K747" s="237">
        <v>0</v>
      </c>
      <c r="L747" s="237">
        <v>0</v>
      </c>
      <c r="M747" s="237">
        <v>0</v>
      </c>
      <c r="N747" s="237">
        <v>0</v>
      </c>
      <c r="O747" s="237">
        <v>0</v>
      </c>
      <c r="P747" s="237">
        <v>0</v>
      </c>
      <c r="Q747" s="237">
        <v>0</v>
      </c>
      <c r="R747" s="237">
        <v>0</v>
      </c>
      <c r="S747" s="237">
        <v>0</v>
      </c>
      <c r="T747" s="237">
        <v>0</v>
      </c>
      <c r="U747" s="237">
        <v>0</v>
      </c>
      <c r="V747" s="237">
        <v>0</v>
      </c>
      <c r="W747" s="237">
        <v>0</v>
      </c>
      <c r="X747" s="237">
        <v>0</v>
      </c>
      <c r="Y747" s="237">
        <v>0</v>
      </c>
      <c r="Z747" s="237">
        <v>24.472000000000001</v>
      </c>
      <c r="AA747" s="237">
        <v>23.94</v>
      </c>
    </row>
    <row r="748" spans="1:27" x14ac:dyDescent="0.25">
      <c r="A748" s="238">
        <v>45504.958333333336</v>
      </c>
      <c r="B748" s="237">
        <v>0</v>
      </c>
      <c r="C748" s="237">
        <v>0</v>
      </c>
      <c r="D748" s="237">
        <v>0</v>
      </c>
      <c r="E748" s="237">
        <v>0</v>
      </c>
      <c r="F748" s="237">
        <v>0</v>
      </c>
      <c r="G748" s="237">
        <v>0</v>
      </c>
      <c r="H748" s="237">
        <v>0</v>
      </c>
      <c r="I748" s="237">
        <v>0</v>
      </c>
      <c r="J748" s="237">
        <v>0</v>
      </c>
      <c r="K748" s="237">
        <v>0</v>
      </c>
      <c r="L748" s="237">
        <v>0</v>
      </c>
      <c r="M748" s="237">
        <v>0</v>
      </c>
      <c r="N748" s="237">
        <v>0</v>
      </c>
      <c r="O748" s="237">
        <v>0</v>
      </c>
      <c r="P748" s="237">
        <v>0</v>
      </c>
      <c r="Q748" s="237">
        <v>0</v>
      </c>
      <c r="R748" s="237">
        <v>0</v>
      </c>
      <c r="S748" s="237">
        <v>0</v>
      </c>
      <c r="T748" s="237">
        <v>0</v>
      </c>
      <c r="U748" s="237">
        <v>0</v>
      </c>
      <c r="V748" s="237">
        <v>0</v>
      </c>
      <c r="W748" s="237">
        <v>0</v>
      </c>
      <c r="X748" s="237">
        <v>0</v>
      </c>
      <c r="Y748" s="237">
        <v>0</v>
      </c>
      <c r="Z748" s="237">
        <v>23.13</v>
      </c>
      <c r="AA748" s="237">
        <v>22.535</v>
      </c>
    </row>
  </sheetData>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A1A6D5-AD85-49BE-9DA5-AF5F86EFC0FF}">
  <sheetPr codeName="Hoja7"/>
  <dimension ref="A1:AF778"/>
  <sheetViews>
    <sheetView workbookViewId="0">
      <pane ySplit="4" topLeftCell="A5" activePane="bottomLeft" state="frozen"/>
      <selection pane="bottomLeft" activeCell="K10" sqref="K10"/>
    </sheetView>
  </sheetViews>
  <sheetFormatPr defaultColWidth="11.5703125" defaultRowHeight="15" x14ac:dyDescent="0.25"/>
  <cols>
    <col min="1" max="1" width="15.5703125" bestFit="1" customWidth="1"/>
    <col min="5" max="5" width="6.85546875" customWidth="1"/>
    <col min="6" max="6" width="6" bestFit="1" customWidth="1"/>
    <col min="7" max="7" width="6" customWidth="1"/>
    <col min="8" max="8" width="13.28515625" bestFit="1" customWidth="1"/>
    <col min="10" max="10" width="11.5703125" style="217"/>
    <col min="13" max="30" width="5.28515625" customWidth="1"/>
    <col min="31" max="31" width="11.140625" customWidth="1"/>
  </cols>
  <sheetData>
    <row r="1" spans="1:31" x14ac:dyDescent="0.25">
      <c r="A1" t="s">
        <v>320</v>
      </c>
      <c r="O1" t="s">
        <v>377</v>
      </c>
      <c r="Q1" s="407">
        <f>(1-AB2)*Tablas!B34</f>
        <v>1099.5096532593177</v>
      </c>
      <c r="R1" s="407"/>
      <c r="S1" s="407"/>
      <c r="Z1" s="411" t="s">
        <v>378</v>
      </c>
      <c r="AA1" s="411"/>
      <c r="AB1" s="411" t="s">
        <v>378</v>
      </c>
      <c r="AC1" s="411"/>
      <c r="AD1" s="412" t="s">
        <v>379</v>
      </c>
      <c r="AE1" s="412"/>
    </row>
    <row r="2" spans="1:31" x14ac:dyDescent="0.25">
      <c r="A2" t="s">
        <v>322</v>
      </c>
      <c r="J2"/>
      <c r="X2" s="408"/>
      <c r="Y2" s="408"/>
      <c r="Z2" s="409">
        <f>SUMPRODUCT(eg,filtro,gref)/SUMPRODUCT(K:K,filtro,pp)</f>
        <v>0.77816074938118796</v>
      </c>
      <c r="AA2" s="409"/>
      <c r="AB2" s="409">
        <f>SUMPRODUCT(filtro,J:J,K:K)/SUMPRODUCT(filtro,K:K)</f>
        <v>0.99728445732039339</v>
      </c>
      <c r="AC2" s="409"/>
      <c r="AD2" s="410">
        <f>SUMIFS(K5:K724,H5:H724,1)</f>
        <v>300405.99125000014</v>
      </c>
      <c r="AE2" s="410"/>
    </row>
    <row r="3" spans="1:31" x14ac:dyDescent="0.25">
      <c r="A3" t="s">
        <v>348</v>
      </c>
      <c r="J3"/>
    </row>
    <row r="4" spans="1:31" x14ac:dyDescent="0.25">
      <c r="A4" t="s">
        <v>350</v>
      </c>
      <c r="B4" t="s">
        <v>380</v>
      </c>
      <c r="C4" t="s">
        <v>381</v>
      </c>
      <c r="D4" t="s">
        <v>382</v>
      </c>
      <c r="E4" t="s">
        <v>383</v>
      </c>
      <c r="F4" t="s">
        <v>384</v>
      </c>
      <c r="G4" t="s">
        <v>51</v>
      </c>
      <c r="H4" t="s">
        <v>385</v>
      </c>
      <c r="I4" t="s">
        <v>48</v>
      </c>
      <c r="J4" s="217" t="s">
        <v>49</v>
      </c>
      <c r="K4" s="3" t="s">
        <v>386</v>
      </c>
      <c r="L4" s="3" t="s">
        <v>387</v>
      </c>
      <c r="M4" s="3" t="s">
        <v>388</v>
      </c>
      <c r="N4" s="3" t="s">
        <v>389</v>
      </c>
      <c r="O4" s="3" t="s">
        <v>390</v>
      </c>
      <c r="P4" s="3" t="s">
        <v>391</v>
      </c>
      <c r="Q4" s="3" t="s">
        <v>392</v>
      </c>
      <c r="R4" s="3" t="s">
        <v>393</v>
      </c>
      <c r="S4" s="3" t="s">
        <v>394</v>
      </c>
      <c r="T4" s="3" t="s">
        <v>395</v>
      </c>
      <c r="U4" s="3" t="s">
        <v>396</v>
      </c>
      <c r="V4" s="3" t="s">
        <v>397</v>
      </c>
      <c r="W4" s="3" t="s">
        <v>398</v>
      </c>
      <c r="X4" s="3" t="s">
        <v>399</v>
      </c>
      <c r="Y4" s="3" t="s">
        <v>400</v>
      </c>
      <c r="Z4" s="3" t="s">
        <v>401</v>
      </c>
      <c r="AA4" s="3" t="s">
        <v>402</v>
      </c>
      <c r="AB4" s="3" t="s">
        <v>403</v>
      </c>
      <c r="AC4" s="3" t="s">
        <v>404</v>
      </c>
      <c r="AD4" s="3" t="s">
        <v>405</v>
      </c>
      <c r="AE4" s="3"/>
    </row>
    <row r="5" spans="1:31" x14ac:dyDescent="0.25">
      <c r="A5" s="1">
        <f>workdata!A5</f>
        <v>45474</v>
      </c>
      <c r="B5">
        <f>YEAR(A5)</f>
        <v>2024</v>
      </c>
      <c r="C5">
        <f>MONTH(A5)</f>
        <v>7</v>
      </c>
      <c r="D5">
        <f t="shared" ref="D5:D68" si="0">DAY(A5)</f>
        <v>1</v>
      </c>
      <c r="E5">
        <v>1000</v>
      </c>
      <c r="F5">
        <v>49890</v>
      </c>
      <c r="G5">
        <f>workdata!B5</f>
        <v>0</v>
      </c>
      <c r="H5">
        <f>IF(K5&gt;=100,1,0)</f>
        <v>0</v>
      </c>
      <c r="I5" s="217">
        <f>IFERROR(workdata!B5*1000*AUX!H5/(AUX!K5*50000),0)</f>
        <v>0</v>
      </c>
      <c r="J5" s="218">
        <f>AVERAGE(M5:AD5)</f>
        <v>0</v>
      </c>
      <c r="K5" s="222">
        <f>AVERAGE(workdata!C5:F5)</f>
        <v>0</v>
      </c>
      <c r="L5" s="3">
        <f>I5*K5</f>
        <v>0</v>
      </c>
      <c r="M5" s="217">
        <f>IFERROR(IF(workdata!H5&gt;=0.75*MAX(workdata!$H5:$Y5),1,workdata!H5/MAX(workdata!$H5:$Y5)),0)*$H5</f>
        <v>0</v>
      </c>
      <c r="N5" s="217">
        <f>IFERROR(IF(workdata!I5&gt;=0.75*MAX(workdata!$H5:$Y5),1,workdata!I5/MAX(workdata!$H5:$Y5)),0)*$H5</f>
        <v>0</v>
      </c>
      <c r="O5" s="217">
        <f>IFERROR(IF(workdata!J5&gt;=0.75*MAX(workdata!$H5:$Y5),1,workdata!J5/MAX(workdata!$H5:$Y5)),0)*$H5</f>
        <v>0</v>
      </c>
      <c r="P5" s="217">
        <f>IFERROR(IF(workdata!K5&gt;=0.75*MAX(workdata!$H5:$Y5),1,workdata!K5/MAX(workdata!$H5:$Y5)),0)*$H5</f>
        <v>0</v>
      </c>
      <c r="Q5" s="217">
        <f>IFERROR(IF(workdata!L5&gt;=0.75*MAX(workdata!$H5:$Y5),1,workdata!L5/MAX(workdata!$H5:$Y5)),0)*$H5</f>
        <v>0</v>
      </c>
      <c r="R5" s="217">
        <f>IFERROR(IF(workdata!M5&gt;=0.75*MAX(workdata!$H5:$Y5),1,workdata!M5/MAX(workdata!$H5:$Y5)),0)*$H5</f>
        <v>0</v>
      </c>
      <c r="S5" s="217">
        <f>IFERROR(IF(workdata!N5&gt;=0.75*MAX(workdata!$H5:$Y5),1,workdata!N5/MAX(workdata!$H5:$Y5)),0)*$H5</f>
        <v>0</v>
      </c>
      <c r="T5" s="217">
        <f>IFERROR(IF(workdata!O5&gt;=0.75*MAX(workdata!$H5:$Y5),1,workdata!O5/MAX(workdata!$H5:$Y5)),0)*$H5</f>
        <v>0</v>
      </c>
      <c r="U5" s="217">
        <f>IFERROR(IF(workdata!P5&gt;=0.75*MAX(workdata!$H5:$Y5),1,workdata!P5/MAX(workdata!$H5:$Y5)),0)*$H5</f>
        <v>0</v>
      </c>
      <c r="V5" s="217">
        <f>IFERROR(IF(workdata!Q5&gt;=0.75*MAX(workdata!$H5:$Y5),1,workdata!Q5/MAX(workdata!$H5:$Y5)),0)*$H5</f>
        <v>0</v>
      </c>
      <c r="W5" s="217">
        <f>IFERROR(IF(workdata!R5&gt;=0.75*MAX(workdata!$H5:$Y5),1,workdata!R5/MAX(workdata!$H5:$Y5)),0)*$H5</f>
        <v>0</v>
      </c>
      <c r="X5" s="217">
        <f>IFERROR(IF(workdata!S5&gt;=0.75*MAX(workdata!$H5:$Y5),1,workdata!S5/MAX(workdata!$H5:$Y5)),0)*$H5</f>
        <v>0</v>
      </c>
      <c r="Y5" s="217">
        <f>IFERROR(IF(workdata!T5&gt;=0.75*MAX(workdata!$H5:$Y5),1,workdata!T5/MAX(workdata!$H5:$Y5)),0)*$H5</f>
        <v>0</v>
      </c>
      <c r="Z5" s="217">
        <f>IFERROR(IF(workdata!U5&gt;=0.75*MAX(workdata!$H5:$Y5),1,workdata!U5/MAX(workdata!$H5:$Y5)),0)*$H5</f>
        <v>0</v>
      </c>
      <c r="AA5" s="217">
        <f>IFERROR(IF(workdata!V5&gt;=0.75*MAX(workdata!$H5:$Y5),1,workdata!V5/MAX(workdata!$H5:$Y5)),0)*$H5</f>
        <v>0</v>
      </c>
      <c r="AB5" s="217">
        <f>IFERROR(IF(workdata!W5&gt;=0.75*MAX(workdata!$H5:$Y5),1,workdata!W5/MAX(workdata!$H5:$Y5)),0)*$H5</f>
        <v>0</v>
      </c>
      <c r="AC5" s="217">
        <f>IFERROR(IF(workdata!X5&gt;=0.75*MAX(workdata!$H5:$Y5),1,workdata!X5/MAX(workdata!$H5:$Y5)),0)*$H5</f>
        <v>0</v>
      </c>
      <c r="AD5" s="217">
        <f>IFERROR(IF(workdata!Y5&gt;=0.75*MAX(workdata!$H5:$Y5),1,workdata!Y5/MAX(workdata!$H5:$Y5)),0)*$H5</f>
        <v>0</v>
      </c>
    </row>
    <row r="6" spans="1:31" x14ac:dyDescent="0.25">
      <c r="A6" s="1">
        <f>workdata!A6</f>
        <v>45474.041666666664</v>
      </c>
      <c r="B6">
        <f t="shared" ref="B6:B69" si="1">YEAR(A6)</f>
        <v>2024</v>
      </c>
      <c r="C6">
        <f t="shared" ref="C6:C69" si="2">MONTH(A6)</f>
        <v>7</v>
      </c>
      <c r="D6">
        <f t="shared" si="0"/>
        <v>1</v>
      </c>
      <c r="E6">
        <v>1000</v>
      </c>
      <c r="F6">
        <v>49890</v>
      </c>
      <c r="G6">
        <f>workdata!B6</f>
        <v>0</v>
      </c>
      <c r="H6">
        <f t="shared" ref="H6:H69" si="3">IF(K6&gt;=100,1,0)</f>
        <v>0</v>
      </c>
      <c r="I6" s="217">
        <f>IFERROR(workdata!B6*1000*AUX!H6/(AUX!K6*50000),0)</f>
        <v>0</v>
      </c>
      <c r="J6" s="218">
        <f t="shared" ref="J6:J69" si="4">AVERAGE(M6:AD6)</f>
        <v>0</v>
      </c>
      <c r="K6" s="222">
        <f>AVERAGE(workdata!C6:F6)</f>
        <v>0</v>
      </c>
      <c r="L6" s="3">
        <f t="shared" ref="L6:L69" si="5">I6*K6</f>
        <v>0</v>
      </c>
      <c r="M6" s="217">
        <f>IFERROR(IF(workdata!H6&gt;=0.75*MAX(workdata!$H6:$Y6),1,workdata!H6/MAX(workdata!$H6:$Y6)),0)*$H6</f>
        <v>0</v>
      </c>
      <c r="N6" s="217">
        <f>IFERROR(IF(workdata!I6&gt;=0.75*MAX(workdata!$H6:$Y6),1,workdata!I6/MAX(workdata!$H6:$Y6)),0)*$H6</f>
        <v>0</v>
      </c>
      <c r="O6" s="217">
        <f>IFERROR(IF(workdata!J6&gt;=0.75*MAX(workdata!$H6:$Y6),1,workdata!J6/MAX(workdata!$H6:$Y6)),0)*$H6</f>
        <v>0</v>
      </c>
      <c r="P6" s="217">
        <f>IFERROR(IF(workdata!K6&gt;=0.75*MAX(workdata!$H6:$Y6),1,workdata!K6/MAX(workdata!$H6:$Y6)),0)*$H6</f>
        <v>0</v>
      </c>
      <c r="Q6" s="217">
        <f>IFERROR(IF(workdata!L6&gt;=0.75*MAX(workdata!$H6:$Y6),1,workdata!L6/MAX(workdata!$H6:$Y6)),0)*$H6</f>
        <v>0</v>
      </c>
      <c r="R6" s="217">
        <f>IFERROR(IF(workdata!M6&gt;=0.75*MAX(workdata!$H6:$Y6),1,workdata!M6/MAX(workdata!$H6:$Y6)),0)*$H6</f>
        <v>0</v>
      </c>
      <c r="S6" s="217">
        <f>IFERROR(IF(workdata!N6&gt;=0.75*MAX(workdata!$H6:$Y6),1,workdata!N6/MAX(workdata!$H6:$Y6)),0)*$H6</f>
        <v>0</v>
      </c>
      <c r="T6" s="217">
        <f>IFERROR(IF(workdata!O6&gt;=0.75*MAX(workdata!$H6:$Y6),1,workdata!O6/MAX(workdata!$H6:$Y6)),0)*$H6</f>
        <v>0</v>
      </c>
      <c r="U6" s="217">
        <f>IFERROR(IF(workdata!P6&gt;=0.75*MAX(workdata!$H6:$Y6),1,workdata!P6/MAX(workdata!$H6:$Y6)),0)*$H6</f>
        <v>0</v>
      </c>
      <c r="V6" s="217">
        <f>IFERROR(IF(workdata!Q6&gt;=0.75*MAX(workdata!$H6:$Y6),1,workdata!Q6/MAX(workdata!$H6:$Y6)),0)*$H6</f>
        <v>0</v>
      </c>
      <c r="W6" s="217">
        <f>IFERROR(IF(workdata!R6&gt;=0.75*MAX(workdata!$H6:$Y6),1,workdata!R6/MAX(workdata!$H6:$Y6)),0)*$H6</f>
        <v>0</v>
      </c>
      <c r="X6" s="217">
        <f>IFERROR(IF(workdata!S6&gt;=0.75*MAX(workdata!$H6:$Y6),1,workdata!S6/MAX(workdata!$H6:$Y6)),0)*$H6</f>
        <v>0</v>
      </c>
      <c r="Y6" s="217">
        <f>IFERROR(IF(workdata!T6&gt;=0.75*MAX(workdata!$H6:$Y6),1,workdata!T6/MAX(workdata!$H6:$Y6)),0)*$H6</f>
        <v>0</v>
      </c>
      <c r="Z6" s="217">
        <f>IFERROR(IF(workdata!U6&gt;=0.75*MAX(workdata!$H6:$Y6),1,workdata!U6/MAX(workdata!$H6:$Y6)),0)*$H6</f>
        <v>0</v>
      </c>
      <c r="AA6" s="217">
        <f>IFERROR(IF(workdata!V6&gt;=0.75*MAX(workdata!$H6:$Y6),1,workdata!V6/MAX(workdata!$H6:$Y6)),0)*$H6</f>
        <v>0</v>
      </c>
      <c r="AB6" s="217">
        <f>IFERROR(IF(workdata!W6&gt;=0.75*MAX(workdata!$H6:$Y6),1,workdata!W6/MAX(workdata!$H6:$Y6)),0)*$H6</f>
        <v>0</v>
      </c>
      <c r="AC6" s="217">
        <f>IFERROR(IF(workdata!X6&gt;=0.75*MAX(workdata!$H6:$Y6),1,workdata!X6/MAX(workdata!$H6:$Y6)),0)*$H6</f>
        <v>0</v>
      </c>
      <c r="AD6" s="217">
        <f>IFERROR(IF(workdata!Y6&gt;=0.75*MAX(workdata!$H6:$Y6),1,workdata!Y6/MAX(workdata!$H6:$Y6)),0)*$H6</f>
        <v>0</v>
      </c>
    </row>
    <row r="7" spans="1:31" x14ac:dyDescent="0.25">
      <c r="A7" s="1">
        <f>workdata!A7</f>
        <v>45474.083333333336</v>
      </c>
      <c r="B7">
        <f t="shared" si="1"/>
        <v>2024</v>
      </c>
      <c r="C7">
        <f t="shared" si="2"/>
        <v>7</v>
      </c>
      <c r="D7">
        <f t="shared" si="0"/>
        <v>1</v>
      </c>
      <c r="E7">
        <v>1000</v>
      </c>
      <c r="F7">
        <v>49890</v>
      </c>
      <c r="G7">
        <f>workdata!B7</f>
        <v>0</v>
      </c>
      <c r="H7">
        <f t="shared" si="3"/>
        <v>0</v>
      </c>
      <c r="I7" s="217">
        <f>IFERROR(workdata!B7*1000*AUX!H7/(AUX!K7*50000),0)</f>
        <v>0</v>
      </c>
      <c r="J7" s="218">
        <f t="shared" si="4"/>
        <v>0</v>
      </c>
      <c r="K7" s="222">
        <f>AVERAGE(workdata!C7:F7)</f>
        <v>0</v>
      </c>
      <c r="L7" s="3">
        <f t="shared" si="5"/>
        <v>0</v>
      </c>
      <c r="M7" s="217">
        <f>IFERROR(IF(workdata!H7&gt;=0.75*MAX(workdata!$H7:$Y7),1,workdata!H7/MAX(workdata!$H7:$Y7)),0)*$H7</f>
        <v>0</v>
      </c>
      <c r="N7" s="217">
        <f>IFERROR(IF(workdata!I7&gt;=0.75*MAX(workdata!$H7:$Y7),1,workdata!I7/MAX(workdata!$H7:$Y7)),0)*$H7</f>
        <v>0</v>
      </c>
      <c r="O7" s="217">
        <f>IFERROR(IF(workdata!J7&gt;=0.75*MAX(workdata!$H7:$Y7),1,workdata!J7/MAX(workdata!$H7:$Y7)),0)*$H7</f>
        <v>0</v>
      </c>
      <c r="P7" s="217">
        <f>IFERROR(IF(workdata!K7&gt;=0.75*MAX(workdata!$H7:$Y7),1,workdata!K7/MAX(workdata!$H7:$Y7)),0)*$H7</f>
        <v>0</v>
      </c>
      <c r="Q7" s="217">
        <f>IFERROR(IF(workdata!L7&gt;=0.75*MAX(workdata!$H7:$Y7),1,workdata!L7/MAX(workdata!$H7:$Y7)),0)*$H7</f>
        <v>0</v>
      </c>
      <c r="R7" s="217">
        <f>IFERROR(IF(workdata!M7&gt;=0.75*MAX(workdata!$H7:$Y7),1,workdata!M7/MAX(workdata!$H7:$Y7)),0)*$H7</f>
        <v>0</v>
      </c>
      <c r="S7" s="217">
        <f>IFERROR(IF(workdata!N7&gt;=0.75*MAX(workdata!$H7:$Y7),1,workdata!N7/MAX(workdata!$H7:$Y7)),0)*$H7</f>
        <v>0</v>
      </c>
      <c r="T7" s="217">
        <f>IFERROR(IF(workdata!O7&gt;=0.75*MAX(workdata!$H7:$Y7),1,workdata!O7/MAX(workdata!$H7:$Y7)),0)*$H7</f>
        <v>0</v>
      </c>
      <c r="U7" s="217">
        <f>IFERROR(IF(workdata!P7&gt;=0.75*MAX(workdata!$H7:$Y7),1,workdata!P7/MAX(workdata!$H7:$Y7)),0)*$H7</f>
        <v>0</v>
      </c>
      <c r="V7" s="217">
        <f>IFERROR(IF(workdata!Q7&gt;=0.75*MAX(workdata!$H7:$Y7),1,workdata!Q7/MAX(workdata!$H7:$Y7)),0)*$H7</f>
        <v>0</v>
      </c>
      <c r="W7" s="217">
        <f>IFERROR(IF(workdata!R7&gt;=0.75*MAX(workdata!$H7:$Y7),1,workdata!R7/MAX(workdata!$H7:$Y7)),0)*$H7</f>
        <v>0</v>
      </c>
      <c r="X7" s="217">
        <f>IFERROR(IF(workdata!S7&gt;=0.75*MAX(workdata!$H7:$Y7),1,workdata!S7/MAX(workdata!$H7:$Y7)),0)*$H7</f>
        <v>0</v>
      </c>
      <c r="Y7" s="217">
        <f>IFERROR(IF(workdata!T7&gt;=0.75*MAX(workdata!$H7:$Y7),1,workdata!T7/MAX(workdata!$H7:$Y7)),0)*$H7</f>
        <v>0</v>
      </c>
      <c r="Z7" s="217">
        <f>IFERROR(IF(workdata!U7&gt;=0.75*MAX(workdata!$H7:$Y7),1,workdata!U7/MAX(workdata!$H7:$Y7)),0)*$H7</f>
        <v>0</v>
      </c>
      <c r="AA7" s="217">
        <f>IFERROR(IF(workdata!V7&gt;=0.75*MAX(workdata!$H7:$Y7),1,workdata!V7/MAX(workdata!$H7:$Y7)),0)*$H7</f>
        <v>0</v>
      </c>
      <c r="AB7" s="217">
        <f>IFERROR(IF(workdata!W7&gt;=0.75*MAX(workdata!$H7:$Y7),1,workdata!W7/MAX(workdata!$H7:$Y7)),0)*$H7</f>
        <v>0</v>
      </c>
      <c r="AC7" s="217">
        <f>IFERROR(IF(workdata!X7&gt;=0.75*MAX(workdata!$H7:$Y7),1,workdata!X7/MAX(workdata!$H7:$Y7)),0)*$H7</f>
        <v>0</v>
      </c>
      <c r="AD7" s="217">
        <f>IFERROR(IF(workdata!Y7&gt;=0.75*MAX(workdata!$H7:$Y7),1,workdata!Y7/MAX(workdata!$H7:$Y7)),0)*$H7</f>
        <v>0</v>
      </c>
    </row>
    <row r="8" spans="1:31" x14ac:dyDescent="0.25">
      <c r="A8" s="1">
        <f>workdata!A8</f>
        <v>45474.125</v>
      </c>
      <c r="B8">
        <f t="shared" si="1"/>
        <v>2024</v>
      </c>
      <c r="C8">
        <f t="shared" si="2"/>
        <v>7</v>
      </c>
      <c r="D8">
        <f t="shared" si="0"/>
        <v>1</v>
      </c>
      <c r="E8">
        <v>1000</v>
      </c>
      <c r="F8">
        <v>49890</v>
      </c>
      <c r="G8">
        <f>workdata!B8</f>
        <v>0</v>
      </c>
      <c r="H8">
        <f t="shared" si="3"/>
        <v>0</v>
      </c>
      <c r="I8" s="217">
        <f>IFERROR(workdata!B8*1000*AUX!H8/(AUX!K8*50000),0)</f>
        <v>0</v>
      </c>
      <c r="J8" s="218">
        <f t="shared" si="4"/>
        <v>0</v>
      </c>
      <c r="K8" s="222">
        <f>AVERAGE(workdata!C8:F8)</f>
        <v>0</v>
      </c>
      <c r="L8" s="3">
        <f t="shared" si="5"/>
        <v>0</v>
      </c>
      <c r="M8" s="217">
        <f>IFERROR(IF(workdata!H8&gt;=0.75*MAX(workdata!$H8:$Y8),1,workdata!H8/MAX(workdata!$H8:$Y8)),0)*$H8</f>
        <v>0</v>
      </c>
      <c r="N8" s="217">
        <f>IFERROR(IF(workdata!I8&gt;=0.75*MAX(workdata!$H8:$Y8),1,workdata!I8/MAX(workdata!$H8:$Y8)),0)*$H8</f>
        <v>0</v>
      </c>
      <c r="O8" s="217">
        <f>IFERROR(IF(workdata!J8&gt;=0.75*MAX(workdata!$H8:$Y8),1,workdata!J8/MAX(workdata!$H8:$Y8)),0)*$H8</f>
        <v>0</v>
      </c>
      <c r="P8" s="217">
        <f>IFERROR(IF(workdata!K8&gt;=0.75*MAX(workdata!$H8:$Y8),1,workdata!K8/MAX(workdata!$H8:$Y8)),0)*$H8</f>
        <v>0</v>
      </c>
      <c r="Q8" s="217">
        <f>IFERROR(IF(workdata!L8&gt;=0.75*MAX(workdata!$H8:$Y8),1,workdata!L8/MAX(workdata!$H8:$Y8)),0)*$H8</f>
        <v>0</v>
      </c>
      <c r="R8" s="217">
        <f>IFERROR(IF(workdata!M8&gt;=0.75*MAX(workdata!$H8:$Y8),1,workdata!M8/MAX(workdata!$H8:$Y8)),0)*$H8</f>
        <v>0</v>
      </c>
      <c r="S8" s="217">
        <f>IFERROR(IF(workdata!N8&gt;=0.75*MAX(workdata!$H8:$Y8),1,workdata!N8/MAX(workdata!$H8:$Y8)),0)*$H8</f>
        <v>0</v>
      </c>
      <c r="T8" s="217">
        <f>IFERROR(IF(workdata!O8&gt;=0.75*MAX(workdata!$H8:$Y8),1,workdata!O8/MAX(workdata!$H8:$Y8)),0)*$H8</f>
        <v>0</v>
      </c>
      <c r="U8" s="217">
        <f>IFERROR(IF(workdata!P8&gt;=0.75*MAX(workdata!$H8:$Y8),1,workdata!P8/MAX(workdata!$H8:$Y8)),0)*$H8</f>
        <v>0</v>
      </c>
      <c r="V8" s="217">
        <f>IFERROR(IF(workdata!Q8&gt;=0.75*MAX(workdata!$H8:$Y8),1,workdata!Q8/MAX(workdata!$H8:$Y8)),0)*$H8</f>
        <v>0</v>
      </c>
      <c r="W8" s="217">
        <f>IFERROR(IF(workdata!R8&gt;=0.75*MAX(workdata!$H8:$Y8),1,workdata!R8/MAX(workdata!$H8:$Y8)),0)*$H8</f>
        <v>0</v>
      </c>
      <c r="X8" s="217">
        <f>IFERROR(IF(workdata!S8&gt;=0.75*MAX(workdata!$H8:$Y8),1,workdata!S8/MAX(workdata!$H8:$Y8)),0)*$H8</f>
        <v>0</v>
      </c>
      <c r="Y8" s="217">
        <f>IFERROR(IF(workdata!T8&gt;=0.75*MAX(workdata!$H8:$Y8),1,workdata!T8/MAX(workdata!$H8:$Y8)),0)*$H8</f>
        <v>0</v>
      </c>
      <c r="Z8" s="217">
        <f>IFERROR(IF(workdata!U8&gt;=0.75*MAX(workdata!$H8:$Y8),1,workdata!U8/MAX(workdata!$H8:$Y8)),0)*$H8</f>
        <v>0</v>
      </c>
      <c r="AA8" s="217">
        <f>IFERROR(IF(workdata!V8&gt;=0.75*MAX(workdata!$H8:$Y8),1,workdata!V8/MAX(workdata!$H8:$Y8)),0)*$H8</f>
        <v>0</v>
      </c>
      <c r="AB8" s="217">
        <f>IFERROR(IF(workdata!W8&gt;=0.75*MAX(workdata!$H8:$Y8),1,workdata!W8/MAX(workdata!$H8:$Y8)),0)*$H8</f>
        <v>0</v>
      </c>
      <c r="AC8" s="217">
        <f>IFERROR(IF(workdata!X8&gt;=0.75*MAX(workdata!$H8:$Y8),1,workdata!X8/MAX(workdata!$H8:$Y8)),0)*$H8</f>
        <v>0</v>
      </c>
      <c r="AD8" s="217">
        <f>IFERROR(IF(workdata!Y8&gt;=0.75*MAX(workdata!$H8:$Y8),1,workdata!Y8/MAX(workdata!$H8:$Y8)),0)*$H8</f>
        <v>0</v>
      </c>
    </row>
    <row r="9" spans="1:31" x14ac:dyDescent="0.25">
      <c r="A9" s="1">
        <f>workdata!A9</f>
        <v>45474.166666666664</v>
      </c>
      <c r="B9">
        <f t="shared" si="1"/>
        <v>2024</v>
      </c>
      <c r="C9">
        <f t="shared" si="2"/>
        <v>7</v>
      </c>
      <c r="D9">
        <f t="shared" si="0"/>
        <v>1</v>
      </c>
      <c r="E9">
        <v>1000</v>
      </c>
      <c r="F9">
        <v>49890</v>
      </c>
      <c r="G9">
        <f>workdata!B9</f>
        <v>0</v>
      </c>
      <c r="H9">
        <f t="shared" si="3"/>
        <v>0</v>
      </c>
      <c r="I9" s="217">
        <f>IFERROR(workdata!B9*1000*AUX!H9/(AUX!K9*50000),0)</f>
        <v>0</v>
      </c>
      <c r="J9" s="218">
        <f t="shared" si="4"/>
        <v>0</v>
      </c>
      <c r="K9" s="222">
        <f>AVERAGE(workdata!C9:F9)</f>
        <v>0</v>
      </c>
      <c r="L9" s="3">
        <f t="shared" si="5"/>
        <v>0</v>
      </c>
      <c r="M9" s="217">
        <f>IFERROR(IF(workdata!H9&gt;=0.75*MAX(workdata!$H9:$Y9),1,workdata!H9/MAX(workdata!$H9:$Y9)),0)*$H9</f>
        <v>0</v>
      </c>
      <c r="N9" s="217">
        <f>IFERROR(IF(workdata!I9&gt;=0.75*MAX(workdata!$H9:$Y9),1,workdata!I9/MAX(workdata!$H9:$Y9)),0)*$H9</f>
        <v>0</v>
      </c>
      <c r="O9" s="217">
        <f>IFERROR(IF(workdata!J9&gt;=0.75*MAX(workdata!$H9:$Y9),1,workdata!J9/MAX(workdata!$H9:$Y9)),0)*$H9</f>
        <v>0</v>
      </c>
      <c r="P9" s="217">
        <f>IFERROR(IF(workdata!K9&gt;=0.75*MAX(workdata!$H9:$Y9),1,workdata!K9/MAX(workdata!$H9:$Y9)),0)*$H9</f>
        <v>0</v>
      </c>
      <c r="Q9" s="217">
        <f>IFERROR(IF(workdata!L9&gt;=0.75*MAX(workdata!$H9:$Y9),1,workdata!L9/MAX(workdata!$H9:$Y9)),0)*$H9</f>
        <v>0</v>
      </c>
      <c r="R9" s="217">
        <f>IFERROR(IF(workdata!M9&gt;=0.75*MAX(workdata!$H9:$Y9),1,workdata!M9/MAX(workdata!$H9:$Y9)),0)*$H9</f>
        <v>0</v>
      </c>
      <c r="S9" s="217">
        <f>IFERROR(IF(workdata!N9&gt;=0.75*MAX(workdata!$H9:$Y9),1,workdata!N9/MAX(workdata!$H9:$Y9)),0)*$H9</f>
        <v>0</v>
      </c>
      <c r="T9" s="217">
        <f>IFERROR(IF(workdata!O9&gt;=0.75*MAX(workdata!$H9:$Y9),1,workdata!O9/MAX(workdata!$H9:$Y9)),0)*$H9</f>
        <v>0</v>
      </c>
      <c r="U9" s="217">
        <f>IFERROR(IF(workdata!P9&gt;=0.75*MAX(workdata!$H9:$Y9),1,workdata!P9/MAX(workdata!$H9:$Y9)),0)*$H9</f>
        <v>0</v>
      </c>
      <c r="V9" s="217">
        <f>IFERROR(IF(workdata!Q9&gt;=0.75*MAX(workdata!$H9:$Y9),1,workdata!Q9/MAX(workdata!$H9:$Y9)),0)*$H9</f>
        <v>0</v>
      </c>
      <c r="W9" s="217">
        <f>IFERROR(IF(workdata!R9&gt;=0.75*MAX(workdata!$H9:$Y9),1,workdata!R9/MAX(workdata!$H9:$Y9)),0)*$H9</f>
        <v>0</v>
      </c>
      <c r="X9" s="217">
        <f>IFERROR(IF(workdata!S9&gt;=0.75*MAX(workdata!$H9:$Y9),1,workdata!S9/MAX(workdata!$H9:$Y9)),0)*$H9</f>
        <v>0</v>
      </c>
      <c r="Y9" s="217">
        <f>IFERROR(IF(workdata!T9&gt;=0.75*MAX(workdata!$H9:$Y9),1,workdata!T9/MAX(workdata!$H9:$Y9)),0)*$H9</f>
        <v>0</v>
      </c>
      <c r="Z9" s="217">
        <f>IFERROR(IF(workdata!U9&gt;=0.75*MAX(workdata!$H9:$Y9),1,workdata!U9/MAX(workdata!$H9:$Y9)),0)*$H9</f>
        <v>0</v>
      </c>
      <c r="AA9" s="217">
        <f>IFERROR(IF(workdata!V9&gt;=0.75*MAX(workdata!$H9:$Y9),1,workdata!V9/MAX(workdata!$H9:$Y9)),0)*$H9</f>
        <v>0</v>
      </c>
      <c r="AB9" s="217">
        <f>IFERROR(IF(workdata!W9&gt;=0.75*MAX(workdata!$H9:$Y9),1,workdata!W9/MAX(workdata!$H9:$Y9)),0)*$H9</f>
        <v>0</v>
      </c>
      <c r="AC9" s="217">
        <f>IFERROR(IF(workdata!X9&gt;=0.75*MAX(workdata!$H9:$Y9),1,workdata!X9/MAX(workdata!$H9:$Y9)),0)*$H9</f>
        <v>0</v>
      </c>
      <c r="AD9" s="217">
        <f>IFERROR(IF(workdata!Y9&gt;=0.75*MAX(workdata!$H9:$Y9),1,workdata!Y9/MAX(workdata!$H9:$Y9)),0)*$H9</f>
        <v>0</v>
      </c>
    </row>
    <row r="10" spans="1:31" x14ac:dyDescent="0.25">
      <c r="A10" s="1">
        <f>workdata!A10</f>
        <v>45474.208333333336</v>
      </c>
      <c r="B10">
        <f t="shared" si="1"/>
        <v>2024</v>
      </c>
      <c r="C10">
        <f t="shared" si="2"/>
        <v>7</v>
      </c>
      <c r="D10">
        <f t="shared" si="0"/>
        <v>1</v>
      </c>
      <c r="E10">
        <v>1000</v>
      </c>
      <c r="F10">
        <v>49890</v>
      </c>
      <c r="G10">
        <f>workdata!B10</f>
        <v>0</v>
      </c>
      <c r="H10">
        <f t="shared" si="3"/>
        <v>0</v>
      </c>
      <c r="I10" s="217">
        <f>IFERROR(workdata!B10*1000*AUX!H10/(AUX!K10*50000),0)</f>
        <v>0</v>
      </c>
      <c r="J10" s="218">
        <f t="shared" si="4"/>
        <v>0</v>
      </c>
      <c r="K10" s="222">
        <f>AVERAGE(workdata!C10:F10)</f>
        <v>0</v>
      </c>
      <c r="L10" s="3">
        <f t="shared" si="5"/>
        <v>0</v>
      </c>
      <c r="M10" s="217">
        <f>IFERROR(IF(workdata!H10&gt;=0.75*MAX(workdata!$H10:$Y10),1,workdata!H10/MAX(workdata!$H10:$Y10)),0)*$H10</f>
        <v>0</v>
      </c>
      <c r="N10" s="217">
        <f>IFERROR(IF(workdata!I10&gt;=0.75*MAX(workdata!$H10:$Y10),1,workdata!I10/MAX(workdata!$H10:$Y10)),0)*$H10</f>
        <v>0</v>
      </c>
      <c r="O10" s="217">
        <f>IFERROR(IF(workdata!J10&gt;=0.75*MAX(workdata!$H10:$Y10),1,workdata!J10/MAX(workdata!$H10:$Y10)),0)*$H10</f>
        <v>0</v>
      </c>
      <c r="P10" s="217">
        <f>IFERROR(IF(workdata!K10&gt;=0.75*MAX(workdata!$H10:$Y10),1,workdata!K10/MAX(workdata!$H10:$Y10)),0)*$H10</f>
        <v>0</v>
      </c>
      <c r="Q10" s="217">
        <f>IFERROR(IF(workdata!L10&gt;=0.75*MAX(workdata!$H10:$Y10),1,workdata!L10/MAX(workdata!$H10:$Y10)),0)*$H10</f>
        <v>0</v>
      </c>
      <c r="R10" s="217">
        <f>IFERROR(IF(workdata!M10&gt;=0.75*MAX(workdata!$H10:$Y10),1,workdata!M10/MAX(workdata!$H10:$Y10)),0)*$H10</f>
        <v>0</v>
      </c>
      <c r="S10" s="217">
        <f>IFERROR(IF(workdata!N10&gt;=0.75*MAX(workdata!$H10:$Y10),1,workdata!N10/MAX(workdata!$H10:$Y10)),0)*$H10</f>
        <v>0</v>
      </c>
      <c r="T10" s="217">
        <f>IFERROR(IF(workdata!O10&gt;=0.75*MAX(workdata!$H10:$Y10),1,workdata!O10/MAX(workdata!$H10:$Y10)),0)*$H10</f>
        <v>0</v>
      </c>
      <c r="U10" s="217">
        <f>IFERROR(IF(workdata!P10&gt;=0.75*MAX(workdata!$H10:$Y10),1,workdata!P10/MAX(workdata!$H10:$Y10)),0)*$H10</f>
        <v>0</v>
      </c>
      <c r="V10" s="217">
        <f>IFERROR(IF(workdata!Q10&gt;=0.75*MAX(workdata!$H10:$Y10),1,workdata!Q10/MAX(workdata!$H10:$Y10)),0)*$H10</f>
        <v>0</v>
      </c>
      <c r="W10" s="217">
        <f>IFERROR(IF(workdata!R10&gt;=0.75*MAX(workdata!$H10:$Y10),1,workdata!R10/MAX(workdata!$H10:$Y10)),0)*$H10</f>
        <v>0</v>
      </c>
      <c r="X10" s="217">
        <f>IFERROR(IF(workdata!S10&gt;=0.75*MAX(workdata!$H10:$Y10),1,workdata!S10/MAX(workdata!$H10:$Y10)),0)*$H10</f>
        <v>0</v>
      </c>
      <c r="Y10" s="217">
        <f>IFERROR(IF(workdata!T10&gt;=0.75*MAX(workdata!$H10:$Y10),1,workdata!T10/MAX(workdata!$H10:$Y10)),0)*$H10</f>
        <v>0</v>
      </c>
      <c r="Z10" s="217">
        <f>IFERROR(IF(workdata!U10&gt;=0.75*MAX(workdata!$H10:$Y10),1,workdata!U10/MAX(workdata!$H10:$Y10)),0)*$H10</f>
        <v>0</v>
      </c>
      <c r="AA10" s="217">
        <f>IFERROR(IF(workdata!V10&gt;=0.75*MAX(workdata!$H10:$Y10),1,workdata!V10/MAX(workdata!$H10:$Y10)),0)*$H10</f>
        <v>0</v>
      </c>
      <c r="AB10" s="217">
        <f>IFERROR(IF(workdata!W10&gt;=0.75*MAX(workdata!$H10:$Y10),1,workdata!W10/MAX(workdata!$H10:$Y10)),0)*$H10</f>
        <v>0</v>
      </c>
      <c r="AC10" s="217">
        <f>IFERROR(IF(workdata!X10&gt;=0.75*MAX(workdata!$H10:$Y10),1,workdata!X10/MAX(workdata!$H10:$Y10)),0)*$H10</f>
        <v>0</v>
      </c>
      <c r="AD10" s="217">
        <f>IFERROR(IF(workdata!Y10&gt;=0.75*MAX(workdata!$H10:$Y10),1,workdata!Y10/MAX(workdata!$H10:$Y10)),0)*$H10</f>
        <v>0</v>
      </c>
    </row>
    <row r="11" spans="1:31" x14ac:dyDescent="0.25">
      <c r="A11" s="1">
        <f>workdata!A11</f>
        <v>45474.25</v>
      </c>
      <c r="B11">
        <f t="shared" si="1"/>
        <v>2024</v>
      </c>
      <c r="C11">
        <f t="shared" si="2"/>
        <v>7</v>
      </c>
      <c r="D11">
        <f t="shared" si="0"/>
        <v>1</v>
      </c>
      <c r="E11">
        <v>1000</v>
      </c>
      <c r="F11">
        <v>49890</v>
      </c>
      <c r="G11">
        <f>workdata!B11</f>
        <v>0</v>
      </c>
      <c r="H11">
        <f t="shared" si="3"/>
        <v>0</v>
      </c>
      <c r="I11" s="217">
        <f>IFERROR(workdata!B11*1000*AUX!H11/(AUX!K11*50000),0)</f>
        <v>0</v>
      </c>
      <c r="J11" s="218">
        <f t="shared" si="4"/>
        <v>0</v>
      </c>
      <c r="K11" s="222">
        <f>AVERAGE(workdata!C11:F11)</f>
        <v>0</v>
      </c>
      <c r="L11" s="3">
        <f t="shared" si="5"/>
        <v>0</v>
      </c>
      <c r="M11" s="217">
        <f>IFERROR(IF(workdata!H11&gt;=0.75*MAX(workdata!$H11:$Y11),1,workdata!H11/MAX(workdata!$H11:$Y11)),0)*$H11</f>
        <v>0</v>
      </c>
      <c r="N11" s="217">
        <f>IFERROR(IF(workdata!I11&gt;=0.75*MAX(workdata!$H11:$Y11),1,workdata!I11/MAX(workdata!$H11:$Y11)),0)*$H11</f>
        <v>0</v>
      </c>
      <c r="O11" s="217">
        <f>IFERROR(IF(workdata!J11&gt;=0.75*MAX(workdata!$H11:$Y11),1,workdata!J11/MAX(workdata!$H11:$Y11)),0)*$H11</f>
        <v>0</v>
      </c>
      <c r="P11" s="217">
        <f>IFERROR(IF(workdata!K11&gt;=0.75*MAX(workdata!$H11:$Y11),1,workdata!K11/MAX(workdata!$H11:$Y11)),0)*$H11</f>
        <v>0</v>
      </c>
      <c r="Q11" s="217">
        <f>IFERROR(IF(workdata!L11&gt;=0.75*MAX(workdata!$H11:$Y11),1,workdata!L11/MAX(workdata!$H11:$Y11)),0)*$H11</f>
        <v>0</v>
      </c>
      <c r="R11" s="217">
        <f>IFERROR(IF(workdata!M11&gt;=0.75*MAX(workdata!$H11:$Y11),1,workdata!M11/MAX(workdata!$H11:$Y11)),0)*$H11</f>
        <v>0</v>
      </c>
      <c r="S11" s="217">
        <f>IFERROR(IF(workdata!N11&gt;=0.75*MAX(workdata!$H11:$Y11),1,workdata!N11/MAX(workdata!$H11:$Y11)),0)*$H11</f>
        <v>0</v>
      </c>
      <c r="T11" s="217">
        <f>IFERROR(IF(workdata!O11&gt;=0.75*MAX(workdata!$H11:$Y11),1,workdata!O11/MAX(workdata!$H11:$Y11)),0)*$H11</f>
        <v>0</v>
      </c>
      <c r="U11" s="217">
        <f>IFERROR(IF(workdata!P11&gt;=0.75*MAX(workdata!$H11:$Y11),1,workdata!P11/MAX(workdata!$H11:$Y11)),0)*$H11</f>
        <v>0</v>
      </c>
      <c r="V11" s="217">
        <f>IFERROR(IF(workdata!Q11&gt;=0.75*MAX(workdata!$H11:$Y11),1,workdata!Q11/MAX(workdata!$H11:$Y11)),0)*$H11</f>
        <v>0</v>
      </c>
      <c r="W11" s="217">
        <f>IFERROR(IF(workdata!R11&gt;=0.75*MAX(workdata!$H11:$Y11),1,workdata!R11/MAX(workdata!$H11:$Y11)),0)*$H11</f>
        <v>0</v>
      </c>
      <c r="X11" s="217">
        <f>IFERROR(IF(workdata!S11&gt;=0.75*MAX(workdata!$H11:$Y11),1,workdata!S11/MAX(workdata!$H11:$Y11)),0)*$H11</f>
        <v>0</v>
      </c>
      <c r="Y11" s="217">
        <f>IFERROR(IF(workdata!T11&gt;=0.75*MAX(workdata!$H11:$Y11),1,workdata!T11/MAX(workdata!$H11:$Y11)),0)*$H11</f>
        <v>0</v>
      </c>
      <c r="Z11" s="217">
        <f>IFERROR(IF(workdata!U11&gt;=0.75*MAX(workdata!$H11:$Y11),1,workdata!U11/MAX(workdata!$H11:$Y11)),0)*$H11</f>
        <v>0</v>
      </c>
      <c r="AA11" s="217">
        <f>IFERROR(IF(workdata!V11&gt;=0.75*MAX(workdata!$H11:$Y11),1,workdata!V11/MAX(workdata!$H11:$Y11)),0)*$H11</f>
        <v>0</v>
      </c>
      <c r="AB11" s="217">
        <f>IFERROR(IF(workdata!W11&gt;=0.75*MAX(workdata!$H11:$Y11),1,workdata!W11/MAX(workdata!$H11:$Y11)),0)*$H11</f>
        <v>0</v>
      </c>
      <c r="AC11" s="217">
        <f>IFERROR(IF(workdata!X11&gt;=0.75*MAX(workdata!$H11:$Y11),1,workdata!X11/MAX(workdata!$H11:$Y11)),0)*$H11</f>
        <v>0</v>
      </c>
      <c r="AD11" s="217">
        <f>IFERROR(IF(workdata!Y11&gt;=0.75*MAX(workdata!$H11:$Y11),1,workdata!Y11/MAX(workdata!$H11:$Y11)),0)*$H11</f>
        <v>0</v>
      </c>
    </row>
    <row r="12" spans="1:31" x14ac:dyDescent="0.25">
      <c r="A12" s="1">
        <f>workdata!A12</f>
        <v>45474.291666666664</v>
      </c>
      <c r="B12">
        <f t="shared" si="1"/>
        <v>2024</v>
      </c>
      <c r="C12">
        <f t="shared" si="2"/>
        <v>7</v>
      </c>
      <c r="D12">
        <f t="shared" si="0"/>
        <v>1</v>
      </c>
      <c r="E12">
        <v>1000</v>
      </c>
      <c r="F12">
        <v>49890</v>
      </c>
      <c r="G12">
        <f>workdata!B12</f>
        <v>1026</v>
      </c>
      <c r="H12">
        <f t="shared" si="3"/>
        <v>0</v>
      </c>
      <c r="I12" s="217">
        <f>IFERROR(workdata!B12*1000*AUX!H12/(AUX!K12*50000),0)</f>
        <v>0</v>
      </c>
      <c r="J12" s="218">
        <f t="shared" si="4"/>
        <v>0</v>
      </c>
      <c r="K12" s="222">
        <f>AVERAGE(workdata!C12:F12)</f>
        <v>26.751999999999999</v>
      </c>
      <c r="L12" s="3">
        <f t="shared" si="5"/>
        <v>0</v>
      </c>
      <c r="M12" s="217">
        <f>IFERROR(IF(workdata!H12&gt;=0.75*MAX(workdata!$H12:$Y12),1,workdata!H12/MAX(workdata!$H12:$Y12)),0)*$H12</f>
        <v>0</v>
      </c>
      <c r="N12" s="217">
        <f>IFERROR(IF(workdata!I12&gt;=0.75*MAX(workdata!$H12:$Y12),1,workdata!I12/MAX(workdata!$H12:$Y12)),0)*$H12</f>
        <v>0</v>
      </c>
      <c r="O12" s="217">
        <f>IFERROR(IF(workdata!J12&gt;=0.75*MAX(workdata!$H12:$Y12),1,workdata!J12/MAX(workdata!$H12:$Y12)),0)*$H12</f>
        <v>0</v>
      </c>
      <c r="P12" s="217">
        <f>IFERROR(IF(workdata!K12&gt;=0.75*MAX(workdata!$H12:$Y12),1,workdata!K12/MAX(workdata!$H12:$Y12)),0)*$H12</f>
        <v>0</v>
      </c>
      <c r="Q12" s="217">
        <f>IFERROR(IF(workdata!L12&gt;=0.75*MAX(workdata!$H12:$Y12),1,workdata!L12/MAX(workdata!$H12:$Y12)),0)*$H12</f>
        <v>0</v>
      </c>
      <c r="R12" s="217">
        <f>IFERROR(IF(workdata!M12&gt;=0.75*MAX(workdata!$H12:$Y12),1,workdata!M12/MAX(workdata!$H12:$Y12)),0)*$H12</f>
        <v>0</v>
      </c>
      <c r="S12" s="217">
        <f>IFERROR(IF(workdata!N12&gt;=0.75*MAX(workdata!$H12:$Y12),1,workdata!N12/MAX(workdata!$H12:$Y12)),0)*$H12</f>
        <v>0</v>
      </c>
      <c r="T12" s="217">
        <f>IFERROR(IF(workdata!O12&gt;=0.75*MAX(workdata!$H12:$Y12),1,workdata!O12/MAX(workdata!$H12:$Y12)),0)*$H12</f>
        <v>0</v>
      </c>
      <c r="U12" s="217">
        <f>IFERROR(IF(workdata!P12&gt;=0.75*MAX(workdata!$H12:$Y12),1,workdata!P12/MAX(workdata!$H12:$Y12)),0)*$H12</f>
        <v>0</v>
      </c>
      <c r="V12" s="217">
        <f>IFERROR(IF(workdata!Q12&gt;=0.75*MAX(workdata!$H12:$Y12),1,workdata!Q12/MAX(workdata!$H12:$Y12)),0)*$H12</f>
        <v>0</v>
      </c>
      <c r="W12" s="217">
        <f>IFERROR(IF(workdata!R12&gt;=0.75*MAX(workdata!$H12:$Y12),1,workdata!R12/MAX(workdata!$H12:$Y12)),0)*$H12</f>
        <v>0</v>
      </c>
      <c r="X12" s="217">
        <f>IFERROR(IF(workdata!S12&gt;=0.75*MAX(workdata!$H12:$Y12),1,workdata!S12/MAX(workdata!$H12:$Y12)),0)*$H12</f>
        <v>0</v>
      </c>
      <c r="Y12" s="217">
        <f>IFERROR(IF(workdata!T12&gt;=0.75*MAX(workdata!$H12:$Y12),1,workdata!T12/MAX(workdata!$H12:$Y12)),0)*$H12</f>
        <v>0</v>
      </c>
      <c r="Z12" s="217">
        <f>IFERROR(IF(workdata!U12&gt;=0.75*MAX(workdata!$H12:$Y12),1,workdata!U12/MAX(workdata!$H12:$Y12)),0)*$H12</f>
        <v>0</v>
      </c>
      <c r="AA12" s="217">
        <f>IFERROR(IF(workdata!V12&gt;=0.75*MAX(workdata!$H12:$Y12),1,workdata!V12/MAX(workdata!$H12:$Y12)),0)*$H12</f>
        <v>0</v>
      </c>
      <c r="AB12" s="217">
        <f>IFERROR(IF(workdata!W12&gt;=0.75*MAX(workdata!$H12:$Y12),1,workdata!W12/MAX(workdata!$H12:$Y12)),0)*$H12</f>
        <v>0</v>
      </c>
      <c r="AC12" s="217">
        <f>IFERROR(IF(workdata!X12&gt;=0.75*MAX(workdata!$H12:$Y12),1,workdata!X12/MAX(workdata!$H12:$Y12)),0)*$H12</f>
        <v>0</v>
      </c>
      <c r="AD12" s="217">
        <f>IFERROR(IF(workdata!Y12&gt;=0.75*MAX(workdata!$H12:$Y12),1,workdata!Y12/MAX(workdata!$H12:$Y12)),0)*$H12</f>
        <v>0</v>
      </c>
    </row>
    <row r="13" spans="1:31" x14ac:dyDescent="0.25">
      <c r="A13" s="1">
        <f>workdata!A13</f>
        <v>45474.333333333336</v>
      </c>
      <c r="B13">
        <f t="shared" si="1"/>
        <v>2024</v>
      </c>
      <c r="C13">
        <f t="shared" si="2"/>
        <v>7</v>
      </c>
      <c r="D13">
        <f t="shared" si="0"/>
        <v>1</v>
      </c>
      <c r="E13">
        <v>1000</v>
      </c>
      <c r="F13">
        <v>49890</v>
      </c>
      <c r="G13">
        <f>workdata!B13</f>
        <v>13936</v>
      </c>
      <c r="H13">
        <f t="shared" si="3"/>
        <v>1</v>
      </c>
      <c r="I13" s="217">
        <f>IFERROR(workdata!B13*1000*AUX!H13/(AUX!K13*50000),0)</f>
        <v>0.87943016257404971</v>
      </c>
      <c r="J13" s="218">
        <f t="shared" si="4"/>
        <v>1</v>
      </c>
      <c r="K13" s="222">
        <f>AVERAGE(workdata!C13:F13)</f>
        <v>316.9325</v>
      </c>
      <c r="L13" s="3">
        <f t="shared" si="5"/>
        <v>278.72000000000003</v>
      </c>
      <c r="M13" s="217">
        <f>IFERROR(IF(workdata!H13&gt;=0.75*MAX(workdata!$H13:$Y13),1,workdata!H13/MAX(workdata!$H13:$Y13)),0)*$H13</f>
        <v>1</v>
      </c>
      <c r="N13" s="217">
        <f>IFERROR(IF(workdata!I13&gt;=0.75*MAX(workdata!$H13:$Y13),1,workdata!I13/MAX(workdata!$H13:$Y13)),0)*$H13</f>
        <v>1</v>
      </c>
      <c r="O13" s="217">
        <f>IFERROR(IF(workdata!J13&gt;=0.75*MAX(workdata!$H13:$Y13),1,workdata!J13/MAX(workdata!$H13:$Y13)),0)*$H13</f>
        <v>1</v>
      </c>
      <c r="P13" s="217">
        <f>IFERROR(IF(workdata!K13&gt;=0.75*MAX(workdata!$H13:$Y13),1,workdata!K13/MAX(workdata!$H13:$Y13)),0)*$H13</f>
        <v>1</v>
      </c>
      <c r="Q13" s="217">
        <f>IFERROR(IF(workdata!L13&gt;=0.75*MAX(workdata!$H13:$Y13),1,workdata!L13/MAX(workdata!$H13:$Y13)),0)*$H13</f>
        <v>1</v>
      </c>
      <c r="R13" s="217">
        <f>IFERROR(IF(workdata!M13&gt;=0.75*MAX(workdata!$H13:$Y13),1,workdata!M13/MAX(workdata!$H13:$Y13)),0)*$H13</f>
        <v>1</v>
      </c>
      <c r="S13" s="217">
        <f>IFERROR(IF(workdata!N13&gt;=0.75*MAX(workdata!$H13:$Y13),1,workdata!N13/MAX(workdata!$H13:$Y13)),0)*$H13</f>
        <v>1</v>
      </c>
      <c r="T13" s="217">
        <f>IFERROR(IF(workdata!O13&gt;=0.75*MAX(workdata!$H13:$Y13),1,workdata!O13/MAX(workdata!$H13:$Y13)),0)*$H13</f>
        <v>1</v>
      </c>
      <c r="U13" s="217">
        <f>IFERROR(IF(workdata!P13&gt;=0.75*MAX(workdata!$H13:$Y13),1,workdata!P13/MAX(workdata!$H13:$Y13)),0)*$H13</f>
        <v>1</v>
      </c>
      <c r="V13" s="217">
        <f>IFERROR(IF(workdata!Q13&gt;=0.75*MAX(workdata!$H13:$Y13),1,workdata!Q13/MAX(workdata!$H13:$Y13)),0)*$H13</f>
        <v>1</v>
      </c>
      <c r="W13" s="217">
        <f>IFERROR(IF(workdata!R13&gt;=0.75*MAX(workdata!$H13:$Y13),1,workdata!R13/MAX(workdata!$H13:$Y13)),0)*$H13</f>
        <v>1</v>
      </c>
      <c r="X13" s="217">
        <f>IFERROR(IF(workdata!S13&gt;=0.75*MAX(workdata!$H13:$Y13),1,workdata!S13/MAX(workdata!$H13:$Y13)),0)*$H13</f>
        <v>1</v>
      </c>
      <c r="Y13" s="217">
        <f>IFERROR(IF(workdata!T13&gt;=0.75*MAX(workdata!$H13:$Y13),1,workdata!T13/MAX(workdata!$H13:$Y13)),0)*$H13</f>
        <v>1</v>
      </c>
      <c r="Z13" s="217">
        <f>IFERROR(IF(workdata!U13&gt;=0.75*MAX(workdata!$H13:$Y13),1,workdata!U13/MAX(workdata!$H13:$Y13)),0)*$H13</f>
        <v>1</v>
      </c>
      <c r="AA13" s="217">
        <f>IFERROR(IF(workdata!V13&gt;=0.75*MAX(workdata!$H13:$Y13),1,workdata!V13/MAX(workdata!$H13:$Y13)),0)*$H13</f>
        <v>1</v>
      </c>
      <c r="AB13" s="217">
        <f>IFERROR(IF(workdata!W13&gt;=0.75*MAX(workdata!$H13:$Y13),1,workdata!W13/MAX(workdata!$H13:$Y13)),0)*$H13</f>
        <v>1</v>
      </c>
      <c r="AC13" s="217">
        <f>IFERROR(IF(workdata!X13&gt;=0.75*MAX(workdata!$H13:$Y13),1,workdata!X13/MAX(workdata!$H13:$Y13)),0)*$H13</f>
        <v>1</v>
      </c>
      <c r="AD13" s="217">
        <f>IFERROR(IF(workdata!Y13&gt;=0.75*MAX(workdata!$H13:$Y13),1,workdata!Y13/MAX(workdata!$H13:$Y13)),0)*$H13</f>
        <v>1</v>
      </c>
    </row>
    <row r="14" spans="1:31" x14ac:dyDescent="0.25">
      <c r="A14" s="1">
        <f>workdata!A14</f>
        <v>45474.375</v>
      </c>
      <c r="B14">
        <f t="shared" si="1"/>
        <v>2024</v>
      </c>
      <c r="C14">
        <f t="shared" si="2"/>
        <v>7</v>
      </c>
      <c r="D14">
        <f t="shared" si="0"/>
        <v>1</v>
      </c>
      <c r="E14">
        <v>1000</v>
      </c>
      <c r="F14">
        <v>49890</v>
      </c>
      <c r="G14">
        <f>workdata!B14</f>
        <v>20838</v>
      </c>
      <c r="H14">
        <f t="shared" si="3"/>
        <v>1</v>
      </c>
      <c r="I14" s="217">
        <f>IFERROR(workdata!B14*1000*AUX!H14/(AUX!K14*50000),0)</f>
        <v>0.87794396460922675</v>
      </c>
      <c r="J14" s="218">
        <f t="shared" si="4"/>
        <v>1</v>
      </c>
      <c r="K14" s="222">
        <f>AVERAGE(workdata!C14:F14)</f>
        <v>474.70000000000005</v>
      </c>
      <c r="L14" s="3">
        <f t="shared" si="5"/>
        <v>416.76</v>
      </c>
      <c r="M14" s="217">
        <f>IFERROR(IF(workdata!H14&gt;=0.75*MAX(workdata!$H14:$Y14),1,workdata!H14/MAX(workdata!$H14:$Y14)),0)*$H14</f>
        <v>1</v>
      </c>
      <c r="N14" s="217">
        <f>IFERROR(IF(workdata!I14&gt;=0.75*MAX(workdata!$H14:$Y14),1,workdata!I14/MAX(workdata!$H14:$Y14)),0)*$H14</f>
        <v>1</v>
      </c>
      <c r="O14" s="217">
        <f>IFERROR(IF(workdata!J14&gt;=0.75*MAX(workdata!$H14:$Y14),1,workdata!J14/MAX(workdata!$H14:$Y14)),0)*$H14</f>
        <v>1</v>
      </c>
      <c r="P14" s="217">
        <f>IFERROR(IF(workdata!K14&gt;=0.75*MAX(workdata!$H14:$Y14),1,workdata!K14/MAX(workdata!$H14:$Y14)),0)*$H14</f>
        <v>1</v>
      </c>
      <c r="Q14" s="217">
        <f>IFERROR(IF(workdata!L14&gt;=0.75*MAX(workdata!$H14:$Y14),1,workdata!L14/MAX(workdata!$H14:$Y14)),0)*$H14</f>
        <v>1</v>
      </c>
      <c r="R14" s="217">
        <f>IFERROR(IF(workdata!M14&gt;=0.75*MAX(workdata!$H14:$Y14),1,workdata!M14/MAX(workdata!$H14:$Y14)),0)*$H14</f>
        <v>1</v>
      </c>
      <c r="S14" s="217">
        <f>IFERROR(IF(workdata!N14&gt;=0.75*MAX(workdata!$H14:$Y14),1,workdata!N14/MAX(workdata!$H14:$Y14)),0)*$H14</f>
        <v>1</v>
      </c>
      <c r="T14" s="217">
        <f>IFERROR(IF(workdata!O14&gt;=0.75*MAX(workdata!$H14:$Y14),1,workdata!O14/MAX(workdata!$H14:$Y14)),0)*$H14</f>
        <v>1</v>
      </c>
      <c r="U14" s="217">
        <f>IFERROR(IF(workdata!P14&gt;=0.75*MAX(workdata!$H14:$Y14),1,workdata!P14/MAX(workdata!$H14:$Y14)),0)*$H14</f>
        <v>1</v>
      </c>
      <c r="V14" s="217">
        <f>IFERROR(IF(workdata!Q14&gt;=0.75*MAX(workdata!$H14:$Y14),1,workdata!Q14/MAX(workdata!$H14:$Y14)),0)*$H14</f>
        <v>1</v>
      </c>
      <c r="W14" s="217">
        <f>IFERROR(IF(workdata!R14&gt;=0.75*MAX(workdata!$H14:$Y14),1,workdata!R14/MAX(workdata!$H14:$Y14)),0)*$H14</f>
        <v>1</v>
      </c>
      <c r="X14" s="217">
        <f>IFERROR(IF(workdata!S14&gt;=0.75*MAX(workdata!$H14:$Y14),1,workdata!S14/MAX(workdata!$H14:$Y14)),0)*$H14</f>
        <v>1</v>
      </c>
      <c r="Y14" s="217">
        <f>IFERROR(IF(workdata!T14&gt;=0.75*MAX(workdata!$H14:$Y14),1,workdata!T14/MAX(workdata!$H14:$Y14)),0)*$H14</f>
        <v>1</v>
      </c>
      <c r="Z14" s="217">
        <f>IFERROR(IF(workdata!U14&gt;=0.75*MAX(workdata!$H14:$Y14),1,workdata!U14/MAX(workdata!$H14:$Y14)),0)*$H14</f>
        <v>1</v>
      </c>
      <c r="AA14" s="217">
        <f>IFERROR(IF(workdata!V14&gt;=0.75*MAX(workdata!$H14:$Y14),1,workdata!V14/MAX(workdata!$H14:$Y14)),0)*$H14</f>
        <v>1</v>
      </c>
      <c r="AB14" s="217">
        <f>IFERROR(IF(workdata!W14&gt;=0.75*MAX(workdata!$H14:$Y14),1,workdata!W14/MAX(workdata!$H14:$Y14)),0)*$H14</f>
        <v>1</v>
      </c>
      <c r="AC14" s="217">
        <f>IFERROR(IF(workdata!X14&gt;=0.75*MAX(workdata!$H14:$Y14),1,workdata!X14/MAX(workdata!$H14:$Y14)),0)*$H14</f>
        <v>1</v>
      </c>
      <c r="AD14" s="217">
        <f>IFERROR(IF(workdata!Y14&gt;=0.75*MAX(workdata!$H14:$Y14),1,workdata!Y14/MAX(workdata!$H14:$Y14)),0)*$H14</f>
        <v>1</v>
      </c>
    </row>
    <row r="15" spans="1:31" x14ac:dyDescent="0.25">
      <c r="A15" s="1">
        <f>workdata!A15</f>
        <v>45474.416666666664</v>
      </c>
      <c r="B15">
        <f t="shared" si="1"/>
        <v>2024</v>
      </c>
      <c r="C15">
        <f t="shared" si="2"/>
        <v>7</v>
      </c>
      <c r="D15">
        <f t="shared" si="0"/>
        <v>1</v>
      </c>
      <c r="E15">
        <v>1000</v>
      </c>
      <c r="F15">
        <v>49890</v>
      </c>
      <c r="G15">
        <f>workdata!B15</f>
        <v>24434</v>
      </c>
      <c r="H15">
        <f t="shared" si="3"/>
        <v>1</v>
      </c>
      <c r="I15" s="217">
        <f>IFERROR(workdata!B15*1000*AUX!H15/(AUX!K15*50000),0)</f>
        <v>0.86773011015314205</v>
      </c>
      <c r="J15" s="218">
        <f t="shared" si="4"/>
        <v>1</v>
      </c>
      <c r="K15" s="222">
        <f>AVERAGE(workdata!C15:F15)</f>
        <v>563.17049999999995</v>
      </c>
      <c r="L15" s="3">
        <f t="shared" si="5"/>
        <v>488.68000000000006</v>
      </c>
      <c r="M15" s="217">
        <f>IFERROR(IF(workdata!H15&gt;=0.75*MAX(workdata!$H15:$Y15),1,workdata!H15/MAX(workdata!$H15:$Y15)),0)*$H15</f>
        <v>1</v>
      </c>
      <c r="N15" s="217">
        <f>IFERROR(IF(workdata!I15&gt;=0.75*MAX(workdata!$H15:$Y15),1,workdata!I15/MAX(workdata!$H15:$Y15)),0)*$H15</f>
        <v>1</v>
      </c>
      <c r="O15" s="217">
        <f>IFERROR(IF(workdata!J15&gt;=0.75*MAX(workdata!$H15:$Y15),1,workdata!J15/MAX(workdata!$H15:$Y15)),0)*$H15</f>
        <v>1</v>
      </c>
      <c r="P15" s="217">
        <f>IFERROR(IF(workdata!K15&gt;=0.75*MAX(workdata!$H15:$Y15),1,workdata!K15/MAX(workdata!$H15:$Y15)),0)*$H15</f>
        <v>1</v>
      </c>
      <c r="Q15" s="217">
        <f>IFERROR(IF(workdata!L15&gt;=0.75*MAX(workdata!$H15:$Y15),1,workdata!L15/MAX(workdata!$H15:$Y15)),0)*$H15</f>
        <v>1</v>
      </c>
      <c r="R15" s="217">
        <f>IFERROR(IF(workdata!M15&gt;=0.75*MAX(workdata!$H15:$Y15),1,workdata!M15/MAX(workdata!$H15:$Y15)),0)*$H15</f>
        <v>1</v>
      </c>
      <c r="S15" s="217">
        <f>IFERROR(IF(workdata!N15&gt;=0.75*MAX(workdata!$H15:$Y15),1,workdata!N15/MAX(workdata!$H15:$Y15)),0)*$H15</f>
        <v>1</v>
      </c>
      <c r="T15" s="217">
        <f>IFERROR(IF(workdata!O15&gt;=0.75*MAX(workdata!$H15:$Y15),1,workdata!O15/MAX(workdata!$H15:$Y15)),0)*$H15</f>
        <v>1</v>
      </c>
      <c r="U15" s="217">
        <f>IFERROR(IF(workdata!P15&gt;=0.75*MAX(workdata!$H15:$Y15),1,workdata!P15/MAX(workdata!$H15:$Y15)),0)*$H15</f>
        <v>1</v>
      </c>
      <c r="V15" s="217">
        <f>IFERROR(IF(workdata!Q15&gt;=0.75*MAX(workdata!$H15:$Y15),1,workdata!Q15/MAX(workdata!$H15:$Y15)),0)*$H15</f>
        <v>1</v>
      </c>
      <c r="W15" s="217">
        <f>IFERROR(IF(workdata!R15&gt;=0.75*MAX(workdata!$H15:$Y15),1,workdata!R15/MAX(workdata!$H15:$Y15)),0)*$H15</f>
        <v>1</v>
      </c>
      <c r="X15" s="217">
        <f>IFERROR(IF(workdata!S15&gt;=0.75*MAX(workdata!$H15:$Y15),1,workdata!S15/MAX(workdata!$H15:$Y15)),0)*$H15</f>
        <v>1</v>
      </c>
      <c r="Y15" s="217">
        <f>IFERROR(IF(workdata!T15&gt;=0.75*MAX(workdata!$H15:$Y15),1,workdata!T15/MAX(workdata!$H15:$Y15)),0)*$H15</f>
        <v>1</v>
      </c>
      <c r="Z15" s="217">
        <f>IFERROR(IF(workdata!U15&gt;=0.75*MAX(workdata!$H15:$Y15),1,workdata!U15/MAX(workdata!$H15:$Y15)),0)*$H15</f>
        <v>1</v>
      </c>
      <c r="AA15" s="217">
        <f>IFERROR(IF(workdata!V15&gt;=0.75*MAX(workdata!$H15:$Y15),1,workdata!V15/MAX(workdata!$H15:$Y15)),0)*$H15</f>
        <v>1</v>
      </c>
      <c r="AB15" s="217">
        <f>IFERROR(IF(workdata!W15&gt;=0.75*MAX(workdata!$H15:$Y15),1,workdata!W15/MAX(workdata!$H15:$Y15)),0)*$H15</f>
        <v>1</v>
      </c>
      <c r="AC15" s="217">
        <f>IFERROR(IF(workdata!X15&gt;=0.75*MAX(workdata!$H15:$Y15),1,workdata!X15/MAX(workdata!$H15:$Y15)),0)*$H15</f>
        <v>1</v>
      </c>
      <c r="AD15" s="217">
        <f>IFERROR(IF(workdata!Y15&gt;=0.75*MAX(workdata!$H15:$Y15),1,workdata!Y15/MAX(workdata!$H15:$Y15)),0)*$H15</f>
        <v>1</v>
      </c>
    </row>
    <row r="16" spans="1:31" x14ac:dyDescent="0.25">
      <c r="A16" s="1">
        <f>workdata!A16</f>
        <v>45474.458333333336</v>
      </c>
      <c r="B16">
        <f t="shared" si="1"/>
        <v>2024</v>
      </c>
      <c r="C16">
        <f t="shared" si="2"/>
        <v>7</v>
      </c>
      <c r="D16">
        <f t="shared" si="0"/>
        <v>1</v>
      </c>
      <c r="E16">
        <v>1000</v>
      </c>
      <c r="F16">
        <v>49890</v>
      </c>
      <c r="G16">
        <f>workdata!B16</f>
        <v>35444</v>
      </c>
      <c r="H16">
        <f t="shared" si="3"/>
        <v>1</v>
      </c>
      <c r="I16" s="217">
        <f>IFERROR(workdata!B16*1000*AUX!H16/(AUX!K16*50000),0)</f>
        <v>0.81444932928682257</v>
      </c>
      <c r="J16" s="218">
        <f>AVERAGE(M16:AD16)</f>
        <v>1</v>
      </c>
      <c r="K16" s="222">
        <f>AVERAGE(workdata!C16:F16)</f>
        <v>870.37950000000001</v>
      </c>
      <c r="L16" s="3">
        <f t="shared" si="5"/>
        <v>708.88</v>
      </c>
      <c r="M16" s="217">
        <f>IFERROR(IF(workdata!H16&gt;=0.75*MAX(workdata!$H16:$Y16),1,workdata!H16/MAX(workdata!$H16:$Y16)),0)*$H16</f>
        <v>1</v>
      </c>
      <c r="N16" s="217">
        <f>IFERROR(IF(workdata!I16&gt;=0.75*MAX(workdata!$H16:$Y16),1,workdata!I16/MAX(workdata!$H16:$Y16)),0)*$H16</f>
        <v>1</v>
      </c>
      <c r="O16" s="217">
        <f>IFERROR(IF(workdata!J16&gt;=0.75*MAX(workdata!$H16:$Y16),1,workdata!J16/MAX(workdata!$H16:$Y16)),0)*$H16</f>
        <v>1</v>
      </c>
      <c r="P16" s="217">
        <f>IFERROR(IF(workdata!K16&gt;=0.75*MAX(workdata!$H16:$Y16),1,workdata!K16/MAX(workdata!$H16:$Y16)),0)*$H16</f>
        <v>1</v>
      </c>
      <c r="Q16" s="217">
        <f>IFERROR(IF(workdata!L16&gt;=0.75*MAX(workdata!$H16:$Y16),1,workdata!L16/MAX(workdata!$H16:$Y16)),0)*$H16</f>
        <v>1</v>
      </c>
      <c r="R16" s="217">
        <f>IFERROR(IF(workdata!M16&gt;=0.75*MAX(workdata!$H16:$Y16),1,workdata!M16/MAX(workdata!$H16:$Y16)),0)*$H16</f>
        <v>1</v>
      </c>
      <c r="S16" s="217">
        <f>IFERROR(IF(workdata!N16&gt;=0.75*MAX(workdata!$H16:$Y16),1,workdata!N16/MAX(workdata!$H16:$Y16)),0)*$H16</f>
        <v>1</v>
      </c>
      <c r="T16" s="217">
        <f>IFERROR(IF(workdata!O16&gt;=0.75*MAX(workdata!$H16:$Y16),1,workdata!O16/MAX(workdata!$H16:$Y16)),0)*$H16</f>
        <v>1</v>
      </c>
      <c r="U16" s="217">
        <f>IFERROR(IF(workdata!P16&gt;=0.75*MAX(workdata!$H16:$Y16),1,workdata!P16/MAX(workdata!$H16:$Y16)),0)*$H16</f>
        <v>1</v>
      </c>
      <c r="V16" s="217">
        <f>IFERROR(IF(workdata!Q16&gt;=0.75*MAX(workdata!$H16:$Y16),1,workdata!Q16/MAX(workdata!$H16:$Y16)),0)*$H16</f>
        <v>1</v>
      </c>
      <c r="W16" s="217">
        <f>IFERROR(IF(workdata!R16&gt;=0.75*MAX(workdata!$H16:$Y16),1,workdata!R16/MAX(workdata!$H16:$Y16)),0)*$H16</f>
        <v>1</v>
      </c>
      <c r="X16" s="217">
        <f>IFERROR(IF(workdata!S16&gt;=0.75*MAX(workdata!$H16:$Y16),1,workdata!S16/MAX(workdata!$H16:$Y16)),0)*$H16</f>
        <v>1</v>
      </c>
      <c r="Y16" s="217">
        <f>IFERROR(IF(workdata!T16&gt;=0.75*MAX(workdata!$H16:$Y16),1,workdata!T16/MAX(workdata!$H16:$Y16)),0)*$H16</f>
        <v>1</v>
      </c>
      <c r="Z16" s="217">
        <f>IFERROR(IF(workdata!U16&gt;=0.75*MAX(workdata!$H16:$Y16),1,workdata!U16/MAX(workdata!$H16:$Y16)),0)*$H16</f>
        <v>1</v>
      </c>
      <c r="AA16" s="217">
        <f>IFERROR(IF(workdata!V16&gt;=0.75*MAX(workdata!$H16:$Y16),1,workdata!V16/MAX(workdata!$H16:$Y16)),0)*$H16</f>
        <v>1</v>
      </c>
      <c r="AB16" s="217">
        <f>IFERROR(IF(workdata!W16&gt;=0.75*MAX(workdata!$H16:$Y16),1,workdata!W16/MAX(workdata!$H16:$Y16)),0)*$H16</f>
        <v>1</v>
      </c>
      <c r="AC16" s="217">
        <f>IFERROR(IF(workdata!X16&gt;=0.75*MAX(workdata!$H16:$Y16),1,workdata!X16/MAX(workdata!$H16:$Y16)),0)*$H16</f>
        <v>1</v>
      </c>
      <c r="AD16" s="217">
        <f>IFERROR(IF(workdata!Y16&gt;=0.75*MAX(workdata!$H16:$Y16),1,workdata!Y16/MAX(workdata!$H16:$Y16)),0)*$H16</f>
        <v>1</v>
      </c>
    </row>
    <row r="17" spans="1:30" x14ac:dyDescent="0.25">
      <c r="A17" s="1">
        <f>workdata!A17</f>
        <v>45474.5</v>
      </c>
      <c r="B17">
        <f t="shared" si="1"/>
        <v>2024</v>
      </c>
      <c r="C17">
        <f t="shared" si="2"/>
        <v>7</v>
      </c>
      <c r="D17">
        <f t="shared" si="0"/>
        <v>1</v>
      </c>
      <c r="E17">
        <v>1000</v>
      </c>
      <c r="F17">
        <v>49890</v>
      </c>
      <c r="G17">
        <f>workdata!B17</f>
        <v>37540</v>
      </c>
      <c r="H17">
        <f t="shared" si="3"/>
        <v>1</v>
      </c>
      <c r="I17" s="217">
        <f>IFERROR(workdata!B17*1000*AUX!H17/(AUX!K17*50000),0)</f>
        <v>0.81891689296953618</v>
      </c>
      <c r="J17" s="218">
        <f t="shared" si="4"/>
        <v>1</v>
      </c>
      <c r="K17" s="222">
        <f>AVERAGE(workdata!C17:F17)</f>
        <v>916.82075000000009</v>
      </c>
      <c r="L17" s="3">
        <f t="shared" si="5"/>
        <v>750.8</v>
      </c>
      <c r="M17" s="217">
        <f>IFERROR(IF(workdata!H17&gt;=0.75*MAX(workdata!$H17:$Y17),1,workdata!H17/MAX(workdata!$H17:$Y17)),0)*$H17</f>
        <v>1</v>
      </c>
      <c r="N17" s="217">
        <f>IFERROR(IF(workdata!I17&gt;=0.75*MAX(workdata!$H17:$Y17),1,workdata!I17/MAX(workdata!$H17:$Y17)),0)*$H17</f>
        <v>1</v>
      </c>
      <c r="O17" s="217">
        <f>IFERROR(IF(workdata!J17&gt;=0.75*MAX(workdata!$H17:$Y17),1,workdata!J17/MAX(workdata!$H17:$Y17)),0)*$H17</f>
        <v>1</v>
      </c>
      <c r="P17" s="217">
        <f>IFERROR(IF(workdata!K17&gt;=0.75*MAX(workdata!$H17:$Y17),1,workdata!K17/MAX(workdata!$H17:$Y17)),0)*$H17</f>
        <v>1</v>
      </c>
      <c r="Q17" s="217">
        <f>IFERROR(IF(workdata!L17&gt;=0.75*MAX(workdata!$H17:$Y17),1,workdata!L17/MAX(workdata!$H17:$Y17)),0)*$H17</f>
        <v>1</v>
      </c>
      <c r="R17" s="217">
        <f>IFERROR(IF(workdata!M17&gt;=0.75*MAX(workdata!$H17:$Y17),1,workdata!M17/MAX(workdata!$H17:$Y17)),0)*$H17</f>
        <v>1</v>
      </c>
      <c r="S17" s="217">
        <f>IFERROR(IF(workdata!N17&gt;=0.75*MAX(workdata!$H17:$Y17),1,workdata!N17/MAX(workdata!$H17:$Y17)),0)*$H17</f>
        <v>1</v>
      </c>
      <c r="T17" s="217">
        <f>IFERROR(IF(workdata!O17&gt;=0.75*MAX(workdata!$H17:$Y17),1,workdata!O17/MAX(workdata!$H17:$Y17)),0)*$H17</f>
        <v>1</v>
      </c>
      <c r="U17" s="217">
        <f>IFERROR(IF(workdata!P17&gt;=0.75*MAX(workdata!$H17:$Y17),1,workdata!P17/MAX(workdata!$H17:$Y17)),0)*$H17</f>
        <v>1</v>
      </c>
      <c r="V17" s="217">
        <f>IFERROR(IF(workdata!Q17&gt;=0.75*MAX(workdata!$H17:$Y17),1,workdata!Q17/MAX(workdata!$H17:$Y17)),0)*$H17</f>
        <v>1</v>
      </c>
      <c r="W17" s="217">
        <f>IFERROR(IF(workdata!R17&gt;=0.75*MAX(workdata!$H17:$Y17),1,workdata!R17/MAX(workdata!$H17:$Y17)),0)*$H17</f>
        <v>1</v>
      </c>
      <c r="X17" s="217">
        <f>IFERROR(IF(workdata!S17&gt;=0.75*MAX(workdata!$H17:$Y17),1,workdata!S17/MAX(workdata!$H17:$Y17)),0)*$H17</f>
        <v>1</v>
      </c>
      <c r="Y17" s="217">
        <f>IFERROR(IF(workdata!T17&gt;=0.75*MAX(workdata!$H17:$Y17),1,workdata!T17/MAX(workdata!$H17:$Y17)),0)*$H17</f>
        <v>1</v>
      </c>
      <c r="Z17" s="217">
        <f>IFERROR(IF(workdata!U17&gt;=0.75*MAX(workdata!$H17:$Y17),1,workdata!U17/MAX(workdata!$H17:$Y17)),0)*$H17</f>
        <v>1</v>
      </c>
      <c r="AA17" s="217">
        <f>IFERROR(IF(workdata!V17&gt;=0.75*MAX(workdata!$H17:$Y17),1,workdata!V17/MAX(workdata!$H17:$Y17)),0)*$H17</f>
        <v>1</v>
      </c>
      <c r="AB17" s="217">
        <f>IFERROR(IF(workdata!W17&gt;=0.75*MAX(workdata!$H17:$Y17),1,workdata!W17/MAX(workdata!$H17:$Y17)),0)*$H17</f>
        <v>1</v>
      </c>
      <c r="AC17" s="217">
        <f>IFERROR(IF(workdata!X17&gt;=0.75*MAX(workdata!$H17:$Y17),1,workdata!X17/MAX(workdata!$H17:$Y17)),0)*$H17</f>
        <v>1</v>
      </c>
      <c r="AD17" s="217">
        <f>IFERROR(IF(workdata!Y17&gt;=0.75*MAX(workdata!$H17:$Y17),1,workdata!Y17/MAX(workdata!$H17:$Y17)),0)*$H17</f>
        <v>1</v>
      </c>
    </row>
    <row r="18" spans="1:30" x14ac:dyDescent="0.25">
      <c r="A18" s="1">
        <f>workdata!A18</f>
        <v>45474.541666666664</v>
      </c>
      <c r="B18">
        <f t="shared" si="1"/>
        <v>2024</v>
      </c>
      <c r="C18">
        <f t="shared" si="2"/>
        <v>7</v>
      </c>
      <c r="D18">
        <f t="shared" si="0"/>
        <v>1</v>
      </c>
      <c r="E18">
        <v>1000</v>
      </c>
      <c r="F18">
        <v>49890</v>
      </c>
      <c r="G18">
        <f>workdata!B18</f>
        <v>37480</v>
      </c>
      <c r="H18">
        <f t="shared" si="3"/>
        <v>1</v>
      </c>
      <c r="I18" s="217">
        <f>IFERROR(workdata!B18*1000*AUX!H18/(AUX!K18*50000),0)</f>
        <v>0.83916209172570055</v>
      </c>
      <c r="J18" s="218">
        <f t="shared" si="4"/>
        <v>1</v>
      </c>
      <c r="K18" s="222">
        <f>AVERAGE(workdata!C18:F18)</f>
        <v>893.27199999999993</v>
      </c>
      <c r="L18" s="3">
        <f t="shared" si="5"/>
        <v>749.59999999999991</v>
      </c>
      <c r="M18" s="217">
        <f>IFERROR(IF(workdata!H18&gt;=0.75*MAX(workdata!$H18:$Y18),1,workdata!H18/MAX(workdata!$H18:$Y18)),0)*$H18</f>
        <v>1</v>
      </c>
      <c r="N18" s="217">
        <f>IFERROR(IF(workdata!I18&gt;=0.75*MAX(workdata!$H18:$Y18),1,workdata!I18/MAX(workdata!$H18:$Y18)),0)*$H18</f>
        <v>1</v>
      </c>
      <c r="O18" s="217">
        <f>IFERROR(IF(workdata!J18&gt;=0.75*MAX(workdata!$H18:$Y18),1,workdata!J18/MAX(workdata!$H18:$Y18)),0)*$H18</f>
        <v>1</v>
      </c>
      <c r="P18" s="217">
        <f>IFERROR(IF(workdata!K18&gt;=0.75*MAX(workdata!$H18:$Y18),1,workdata!K18/MAX(workdata!$H18:$Y18)),0)*$H18</f>
        <v>1</v>
      </c>
      <c r="Q18" s="217">
        <f>IFERROR(IF(workdata!L18&gt;=0.75*MAX(workdata!$H18:$Y18),1,workdata!L18/MAX(workdata!$H18:$Y18)),0)*$H18</f>
        <v>1</v>
      </c>
      <c r="R18" s="217">
        <f>IFERROR(IF(workdata!M18&gt;=0.75*MAX(workdata!$H18:$Y18),1,workdata!M18/MAX(workdata!$H18:$Y18)),0)*$H18</f>
        <v>1</v>
      </c>
      <c r="S18" s="217">
        <f>IFERROR(IF(workdata!N18&gt;=0.75*MAX(workdata!$H18:$Y18),1,workdata!N18/MAX(workdata!$H18:$Y18)),0)*$H18</f>
        <v>1</v>
      </c>
      <c r="T18" s="217">
        <f>IFERROR(IF(workdata!O18&gt;=0.75*MAX(workdata!$H18:$Y18),1,workdata!O18/MAX(workdata!$H18:$Y18)),0)*$H18</f>
        <v>1</v>
      </c>
      <c r="U18" s="217">
        <f>IFERROR(IF(workdata!P18&gt;=0.75*MAX(workdata!$H18:$Y18),1,workdata!P18/MAX(workdata!$H18:$Y18)),0)*$H18</f>
        <v>1</v>
      </c>
      <c r="V18" s="217">
        <f>IFERROR(IF(workdata!Q18&gt;=0.75*MAX(workdata!$H18:$Y18),1,workdata!Q18/MAX(workdata!$H18:$Y18)),0)*$H18</f>
        <v>1</v>
      </c>
      <c r="W18" s="217">
        <f>IFERROR(IF(workdata!R18&gt;=0.75*MAX(workdata!$H18:$Y18),1,workdata!R18/MAX(workdata!$H18:$Y18)),0)*$H18</f>
        <v>1</v>
      </c>
      <c r="X18" s="217">
        <f>IFERROR(IF(workdata!S18&gt;=0.75*MAX(workdata!$H18:$Y18),1,workdata!S18/MAX(workdata!$H18:$Y18)),0)*$H18</f>
        <v>1</v>
      </c>
      <c r="Y18" s="217">
        <f>IFERROR(IF(workdata!T18&gt;=0.75*MAX(workdata!$H18:$Y18),1,workdata!T18/MAX(workdata!$H18:$Y18)),0)*$H18</f>
        <v>1</v>
      </c>
      <c r="Z18" s="217">
        <f>IFERROR(IF(workdata!U18&gt;=0.75*MAX(workdata!$H18:$Y18),1,workdata!U18/MAX(workdata!$H18:$Y18)),0)*$H18</f>
        <v>1</v>
      </c>
      <c r="AA18" s="217">
        <f>IFERROR(IF(workdata!V18&gt;=0.75*MAX(workdata!$H18:$Y18),1,workdata!V18/MAX(workdata!$H18:$Y18)),0)*$H18</f>
        <v>1</v>
      </c>
      <c r="AB18" s="217">
        <f>IFERROR(IF(workdata!W18&gt;=0.75*MAX(workdata!$H18:$Y18),1,workdata!W18/MAX(workdata!$H18:$Y18)),0)*$H18</f>
        <v>1</v>
      </c>
      <c r="AC18" s="217">
        <f>IFERROR(IF(workdata!X18&gt;=0.75*MAX(workdata!$H18:$Y18),1,workdata!X18/MAX(workdata!$H18:$Y18)),0)*$H18</f>
        <v>1</v>
      </c>
      <c r="AD18" s="217">
        <f>IFERROR(IF(workdata!Y18&gt;=0.75*MAX(workdata!$H18:$Y18),1,workdata!Y18/MAX(workdata!$H18:$Y18)),0)*$H18</f>
        <v>1</v>
      </c>
    </row>
    <row r="19" spans="1:30" x14ac:dyDescent="0.25">
      <c r="A19" s="1">
        <f>workdata!A19</f>
        <v>45474.583333333336</v>
      </c>
      <c r="B19">
        <f t="shared" si="1"/>
        <v>2024</v>
      </c>
      <c r="C19">
        <f t="shared" si="2"/>
        <v>7</v>
      </c>
      <c r="D19">
        <f t="shared" si="0"/>
        <v>1</v>
      </c>
      <c r="E19">
        <v>1000</v>
      </c>
      <c r="F19">
        <v>49890</v>
      </c>
      <c r="G19">
        <f>workdata!B19</f>
        <v>42798</v>
      </c>
      <c r="H19">
        <f t="shared" si="3"/>
        <v>1</v>
      </c>
      <c r="I19" s="217">
        <f>IFERROR(workdata!B19*1000*AUX!H19/(AUX!K19*50000),0)</f>
        <v>0.86984158438480097</v>
      </c>
      <c r="J19" s="218">
        <f t="shared" si="4"/>
        <v>1</v>
      </c>
      <c r="K19" s="222">
        <f>AVERAGE(workdata!C19:F19)</f>
        <v>984.04124999999999</v>
      </c>
      <c r="L19" s="3">
        <f t="shared" si="5"/>
        <v>855.96</v>
      </c>
      <c r="M19" s="217">
        <f>IFERROR(IF(workdata!H19&gt;=0.75*MAX(workdata!$H19:$Y19),1,workdata!H19/MAX(workdata!$H19:$Y19)),0)*$H19</f>
        <v>1</v>
      </c>
      <c r="N19" s="217">
        <f>IFERROR(IF(workdata!I19&gt;=0.75*MAX(workdata!$H19:$Y19),1,workdata!I19/MAX(workdata!$H19:$Y19)),0)*$H19</f>
        <v>1</v>
      </c>
      <c r="O19" s="217">
        <f>IFERROR(IF(workdata!J19&gt;=0.75*MAX(workdata!$H19:$Y19),1,workdata!J19/MAX(workdata!$H19:$Y19)),0)*$H19</f>
        <v>1</v>
      </c>
      <c r="P19" s="217">
        <f>IFERROR(IF(workdata!K19&gt;=0.75*MAX(workdata!$H19:$Y19),1,workdata!K19/MAX(workdata!$H19:$Y19)),0)*$H19</f>
        <v>1</v>
      </c>
      <c r="Q19" s="217">
        <f>IFERROR(IF(workdata!L19&gt;=0.75*MAX(workdata!$H19:$Y19),1,workdata!L19/MAX(workdata!$H19:$Y19)),0)*$H19</f>
        <v>1</v>
      </c>
      <c r="R19" s="217">
        <f>IFERROR(IF(workdata!M19&gt;=0.75*MAX(workdata!$H19:$Y19),1,workdata!M19/MAX(workdata!$H19:$Y19)),0)*$H19</f>
        <v>1</v>
      </c>
      <c r="S19" s="217">
        <f>IFERROR(IF(workdata!N19&gt;=0.75*MAX(workdata!$H19:$Y19),1,workdata!N19/MAX(workdata!$H19:$Y19)),0)*$H19</f>
        <v>1</v>
      </c>
      <c r="T19" s="217">
        <f>IFERROR(IF(workdata!O19&gt;=0.75*MAX(workdata!$H19:$Y19),1,workdata!O19/MAX(workdata!$H19:$Y19)),0)*$H19</f>
        <v>1</v>
      </c>
      <c r="U19" s="217">
        <f>IFERROR(IF(workdata!P19&gt;=0.75*MAX(workdata!$H19:$Y19),1,workdata!P19/MAX(workdata!$H19:$Y19)),0)*$H19</f>
        <v>1</v>
      </c>
      <c r="V19" s="217">
        <f>IFERROR(IF(workdata!Q19&gt;=0.75*MAX(workdata!$H19:$Y19),1,workdata!Q19/MAX(workdata!$H19:$Y19)),0)*$H19</f>
        <v>1</v>
      </c>
      <c r="W19" s="217">
        <f>IFERROR(IF(workdata!R19&gt;=0.75*MAX(workdata!$H19:$Y19),1,workdata!R19/MAX(workdata!$H19:$Y19)),0)*$H19</f>
        <v>1</v>
      </c>
      <c r="X19" s="217">
        <f>IFERROR(IF(workdata!S19&gt;=0.75*MAX(workdata!$H19:$Y19),1,workdata!S19/MAX(workdata!$H19:$Y19)),0)*$H19</f>
        <v>1</v>
      </c>
      <c r="Y19" s="217">
        <f>IFERROR(IF(workdata!T19&gt;=0.75*MAX(workdata!$H19:$Y19),1,workdata!T19/MAX(workdata!$H19:$Y19)),0)*$H19</f>
        <v>1</v>
      </c>
      <c r="Z19" s="217">
        <f>IFERROR(IF(workdata!U19&gt;=0.75*MAX(workdata!$H19:$Y19),1,workdata!U19/MAX(workdata!$H19:$Y19)),0)*$H19</f>
        <v>1</v>
      </c>
      <c r="AA19" s="217">
        <f>IFERROR(IF(workdata!V19&gt;=0.75*MAX(workdata!$H19:$Y19),1,workdata!V19/MAX(workdata!$H19:$Y19)),0)*$H19</f>
        <v>1</v>
      </c>
      <c r="AB19" s="217">
        <f>IFERROR(IF(workdata!W19&gt;=0.75*MAX(workdata!$H19:$Y19),1,workdata!W19/MAX(workdata!$H19:$Y19)),0)*$H19</f>
        <v>1</v>
      </c>
      <c r="AC19" s="217">
        <f>IFERROR(IF(workdata!X19&gt;=0.75*MAX(workdata!$H19:$Y19),1,workdata!X19/MAX(workdata!$H19:$Y19)),0)*$H19</f>
        <v>1</v>
      </c>
      <c r="AD19" s="217">
        <f>IFERROR(IF(workdata!Y19&gt;=0.75*MAX(workdata!$H19:$Y19),1,workdata!Y19/MAX(workdata!$H19:$Y19)),0)*$H19</f>
        <v>1</v>
      </c>
    </row>
    <row r="20" spans="1:30" x14ac:dyDescent="0.25">
      <c r="A20" s="1">
        <f>workdata!A20</f>
        <v>45474.625</v>
      </c>
      <c r="B20">
        <f t="shared" si="1"/>
        <v>2024</v>
      </c>
      <c r="C20">
        <f t="shared" si="2"/>
        <v>7</v>
      </c>
      <c r="D20">
        <f t="shared" si="0"/>
        <v>1</v>
      </c>
      <c r="E20">
        <v>1000</v>
      </c>
      <c r="F20">
        <v>49890</v>
      </c>
      <c r="G20">
        <f>workdata!B20</f>
        <v>43510</v>
      </c>
      <c r="H20">
        <f t="shared" si="3"/>
        <v>1</v>
      </c>
      <c r="I20" s="217">
        <f>IFERROR(workdata!B20*1000*AUX!H20/(AUX!K20*50000),0)</f>
        <v>0.88433678678941896</v>
      </c>
      <c r="J20" s="218">
        <f t="shared" si="4"/>
        <v>1</v>
      </c>
      <c r="K20" s="222">
        <f>AVERAGE(workdata!C20:F20)</f>
        <v>984.01424999999995</v>
      </c>
      <c r="L20" s="3">
        <f t="shared" si="5"/>
        <v>870.19999999999993</v>
      </c>
      <c r="M20" s="217">
        <f>IFERROR(IF(workdata!H20&gt;=0.75*MAX(workdata!$H20:$Y20),1,workdata!H20/MAX(workdata!$H20:$Y20)),0)*$H20</f>
        <v>1</v>
      </c>
      <c r="N20" s="217">
        <f>IFERROR(IF(workdata!I20&gt;=0.75*MAX(workdata!$H20:$Y20),1,workdata!I20/MAX(workdata!$H20:$Y20)),0)*$H20</f>
        <v>1</v>
      </c>
      <c r="O20" s="217">
        <f>IFERROR(IF(workdata!J20&gt;=0.75*MAX(workdata!$H20:$Y20),1,workdata!J20/MAX(workdata!$H20:$Y20)),0)*$H20</f>
        <v>1</v>
      </c>
      <c r="P20" s="217">
        <f>IFERROR(IF(workdata!K20&gt;=0.75*MAX(workdata!$H20:$Y20),1,workdata!K20/MAX(workdata!$H20:$Y20)),0)*$H20</f>
        <v>1</v>
      </c>
      <c r="Q20" s="217">
        <f>IFERROR(IF(workdata!L20&gt;=0.75*MAX(workdata!$H20:$Y20),1,workdata!L20/MAX(workdata!$H20:$Y20)),0)*$H20</f>
        <v>1</v>
      </c>
      <c r="R20" s="217">
        <f>IFERROR(IF(workdata!M20&gt;=0.75*MAX(workdata!$H20:$Y20),1,workdata!M20/MAX(workdata!$H20:$Y20)),0)*$H20</f>
        <v>1</v>
      </c>
      <c r="S20" s="217">
        <f>IFERROR(IF(workdata!N20&gt;=0.75*MAX(workdata!$H20:$Y20),1,workdata!N20/MAX(workdata!$H20:$Y20)),0)*$H20</f>
        <v>1</v>
      </c>
      <c r="T20" s="217">
        <f>IFERROR(IF(workdata!O20&gt;=0.75*MAX(workdata!$H20:$Y20),1,workdata!O20/MAX(workdata!$H20:$Y20)),0)*$H20</f>
        <v>1</v>
      </c>
      <c r="U20" s="217">
        <f>IFERROR(IF(workdata!P20&gt;=0.75*MAX(workdata!$H20:$Y20),1,workdata!P20/MAX(workdata!$H20:$Y20)),0)*$H20</f>
        <v>1</v>
      </c>
      <c r="V20" s="217">
        <f>IFERROR(IF(workdata!Q20&gt;=0.75*MAX(workdata!$H20:$Y20),1,workdata!Q20/MAX(workdata!$H20:$Y20)),0)*$H20</f>
        <v>1</v>
      </c>
      <c r="W20" s="217">
        <f>IFERROR(IF(workdata!R20&gt;=0.75*MAX(workdata!$H20:$Y20),1,workdata!R20/MAX(workdata!$H20:$Y20)),0)*$H20</f>
        <v>1</v>
      </c>
      <c r="X20" s="217">
        <f>IFERROR(IF(workdata!S20&gt;=0.75*MAX(workdata!$H20:$Y20),1,workdata!S20/MAX(workdata!$H20:$Y20)),0)*$H20</f>
        <v>1</v>
      </c>
      <c r="Y20" s="217">
        <f>IFERROR(IF(workdata!T20&gt;=0.75*MAX(workdata!$H20:$Y20),1,workdata!T20/MAX(workdata!$H20:$Y20)),0)*$H20</f>
        <v>1</v>
      </c>
      <c r="Z20" s="217">
        <f>IFERROR(IF(workdata!U20&gt;=0.75*MAX(workdata!$H20:$Y20),1,workdata!U20/MAX(workdata!$H20:$Y20)),0)*$H20</f>
        <v>1</v>
      </c>
      <c r="AA20" s="217">
        <f>IFERROR(IF(workdata!V20&gt;=0.75*MAX(workdata!$H20:$Y20),1,workdata!V20/MAX(workdata!$H20:$Y20)),0)*$H20</f>
        <v>1</v>
      </c>
      <c r="AB20" s="217">
        <f>IFERROR(IF(workdata!W20&gt;=0.75*MAX(workdata!$H20:$Y20),1,workdata!W20/MAX(workdata!$H20:$Y20)),0)*$H20</f>
        <v>1</v>
      </c>
      <c r="AC20" s="217">
        <f>IFERROR(IF(workdata!X20&gt;=0.75*MAX(workdata!$H20:$Y20),1,workdata!X20/MAX(workdata!$H20:$Y20)),0)*$H20</f>
        <v>1</v>
      </c>
      <c r="AD20" s="217">
        <f>IFERROR(IF(workdata!Y20&gt;=0.75*MAX(workdata!$H20:$Y20),1,workdata!Y20/MAX(workdata!$H20:$Y20)),0)*$H20</f>
        <v>1</v>
      </c>
    </row>
    <row r="21" spans="1:30" x14ac:dyDescent="0.25">
      <c r="A21" s="1">
        <f>workdata!A21</f>
        <v>45474.666666666664</v>
      </c>
      <c r="B21">
        <f t="shared" si="1"/>
        <v>2024</v>
      </c>
      <c r="C21">
        <f t="shared" si="2"/>
        <v>7</v>
      </c>
      <c r="D21">
        <f t="shared" si="0"/>
        <v>1</v>
      </c>
      <c r="E21">
        <v>1000</v>
      </c>
      <c r="F21">
        <v>49890</v>
      </c>
      <c r="G21">
        <f>workdata!B21</f>
        <v>42527</v>
      </c>
      <c r="H21">
        <f t="shared" si="3"/>
        <v>1</v>
      </c>
      <c r="I21" s="217">
        <f>IFERROR(workdata!B21*1000*AUX!H21/(AUX!K21*50000),0)</f>
        <v>0.86084517762130464</v>
      </c>
      <c r="J21" s="218">
        <f t="shared" si="4"/>
        <v>1</v>
      </c>
      <c r="K21" s="222">
        <f>AVERAGE(workdata!C21:F21)</f>
        <v>988.029</v>
      </c>
      <c r="L21" s="3">
        <f t="shared" si="5"/>
        <v>850.54</v>
      </c>
      <c r="M21" s="217">
        <f>IFERROR(IF(workdata!H21&gt;=0.75*MAX(workdata!$H21:$Y21),1,workdata!H21/MAX(workdata!$H21:$Y21)),0)*$H21</f>
        <v>1</v>
      </c>
      <c r="N21" s="217">
        <f>IFERROR(IF(workdata!I21&gt;=0.75*MAX(workdata!$H21:$Y21),1,workdata!I21/MAX(workdata!$H21:$Y21)),0)*$H21</f>
        <v>1</v>
      </c>
      <c r="O21" s="217">
        <f>IFERROR(IF(workdata!J21&gt;=0.75*MAX(workdata!$H21:$Y21),1,workdata!J21/MAX(workdata!$H21:$Y21)),0)*$H21</f>
        <v>1</v>
      </c>
      <c r="P21" s="217">
        <f>IFERROR(IF(workdata!K21&gt;=0.75*MAX(workdata!$H21:$Y21),1,workdata!K21/MAX(workdata!$H21:$Y21)),0)*$H21</f>
        <v>1</v>
      </c>
      <c r="Q21" s="217">
        <f>IFERROR(IF(workdata!L21&gt;=0.75*MAX(workdata!$H21:$Y21),1,workdata!L21/MAX(workdata!$H21:$Y21)),0)*$H21</f>
        <v>1</v>
      </c>
      <c r="R21" s="217">
        <f>IFERROR(IF(workdata!M21&gt;=0.75*MAX(workdata!$H21:$Y21),1,workdata!M21/MAX(workdata!$H21:$Y21)),0)*$H21</f>
        <v>1</v>
      </c>
      <c r="S21" s="217">
        <f>IFERROR(IF(workdata!N21&gt;=0.75*MAX(workdata!$H21:$Y21),1,workdata!N21/MAX(workdata!$H21:$Y21)),0)*$H21</f>
        <v>1</v>
      </c>
      <c r="T21" s="217">
        <f>IFERROR(IF(workdata!O21&gt;=0.75*MAX(workdata!$H21:$Y21),1,workdata!O21/MAX(workdata!$H21:$Y21)),0)*$H21</f>
        <v>1</v>
      </c>
      <c r="U21" s="217">
        <f>IFERROR(IF(workdata!P21&gt;=0.75*MAX(workdata!$H21:$Y21),1,workdata!P21/MAX(workdata!$H21:$Y21)),0)*$H21</f>
        <v>1</v>
      </c>
      <c r="V21" s="217">
        <f>IFERROR(IF(workdata!Q21&gt;=0.75*MAX(workdata!$H21:$Y21),1,workdata!Q21/MAX(workdata!$H21:$Y21)),0)*$H21</f>
        <v>1</v>
      </c>
      <c r="W21" s="217">
        <f>IFERROR(IF(workdata!R21&gt;=0.75*MAX(workdata!$H21:$Y21),1,workdata!R21/MAX(workdata!$H21:$Y21)),0)*$H21</f>
        <v>1</v>
      </c>
      <c r="X21" s="217">
        <f>IFERROR(IF(workdata!S21&gt;=0.75*MAX(workdata!$H21:$Y21),1,workdata!S21/MAX(workdata!$H21:$Y21)),0)*$H21</f>
        <v>1</v>
      </c>
      <c r="Y21" s="217">
        <f>IFERROR(IF(workdata!T21&gt;=0.75*MAX(workdata!$H21:$Y21),1,workdata!T21/MAX(workdata!$H21:$Y21)),0)*$H21</f>
        <v>1</v>
      </c>
      <c r="Z21" s="217">
        <f>IFERROR(IF(workdata!U21&gt;=0.75*MAX(workdata!$H21:$Y21),1,workdata!U21/MAX(workdata!$H21:$Y21)),0)*$H21</f>
        <v>1</v>
      </c>
      <c r="AA21" s="217">
        <f>IFERROR(IF(workdata!V21&gt;=0.75*MAX(workdata!$H21:$Y21),1,workdata!V21/MAX(workdata!$H21:$Y21)),0)*$H21</f>
        <v>1</v>
      </c>
      <c r="AB21" s="217">
        <f>IFERROR(IF(workdata!W21&gt;=0.75*MAX(workdata!$H21:$Y21),1,workdata!W21/MAX(workdata!$H21:$Y21)),0)*$H21</f>
        <v>1</v>
      </c>
      <c r="AC21" s="217">
        <f>IFERROR(IF(workdata!X21&gt;=0.75*MAX(workdata!$H21:$Y21),1,workdata!X21/MAX(workdata!$H21:$Y21)),0)*$H21</f>
        <v>1</v>
      </c>
      <c r="AD21" s="217">
        <f>IFERROR(IF(workdata!Y21&gt;=0.75*MAX(workdata!$H21:$Y21),1,workdata!Y21/MAX(workdata!$H21:$Y21)),0)*$H21</f>
        <v>1</v>
      </c>
    </row>
    <row r="22" spans="1:30" x14ac:dyDescent="0.25">
      <c r="A22" s="1">
        <f>workdata!A22</f>
        <v>45474.708333333336</v>
      </c>
      <c r="B22">
        <f t="shared" si="1"/>
        <v>2024</v>
      </c>
      <c r="C22">
        <f t="shared" si="2"/>
        <v>7</v>
      </c>
      <c r="D22">
        <f t="shared" si="0"/>
        <v>1</v>
      </c>
      <c r="E22">
        <v>1000</v>
      </c>
      <c r="F22">
        <v>49890</v>
      </c>
      <c r="G22">
        <f>workdata!B22</f>
        <v>41699</v>
      </c>
      <c r="H22">
        <f t="shared" si="3"/>
        <v>1</v>
      </c>
      <c r="I22" s="217">
        <f>IFERROR(workdata!B22*1000*AUX!H22/(AUX!K22*50000),0)</f>
        <v>0.85184880648932326</v>
      </c>
      <c r="J22" s="218">
        <f t="shared" si="4"/>
        <v>1</v>
      </c>
      <c r="K22" s="222">
        <f>AVERAGE(workdata!C22:F22)</f>
        <v>979.02350000000001</v>
      </c>
      <c r="L22" s="3">
        <f t="shared" si="5"/>
        <v>833.98</v>
      </c>
      <c r="M22" s="217">
        <f>IFERROR(IF(workdata!H22&gt;=0.75*MAX(workdata!$H22:$Y22),1,workdata!H22/MAX(workdata!$H22:$Y22)),0)*$H22</f>
        <v>1</v>
      </c>
      <c r="N22" s="217">
        <f>IFERROR(IF(workdata!I22&gt;=0.75*MAX(workdata!$H22:$Y22),1,workdata!I22/MAX(workdata!$H22:$Y22)),0)*$H22</f>
        <v>1</v>
      </c>
      <c r="O22" s="217">
        <f>IFERROR(IF(workdata!J22&gt;=0.75*MAX(workdata!$H22:$Y22),1,workdata!J22/MAX(workdata!$H22:$Y22)),0)*$H22</f>
        <v>1</v>
      </c>
      <c r="P22" s="217">
        <f>IFERROR(IF(workdata!K22&gt;=0.75*MAX(workdata!$H22:$Y22),1,workdata!K22/MAX(workdata!$H22:$Y22)),0)*$H22</f>
        <v>1</v>
      </c>
      <c r="Q22" s="217">
        <f>IFERROR(IF(workdata!L22&gt;=0.75*MAX(workdata!$H22:$Y22),1,workdata!L22/MAX(workdata!$H22:$Y22)),0)*$H22</f>
        <v>1</v>
      </c>
      <c r="R22" s="217">
        <f>IFERROR(IF(workdata!M22&gt;=0.75*MAX(workdata!$H22:$Y22),1,workdata!M22/MAX(workdata!$H22:$Y22)),0)*$H22</f>
        <v>1</v>
      </c>
      <c r="S22" s="217">
        <f>IFERROR(IF(workdata!N22&gt;=0.75*MAX(workdata!$H22:$Y22),1,workdata!N22/MAX(workdata!$H22:$Y22)),0)*$H22</f>
        <v>1</v>
      </c>
      <c r="T22" s="217">
        <f>IFERROR(IF(workdata!O22&gt;=0.75*MAX(workdata!$H22:$Y22),1,workdata!O22/MAX(workdata!$H22:$Y22)),0)*$H22</f>
        <v>1</v>
      </c>
      <c r="U22" s="217">
        <f>IFERROR(IF(workdata!P22&gt;=0.75*MAX(workdata!$H22:$Y22),1,workdata!P22/MAX(workdata!$H22:$Y22)),0)*$H22</f>
        <v>1</v>
      </c>
      <c r="V22" s="217">
        <f>IFERROR(IF(workdata!Q22&gt;=0.75*MAX(workdata!$H22:$Y22),1,workdata!Q22/MAX(workdata!$H22:$Y22)),0)*$H22</f>
        <v>1</v>
      </c>
      <c r="W22" s="217">
        <f>IFERROR(IF(workdata!R22&gt;=0.75*MAX(workdata!$H22:$Y22),1,workdata!R22/MAX(workdata!$H22:$Y22)),0)*$H22</f>
        <v>1</v>
      </c>
      <c r="X22" s="217">
        <f>IFERROR(IF(workdata!S22&gt;=0.75*MAX(workdata!$H22:$Y22),1,workdata!S22/MAX(workdata!$H22:$Y22)),0)*$H22</f>
        <v>1</v>
      </c>
      <c r="Y22" s="217">
        <f>IFERROR(IF(workdata!T22&gt;=0.75*MAX(workdata!$H22:$Y22),1,workdata!T22/MAX(workdata!$H22:$Y22)),0)*$H22</f>
        <v>1</v>
      </c>
      <c r="Z22" s="217">
        <f>IFERROR(IF(workdata!U22&gt;=0.75*MAX(workdata!$H22:$Y22),1,workdata!U22/MAX(workdata!$H22:$Y22)),0)*$H22</f>
        <v>1</v>
      </c>
      <c r="AA22" s="217">
        <f>IFERROR(IF(workdata!V22&gt;=0.75*MAX(workdata!$H22:$Y22),1,workdata!V22/MAX(workdata!$H22:$Y22)),0)*$H22</f>
        <v>1</v>
      </c>
      <c r="AB22" s="217">
        <f>IFERROR(IF(workdata!W22&gt;=0.75*MAX(workdata!$H22:$Y22),1,workdata!W22/MAX(workdata!$H22:$Y22)),0)*$H22</f>
        <v>1</v>
      </c>
      <c r="AC22" s="217">
        <f>IFERROR(IF(workdata!X22&gt;=0.75*MAX(workdata!$H22:$Y22),1,workdata!X22/MAX(workdata!$H22:$Y22)),0)*$H22</f>
        <v>1</v>
      </c>
      <c r="AD22" s="217">
        <f>IFERROR(IF(workdata!Y22&gt;=0.75*MAX(workdata!$H22:$Y22),1,workdata!Y22/MAX(workdata!$H22:$Y22)),0)*$H22</f>
        <v>1</v>
      </c>
    </row>
    <row r="23" spans="1:30" x14ac:dyDescent="0.25">
      <c r="A23" s="1">
        <f>workdata!A23</f>
        <v>45474.75</v>
      </c>
      <c r="B23">
        <f t="shared" si="1"/>
        <v>2024</v>
      </c>
      <c r="C23">
        <f t="shared" si="2"/>
        <v>7</v>
      </c>
      <c r="D23">
        <f t="shared" si="0"/>
        <v>1</v>
      </c>
      <c r="E23">
        <v>1000</v>
      </c>
      <c r="F23">
        <v>49890</v>
      </c>
      <c r="G23">
        <f>workdata!B23</f>
        <v>40485</v>
      </c>
      <c r="H23">
        <f t="shared" si="3"/>
        <v>1</v>
      </c>
      <c r="I23" s="217">
        <f>IFERROR(workdata!B23*1000*AUX!H23/(AUX!K23*50000),0)</f>
        <v>0.85978368959440887</v>
      </c>
      <c r="J23" s="218">
        <f t="shared" si="4"/>
        <v>1</v>
      </c>
      <c r="K23" s="222">
        <f>AVERAGE(workdata!C23:F23)</f>
        <v>941.74849999999992</v>
      </c>
      <c r="L23" s="3">
        <f t="shared" si="5"/>
        <v>809.7</v>
      </c>
      <c r="M23" s="217">
        <f>IFERROR(IF(workdata!H23&gt;=0.75*MAX(workdata!$H23:$Y23),1,workdata!H23/MAX(workdata!$H23:$Y23)),0)*$H23</f>
        <v>1</v>
      </c>
      <c r="N23" s="217">
        <f>IFERROR(IF(workdata!I23&gt;=0.75*MAX(workdata!$H23:$Y23),1,workdata!I23/MAX(workdata!$H23:$Y23)),0)*$H23</f>
        <v>1</v>
      </c>
      <c r="O23" s="217">
        <f>IFERROR(IF(workdata!J23&gt;=0.75*MAX(workdata!$H23:$Y23),1,workdata!J23/MAX(workdata!$H23:$Y23)),0)*$H23</f>
        <v>1</v>
      </c>
      <c r="P23" s="217">
        <f>IFERROR(IF(workdata!K23&gt;=0.75*MAX(workdata!$H23:$Y23),1,workdata!K23/MAX(workdata!$H23:$Y23)),0)*$H23</f>
        <v>1</v>
      </c>
      <c r="Q23" s="217">
        <f>IFERROR(IF(workdata!L23&gt;=0.75*MAX(workdata!$H23:$Y23),1,workdata!L23/MAX(workdata!$H23:$Y23)),0)*$H23</f>
        <v>1</v>
      </c>
      <c r="R23" s="217">
        <f>IFERROR(IF(workdata!M23&gt;=0.75*MAX(workdata!$H23:$Y23),1,workdata!M23/MAX(workdata!$H23:$Y23)),0)*$H23</f>
        <v>1</v>
      </c>
      <c r="S23" s="217">
        <f>IFERROR(IF(workdata!N23&gt;=0.75*MAX(workdata!$H23:$Y23),1,workdata!N23/MAX(workdata!$H23:$Y23)),0)*$H23</f>
        <v>1</v>
      </c>
      <c r="T23" s="217">
        <f>IFERROR(IF(workdata!O23&gt;=0.75*MAX(workdata!$H23:$Y23),1,workdata!O23/MAX(workdata!$H23:$Y23)),0)*$H23</f>
        <v>1</v>
      </c>
      <c r="U23" s="217">
        <f>IFERROR(IF(workdata!P23&gt;=0.75*MAX(workdata!$H23:$Y23),1,workdata!P23/MAX(workdata!$H23:$Y23)),0)*$H23</f>
        <v>1</v>
      </c>
      <c r="V23" s="217">
        <f>IFERROR(IF(workdata!Q23&gt;=0.75*MAX(workdata!$H23:$Y23),1,workdata!Q23/MAX(workdata!$H23:$Y23)),0)*$H23</f>
        <v>1</v>
      </c>
      <c r="W23" s="217">
        <f>IFERROR(IF(workdata!R23&gt;=0.75*MAX(workdata!$H23:$Y23),1,workdata!R23/MAX(workdata!$H23:$Y23)),0)*$H23</f>
        <v>1</v>
      </c>
      <c r="X23" s="217">
        <f>IFERROR(IF(workdata!S23&gt;=0.75*MAX(workdata!$H23:$Y23),1,workdata!S23/MAX(workdata!$H23:$Y23)),0)*$H23</f>
        <v>1</v>
      </c>
      <c r="Y23" s="217">
        <f>IFERROR(IF(workdata!T23&gt;=0.75*MAX(workdata!$H23:$Y23),1,workdata!T23/MAX(workdata!$H23:$Y23)),0)*$H23</f>
        <v>1</v>
      </c>
      <c r="Z23" s="217">
        <f>IFERROR(IF(workdata!U23&gt;=0.75*MAX(workdata!$H23:$Y23),1,workdata!U23/MAX(workdata!$H23:$Y23)),0)*$H23</f>
        <v>1</v>
      </c>
      <c r="AA23" s="217">
        <f>IFERROR(IF(workdata!V23&gt;=0.75*MAX(workdata!$H23:$Y23),1,workdata!V23/MAX(workdata!$H23:$Y23)),0)*$H23</f>
        <v>1</v>
      </c>
      <c r="AB23" s="217">
        <f>IFERROR(IF(workdata!W23&gt;=0.75*MAX(workdata!$H23:$Y23),1,workdata!W23/MAX(workdata!$H23:$Y23)),0)*$H23</f>
        <v>1</v>
      </c>
      <c r="AC23" s="217">
        <f>IFERROR(IF(workdata!X23&gt;=0.75*MAX(workdata!$H23:$Y23),1,workdata!X23/MAX(workdata!$H23:$Y23)),0)*$H23</f>
        <v>1</v>
      </c>
      <c r="AD23" s="217">
        <f>IFERROR(IF(workdata!Y23&gt;=0.75*MAX(workdata!$H23:$Y23),1,workdata!Y23/MAX(workdata!$H23:$Y23)),0)*$H23</f>
        <v>1</v>
      </c>
    </row>
    <row r="24" spans="1:30" x14ac:dyDescent="0.25">
      <c r="A24" s="1">
        <f>workdata!A24</f>
        <v>45474.791666666664</v>
      </c>
      <c r="B24">
        <f t="shared" si="1"/>
        <v>2024</v>
      </c>
      <c r="C24">
        <f t="shared" si="2"/>
        <v>7</v>
      </c>
      <c r="D24">
        <f t="shared" si="0"/>
        <v>1</v>
      </c>
      <c r="E24">
        <v>1000</v>
      </c>
      <c r="F24">
        <v>49890</v>
      </c>
      <c r="G24">
        <f>workdata!B24</f>
        <v>35732</v>
      </c>
      <c r="H24">
        <f t="shared" si="3"/>
        <v>1</v>
      </c>
      <c r="I24" s="217">
        <f>IFERROR(workdata!B24*1000*AUX!H24/(AUX!K24*50000),0)</f>
        <v>0.85482870142627954</v>
      </c>
      <c r="J24" s="218">
        <f t="shared" si="4"/>
        <v>1</v>
      </c>
      <c r="K24" s="222">
        <f>AVERAGE(workdata!C24:F24)</f>
        <v>836.00374999999997</v>
      </c>
      <c r="L24" s="3">
        <f t="shared" si="5"/>
        <v>714.64</v>
      </c>
      <c r="M24" s="217">
        <f>IFERROR(IF(workdata!H24&gt;=0.75*MAX(workdata!$H24:$Y24),1,workdata!H24/MAX(workdata!$H24:$Y24)),0)*$H24</f>
        <v>1</v>
      </c>
      <c r="N24" s="217">
        <f>IFERROR(IF(workdata!I24&gt;=0.75*MAX(workdata!$H24:$Y24),1,workdata!I24/MAX(workdata!$H24:$Y24)),0)*$H24</f>
        <v>1</v>
      </c>
      <c r="O24" s="217">
        <f>IFERROR(IF(workdata!J24&gt;=0.75*MAX(workdata!$H24:$Y24),1,workdata!J24/MAX(workdata!$H24:$Y24)),0)*$H24</f>
        <v>1</v>
      </c>
      <c r="P24" s="217">
        <f>IFERROR(IF(workdata!K24&gt;=0.75*MAX(workdata!$H24:$Y24),1,workdata!K24/MAX(workdata!$H24:$Y24)),0)*$H24</f>
        <v>1</v>
      </c>
      <c r="Q24" s="217">
        <f>IFERROR(IF(workdata!L24&gt;=0.75*MAX(workdata!$H24:$Y24),1,workdata!L24/MAX(workdata!$H24:$Y24)),0)*$H24</f>
        <v>1</v>
      </c>
      <c r="R24" s="217">
        <f>IFERROR(IF(workdata!M24&gt;=0.75*MAX(workdata!$H24:$Y24),1,workdata!M24/MAX(workdata!$H24:$Y24)),0)*$H24</f>
        <v>1</v>
      </c>
      <c r="S24" s="217">
        <f>IFERROR(IF(workdata!N24&gt;=0.75*MAX(workdata!$H24:$Y24),1,workdata!N24/MAX(workdata!$H24:$Y24)),0)*$H24</f>
        <v>1</v>
      </c>
      <c r="T24" s="217">
        <f>IFERROR(IF(workdata!O24&gt;=0.75*MAX(workdata!$H24:$Y24),1,workdata!O24/MAX(workdata!$H24:$Y24)),0)*$H24</f>
        <v>1</v>
      </c>
      <c r="U24" s="217">
        <f>IFERROR(IF(workdata!P24&gt;=0.75*MAX(workdata!$H24:$Y24),1,workdata!P24/MAX(workdata!$H24:$Y24)),0)*$H24</f>
        <v>1</v>
      </c>
      <c r="V24" s="217">
        <f>IFERROR(IF(workdata!Q24&gt;=0.75*MAX(workdata!$H24:$Y24),1,workdata!Q24/MAX(workdata!$H24:$Y24)),0)*$H24</f>
        <v>1</v>
      </c>
      <c r="W24" s="217">
        <f>IFERROR(IF(workdata!R24&gt;=0.75*MAX(workdata!$H24:$Y24),1,workdata!R24/MAX(workdata!$H24:$Y24)),0)*$H24</f>
        <v>1</v>
      </c>
      <c r="X24" s="217">
        <f>IFERROR(IF(workdata!S24&gt;=0.75*MAX(workdata!$H24:$Y24),1,workdata!S24/MAX(workdata!$H24:$Y24)),0)*$H24</f>
        <v>1</v>
      </c>
      <c r="Y24" s="217">
        <f>IFERROR(IF(workdata!T24&gt;=0.75*MAX(workdata!$H24:$Y24),1,workdata!T24/MAX(workdata!$H24:$Y24)),0)*$H24</f>
        <v>1</v>
      </c>
      <c r="Z24" s="217">
        <f>IFERROR(IF(workdata!U24&gt;=0.75*MAX(workdata!$H24:$Y24),1,workdata!U24/MAX(workdata!$H24:$Y24)),0)*$H24</f>
        <v>1</v>
      </c>
      <c r="AA24" s="217">
        <f>IFERROR(IF(workdata!V24&gt;=0.75*MAX(workdata!$H24:$Y24),1,workdata!V24/MAX(workdata!$H24:$Y24)),0)*$H24</f>
        <v>1</v>
      </c>
      <c r="AB24" s="217">
        <f>IFERROR(IF(workdata!W24&gt;=0.75*MAX(workdata!$H24:$Y24),1,workdata!W24/MAX(workdata!$H24:$Y24)),0)*$H24</f>
        <v>1</v>
      </c>
      <c r="AC24" s="217">
        <f>IFERROR(IF(workdata!X24&gt;=0.75*MAX(workdata!$H24:$Y24),1,workdata!X24/MAX(workdata!$H24:$Y24)),0)*$H24</f>
        <v>1</v>
      </c>
      <c r="AD24" s="217">
        <f>IFERROR(IF(workdata!Y24&gt;=0.75*MAX(workdata!$H24:$Y24),1,workdata!Y24/MAX(workdata!$H24:$Y24)),0)*$H24</f>
        <v>1</v>
      </c>
    </row>
    <row r="25" spans="1:30" x14ac:dyDescent="0.25">
      <c r="A25" s="1">
        <f>workdata!A25</f>
        <v>45474.833333333336</v>
      </c>
      <c r="B25">
        <f t="shared" si="1"/>
        <v>2024</v>
      </c>
      <c r="C25">
        <f t="shared" si="2"/>
        <v>7</v>
      </c>
      <c r="D25">
        <f t="shared" si="0"/>
        <v>1</v>
      </c>
      <c r="E25">
        <v>1000</v>
      </c>
      <c r="F25">
        <v>49890</v>
      </c>
      <c r="G25">
        <f>workdata!B25</f>
        <v>15796</v>
      </c>
      <c r="H25">
        <f t="shared" si="3"/>
        <v>1</v>
      </c>
      <c r="I25" s="217">
        <f>IFERROR(workdata!B25*1000*AUX!H25/(AUX!K25*50000),0)</f>
        <v>0.67356104466776601</v>
      </c>
      <c r="J25" s="218">
        <f t="shared" si="4"/>
        <v>1</v>
      </c>
      <c r="K25" s="222">
        <f>AVERAGE(workdata!C25:F25)</f>
        <v>469.0295000000001</v>
      </c>
      <c r="L25" s="3">
        <f t="shared" si="5"/>
        <v>315.92</v>
      </c>
      <c r="M25" s="217">
        <f>IFERROR(IF(workdata!H25&gt;=0.75*MAX(workdata!$H25:$Y25),1,workdata!H25/MAX(workdata!$H25:$Y25)),0)*$H25</f>
        <v>1</v>
      </c>
      <c r="N25" s="217">
        <f>IFERROR(IF(workdata!I25&gt;=0.75*MAX(workdata!$H25:$Y25),1,workdata!I25/MAX(workdata!$H25:$Y25)),0)*$H25</f>
        <v>1</v>
      </c>
      <c r="O25" s="217">
        <f>IFERROR(IF(workdata!J25&gt;=0.75*MAX(workdata!$H25:$Y25),1,workdata!J25/MAX(workdata!$H25:$Y25)),0)*$H25</f>
        <v>1</v>
      </c>
      <c r="P25" s="217">
        <f>IFERROR(IF(workdata!K25&gt;=0.75*MAX(workdata!$H25:$Y25),1,workdata!K25/MAX(workdata!$H25:$Y25)),0)*$H25</f>
        <v>1</v>
      </c>
      <c r="Q25" s="217">
        <f>IFERROR(IF(workdata!L25&gt;=0.75*MAX(workdata!$H25:$Y25),1,workdata!L25/MAX(workdata!$H25:$Y25)),0)*$H25</f>
        <v>1</v>
      </c>
      <c r="R25" s="217">
        <f>IFERROR(IF(workdata!M25&gt;=0.75*MAX(workdata!$H25:$Y25),1,workdata!M25/MAX(workdata!$H25:$Y25)),0)*$H25</f>
        <v>1</v>
      </c>
      <c r="S25" s="217">
        <f>IFERROR(IF(workdata!N25&gt;=0.75*MAX(workdata!$H25:$Y25),1,workdata!N25/MAX(workdata!$H25:$Y25)),0)*$H25</f>
        <v>1</v>
      </c>
      <c r="T25" s="217">
        <f>IFERROR(IF(workdata!O25&gt;=0.75*MAX(workdata!$H25:$Y25),1,workdata!O25/MAX(workdata!$H25:$Y25)),0)*$H25</f>
        <v>1</v>
      </c>
      <c r="U25" s="217">
        <f>IFERROR(IF(workdata!P25&gt;=0.75*MAX(workdata!$H25:$Y25),1,workdata!P25/MAX(workdata!$H25:$Y25)),0)*$H25</f>
        <v>1</v>
      </c>
      <c r="V25" s="217">
        <f>IFERROR(IF(workdata!Q25&gt;=0.75*MAX(workdata!$H25:$Y25),1,workdata!Q25/MAX(workdata!$H25:$Y25)),0)*$H25</f>
        <v>1</v>
      </c>
      <c r="W25" s="217">
        <f>IFERROR(IF(workdata!R25&gt;=0.75*MAX(workdata!$H25:$Y25),1,workdata!R25/MAX(workdata!$H25:$Y25)),0)*$H25</f>
        <v>1</v>
      </c>
      <c r="X25" s="217">
        <f>IFERROR(IF(workdata!S25&gt;=0.75*MAX(workdata!$H25:$Y25),1,workdata!S25/MAX(workdata!$H25:$Y25)),0)*$H25</f>
        <v>1</v>
      </c>
      <c r="Y25" s="217">
        <f>IFERROR(IF(workdata!T25&gt;=0.75*MAX(workdata!$H25:$Y25),1,workdata!T25/MAX(workdata!$H25:$Y25)),0)*$H25</f>
        <v>1</v>
      </c>
      <c r="Z25" s="217">
        <f>IFERROR(IF(workdata!U25&gt;=0.75*MAX(workdata!$H25:$Y25),1,workdata!U25/MAX(workdata!$H25:$Y25)),0)*$H25</f>
        <v>1</v>
      </c>
      <c r="AA25" s="217">
        <f>IFERROR(IF(workdata!V25&gt;=0.75*MAX(workdata!$H25:$Y25),1,workdata!V25/MAX(workdata!$H25:$Y25)),0)*$H25</f>
        <v>1</v>
      </c>
      <c r="AB25" s="217">
        <f>IFERROR(IF(workdata!W25&gt;=0.75*MAX(workdata!$H25:$Y25),1,workdata!W25/MAX(workdata!$H25:$Y25)),0)*$H25</f>
        <v>1</v>
      </c>
      <c r="AC25" s="217">
        <f>IFERROR(IF(workdata!X25&gt;=0.75*MAX(workdata!$H25:$Y25),1,workdata!X25/MAX(workdata!$H25:$Y25)),0)*$H25</f>
        <v>1</v>
      </c>
      <c r="AD25" s="217">
        <f>IFERROR(IF(workdata!Y25&gt;=0.75*MAX(workdata!$H25:$Y25),1,workdata!Y25/MAX(workdata!$H25:$Y25)),0)*$H25</f>
        <v>1</v>
      </c>
    </row>
    <row r="26" spans="1:30" x14ac:dyDescent="0.25">
      <c r="A26" s="1">
        <f>workdata!A26</f>
        <v>45474.875</v>
      </c>
      <c r="B26">
        <f t="shared" si="1"/>
        <v>2024</v>
      </c>
      <c r="C26">
        <f t="shared" si="2"/>
        <v>7</v>
      </c>
      <c r="D26">
        <f t="shared" si="0"/>
        <v>1</v>
      </c>
      <c r="E26">
        <v>1000</v>
      </c>
      <c r="F26">
        <v>49890</v>
      </c>
      <c r="G26">
        <f>workdata!B26</f>
        <v>1831</v>
      </c>
      <c r="H26">
        <f t="shared" si="3"/>
        <v>0</v>
      </c>
      <c r="I26" s="217">
        <f>IFERROR(workdata!B26*1000*AUX!H26/(AUX!K26*50000),0)</f>
        <v>0</v>
      </c>
      <c r="J26" s="218">
        <f t="shared" si="4"/>
        <v>0</v>
      </c>
      <c r="K26" s="222">
        <f>AVERAGE(workdata!C26:F26)</f>
        <v>58.703500000000005</v>
      </c>
      <c r="L26" s="3">
        <f t="shared" si="5"/>
        <v>0</v>
      </c>
      <c r="M26" s="217">
        <f>IFERROR(IF(workdata!H26&gt;=0.75*MAX(workdata!$H26:$Y26),1,workdata!H26/MAX(workdata!$H26:$Y26)),0)*$H26</f>
        <v>0</v>
      </c>
      <c r="N26" s="217">
        <f>IFERROR(IF(workdata!I26&gt;=0.75*MAX(workdata!$H26:$Y26),1,workdata!I26/MAX(workdata!$H26:$Y26)),0)*$H26</f>
        <v>0</v>
      </c>
      <c r="O26" s="217">
        <f>IFERROR(IF(workdata!J26&gt;=0.75*MAX(workdata!$H26:$Y26),1,workdata!J26/MAX(workdata!$H26:$Y26)),0)*$H26</f>
        <v>0</v>
      </c>
      <c r="P26" s="217">
        <f>IFERROR(IF(workdata!K26&gt;=0.75*MAX(workdata!$H26:$Y26),1,workdata!K26/MAX(workdata!$H26:$Y26)),0)*$H26</f>
        <v>0</v>
      </c>
      <c r="Q26" s="217">
        <f>IFERROR(IF(workdata!L26&gt;=0.75*MAX(workdata!$H26:$Y26),1,workdata!L26/MAX(workdata!$H26:$Y26)),0)*$H26</f>
        <v>0</v>
      </c>
      <c r="R26" s="217">
        <f>IFERROR(IF(workdata!M26&gt;=0.75*MAX(workdata!$H26:$Y26),1,workdata!M26/MAX(workdata!$H26:$Y26)),0)*$H26</f>
        <v>0</v>
      </c>
      <c r="S26" s="217">
        <f>IFERROR(IF(workdata!N26&gt;=0.75*MAX(workdata!$H26:$Y26),1,workdata!N26/MAX(workdata!$H26:$Y26)),0)*$H26</f>
        <v>0</v>
      </c>
      <c r="T26" s="217">
        <f>IFERROR(IF(workdata!O26&gt;=0.75*MAX(workdata!$H26:$Y26),1,workdata!O26/MAX(workdata!$H26:$Y26)),0)*$H26</f>
        <v>0</v>
      </c>
      <c r="U26" s="217">
        <f>IFERROR(IF(workdata!P26&gt;=0.75*MAX(workdata!$H26:$Y26),1,workdata!P26/MAX(workdata!$H26:$Y26)),0)*$H26</f>
        <v>0</v>
      </c>
      <c r="V26" s="217">
        <f>IFERROR(IF(workdata!Q26&gt;=0.75*MAX(workdata!$H26:$Y26),1,workdata!Q26/MAX(workdata!$H26:$Y26)),0)*$H26</f>
        <v>0</v>
      </c>
      <c r="W26" s="217">
        <f>IFERROR(IF(workdata!R26&gt;=0.75*MAX(workdata!$H26:$Y26),1,workdata!R26/MAX(workdata!$H26:$Y26)),0)*$H26</f>
        <v>0</v>
      </c>
      <c r="X26" s="217">
        <f>IFERROR(IF(workdata!S26&gt;=0.75*MAX(workdata!$H26:$Y26),1,workdata!S26/MAX(workdata!$H26:$Y26)),0)*$H26</f>
        <v>0</v>
      </c>
      <c r="Y26" s="217">
        <f>IFERROR(IF(workdata!T26&gt;=0.75*MAX(workdata!$H26:$Y26),1,workdata!T26/MAX(workdata!$H26:$Y26)),0)*$H26</f>
        <v>0</v>
      </c>
      <c r="Z26" s="217">
        <f>IFERROR(IF(workdata!U26&gt;=0.75*MAX(workdata!$H26:$Y26),1,workdata!U26/MAX(workdata!$H26:$Y26)),0)*$H26</f>
        <v>0</v>
      </c>
      <c r="AA26" s="217">
        <f>IFERROR(IF(workdata!V26&gt;=0.75*MAX(workdata!$H26:$Y26),1,workdata!V26/MAX(workdata!$H26:$Y26)),0)*$H26</f>
        <v>0</v>
      </c>
      <c r="AB26" s="217">
        <f>IFERROR(IF(workdata!W26&gt;=0.75*MAX(workdata!$H26:$Y26),1,workdata!W26/MAX(workdata!$H26:$Y26)),0)*$H26</f>
        <v>0</v>
      </c>
      <c r="AC26" s="217">
        <f>IFERROR(IF(workdata!X26&gt;=0.75*MAX(workdata!$H26:$Y26),1,workdata!X26/MAX(workdata!$H26:$Y26)),0)*$H26</f>
        <v>0</v>
      </c>
      <c r="AD26" s="217">
        <f>IFERROR(IF(workdata!Y26&gt;=0.75*MAX(workdata!$H26:$Y26),1,workdata!Y26/MAX(workdata!$H26:$Y26)),0)*$H26</f>
        <v>0</v>
      </c>
    </row>
    <row r="27" spans="1:30" x14ac:dyDescent="0.25">
      <c r="A27" s="1">
        <f>workdata!A27</f>
        <v>45474.916666666664</v>
      </c>
      <c r="B27">
        <f t="shared" si="1"/>
        <v>2024</v>
      </c>
      <c r="C27">
        <f t="shared" si="2"/>
        <v>7</v>
      </c>
      <c r="D27">
        <f t="shared" si="0"/>
        <v>1</v>
      </c>
      <c r="E27">
        <v>1000</v>
      </c>
      <c r="F27">
        <v>49890</v>
      </c>
      <c r="G27">
        <f>workdata!B27</f>
        <v>0</v>
      </c>
      <c r="H27">
        <f t="shared" si="3"/>
        <v>0</v>
      </c>
      <c r="I27" s="217">
        <f>IFERROR(workdata!B27*1000*AUX!H27/(AUX!K27*50000),0)</f>
        <v>0</v>
      </c>
      <c r="J27" s="218">
        <f t="shared" si="4"/>
        <v>0</v>
      </c>
      <c r="K27" s="222">
        <f>AVERAGE(workdata!C27:F27)</f>
        <v>0</v>
      </c>
      <c r="L27" s="3">
        <f t="shared" si="5"/>
        <v>0</v>
      </c>
      <c r="M27" s="217">
        <f>IFERROR(IF(workdata!H27&gt;=0.75*MAX(workdata!$H27:$Y27),1,workdata!H27/MAX(workdata!$H27:$Y27)),0)*$H27</f>
        <v>0</v>
      </c>
      <c r="N27" s="217">
        <f>IFERROR(IF(workdata!I27&gt;=0.75*MAX(workdata!$H27:$Y27),1,workdata!I27/MAX(workdata!$H27:$Y27)),0)*$H27</f>
        <v>0</v>
      </c>
      <c r="O27" s="217">
        <f>IFERROR(IF(workdata!J27&gt;=0.75*MAX(workdata!$H27:$Y27),1,workdata!J27/MAX(workdata!$H27:$Y27)),0)*$H27</f>
        <v>0</v>
      </c>
      <c r="P27" s="217">
        <f>IFERROR(IF(workdata!K27&gt;=0.75*MAX(workdata!$H27:$Y27),1,workdata!K27/MAX(workdata!$H27:$Y27)),0)*$H27</f>
        <v>0</v>
      </c>
      <c r="Q27" s="217">
        <f>IFERROR(IF(workdata!L27&gt;=0.75*MAX(workdata!$H27:$Y27),1,workdata!L27/MAX(workdata!$H27:$Y27)),0)*$H27</f>
        <v>0</v>
      </c>
      <c r="R27" s="217">
        <f>IFERROR(IF(workdata!M27&gt;=0.75*MAX(workdata!$H27:$Y27),1,workdata!M27/MAX(workdata!$H27:$Y27)),0)*$H27</f>
        <v>0</v>
      </c>
      <c r="S27" s="217">
        <f>IFERROR(IF(workdata!N27&gt;=0.75*MAX(workdata!$H27:$Y27),1,workdata!N27/MAX(workdata!$H27:$Y27)),0)*$H27</f>
        <v>0</v>
      </c>
      <c r="T27" s="217">
        <f>IFERROR(IF(workdata!O27&gt;=0.75*MAX(workdata!$H27:$Y27),1,workdata!O27/MAX(workdata!$H27:$Y27)),0)*$H27</f>
        <v>0</v>
      </c>
      <c r="U27" s="217">
        <f>IFERROR(IF(workdata!P27&gt;=0.75*MAX(workdata!$H27:$Y27),1,workdata!P27/MAX(workdata!$H27:$Y27)),0)*$H27</f>
        <v>0</v>
      </c>
      <c r="V27" s="217">
        <f>IFERROR(IF(workdata!Q27&gt;=0.75*MAX(workdata!$H27:$Y27),1,workdata!Q27/MAX(workdata!$H27:$Y27)),0)*$H27</f>
        <v>0</v>
      </c>
      <c r="W27" s="217">
        <f>IFERROR(IF(workdata!R27&gt;=0.75*MAX(workdata!$H27:$Y27),1,workdata!R27/MAX(workdata!$H27:$Y27)),0)*$H27</f>
        <v>0</v>
      </c>
      <c r="X27" s="217">
        <f>IFERROR(IF(workdata!S27&gt;=0.75*MAX(workdata!$H27:$Y27),1,workdata!S27/MAX(workdata!$H27:$Y27)),0)*$H27</f>
        <v>0</v>
      </c>
      <c r="Y27" s="217">
        <f>IFERROR(IF(workdata!T27&gt;=0.75*MAX(workdata!$H27:$Y27),1,workdata!T27/MAX(workdata!$H27:$Y27)),0)*$H27</f>
        <v>0</v>
      </c>
      <c r="Z27" s="217">
        <f>IFERROR(IF(workdata!U27&gt;=0.75*MAX(workdata!$H27:$Y27),1,workdata!U27/MAX(workdata!$H27:$Y27)),0)*$H27</f>
        <v>0</v>
      </c>
      <c r="AA27" s="217">
        <f>IFERROR(IF(workdata!V27&gt;=0.75*MAX(workdata!$H27:$Y27),1,workdata!V27/MAX(workdata!$H27:$Y27)),0)*$H27</f>
        <v>0</v>
      </c>
      <c r="AB27" s="217">
        <f>IFERROR(IF(workdata!W27&gt;=0.75*MAX(workdata!$H27:$Y27),1,workdata!W27/MAX(workdata!$H27:$Y27)),0)*$H27</f>
        <v>0</v>
      </c>
      <c r="AC27" s="217">
        <f>IFERROR(IF(workdata!X27&gt;=0.75*MAX(workdata!$H27:$Y27),1,workdata!X27/MAX(workdata!$H27:$Y27)),0)*$H27</f>
        <v>0</v>
      </c>
      <c r="AD27" s="217">
        <f>IFERROR(IF(workdata!Y27&gt;=0.75*MAX(workdata!$H27:$Y27),1,workdata!Y27/MAX(workdata!$H27:$Y27)),0)*$H27</f>
        <v>0</v>
      </c>
    </row>
    <row r="28" spans="1:30" x14ac:dyDescent="0.25">
      <c r="A28" s="1">
        <f>workdata!A28</f>
        <v>45474.958333333336</v>
      </c>
      <c r="B28">
        <f t="shared" si="1"/>
        <v>2024</v>
      </c>
      <c r="C28">
        <f t="shared" si="2"/>
        <v>7</v>
      </c>
      <c r="D28">
        <f t="shared" si="0"/>
        <v>1</v>
      </c>
      <c r="E28">
        <v>1000</v>
      </c>
      <c r="F28">
        <v>49890</v>
      </c>
      <c r="G28">
        <f>workdata!B28</f>
        <v>0</v>
      </c>
      <c r="H28">
        <f t="shared" si="3"/>
        <v>0</v>
      </c>
      <c r="I28" s="217">
        <f>IFERROR(workdata!B28*1000*AUX!H28/(AUX!K28*50000),0)</f>
        <v>0</v>
      </c>
      <c r="J28" s="218">
        <f t="shared" si="4"/>
        <v>0</v>
      </c>
      <c r="K28" s="222">
        <f>AVERAGE(workdata!C28:F28)</f>
        <v>0</v>
      </c>
      <c r="L28" s="3">
        <f t="shared" si="5"/>
        <v>0</v>
      </c>
      <c r="M28" s="217">
        <f>IFERROR(IF(workdata!H28&gt;=0.75*MAX(workdata!$H28:$Y28),1,workdata!H28/MAX(workdata!$H28:$Y28)),0)*$H28</f>
        <v>0</v>
      </c>
      <c r="N28" s="217">
        <f>IFERROR(IF(workdata!I28&gt;=0.75*MAX(workdata!$H28:$Y28),1,workdata!I28/MAX(workdata!$H28:$Y28)),0)*$H28</f>
        <v>0</v>
      </c>
      <c r="O28" s="217">
        <f>IFERROR(IF(workdata!J28&gt;=0.75*MAX(workdata!$H28:$Y28),1,workdata!J28/MAX(workdata!$H28:$Y28)),0)*$H28</f>
        <v>0</v>
      </c>
      <c r="P28" s="217">
        <f>IFERROR(IF(workdata!K28&gt;=0.75*MAX(workdata!$H28:$Y28),1,workdata!K28/MAX(workdata!$H28:$Y28)),0)*$H28</f>
        <v>0</v>
      </c>
      <c r="Q28" s="217">
        <f>IFERROR(IF(workdata!L28&gt;=0.75*MAX(workdata!$H28:$Y28),1,workdata!L28/MAX(workdata!$H28:$Y28)),0)*$H28</f>
        <v>0</v>
      </c>
      <c r="R28" s="217">
        <f>IFERROR(IF(workdata!M28&gt;=0.75*MAX(workdata!$H28:$Y28),1,workdata!M28/MAX(workdata!$H28:$Y28)),0)*$H28</f>
        <v>0</v>
      </c>
      <c r="S28" s="217">
        <f>IFERROR(IF(workdata!N28&gt;=0.75*MAX(workdata!$H28:$Y28),1,workdata!N28/MAX(workdata!$H28:$Y28)),0)*$H28</f>
        <v>0</v>
      </c>
      <c r="T28" s="217">
        <f>IFERROR(IF(workdata!O28&gt;=0.75*MAX(workdata!$H28:$Y28),1,workdata!O28/MAX(workdata!$H28:$Y28)),0)*$H28</f>
        <v>0</v>
      </c>
      <c r="U28" s="217">
        <f>IFERROR(IF(workdata!P28&gt;=0.75*MAX(workdata!$H28:$Y28),1,workdata!P28/MAX(workdata!$H28:$Y28)),0)*$H28</f>
        <v>0</v>
      </c>
      <c r="V28" s="217">
        <f>IFERROR(IF(workdata!Q28&gt;=0.75*MAX(workdata!$H28:$Y28),1,workdata!Q28/MAX(workdata!$H28:$Y28)),0)*$H28</f>
        <v>0</v>
      </c>
      <c r="W28" s="217">
        <f>IFERROR(IF(workdata!R28&gt;=0.75*MAX(workdata!$H28:$Y28),1,workdata!R28/MAX(workdata!$H28:$Y28)),0)*$H28</f>
        <v>0</v>
      </c>
      <c r="X28" s="217">
        <f>IFERROR(IF(workdata!S28&gt;=0.75*MAX(workdata!$H28:$Y28),1,workdata!S28/MAX(workdata!$H28:$Y28)),0)*$H28</f>
        <v>0</v>
      </c>
      <c r="Y28" s="217">
        <f>IFERROR(IF(workdata!T28&gt;=0.75*MAX(workdata!$H28:$Y28),1,workdata!T28/MAX(workdata!$H28:$Y28)),0)*$H28</f>
        <v>0</v>
      </c>
      <c r="Z28" s="217">
        <f>IFERROR(IF(workdata!U28&gt;=0.75*MAX(workdata!$H28:$Y28),1,workdata!U28/MAX(workdata!$H28:$Y28)),0)*$H28</f>
        <v>0</v>
      </c>
      <c r="AA28" s="217">
        <f>IFERROR(IF(workdata!V28&gt;=0.75*MAX(workdata!$H28:$Y28),1,workdata!V28/MAX(workdata!$H28:$Y28)),0)*$H28</f>
        <v>0</v>
      </c>
      <c r="AB28" s="217">
        <f>IFERROR(IF(workdata!W28&gt;=0.75*MAX(workdata!$H28:$Y28),1,workdata!W28/MAX(workdata!$H28:$Y28)),0)*$H28</f>
        <v>0</v>
      </c>
      <c r="AC28" s="217">
        <f>IFERROR(IF(workdata!X28&gt;=0.75*MAX(workdata!$H28:$Y28),1,workdata!X28/MAX(workdata!$H28:$Y28)),0)*$H28</f>
        <v>0</v>
      </c>
      <c r="AD28" s="217">
        <f>IFERROR(IF(workdata!Y28&gt;=0.75*MAX(workdata!$H28:$Y28),1,workdata!Y28/MAX(workdata!$H28:$Y28)),0)*$H28</f>
        <v>0</v>
      </c>
    </row>
    <row r="29" spans="1:30" x14ac:dyDescent="0.25">
      <c r="A29" s="1">
        <f>workdata!A29</f>
        <v>45475</v>
      </c>
      <c r="B29">
        <f t="shared" si="1"/>
        <v>2024</v>
      </c>
      <c r="C29">
        <f t="shared" si="2"/>
        <v>7</v>
      </c>
      <c r="D29">
        <f t="shared" si="0"/>
        <v>2</v>
      </c>
      <c r="E29">
        <v>1000</v>
      </c>
      <c r="F29">
        <v>49890</v>
      </c>
      <c r="G29">
        <f>workdata!B29</f>
        <v>0</v>
      </c>
      <c r="H29">
        <f t="shared" si="3"/>
        <v>0</v>
      </c>
      <c r="I29" s="217">
        <f>IFERROR(workdata!B29*1000*AUX!H29/(AUX!K29*50000),0)</f>
        <v>0</v>
      </c>
      <c r="J29" s="218">
        <f t="shared" si="4"/>
        <v>0</v>
      </c>
      <c r="K29" s="222">
        <f>AVERAGE(workdata!C29:F29)</f>
        <v>0</v>
      </c>
      <c r="L29" s="3">
        <f t="shared" si="5"/>
        <v>0</v>
      </c>
      <c r="M29" s="217">
        <f>IFERROR(IF(workdata!H29&gt;=0.75*MAX(workdata!$H29:$Y29),1,workdata!H29/MAX(workdata!$H29:$Y29)),0)*$H29</f>
        <v>0</v>
      </c>
      <c r="N29" s="217">
        <f>IFERROR(IF(workdata!I29&gt;=0.75*MAX(workdata!$H29:$Y29),1,workdata!I29/MAX(workdata!$H29:$Y29)),0)*$H29</f>
        <v>0</v>
      </c>
      <c r="O29" s="217">
        <f>IFERROR(IF(workdata!J29&gt;=0.75*MAX(workdata!$H29:$Y29),1,workdata!J29/MAX(workdata!$H29:$Y29)),0)*$H29</f>
        <v>0</v>
      </c>
      <c r="P29" s="217">
        <f>IFERROR(IF(workdata!K29&gt;=0.75*MAX(workdata!$H29:$Y29),1,workdata!K29/MAX(workdata!$H29:$Y29)),0)*$H29</f>
        <v>0</v>
      </c>
      <c r="Q29" s="217">
        <f>IFERROR(IF(workdata!L29&gt;=0.75*MAX(workdata!$H29:$Y29),1,workdata!L29/MAX(workdata!$H29:$Y29)),0)*$H29</f>
        <v>0</v>
      </c>
      <c r="R29" s="217">
        <f>IFERROR(IF(workdata!M29&gt;=0.75*MAX(workdata!$H29:$Y29),1,workdata!M29/MAX(workdata!$H29:$Y29)),0)*$H29</f>
        <v>0</v>
      </c>
      <c r="S29" s="217">
        <f>IFERROR(IF(workdata!N29&gt;=0.75*MAX(workdata!$H29:$Y29),1,workdata!N29/MAX(workdata!$H29:$Y29)),0)*$H29</f>
        <v>0</v>
      </c>
      <c r="T29" s="217">
        <f>IFERROR(IF(workdata!O29&gt;=0.75*MAX(workdata!$H29:$Y29),1,workdata!O29/MAX(workdata!$H29:$Y29)),0)*$H29</f>
        <v>0</v>
      </c>
      <c r="U29" s="217">
        <f>IFERROR(IF(workdata!P29&gt;=0.75*MAX(workdata!$H29:$Y29),1,workdata!P29/MAX(workdata!$H29:$Y29)),0)*$H29</f>
        <v>0</v>
      </c>
      <c r="V29" s="217">
        <f>IFERROR(IF(workdata!Q29&gt;=0.75*MAX(workdata!$H29:$Y29),1,workdata!Q29/MAX(workdata!$H29:$Y29)),0)*$H29</f>
        <v>0</v>
      </c>
      <c r="W29" s="217">
        <f>IFERROR(IF(workdata!R29&gt;=0.75*MAX(workdata!$H29:$Y29),1,workdata!R29/MAX(workdata!$H29:$Y29)),0)*$H29</f>
        <v>0</v>
      </c>
      <c r="X29" s="217">
        <f>IFERROR(IF(workdata!S29&gt;=0.75*MAX(workdata!$H29:$Y29),1,workdata!S29/MAX(workdata!$H29:$Y29)),0)*$H29</f>
        <v>0</v>
      </c>
      <c r="Y29" s="217">
        <f>IFERROR(IF(workdata!T29&gt;=0.75*MAX(workdata!$H29:$Y29),1,workdata!T29/MAX(workdata!$H29:$Y29)),0)*$H29</f>
        <v>0</v>
      </c>
      <c r="Z29" s="217">
        <f>IFERROR(IF(workdata!U29&gt;=0.75*MAX(workdata!$H29:$Y29),1,workdata!U29/MAX(workdata!$H29:$Y29)),0)*$H29</f>
        <v>0</v>
      </c>
      <c r="AA29" s="217">
        <f>IFERROR(IF(workdata!V29&gt;=0.75*MAX(workdata!$H29:$Y29),1,workdata!V29/MAX(workdata!$H29:$Y29)),0)*$H29</f>
        <v>0</v>
      </c>
      <c r="AB29" s="217">
        <f>IFERROR(IF(workdata!W29&gt;=0.75*MAX(workdata!$H29:$Y29),1,workdata!W29/MAX(workdata!$H29:$Y29)),0)*$H29</f>
        <v>0</v>
      </c>
      <c r="AC29" s="217">
        <f>IFERROR(IF(workdata!X29&gt;=0.75*MAX(workdata!$H29:$Y29),1,workdata!X29/MAX(workdata!$H29:$Y29)),0)*$H29</f>
        <v>0</v>
      </c>
      <c r="AD29" s="217">
        <f>IFERROR(IF(workdata!Y29&gt;=0.75*MAX(workdata!$H29:$Y29),1,workdata!Y29/MAX(workdata!$H29:$Y29)),0)*$H29</f>
        <v>0</v>
      </c>
    </row>
    <row r="30" spans="1:30" x14ac:dyDescent="0.25">
      <c r="A30" s="1">
        <f>workdata!A30</f>
        <v>45475.041666666664</v>
      </c>
      <c r="B30">
        <f t="shared" si="1"/>
        <v>2024</v>
      </c>
      <c r="C30">
        <f t="shared" si="2"/>
        <v>7</v>
      </c>
      <c r="D30">
        <f t="shared" si="0"/>
        <v>2</v>
      </c>
      <c r="E30">
        <v>1000</v>
      </c>
      <c r="F30">
        <v>49890</v>
      </c>
      <c r="G30">
        <f>workdata!B30</f>
        <v>0</v>
      </c>
      <c r="H30">
        <f t="shared" si="3"/>
        <v>0</v>
      </c>
      <c r="I30" s="217">
        <f>IFERROR(workdata!B30*1000*AUX!H30/(AUX!K30*50000),0)</f>
        <v>0</v>
      </c>
      <c r="J30" s="218">
        <f t="shared" si="4"/>
        <v>0</v>
      </c>
      <c r="K30" s="222">
        <f>AVERAGE(workdata!C30:F30)</f>
        <v>0</v>
      </c>
      <c r="L30" s="3">
        <f t="shared" si="5"/>
        <v>0</v>
      </c>
      <c r="M30" s="217">
        <f>IFERROR(IF(workdata!H30&gt;=0.75*MAX(workdata!$H30:$Y30),1,workdata!H30/MAX(workdata!$H30:$Y30)),0)*$H30</f>
        <v>0</v>
      </c>
      <c r="N30" s="217">
        <f>IFERROR(IF(workdata!I30&gt;=0.75*MAX(workdata!$H30:$Y30),1,workdata!I30/MAX(workdata!$H30:$Y30)),0)*$H30</f>
        <v>0</v>
      </c>
      <c r="O30" s="217">
        <f>IFERROR(IF(workdata!J30&gt;=0.75*MAX(workdata!$H30:$Y30),1,workdata!J30/MAX(workdata!$H30:$Y30)),0)*$H30</f>
        <v>0</v>
      </c>
      <c r="P30" s="217">
        <f>IFERROR(IF(workdata!K30&gt;=0.75*MAX(workdata!$H30:$Y30),1,workdata!K30/MAX(workdata!$H30:$Y30)),0)*$H30</f>
        <v>0</v>
      </c>
      <c r="Q30" s="217">
        <f>IFERROR(IF(workdata!L30&gt;=0.75*MAX(workdata!$H30:$Y30),1,workdata!L30/MAX(workdata!$H30:$Y30)),0)*$H30</f>
        <v>0</v>
      </c>
      <c r="R30" s="217">
        <f>IFERROR(IF(workdata!M30&gt;=0.75*MAX(workdata!$H30:$Y30),1,workdata!M30/MAX(workdata!$H30:$Y30)),0)*$H30</f>
        <v>0</v>
      </c>
      <c r="S30" s="217">
        <f>IFERROR(IF(workdata!N30&gt;=0.75*MAX(workdata!$H30:$Y30),1,workdata!N30/MAX(workdata!$H30:$Y30)),0)*$H30</f>
        <v>0</v>
      </c>
      <c r="T30" s="217">
        <f>IFERROR(IF(workdata!O30&gt;=0.75*MAX(workdata!$H30:$Y30),1,workdata!O30/MAX(workdata!$H30:$Y30)),0)*$H30</f>
        <v>0</v>
      </c>
      <c r="U30" s="217">
        <f>IFERROR(IF(workdata!P30&gt;=0.75*MAX(workdata!$H30:$Y30),1,workdata!P30/MAX(workdata!$H30:$Y30)),0)*$H30</f>
        <v>0</v>
      </c>
      <c r="V30" s="217">
        <f>IFERROR(IF(workdata!Q30&gt;=0.75*MAX(workdata!$H30:$Y30),1,workdata!Q30/MAX(workdata!$H30:$Y30)),0)*$H30</f>
        <v>0</v>
      </c>
      <c r="W30" s="217">
        <f>IFERROR(IF(workdata!R30&gt;=0.75*MAX(workdata!$H30:$Y30),1,workdata!R30/MAX(workdata!$H30:$Y30)),0)*$H30</f>
        <v>0</v>
      </c>
      <c r="X30" s="217">
        <f>IFERROR(IF(workdata!S30&gt;=0.75*MAX(workdata!$H30:$Y30),1,workdata!S30/MAX(workdata!$H30:$Y30)),0)*$H30</f>
        <v>0</v>
      </c>
      <c r="Y30" s="217">
        <f>IFERROR(IF(workdata!T30&gt;=0.75*MAX(workdata!$H30:$Y30),1,workdata!T30/MAX(workdata!$H30:$Y30)),0)*$H30</f>
        <v>0</v>
      </c>
      <c r="Z30" s="217">
        <f>IFERROR(IF(workdata!U30&gt;=0.75*MAX(workdata!$H30:$Y30),1,workdata!U30/MAX(workdata!$H30:$Y30)),0)*$H30</f>
        <v>0</v>
      </c>
      <c r="AA30" s="217">
        <f>IFERROR(IF(workdata!V30&gt;=0.75*MAX(workdata!$H30:$Y30),1,workdata!V30/MAX(workdata!$H30:$Y30)),0)*$H30</f>
        <v>0</v>
      </c>
      <c r="AB30" s="217">
        <f>IFERROR(IF(workdata!W30&gt;=0.75*MAX(workdata!$H30:$Y30),1,workdata!W30/MAX(workdata!$H30:$Y30)),0)*$H30</f>
        <v>0</v>
      </c>
      <c r="AC30" s="217">
        <f>IFERROR(IF(workdata!X30&gt;=0.75*MAX(workdata!$H30:$Y30),1,workdata!X30/MAX(workdata!$H30:$Y30)),0)*$H30</f>
        <v>0</v>
      </c>
      <c r="AD30" s="217">
        <f>IFERROR(IF(workdata!Y30&gt;=0.75*MAX(workdata!$H30:$Y30),1,workdata!Y30/MAX(workdata!$H30:$Y30)),0)*$H30</f>
        <v>0</v>
      </c>
    </row>
    <row r="31" spans="1:30" x14ac:dyDescent="0.25">
      <c r="A31" s="1">
        <f>workdata!A31</f>
        <v>45475.083333333336</v>
      </c>
      <c r="B31">
        <f t="shared" si="1"/>
        <v>2024</v>
      </c>
      <c r="C31">
        <f t="shared" si="2"/>
        <v>7</v>
      </c>
      <c r="D31">
        <f t="shared" si="0"/>
        <v>2</v>
      </c>
      <c r="E31">
        <v>1000</v>
      </c>
      <c r="F31">
        <v>49890</v>
      </c>
      <c r="G31">
        <f>workdata!B31</f>
        <v>0</v>
      </c>
      <c r="H31">
        <f t="shared" si="3"/>
        <v>0</v>
      </c>
      <c r="I31" s="217">
        <f>IFERROR(workdata!B31*1000*AUX!H31/(AUX!K31*50000),0)</f>
        <v>0</v>
      </c>
      <c r="J31" s="218">
        <f t="shared" si="4"/>
        <v>0</v>
      </c>
      <c r="K31" s="222">
        <f>AVERAGE(workdata!C31:F31)</f>
        <v>0</v>
      </c>
      <c r="L31" s="3">
        <f t="shared" si="5"/>
        <v>0</v>
      </c>
      <c r="M31" s="217">
        <f>IFERROR(IF(workdata!H31&gt;=0.75*MAX(workdata!$H31:$Y31),1,workdata!H31/MAX(workdata!$H31:$Y31)),0)*$H31</f>
        <v>0</v>
      </c>
      <c r="N31" s="217">
        <f>IFERROR(IF(workdata!I31&gt;=0.75*MAX(workdata!$H31:$Y31),1,workdata!I31/MAX(workdata!$H31:$Y31)),0)*$H31</f>
        <v>0</v>
      </c>
      <c r="O31" s="217">
        <f>IFERROR(IF(workdata!J31&gt;=0.75*MAX(workdata!$H31:$Y31),1,workdata!J31/MAX(workdata!$H31:$Y31)),0)*$H31</f>
        <v>0</v>
      </c>
      <c r="P31" s="217">
        <f>IFERROR(IF(workdata!K31&gt;=0.75*MAX(workdata!$H31:$Y31),1,workdata!K31/MAX(workdata!$H31:$Y31)),0)*$H31</f>
        <v>0</v>
      </c>
      <c r="Q31" s="217">
        <f>IFERROR(IF(workdata!L31&gt;=0.75*MAX(workdata!$H31:$Y31),1,workdata!L31/MAX(workdata!$H31:$Y31)),0)*$H31</f>
        <v>0</v>
      </c>
      <c r="R31" s="217">
        <f>IFERROR(IF(workdata!M31&gt;=0.75*MAX(workdata!$H31:$Y31),1,workdata!M31/MAX(workdata!$H31:$Y31)),0)*$H31</f>
        <v>0</v>
      </c>
      <c r="S31" s="217">
        <f>IFERROR(IF(workdata!N31&gt;=0.75*MAX(workdata!$H31:$Y31),1,workdata!N31/MAX(workdata!$H31:$Y31)),0)*$H31</f>
        <v>0</v>
      </c>
      <c r="T31" s="217">
        <f>IFERROR(IF(workdata!O31&gt;=0.75*MAX(workdata!$H31:$Y31),1,workdata!O31/MAX(workdata!$H31:$Y31)),0)*$H31</f>
        <v>0</v>
      </c>
      <c r="U31" s="217">
        <f>IFERROR(IF(workdata!P31&gt;=0.75*MAX(workdata!$H31:$Y31),1,workdata!P31/MAX(workdata!$H31:$Y31)),0)*$H31</f>
        <v>0</v>
      </c>
      <c r="V31" s="217">
        <f>IFERROR(IF(workdata!Q31&gt;=0.75*MAX(workdata!$H31:$Y31),1,workdata!Q31/MAX(workdata!$H31:$Y31)),0)*$H31</f>
        <v>0</v>
      </c>
      <c r="W31" s="217">
        <f>IFERROR(IF(workdata!R31&gt;=0.75*MAX(workdata!$H31:$Y31),1,workdata!R31/MAX(workdata!$H31:$Y31)),0)*$H31</f>
        <v>0</v>
      </c>
      <c r="X31" s="217">
        <f>IFERROR(IF(workdata!S31&gt;=0.75*MAX(workdata!$H31:$Y31),1,workdata!S31/MAX(workdata!$H31:$Y31)),0)*$H31</f>
        <v>0</v>
      </c>
      <c r="Y31" s="217">
        <f>IFERROR(IF(workdata!T31&gt;=0.75*MAX(workdata!$H31:$Y31),1,workdata!T31/MAX(workdata!$H31:$Y31)),0)*$H31</f>
        <v>0</v>
      </c>
      <c r="Z31" s="217">
        <f>IFERROR(IF(workdata!U31&gt;=0.75*MAX(workdata!$H31:$Y31),1,workdata!U31/MAX(workdata!$H31:$Y31)),0)*$H31</f>
        <v>0</v>
      </c>
      <c r="AA31" s="217">
        <f>IFERROR(IF(workdata!V31&gt;=0.75*MAX(workdata!$H31:$Y31),1,workdata!V31/MAX(workdata!$H31:$Y31)),0)*$H31</f>
        <v>0</v>
      </c>
      <c r="AB31" s="217">
        <f>IFERROR(IF(workdata!W31&gt;=0.75*MAX(workdata!$H31:$Y31),1,workdata!W31/MAX(workdata!$H31:$Y31)),0)*$H31</f>
        <v>0</v>
      </c>
      <c r="AC31" s="217">
        <f>IFERROR(IF(workdata!X31&gt;=0.75*MAX(workdata!$H31:$Y31),1,workdata!X31/MAX(workdata!$H31:$Y31)),0)*$H31</f>
        <v>0</v>
      </c>
      <c r="AD31" s="217">
        <f>IFERROR(IF(workdata!Y31&gt;=0.75*MAX(workdata!$H31:$Y31),1,workdata!Y31/MAX(workdata!$H31:$Y31)),0)*$H31</f>
        <v>0</v>
      </c>
    </row>
    <row r="32" spans="1:30" x14ac:dyDescent="0.25">
      <c r="A32" s="1">
        <f>workdata!A32</f>
        <v>45475.125</v>
      </c>
      <c r="B32">
        <f t="shared" si="1"/>
        <v>2024</v>
      </c>
      <c r="C32">
        <f t="shared" si="2"/>
        <v>7</v>
      </c>
      <c r="D32">
        <f t="shared" si="0"/>
        <v>2</v>
      </c>
      <c r="E32">
        <v>1000</v>
      </c>
      <c r="F32">
        <v>49890</v>
      </c>
      <c r="G32">
        <f>workdata!B32</f>
        <v>0</v>
      </c>
      <c r="H32">
        <f t="shared" si="3"/>
        <v>0</v>
      </c>
      <c r="I32" s="217">
        <f>IFERROR(workdata!B32*1000*AUX!H32/(AUX!K32*50000),0)</f>
        <v>0</v>
      </c>
      <c r="J32" s="218">
        <f t="shared" si="4"/>
        <v>0</v>
      </c>
      <c r="K32" s="222">
        <f>AVERAGE(workdata!C32:F32)</f>
        <v>0</v>
      </c>
      <c r="L32" s="3">
        <f t="shared" si="5"/>
        <v>0</v>
      </c>
      <c r="M32" s="217">
        <f>IFERROR(IF(workdata!H32&gt;=0.75*MAX(workdata!$H32:$Y32),1,workdata!H32/MAX(workdata!$H32:$Y32)),0)*$H32</f>
        <v>0</v>
      </c>
      <c r="N32" s="217">
        <f>IFERROR(IF(workdata!I32&gt;=0.75*MAX(workdata!$H32:$Y32),1,workdata!I32/MAX(workdata!$H32:$Y32)),0)*$H32</f>
        <v>0</v>
      </c>
      <c r="O32" s="217">
        <f>IFERROR(IF(workdata!J32&gt;=0.75*MAX(workdata!$H32:$Y32),1,workdata!J32/MAX(workdata!$H32:$Y32)),0)*$H32</f>
        <v>0</v>
      </c>
      <c r="P32" s="217">
        <f>IFERROR(IF(workdata!K32&gt;=0.75*MAX(workdata!$H32:$Y32),1,workdata!K32/MAX(workdata!$H32:$Y32)),0)*$H32</f>
        <v>0</v>
      </c>
      <c r="Q32" s="217">
        <f>IFERROR(IF(workdata!L32&gt;=0.75*MAX(workdata!$H32:$Y32),1,workdata!L32/MAX(workdata!$H32:$Y32)),0)*$H32</f>
        <v>0</v>
      </c>
      <c r="R32" s="217">
        <f>IFERROR(IF(workdata!M32&gt;=0.75*MAX(workdata!$H32:$Y32),1,workdata!M32/MAX(workdata!$H32:$Y32)),0)*$H32</f>
        <v>0</v>
      </c>
      <c r="S32" s="217">
        <f>IFERROR(IF(workdata!N32&gt;=0.75*MAX(workdata!$H32:$Y32),1,workdata!N32/MAX(workdata!$H32:$Y32)),0)*$H32</f>
        <v>0</v>
      </c>
      <c r="T32" s="217">
        <f>IFERROR(IF(workdata!O32&gt;=0.75*MAX(workdata!$H32:$Y32),1,workdata!O32/MAX(workdata!$H32:$Y32)),0)*$H32</f>
        <v>0</v>
      </c>
      <c r="U32" s="217">
        <f>IFERROR(IF(workdata!P32&gt;=0.75*MAX(workdata!$H32:$Y32),1,workdata!P32/MAX(workdata!$H32:$Y32)),0)*$H32</f>
        <v>0</v>
      </c>
      <c r="V32" s="217">
        <f>IFERROR(IF(workdata!Q32&gt;=0.75*MAX(workdata!$H32:$Y32),1,workdata!Q32/MAX(workdata!$H32:$Y32)),0)*$H32</f>
        <v>0</v>
      </c>
      <c r="W32" s="217">
        <f>IFERROR(IF(workdata!R32&gt;=0.75*MAX(workdata!$H32:$Y32),1,workdata!R32/MAX(workdata!$H32:$Y32)),0)*$H32</f>
        <v>0</v>
      </c>
      <c r="X32" s="217">
        <f>IFERROR(IF(workdata!S32&gt;=0.75*MAX(workdata!$H32:$Y32),1,workdata!S32/MAX(workdata!$H32:$Y32)),0)*$H32</f>
        <v>0</v>
      </c>
      <c r="Y32" s="217">
        <f>IFERROR(IF(workdata!T32&gt;=0.75*MAX(workdata!$H32:$Y32),1,workdata!T32/MAX(workdata!$H32:$Y32)),0)*$H32</f>
        <v>0</v>
      </c>
      <c r="Z32" s="217">
        <f>IFERROR(IF(workdata!U32&gt;=0.75*MAX(workdata!$H32:$Y32),1,workdata!U32/MAX(workdata!$H32:$Y32)),0)*$H32</f>
        <v>0</v>
      </c>
      <c r="AA32" s="217">
        <f>IFERROR(IF(workdata!V32&gt;=0.75*MAX(workdata!$H32:$Y32),1,workdata!V32/MAX(workdata!$H32:$Y32)),0)*$H32</f>
        <v>0</v>
      </c>
      <c r="AB32" s="217">
        <f>IFERROR(IF(workdata!W32&gt;=0.75*MAX(workdata!$H32:$Y32),1,workdata!W32/MAX(workdata!$H32:$Y32)),0)*$H32</f>
        <v>0</v>
      </c>
      <c r="AC32" s="217">
        <f>IFERROR(IF(workdata!X32&gt;=0.75*MAX(workdata!$H32:$Y32),1,workdata!X32/MAX(workdata!$H32:$Y32)),0)*$H32</f>
        <v>0</v>
      </c>
      <c r="AD32" s="217">
        <f>IFERROR(IF(workdata!Y32&gt;=0.75*MAX(workdata!$H32:$Y32),1,workdata!Y32/MAX(workdata!$H32:$Y32)),0)*$H32</f>
        <v>0</v>
      </c>
    </row>
    <row r="33" spans="1:30" x14ac:dyDescent="0.25">
      <c r="A33" s="1">
        <f>workdata!A33</f>
        <v>45475.166666666664</v>
      </c>
      <c r="B33">
        <f t="shared" si="1"/>
        <v>2024</v>
      </c>
      <c r="C33">
        <f t="shared" si="2"/>
        <v>7</v>
      </c>
      <c r="D33">
        <f t="shared" si="0"/>
        <v>2</v>
      </c>
      <c r="E33">
        <v>1000</v>
      </c>
      <c r="F33">
        <v>49890</v>
      </c>
      <c r="G33">
        <f>workdata!B33</f>
        <v>0</v>
      </c>
      <c r="H33">
        <f t="shared" si="3"/>
        <v>0</v>
      </c>
      <c r="I33" s="217">
        <f>IFERROR(workdata!B33*1000*AUX!H33/(AUX!K33*50000),0)</f>
        <v>0</v>
      </c>
      <c r="J33" s="218">
        <f t="shared" si="4"/>
        <v>0</v>
      </c>
      <c r="K33" s="222">
        <f>AVERAGE(workdata!C33:F33)</f>
        <v>0</v>
      </c>
      <c r="L33" s="3">
        <f t="shared" si="5"/>
        <v>0</v>
      </c>
      <c r="M33" s="217">
        <f>IFERROR(IF(workdata!H33&gt;=0.75*MAX(workdata!$H33:$Y33),1,workdata!H33/MAX(workdata!$H33:$Y33)),0)*$H33</f>
        <v>0</v>
      </c>
      <c r="N33" s="217">
        <f>IFERROR(IF(workdata!I33&gt;=0.75*MAX(workdata!$H33:$Y33),1,workdata!I33/MAX(workdata!$H33:$Y33)),0)*$H33</f>
        <v>0</v>
      </c>
      <c r="O33" s="217">
        <f>IFERROR(IF(workdata!J33&gt;=0.75*MAX(workdata!$H33:$Y33),1,workdata!J33/MAX(workdata!$H33:$Y33)),0)*$H33</f>
        <v>0</v>
      </c>
      <c r="P33" s="217">
        <f>IFERROR(IF(workdata!K33&gt;=0.75*MAX(workdata!$H33:$Y33),1,workdata!K33/MAX(workdata!$H33:$Y33)),0)*$H33</f>
        <v>0</v>
      </c>
      <c r="Q33" s="217">
        <f>IFERROR(IF(workdata!L33&gt;=0.75*MAX(workdata!$H33:$Y33),1,workdata!L33/MAX(workdata!$H33:$Y33)),0)*$H33</f>
        <v>0</v>
      </c>
      <c r="R33" s="217">
        <f>IFERROR(IF(workdata!M33&gt;=0.75*MAX(workdata!$H33:$Y33),1,workdata!M33/MAX(workdata!$H33:$Y33)),0)*$H33</f>
        <v>0</v>
      </c>
      <c r="S33" s="217">
        <f>IFERROR(IF(workdata!N33&gt;=0.75*MAX(workdata!$H33:$Y33),1,workdata!N33/MAX(workdata!$H33:$Y33)),0)*$H33</f>
        <v>0</v>
      </c>
      <c r="T33" s="217">
        <f>IFERROR(IF(workdata!O33&gt;=0.75*MAX(workdata!$H33:$Y33),1,workdata!O33/MAX(workdata!$H33:$Y33)),0)*$H33</f>
        <v>0</v>
      </c>
      <c r="U33" s="217">
        <f>IFERROR(IF(workdata!P33&gt;=0.75*MAX(workdata!$H33:$Y33),1,workdata!P33/MAX(workdata!$H33:$Y33)),0)*$H33</f>
        <v>0</v>
      </c>
      <c r="V33" s="217">
        <f>IFERROR(IF(workdata!Q33&gt;=0.75*MAX(workdata!$H33:$Y33),1,workdata!Q33/MAX(workdata!$H33:$Y33)),0)*$H33</f>
        <v>0</v>
      </c>
      <c r="W33" s="217">
        <f>IFERROR(IF(workdata!R33&gt;=0.75*MAX(workdata!$H33:$Y33),1,workdata!R33/MAX(workdata!$H33:$Y33)),0)*$H33</f>
        <v>0</v>
      </c>
      <c r="X33" s="217">
        <f>IFERROR(IF(workdata!S33&gt;=0.75*MAX(workdata!$H33:$Y33),1,workdata!S33/MAX(workdata!$H33:$Y33)),0)*$H33</f>
        <v>0</v>
      </c>
      <c r="Y33" s="217">
        <f>IFERROR(IF(workdata!T33&gt;=0.75*MAX(workdata!$H33:$Y33),1,workdata!T33/MAX(workdata!$H33:$Y33)),0)*$H33</f>
        <v>0</v>
      </c>
      <c r="Z33" s="217">
        <f>IFERROR(IF(workdata!U33&gt;=0.75*MAX(workdata!$H33:$Y33),1,workdata!U33/MAX(workdata!$H33:$Y33)),0)*$H33</f>
        <v>0</v>
      </c>
      <c r="AA33" s="217">
        <f>IFERROR(IF(workdata!V33&gt;=0.75*MAX(workdata!$H33:$Y33),1,workdata!V33/MAX(workdata!$H33:$Y33)),0)*$H33</f>
        <v>0</v>
      </c>
      <c r="AB33" s="217">
        <f>IFERROR(IF(workdata!W33&gt;=0.75*MAX(workdata!$H33:$Y33),1,workdata!W33/MAX(workdata!$H33:$Y33)),0)*$H33</f>
        <v>0</v>
      </c>
      <c r="AC33" s="217">
        <f>IFERROR(IF(workdata!X33&gt;=0.75*MAX(workdata!$H33:$Y33),1,workdata!X33/MAX(workdata!$H33:$Y33)),0)*$H33</f>
        <v>0</v>
      </c>
      <c r="AD33" s="217">
        <f>IFERROR(IF(workdata!Y33&gt;=0.75*MAX(workdata!$H33:$Y33),1,workdata!Y33/MAX(workdata!$H33:$Y33)),0)*$H33</f>
        <v>0</v>
      </c>
    </row>
    <row r="34" spans="1:30" x14ac:dyDescent="0.25">
      <c r="A34" s="1">
        <f>workdata!A34</f>
        <v>45475.208333333336</v>
      </c>
      <c r="B34">
        <f t="shared" si="1"/>
        <v>2024</v>
      </c>
      <c r="C34">
        <f t="shared" si="2"/>
        <v>7</v>
      </c>
      <c r="D34">
        <f t="shared" si="0"/>
        <v>2</v>
      </c>
      <c r="E34">
        <v>1000</v>
      </c>
      <c r="F34">
        <v>49890</v>
      </c>
      <c r="G34">
        <f>workdata!B34</f>
        <v>0</v>
      </c>
      <c r="H34">
        <f t="shared" si="3"/>
        <v>0</v>
      </c>
      <c r="I34" s="217">
        <f>IFERROR(workdata!B34*1000*AUX!H34/(AUX!K34*50000),0)</f>
        <v>0</v>
      </c>
      <c r="J34" s="218">
        <f t="shared" si="4"/>
        <v>0</v>
      </c>
      <c r="K34" s="222">
        <f>AVERAGE(workdata!C34:F34)</f>
        <v>0</v>
      </c>
      <c r="L34" s="3">
        <f t="shared" si="5"/>
        <v>0</v>
      </c>
      <c r="M34" s="217">
        <f>IFERROR(IF(workdata!H34&gt;=0.75*MAX(workdata!$H34:$Y34),1,workdata!H34/MAX(workdata!$H34:$Y34)),0)*$H34</f>
        <v>0</v>
      </c>
      <c r="N34" s="217">
        <f>IFERROR(IF(workdata!I34&gt;=0.75*MAX(workdata!$H34:$Y34),1,workdata!I34/MAX(workdata!$H34:$Y34)),0)*$H34</f>
        <v>0</v>
      </c>
      <c r="O34" s="217">
        <f>IFERROR(IF(workdata!J34&gt;=0.75*MAX(workdata!$H34:$Y34),1,workdata!J34/MAX(workdata!$H34:$Y34)),0)*$H34</f>
        <v>0</v>
      </c>
      <c r="P34" s="217">
        <f>IFERROR(IF(workdata!K34&gt;=0.75*MAX(workdata!$H34:$Y34),1,workdata!K34/MAX(workdata!$H34:$Y34)),0)*$H34</f>
        <v>0</v>
      </c>
      <c r="Q34" s="217">
        <f>IFERROR(IF(workdata!L34&gt;=0.75*MAX(workdata!$H34:$Y34),1,workdata!L34/MAX(workdata!$H34:$Y34)),0)*$H34</f>
        <v>0</v>
      </c>
      <c r="R34" s="217">
        <f>IFERROR(IF(workdata!M34&gt;=0.75*MAX(workdata!$H34:$Y34),1,workdata!M34/MAX(workdata!$H34:$Y34)),0)*$H34</f>
        <v>0</v>
      </c>
      <c r="S34" s="217">
        <f>IFERROR(IF(workdata!N34&gt;=0.75*MAX(workdata!$H34:$Y34),1,workdata!N34/MAX(workdata!$H34:$Y34)),0)*$H34</f>
        <v>0</v>
      </c>
      <c r="T34" s="217">
        <f>IFERROR(IF(workdata!O34&gt;=0.75*MAX(workdata!$H34:$Y34),1,workdata!O34/MAX(workdata!$H34:$Y34)),0)*$H34</f>
        <v>0</v>
      </c>
      <c r="U34" s="217">
        <f>IFERROR(IF(workdata!P34&gt;=0.75*MAX(workdata!$H34:$Y34),1,workdata!P34/MAX(workdata!$H34:$Y34)),0)*$H34</f>
        <v>0</v>
      </c>
      <c r="V34" s="217">
        <f>IFERROR(IF(workdata!Q34&gt;=0.75*MAX(workdata!$H34:$Y34),1,workdata!Q34/MAX(workdata!$H34:$Y34)),0)*$H34</f>
        <v>0</v>
      </c>
      <c r="W34" s="217">
        <f>IFERROR(IF(workdata!R34&gt;=0.75*MAX(workdata!$H34:$Y34),1,workdata!R34/MAX(workdata!$H34:$Y34)),0)*$H34</f>
        <v>0</v>
      </c>
      <c r="X34" s="217">
        <f>IFERROR(IF(workdata!S34&gt;=0.75*MAX(workdata!$H34:$Y34),1,workdata!S34/MAX(workdata!$H34:$Y34)),0)*$H34</f>
        <v>0</v>
      </c>
      <c r="Y34" s="217">
        <f>IFERROR(IF(workdata!T34&gt;=0.75*MAX(workdata!$H34:$Y34),1,workdata!T34/MAX(workdata!$H34:$Y34)),0)*$H34</f>
        <v>0</v>
      </c>
      <c r="Z34" s="217">
        <f>IFERROR(IF(workdata!U34&gt;=0.75*MAX(workdata!$H34:$Y34),1,workdata!U34/MAX(workdata!$H34:$Y34)),0)*$H34</f>
        <v>0</v>
      </c>
      <c r="AA34" s="217">
        <f>IFERROR(IF(workdata!V34&gt;=0.75*MAX(workdata!$H34:$Y34),1,workdata!V34/MAX(workdata!$H34:$Y34)),0)*$H34</f>
        <v>0</v>
      </c>
      <c r="AB34" s="217">
        <f>IFERROR(IF(workdata!W34&gt;=0.75*MAX(workdata!$H34:$Y34),1,workdata!W34/MAX(workdata!$H34:$Y34)),0)*$H34</f>
        <v>0</v>
      </c>
      <c r="AC34" s="217">
        <f>IFERROR(IF(workdata!X34&gt;=0.75*MAX(workdata!$H34:$Y34),1,workdata!X34/MAX(workdata!$H34:$Y34)),0)*$H34</f>
        <v>0</v>
      </c>
      <c r="AD34" s="217">
        <f>IFERROR(IF(workdata!Y34&gt;=0.75*MAX(workdata!$H34:$Y34),1,workdata!Y34/MAX(workdata!$H34:$Y34)),0)*$H34</f>
        <v>0</v>
      </c>
    </row>
    <row r="35" spans="1:30" x14ac:dyDescent="0.25">
      <c r="A35" s="1">
        <f>workdata!A35</f>
        <v>45475.25</v>
      </c>
      <c r="B35">
        <f t="shared" si="1"/>
        <v>2024</v>
      </c>
      <c r="C35">
        <f t="shared" si="2"/>
        <v>7</v>
      </c>
      <c r="D35">
        <f t="shared" si="0"/>
        <v>2</v>
      </c>
      <c r="E35">
        <v>1000</v>
      </c>
      <c r="F35">
        <v>49890</v>
      </c>
      <c r="G35">
        <f>workdata!B35</f>
        <v>0</v>
      </c>
      <c r="H35">
        <f t="shared" si="3"/>
        <v>0</v>
      </c>
      <c r="I35" s="217">
        <f>IFERROR(workdata!B35*1000*AUX!H35/(AUX!K35*50000),0)</f>
        <v>0</v>
      </c>
      <c r="J35" s="218">
        <f t="shared" si="4"/>
        <v>0</v>
      </c>
      <c r="K35" s="222">
        <f>AVERAGE(workdata!C35:F35)</f>
        <v>0</v>
      </c>
      <c r="L35" s="3">
        <f t="shared" si="5"/>
        <v>0</v>
      </c>
      <c r="M35" s="217">
        <f>IFERROR(IF(workdata!H35&gt;=0.75*MAX(workdata!$H35:$Y35),1,workdata!H35/MAX(workdata!$H35:$Y35)),0)*$H35</f>
        <v>0</v>
      </c>
      <c r="N35" s="217">
        <f>IFERROR(IF(workdata!I35&gt;=0.75*MAX(workdata!$H35:$Y35),1,workdata!I35/MAX(workdata!$H35:$Y35)),0)*$H35</f>
        <v>0</v>
      </c>
      <c r="O35" s="217">
        <f>IFERROR(IF(workdata!J35&gt;=0.75*MAX(workdata!$H35:$Y35),1,workdata!J35/MAX(workdata!$H35:$Y35)),0)*$H35</f>
        <v>0</v>
      </c>
      <c r="P35" s="217">
        <f>IFERROR(IF(workdata!K35&gt;=0.75*MAX(workdata!$H35:$Y35),1,workdata!K35/MAX(workdata!$H35:$Y35)),0)*$H35</f>
        <v>0</v>
      </c>
      <c r="Q35" s="217">
        <f>IFERROR(IF(workdata!L35&gt;=0.75*MAX(workdata!$H35:$Y35),1,workdata!L35/MAX(workdata!$H35:$Y35)),0)*$H35</f>
        <v>0</v>
      </c>
      <c r="R35" s="217">
        <f>IFERROR(IF(workdata!M35&gt;=0.75*MAX(workdata!$H35:$Y35),1,workdata!M35/MAX(workdata!$H35:$Y35)),0)*$H35</f>
        <v>0</v>
      </c>
      <c r="S35" s="217">
        <f>IFERROR(IF(workdata!N35&gt;=0.75*MAX(workdata!$H35:$Y35),1,workdata!N35/MAX(workdata!$H35:$Y35)),0)*$H35</f>
        <v>0</v>
      </c>
      <c r="T35" s="217">
        <f>IFERROR(IF(workdata!O35&gt;=0.75*MAX(workdata!$H35:$Y35),1,workdata!O35/MAX(workdata!$H35:$Y35)),0)*$H35</f>
        <v>0</v>
      </c>
      <c r="U35" s="217">
        <f>IFERROR(IF(workdata!P35&gt;=0.75*MAX(workdata!$H35:$Y35),1,workdata!P35/MAX(workdata!$H35:$Y35)),0)*$H35</f>
        <v>0</v>
      </c>
      <c r="V35" s="217">
        <f>IFERROR(IF(workdata!Q35&gt;=0.75*MAX(workdata!$H35:$Y35),1,workdata!Q35/MAX(workdata!$H35:$Y35)),0)*$H35</f>
        <v>0</v>
      </c>
      <c r="W35" s="217">
        <f>IFERROR(IF(workdata!R35&gt;=0.75*MAX(workdata!$H35:$Y35),1,workdata!R35/MAX(workdata!$H35:$Y35)),0)*$H35</f>
        <v>0</v>
      </c>
      <c r="X35" s="217">
        <f>IFERROR(IF(workdata!S35&gt;=0.75*MAX(workdata!$H35:$Y35),1,workdata!S35/MAX(workdata!$H35:$Y35)),0)*$H35</f>
        <v>0</v>
      </c>
      <c r="Y35" s="217">
        <f>IFERROR(IF(workdata!T35&gt;=0.75*MAX(workdata!$H35:$Y35),1,workdata!T35/MAX(workdata!$H35:$Y35)),0)*$H35</f>
        <v>0</v>
      </c>
      <c r="Z35" s="217">
        <f>IFERROR(IF(workdata!U35&gt;=0.75*MAX(workdata!$H35:$Y35),1,workdata!U35/MAX(workdata!$H35:$Y35)),0)*$H35</f>
        <v>0</v>
      </c>
      <c r="AA35" s="217">
        <f>IFERROR(IF(workdata!V35&gt;=0.75*MAX(workdata!$H35:$Y35),1,workdata!V35/MAX(workdata!$H35:$Y35)),0)*$H35</f>
        <v>0</v>
      </c>
      <c r="AB35" s="217">
        <f>IFERROR(IF(workdata!W35&gt;=0.75*MAX(workdata!$H35:$Y35),1,workdata!W35/MAX(workdata!$H35:$Y35)),0)*$H35</f>
        <v>0</v>
      </c>
      <c r="AC35" s="217">
        <f>IFERROR(IF(workdata!X35&gt;=0.75*MAX(workdata!$H35:$Y35),1,workdata!X35/MAX(workdata!$H35:$Y35)),0)*$H35</f>
        <v>0</v>
      </c>
      <c r="AD35" s="217">
        <f>IFERROR(IF(workdata!Y35&gt;=0.75*MAX(workdata!$H35:$Y35),1,workdata!Y35/MAX(workdata!$H35:$Y35)),0)*$H35</f>
        <v>0</v>
      </c>
    </row>
    <row r="36" spans="1:30" x14ac:dyDescent="0.25">
      <c r="A36" s="1">
        <f>workdata!A36</f>
        <v>45475.291666666664</v>
      </c>
      <c r="B36">
        <f t="shared" si="1"/>
        <v>2024</v>
      </c>
      <c r="C36">
        <f t="shared" si="2"/>
        <v>7</v>
      </c>
      <c r="D36">
        <f t="shared" si="0"/>
        <v>2</v>
      </c>
      <c r="E36">
        <v>1000</v>
      </c>
      <c r="F36">
        <v>49890</v>
      </c>
      <c r="G36">
        <f>workdata!B36</f>
        <v>1009</v>
      </c>
      <c r="H36">
        <f t="shared" si="3"/>
        <v>0</v>
      </c>
      <c r="I36" s="217">
        <f>IFERROR(workdata!B36*1000*AUX!H36/(AUX!K36*50000),0)</f>
        <v>0</v>
      </c>
      <c r="J36" s="218">
        <f t="shared" si="4"/>
        <v>0</v>
      </c>
      <c r="K36" s="222">
        <f>AVERAGE(workdata!C36:F36)</f>
        <v>26.087249999999997</v>
      </c>
      <c r="L36" s="3">
        <f t="shared" si="5"/>
        <v>0</v>
      </c>
      <c r="M36" s="217">
        <f>IFERROR(IF(workdata!H36&gt;=0.75*MAX(workdata!$H36:$Y36),1,workdata!H36/MAX(workdata!$H36:$Y36)),0)*$H36</f>
        <v>0</v>
      </c>
      <c r="N36" s="217">
        <f>IFERROR(IF(workdata!I36&gt;=0.75*MAX(workdata!$H36:$Y36),1,workdata!I36/MAX(workdata!$H36:$Y36)),0)*$H36</f>
        <v>0</v>
      </c>
      <c r="O36" s="217">
        <f>IFERROR(IF(workdata!J36&gt;=0.75*MAX(workdata!$H36:$Y36),1,workdata!J36/MAX(workdata!$H36:$Y36)),0)*$H36</f>
        <v>0</v>
      </c>
      <c r="P36" s="217">
        <f>IFERROR(IF(workdata!K36&gt;=0.75*MAX(workdata!$H36:$Y36),1,workdata!K36/MAX(workdata!$H36:$Y36)),0)*$H36</f>
        <v>0</v>
      </c>
      <c r="Q36" s="217">
        <f>IFERROR(IF(workdata!L36&gt;=0.75*MAX(workdata!$H36:$Y36),1,workdata!L36/MAX(workdata!$H36:$Y36)),0)*$H36</f>
        <v>0</v>
      </c>
      <c r="R36" s="217">
        <f>IFERROR(IF(workdata!M36&gt;=0.75*MAX(workdata!$H36:$Y36),1,workdata!M36/MAX(workdata!$H36:$Y36)),0)*$H36</f>
        <v>0</v>
      </c>
      <c r="S36" s="217">
        <f>IFERROR(IF(workdata!N36&gt;=0.75*MAX(workdata!$H36:$Y36),1,workdata!N36/MAX(workdata!$H36:$Y36)),0)*$H36</f>
        <v>0</v>
      </c>
      <c r="T36" s="217">
        <f>IFERROR(IF(workdata!O36&gt;=0.75*MAX(workdata!$H36:$Y36),1,workdata!O36/MAX(workdata!$H36:$Y36)),0)*$H36</f>
        <v>0</v>
      </c>
      <c r="U36" s="217">
        <f>IFERROR(IF(workdata!P36&gt;=0.75*MAX(workdata!$H36:$Y36),1,workdata!P36/MAX(workdata!$H36:$Y36)),0)*$H36</f>
        <v>0</v>
      </c>
      <c r="V36" s="217">
        <f>IFERROR(IF(workdata!Q36&gt;=0.75*MAX(workdata!$H36:$Y36),1,workdata!Q36/MAX(workdata!$H36:$Y36)),0)*$H36</f>
        <v>0</v>
      </c>
      <c r="W36" s="217">
        <f>IFERROR(IF(workdata!R36&gt;=0.75*MAX(workdata!$H36:$Y36),1,workdata!R36/MAX(workdata!$H36:$Y36)),0)*$H36</f>
        <v>0</v>
      </c>
      <c r="X36" s="217">
        <f>IFERROR(IF(workdata!S36&gt;=0.75*MAX(workdata!$H36:$Y36),1,workdata!S36/MAX(workdata!$H36:$Y36)),0)*$H36</f>
        <v>0</v>
      </c>
      <c r="Y36" s="217">
        <f>IFERROR(IF(workdata!T36&gt;=0.75*MAX(workdata!$H36:$Y36),1,workdata!T36/MAX(workdata!$H36:$Y36)),0)*$H36</f>
        <v>0</v>
      </c>
      <c r="Z36" s="217">
        <f>IFERROR(IF(workdata!U36&gt;=0.75*MAX(workdata!$H36:$Y36),1,workdata!U36/MAX(workdata!$H36:$Y36)),0)*$H36</f>
        <v>0</v>
      </c>
      <c r="AA36" s="217">
        <f>IFERROR(IF(workdata!V36&gt;=0.75*MAX(workdata!$H36:$Y36),1,workdata!V36/MAX(workdata!$H36:$Y36)),0)*$H36</f>
        <v>0</v>
      </c>
      <c r="AB36" s="217">
        <f>IFERROR(IF(workdata!W36&gt;=0.75*MAX(workdata!$H36:$Y36),1,workdata!W36/MAX(workdata!$H36:$Y36)),0)*$H36</f>
        <v>0</v>
      </c>
      <c r="AC36" s="217">
        <f>IFERROR(IF(workdata!X36&gt;=0.75*MAX(workdata!$H36:$Y36),1,workdata!X36/MAX(workdata!$H36:$Y36)),0)*$H36</f>
        <v>0</v>
      </c>
      <c r="AD36" s="217">
        <f>IFERROR(IF(workdata!Y36&gt;=0.75*MAX(workdata!$H36:$Y36),1,workdata!Y36/MAX(workdata!$H36:$Y36)),0)*$H36</f>
        <v>0</v>
      </c>
    </row>
    <row r="37" spans="1:30" x14ac:dyDescent="0.25">
      <c r="A37" s="1">
        <f>workdata!A37</f>
        <v>45475.333333333336</v>
      </c>
      <c r="B37">
        <f t="shared" si="1"/>
        <v>2024</v>
      </c>
      <c r="C37">
        <f t="shared" si="2"/>
        <v>7</v>
      </c>
      <c r="D37">
        <f t="shared" si="0"/>
        <v>2</v>
      </c>
      <c r="E37">
        <v>1000</v>
      </c>
      <c r="F37">
        <v>49890</v>
      </c>
      <c r="G37">
        <f>workdata!B37</f>
        <v>14079</v>
      </c>
      <c r="H37">
        <f t="shared" si="3"/>
        <v>1</v>
      </c>
      <c r="I37" s="217">
        <f>IFERROR(workdata!B37*1000*AUX!H37/(AUX!K37*50000),0)</f>
        <v>0.87002532861933135</v>
      </c>
      <c r="J37" s="218">
        <f t="shared" si="4"/>
        <v>1</v>
      </c>
      <c r="K37" s="222">
        <f>AVERAGE(workdata!C37:F37)</f>
        <v>323.64575000000002</v>
      </c>
      <c r="L37" s="3">
        <f t="shared" si="5"/>
        <v>281.58</v>
      </c>
      <c r="M37" s="217">
        <f>IFERROR(IF(workdata!H37&gt;=0.75*MAX(workdata!$H37:$Y37),1,workdata!H37/MAX(workdata!$H37:$Y37)),0)*$H37</f>
        <v>1</v>
      </c>
      <c r="N37" s="217">
        <f>IFERROR(IF(workdata!I37&gt;=0.75*MAX(workdata!$H37:$Y37),1,workdata!I37/MAX(workdata!$H37:$Y37)),0)*$H37</f>
        <v>1</v>
      </c>
      <c r="O37" s="217">
        <f>IFERROR(IF(workdata!J37&gt;=0.75*MAX(workdata!$H37:$Y37),1,workdata!J37/MAX(workdata!$H37:$Y37)),0)*$H37</f>
        <v>1</v>
      </c>
      <c r="P37" s="217">
        <f>IFERROR(IF(workdata!K37&gt;=0.75*MAX(workdata!$H37:$Y37),1,workdata!K37/MAX(workdata!$H37:$Y37)),0)*$H37</f>
        <v>1</v>
      </c>
      <c r="Q37" s="217">
        <f>IFERROR(IF(workdata!L37&gt;=0.75*MAX(workdata!$H37:$Y37),1,workdata!L37/MAX(workdata!$H37:$Y37)),0)*$H37</f>
        <v>1</v>
      </c>
      <c r="R37" s="217">
        <f>IFERROR(IF(workdata!M37&gt;=0.75*MAX(workdata!$H37:$Y37),1,workdata!M37/MAX(workdata!$H37:$Y37)),0)*$H37</f>
        <v>1</v>
      </c>
      <c r="S37" s="217">
        <f>IFERROR(IF(workdata!N37&gt;=0.75*MAX(workdata!$H37:$Y37),1,workdata!N37/MAX(workdata!$H37:$Y37)),0)*$H37</f>
        <v>1</v>
      </c>
      <c r="T37" s="217">
        <f>IFERROR(IF(workdata!O37&gt;=0.75*MAX(workdata!$H37:$Y37),1,workdata!O37/MAX(workdata!$H37:$Y37)),0)*$H37</f>
        <v>1</v>
      </c>
      <c r="U37" s="217">
        <f>IFERROR(IF(workdata!P37&gt;=0.75*MAX(workdata!$H37:$Y37),1,workdata!P37/MAX(workdata!$H37:$Y37)),0)*$H37</f>
        <v>1</v>
      </c>
      <c r="V37" s="217">
        <f>IFERROR(IF(workdata!Q37&gt;=0.75*MAX(workdata!$H37:$Y37),1,workdata!Q37/MAX(workdata!$H37:$Y37)),0)*$H37</f>
        <v>1</v>
      </c>
      <c r="W37" s="217">
        <f>IFERROR(IF(workdata!R37&gt;=0.75*MAX(workdata!$H37:$Y37),1,workdata!R37/MAX(workdata!$H37:$Y37)),0)*$H37</f>
        <v>1</v>
      </c>
      <c r="X37" s="217">
        <f>IFERROR(IF(workdata!S37&gt;=0.75*MAX(workdata!$H37:$Y37),1,workdata!S37/MAX(workdata!$H37:$Y37)),0)*$H37</f>
        <v>1</v>
      </c>
      <c r="Y37" s="217">
        <f>IFERROR(IF(workdata!T37&gt;=0.75*MAX(workdata!$H37:$Y37),1,workdata!T37/MAX(workdata!$H37:$Y37)),0)*$H37</f>
        <v>1</v>
      </c>
      <c r="Z37" s="217">
        <f>IFERROR(IF(workdata!U37&gt;=0.75*MAX(workdata!$H37:$Y37),1,workdata!U37/MAX(workdata!$H37:$Y37)),0)*$H37</f>
        <v>1</v>
      </c>
      <c r="AA37" s="217">
        <f>IFERROR(IF(workdata!V37&gt;=0.75*MAX(workdata!$H37:$Y37),1,workdata!V37/MAX(workdata!$H37:$Y37)),0)*$H37</f>
        <v>1</v>
      </c>
      <c r="AB37" s="217">
        <f>IFERROR(IF(workdata!W37&gt;=0.75*MAX(workdata!$H37:$Y37),1,workdata!W37/MAX(workdata!$H37:$Y37)),0)*$H37</f>
        <v>1</v>
      </c>
      <c r="AC37" s="217">
        <f>IFERROR(IF(workdata!X37&gt;=0.75*MAX(workdata!$H37:$Y37),1,workdata!X37/MAX(workdata!$H37:$Y37)),0)*$H37</f>
        <v>1</v>
      </c>
      <c r="AD37" s="217">
        <f>IFERROR(IF(workdata!Y37&gt;=0.75*MAX(workdata!$H37:$Y37),1,workdata!Y37/MAX(workdata!$H37:$Y37)),0)*$H37</f>
        <v>1</v>
      </c>
    </row>
    <row r="38" spans="1:30" x14ac:dyDescent="0.25">
      <c r="A38" s="1">
        <f>workdata!A38</f>
        <v>45475.375</v>
      </c>
      <c r="B38">
        <f t="shared" si="1"/>
        <v>2024</v>
      </c>
      <c r="C38">
        <f t="shared" si="2"/>
        <v>7</v>
      </c>
      <c r="D38">
        <f t="shared" si="0"/>
        <v>2</v>
      </c>
      <c r="E38">
        <v>1000</v>
      </c>
      <c r="F38">
        <v>49890</v>
      </c>
      <c r="G38">
        <f>workdata!B38</f>
        <v>32317</v>
      </c>
      <c r="H38">
        <f t="shared" si="3"/>
        <v>1</v>
      </c>
      <c r="I38" s="217">
        <f>IFERROR(workdata!B38*1000*AUX!H38/(AUX!K38*50000),0)</f>
        <v>0.82943590171350112</v>
      </c>
      <c r="J38" s="218">
        <f t="shared" si="4"/>
        <v>1</v>
      </c>
      <c r="K38" s="222">
        <f>AVERAGE(workdata!C38:F38)</f>
        <v>779.25250000000005</v>
      </c>
      <c r="L38" s="3">
        <f t="shared" si="5"/>
        <v>646.34</v>
      </c>
      <c r="M38" s="217">
        <f>IFERROR(IF(workdata!H38&gt;=0.75*MAX(workdata!$H38:$Y38),1,workdata!H38/MAX(workdata!$H38:$Y38)),0)*$H38</f>
        <v>1</v>
      </c>
      <c r="N38" s="217">
        <f>IFERROR(IF(workdata!I38&gt;=0.75*MAX(workdata!$H38:$Y38),1,workdata!I38/MAX(workdata!$H38:$Y38)),0)*$H38</f>
        <v>1</v>
      </c>
      <c r="O38" s="217">
        <f>IFERROR(IF(workdata!J38&gt;=0.75*MAX(workdata!$H38:$Y38),1,workdata!J38/MAX(workdata!$H38:$Y38)),0)*$H38</f>
        <v>1</v>
      </c>
      <c r="P38" s="217">
        <f>IFERROR(IF(workdata!K38&gt;=0.75*MAX(workdata!$H38:$Y38),1,workdata!K38/MAX(workdata!$H38:$Y38)),0)*$H38</f>
        <v>1</v>
      </c>
      <c r="Q38" s="217">
        <f>IFERROR(IF(workdata!L38&gt;=0.75*MAX(workdata!$H38:$Y38),1,workdata!L38/MAX(workdata!$H38:$Y38)),0)*$H38</f>
        <v>1</v>
      </c>
      <c r="R38" s="217">
        <f>IFERROR(IF(workdata!M38&gt;=0.75*MAX(workdata!$H38:$Y38),1,workdata!M38/MAX(workdata!$H38:$Y38)),0)*$H38</f>
        <v>1</v>
      </c>
      <c r="S38" s="217">
        <f>IFERROR(IF(workdata!N38&gt;=0.75*MAX(workdata!$H38:$Y38),1,workdata!N38/MAX(workdata!$H38:$Y38)),0)*$H38</f>
        <v>1</v>
      </c>
      <c r="T38" s="217">
        <f>IFERROR(IF(workdata!O38&gt;=0.75*MAX(workdata!$H38:$Y38),1,workdata!O38/MAX(workdata!$H38:$Y38)),0)*$H38</f>
        <v>1</v>
      </c>
      <c r="U38" s="217">
        <f>IFERROR(IF(workdata!P38&gt;=0.75*MAX(workdata!$H38:$Y38),1,workdata!P38/MAX(workdata!$H38:$Y38)),0)*$H38</f>
        <v>1</v>
      </c>
      <c r="V38" s="217">
        <f>IFERROR(IF(workdata!Q38&gt;=0.75*MAX(workdata!$H38:$Y38),1,workdata!Q38/MAX(workdata!$H38:$Y38)),0)*$H38</f>
        <v>1</v>
      </c>
      <c r="W38" s="217">
        <f>IFERROR(IF(workdata!R38&gt;=0.75*MAX(workdata!$H38:$Y38),1,workdata!R38/MAX(workdata!$H38:$Y38)),0)*$H38</f>
        <v>1</v>
      </c>
      <c r="X38" s="217">
        <f>IFERROR(IF(workdata!S38&gt;=0.75*MAX(workdata!$H38:$Y38),1,workdata!S38/MAX(workdata!$H38:$Y38)),0)*$H38</f>
        <v>1</v>
      </c>
      <c r="Y38" s="217">
        <f>IFERROR(IF(workdata!T38&gt;=0.75*MAX(workdata!$H38:$Y38),1,workdata!T38/MAX(workdata!$H38:$Y38)),0)*$H38</f>
        <v>1</v>
      </c>
      <c r="Z38" s="217">
        <f>IFERROR(IF(workdata!U38&gt;=0.75*MAX(workdata!$H38:$Y38),1,workdata!U38/MAX(workdata!$H38:$Y38)),0)*$H38</f>
        <v>1</v>
      </c>
      <c r="AA38" s="217">
        <f>IFERROR(IF(workdata!V38&gt;=0.75*MAX(workdata!$H38:$Y38),1,workdata!V38/MAX(workdata!$H38:$Y38)),0)*$H38</f>
        <v>1</v>
      </c>
      <c r="AB38" s="217">
        <f>IFERROR(IF(workdata!W38&gt;=0.75*MAX(workdata!$H38:$Y38),1,workdata!W38/MAX(workdata!$H38:$Y38)),0)*$H38</f>
        <v>1</v>
      </c>
      <c r="AC38" s="217">
        <f>IFERROR(IF(workdata!X38&gt;=0.75*MAX(workdata!$H38:$Y38),1,workdata!X38/MAX(workdata!$H38:$Y38)),0)*$H38</f>
        <v>1</v>
      </c>
      <c r="AD38" s="217">
        <f>IFERROR(IF(workdata!Y38&gt;=0.75*MAX(workdata!$H38:$Y38),1,workdata!Y38/MAX(workdata!$H38:$Y38)),0)*$H38</f>
        <v>1</v>
      </c>
    </row>
    <row r="39" spans="1:30" x14ac:dyDescent="0.25">
      <c r="A39" s="1">
        <f>workdata!A39</f>
        <v>45475.416666666664</v>
      </c>
      <c r="B39">
        <f t="shared" si="1"/>
        <v>2024</v>
      </c>
      <c r="C39">
        <f t="shared" si="2"/>
        <v>7</v>
      </c>
      <c r="D39">
        <f t="shared" si="0"/>
        <v>2</v>
      </c>
      <c r="E39">
        <v>1000</v>
      </c>
      <c r="F39">
        <v>49890</v>
      </c>
      <c r="G39">
        <f>workdata!B39</f>
        <v>39121</v>
      </c>
      <c r="H39">
        <f t="shared" si="3"/>
        <v>1</v>
      </c>
      <c r="I39" s="217">
        <f>IFERROR(workdata!B39*1000*AUX!H39/(AUX!K39*50000),0)</f>
        <v>0.8496756513443352</v>
      </c>
      <c r="J39" s="218">
        <f t="shared" si="4"/>
        <v>1</v>
      </c>
      <c r="K39" s="222">
        <f>AVERAGE(workdata!C39:F39)</f>
        <v>920.84550000000002</v>
      </c>
      <c r="L39" s="3">
        <f t="shared" si="5"/>
        <v>782.42000000000007</v>
      </c>
      <c r="M39" s="217">
        <f>IFERROR(IF(workdata!H39&gt;=0.75*MAX(workdata!$H39:$Y39),1,workdata!H39/MAX(workdata!$H39:$Y39)),0)*$H39</f>
        <v>1</v>
      </c>
      <c r="N39" s="217">
        <f>IFERROR(IF(workdata!I39&gt;=0.75*MAX(workdata!$H39:$Y39),1,workdata!I39/MAX(workdata!$H39:$Y39)),0)*$H39</f>
        <v>1</v>
      </c>
      <c r="O39" s="217">
        <f>IFERROR(IF(workdata!J39&gt;=0.75*MAX(workdata!$H39:$Y39),1,workdata!J39/MAX(workdata!$H39:$Y39)),0)*$H39</f>
        <v>1</v>
      </c>
      <c r="P39" s="217">
        <f>IFERROR(IF(workdata!K39&gt;=0.75*MAX(workdata!$H39:$Y39),1,workdata!K39/MAX(workdata!$H39:$Y39)),0)*$H39</f>
        <v>1</v>
      </c>
      <c r="Q39" s="217">
        <f>IFERROR(IF(workdata!L39&gt;=0.75*MAX(workdata!$H39:$Y39),1,workdata!L39/MAX(workdata!$H39:$Y39)),0)*$H39</f>
        <v>1</v>
      </c>
      <c r="R39" s="217">
        <f>IFERROR(IF(workdata!M39&gt;=0.75*MAX(workdata!$H39:$Y39),1,workdata!M39/MAX(workdata!$H39:$Y39)),0)*$H39</f>
        <v>1</v>
      </c>
      <c r="S39" s="217">
        <f>IFERROR(IF(workdata!N39&gt;=0.75*MAX(workdata!$H39:$Y39),1,workdata!N39/MAX(workdata!$H39:$Y39)),0)*$H39</f>
        <v>1</v>
      </c>
      <c r="T39" s="217">
        <f>IFERROR(IF(workdata!O39&gt;=0.75*MAX(workdata!$H39:$Y39),1,workdata!O39/MAX(workdata!$H39:$Y39)),0)*$H39</f>
        <v>1</v>
      </c>
      <c r="U39" s="217">
        <f>IFERROR(IF(workdata!P39&gt;=0.75*MAX(workdata!$H39:$Y39),1,workdata!P39/MAX(workdata!$H39:$Y39)),0)*$H39</f>
        <v>1</v>
      </c>
      <c r="V39" s="217">
        <f>IFERROR(IF(workdata!Q39&gt;=0.75*MAX(workdata!$H39:$Y39),1,workdata!Q39/MAX(workdata!$H39:$Y39)),0)*$H39</f>
        <v>1</v>
      </c>
      <c r="W39" s="217">
        <f>IFERROR(IF(workdata!R39&gt;=0.75*MAX(workdata!$H39:$Y39),1,workdata!R39/MAX(workdata!$H39:$Y39)),0)*$H39</f>
        <v>1</v>
      </c>
      <c r="X39" s="217">
        <f>IFERROR(IF(workdata!S39&gt;=0.75*MAX(workdata!$H39:$Y39),1,workdata!S39/MAX(workdata!$H39:$Y39)),0)*$H39</f>
        <v>1</v>
      </c>
      <c r="Y39" s="217">
        <f>IFERROR(IF(workdata!T39&gt;=0.75*MAX(workdata!$H39:$Y39),1,workdata!T39/MAX(workdata!$H39:$Y39)),0)*$H39</f>
        <v>1</v>
      </c>
      <c r="Z39" s="217">
        <f>IFERROR(IF(workdata!U39&gt;=0.75*MAX(workdata!$H39:$Y39),1,workdata!U39/MAX(workdata!$H39:$Y39)),0)*$H39</f>
        <v>1</v>
      </c>
      <c r="AA39" s="217">
        <f>IFERROR(IF(workdata!V39&gt;=0.75*MAX(workdata!$H39:$Y39),1,workdata!V39/MAX(workdata!$H39:$Y39)),0)*$H39</f>
        <v>1</v>
      </c>
      <c r="AB39" s="217">
        <f>IFERROR(IF(workdata!W39&gt;=0.75*MAX(workdata!$H39:$Y39),1,workdata!W39/MAX(workdata!$H39:$Y39)),0)*$H39</f>
        <v>1</v>
      </c>
      <c r="AC39" s="217">
        <f>IFERROR(IF(workdata!X39&gt;=0.75*MAX(workdata!$H39:$Y39),1,workdata!X39/MAX(workdata!$H39:$Y39)),0)*$H39</f>
        <v>1</v>
      </c>
      <c r="AD39" s="217">
        <f>IFERROR(IF(workdata!Y39&gt;=0.75*MAX(workdata!$H39:$Y39),1,workdata!Y39/MAX(workdata!$H39:$Y39)),0)*$H39</f>
        <v>1</v>
      </c>
    </row>
    <row r="40" spans="1:30" x14ac:dyDescent="0.25">
      <c r="A40" s="1">
        <f>workdata!A40</f>
        <v>45475.458333333336</v>
      </c>
      <c r="B40">
        <f t="shared" si="1"/>
        <v>2024</v>
      </c>
      <c r="C40">
        <f t="shared" si="2"/>
        <v>7</v>
      </c>
      <c r="D40">
        <f t="shared" si="0"/>
        <v>2</v>
      </c>
      <c r="E40">
        <v>1000</v>
      </c>
      <c r="F40">
        <v>49890</v>
      </c>
      <c r="G40">
        <f>workdata!B40</f>
        <v>39292</v>
      </c>
      <c r="H40">
        <f t="shared" si="3"/>
        <v>1</v>
      </c>
      <c r="I40" s="217">
        <f>IFERROR(workdata!B40*1000*AUX!H40/(AUX!K40*50000),0)</f>
        <v>0.81358529243527389</v>
      </c>
      <c r="J40" s="218">
        <f t="shared" si="4"/>
        <v>1</v>
      </c>
      <c r="K40" s="222">
        <f>AVERAGE(workdata!C40:F40)</f>
        <v>965.89750000000004</v>
      </c>
      <c r="L40" s="3">
        <f t="shared" si="5"/>
        <v>785.84</v>
      </c>
      <c r="M40" s="217">
        <f>IFERROR(IF(workdata!H40&gt;=0.75*MAX(workdata!$H40:$Y40),1,workdata!H40/MAX(workdata!$H40:$Y40)),0)*$H40</f>
        <v>1</v>
      </c>
      <c r="N40" s="217">
        <f>IFERROR(IF(workdata!I40&gt;=0.75*MAX(workdata!$H40:$Y40),1,workdata!I40/MAX(workdata!$H40:$Y40)),0)*$H40</f>
        <v>1</v>
      </c>
      <c r="O40" s="217">
        <f>IFERROR(IF(workdata!J40&gt;=0.75*MAX(workdata!$H40:$Y40),1,workdata!J40/MAX(workdata!$H40:$Y40)),0)*$H40</f>
        <v>1</v>
      </c>
      <c r="P40" s="217">
        <f>IFERROR(IF(workdata!K40&gt;=0.75*MAX(workdata!$H40:$Y40),1,workdata!K40/MAX(workdata!$H40:$Y40)),0)*$H40</f>
        <v>1</v>
      </c>
      <c r="Q40" s="217">
        <f>IFERROR(IF(workdata!L40&gt;=0.75*MAX(workdata!$H40:$Y40),1,workdata!L40/MAX(workdata!$H40:$Y40)),0)*$H40</f>
        <v>1</v>
      </c>
      <c r="R40" s="217">
        <f>IFERROR(IF(workdata!M40&gt;=0.75*MAX(workdata!$H40:$Y40),1,workdata!M40/MAX(workdata!$H40:$Y40)),0)*$H40</f>
        <v>1</v>
      </c>
      <c r="S40" s="217">
        <f>IFERROR(IF(workdata!N40&gt;=0.75*MAX(workdata!$H40:$Y40),1,workdata!N40/MAX(workdata!$H40:$Y40)),0)*$H40</f>
        <v>1</v>
      </c>
      <c r="T40" s="217">
        <f>IFERROR(IF(workdata!O40&gt;=0.75*MAX(workdata!$H40:$Y40),1,workdata!O40/MAX(workdata!$H40:$Y40)),0)*$H40</f>
        <v>1</v>
      </c>
      <c r="U40" s="217">
        <f>IFERROR(IF(workdata!P40&gt;=0.75*MAX(workdata!$H40:$Y40),1,workdata!P40/MAX(workdata!$H40:$Y40)),0)*$H40</f>
        <v>1</v>
      </c>
      <c r="V40" s="217">
        <f>IFERROR(IF(workdata!Q40&gt;=0.75*MAX(workdata!$H40:$Y40),1,workdata!Q40/MAX(workdata!$H40:$Y40)),0)*$H40</f>
        <v>1</v>
      </c>
      <c r="W40" s="217">
        <f>IFERROR(IF(workdata!R40&gt;=0.75*MAX(workdata!$H40:$Y40),1,workdata!R40/MAX(workdata!$H40:$Y40)),0)*$H40</f>
        <v>1</v>
      </c>
      <c r="X40" s="217">
        <f>IFERROR(IF(workdata!S40&gt;=0.75*MAX(workdata!$H40:$Y40),1,workdata!S40/MAX(workdata!$H40:$Y40)),0)*$H40</f>
        <v>1</v>
      </c>
      <c r="Y40" s="217">
        <f>IFERROR(IF(workdata!T40&gt;=0.75*MAX(workdata!$H40:$Y40),1,workdata!T40/MAX(workdata!$H40:$Y40)),0)*$H40</f>
        <v>1</v>
      </c>
      <c r="Z40" s="217">
        <f>IFERROR(IF(workdata!U40&gt;=0.75*MAX(workdata!$H40:$Y40),1,workdata!U40/MAX(workdata!$H40:$Y40)),0)*$H40</f>
        <v>1</v>
      </c>
      <c r="AA40" s="217">
        <f>IFERROR(IF(workdata!V40&gt;=0.75*MAX(workdata!$H40:$Y40),1,workdata!V40/MAX(workdata!$H40:$Y40)),0)*$H40</f>
        <v>1</v>
      </c>
      <c r="AB40" s="217">
        <f>IFERROR(IF(workdata!W40&gt;=0.75*MAX(workdata!$H40:$Y40),1,workdata!W40/MAX(workdata!$H40:$Y40)),0)*$H40</f>
        <v>1</v>
      </c>
      <c r="AC40" s="217">
        <f>IFERROR(IF(workdata!X40&gt;=0.75*MAX(workdata!$H40:$Y40),1,workdata!X40/MAX(workdata!$H40:$Y40)),0)*$H40</f>
        <v>1</v>
      </c>
      <c r="AD40" s="217">
        <f>IFERROR(IF(workdata!Y40&gt;=0.75*MAX(workdata!$H40:$Y40),1,workdata!Y40/MAX(workdata!$H40:$Y40)),0)*$H40</f>
        <v>1</v>
      </c>
    </row>
    <row r="41" spans="1:30" x14ac:dyDescent="0.25">
      <c r="A41" s="1">
        <f>workdata!A41</f>
        <v>45475.5</v>
      </c>
      <c r="B41">
        <f t="shared" si="1"/>
        <v>2024</v>
      </c>
      <c r="C41">
        <f t="shared" si="2"/>
        <v>7</v>
      </c>
      <c r="D41">
        <f t="shared" si="0"/>
        <v>2</v>
      </c>
      <c r="E41">
        <v>1000</v>
      </c>
      <c r="F41">
        <v>49890</v>
      </c>
      <c r="G41">
        <f>workdata!B41</f>
        <v>40681</v>
      </c>
      <c r="H41">
        <f t="shared" si="3"/>
        <v>1</v>
      </c>
      <c r="I41" s="217">
        <f>IFERROR(workdata!B41*1000*AUX!H41/(AUX!K41*50000),0)</f>
        <v>0.83265639875237651</v>
      </c>
      <c r="J41" s="218">
        <f t="shared" si="4"/>
        <v>1</v>
      </c>
      <c r="K41" s="222">
        <f>AVERAGE(workdata!C41:F41)</f>
        <v>977.13774999999998</v>
      </c>
      <c r="L41" s="3">
        <f t="shared" si="5"/>
        <v>813.62</v>
      </c>
      <c r="M41" s="217">
        <f>IFERROR(IF(workdata!H41&gt;=0.75*MAX(workdata!$H41:$Y41),1,workdata!H41/MAX(workdata!$H41:$Y41)),0)*$H41</f>
        <v>1</v>
      </c>
      <c r="N41" s="217">
        <f>IFERROR(IF(workdata!I41&gt;=0.75*MAX(workdata!$H41:$Y41),1,workdata!I41/MAX(workdata!$H41:$Y41)),0)*$H41</f>
        <v>1</v>
      </c>
      <c r="O41" s="217">
        <f>IFERROR(IF(workdata!J41&gt;=0.75*MAX(workdata!$H41:$Y41),1,workdata!J41/MAX(workdata!$H41:$Y41)),0)*$H41</f>
        <v>1</v>
      </c>
      <c r="P41" s="217">
        <f>IFERROR(IF(workdata!K41&gt;=0.75*MAX(workdata!$H41:$Y41),1,workdata!K41/MAX(workdata!$H41:$Y41)),0)*$H41</f>
        <v>1</v>
      </c>
      <c r="Q41" s="217">
        <f>IFERROR(IF(workdata!L41&gt;=0.75*MAX(workdata!$H41:$Y41),1,workdata!L41/MAX(workdata!$H41:$Y41)),0)*$H41</f>
        <v>1</v>
      </c>
      <c r="R41" s="217">
        <f>IFERROR(IF(workdata!M41&gt;=0.75*MAX(workdata!$H41:$Y41),1,workdata!M41/MAX(workdata!$H41:$Y41)),0)*$H41</f>
        <v>1</v>
      </c>
      <c r="S41" s="217">
        <f>IFERROR(IF(workdata!N41&gt;=0.75*MAX(workdata!$H41:$Y41),1,workdata!N41/MAX(workdata!$H41:$Y41)),0)*$H41</f>
        <v>1</v>
      </c>
      <c r="T41" s="217">
        <f>IFERROR(IF(workdata!O41&gt;=0.75*MAX(workdata!$H41:$Y41),1,workdata!O41/MAX(workdata!$H41:$Y41)),0)*$H41</f>
        <v>1</v>
      </c>
      <c r="U41" s="217">
        <f>IFERROR(IF(workdata!P41&gt;=0.75*MAX(workdata!$H41:$Y41),1,workdata!P41/MAX(workdata!$H41:$Y41)),0)*$H41</f>
        <v>1</v>
      </c>
      <c r="V41" s="217">
        <f>IFERROR(IF(workdata!Q41&gt;=0.75*MAX(workdata!$H41:$Y41),1,workdata!Q41/MAX(workdata!$H41:$Y41)),0)*$H41</f>
        <v>1</v>
      </c>
      <c r="W41" s="217">
        <f>IFERROR(IF(workdata!R41&gt;=0.75*MAX(workdata!$H41:$Y41),1,workdata!R41/MAX(workdata!$H41:$Y41)),0)*$H41</f>
        <v>1</v>
      </c>
      <c r="X41" s="217">
        <f>IFERROR(IF(workdata!S41&gt;=0.75*MAX(workdata!$H41:$Y41),1,workdata!S41/MAX(workdata!$H41:$Y41)),0)*$H41</f>
        <v>1</v>
      </c>
      <c r="Y41" s="217">
        <f>IFERROR(IF(workdata!T41&gt;=0.75*MAX(workdata!$H41:$Y41),1,workdata!T41/MAX(workdata!$H41:$Y41)),0)*$H41</f>
        <v>1</v>
      </c>
      <c r="Z41" s="217">
        <f>IFERROR(IF(workdata!U41&gt;=0.75*MAX(workdata!$H41:$Y41),1,workdata!U41/MAX(workdata!$H41:$Y41)),0)*$H41</f>
        <v>1</v>
      </c>
      <c r="AA41" s="217">
        <f>IFERROR(IF(workdata!V41&gt;=0.75*MAX(workdata!$H41:$Y41),1,workdata!V41/MAX(workdata!$H41:$Y41)),0)*$H41</f>
        <v>1</v>
      </c>
      <c r="AB41" s="217">
        <f>IFERROR(IF(workdata!W41&gt;=0.75*MAX(workdata!$H41:$Y41),1,workdata!W41/MAX(workdata!$H41:$Y41)),0)*$H41</f>
        <v>1</v>
      </c>
      <c r="AC41" s="217">
        <f>IFERROR(IF(workdata!X41&gt;=0.75*MAX(workdata!$H41:$Y41),1,workdata!X41/MAX(workdata!$H41:$Y41)),0)*$H41</f>
        <v>1</v>
      </c>
      <c r="AD41" s="217">
        <f>IFERROR(IF(workdata!Y41&gt;=0.75*MAX(workdata!$H41:$Y41),1,workdata!Y41/MAX(workdata!$H41:$Y41)),0)*$H41</f>
        <v>1</v>
      </c>
    </row>
    <row r="42" spans="1:30" x14ac:dyDescent="0.25">
      <c r="A42" s="1">
        <f>workdata!A42</f>
        <v>45475.541666666664</v>
      </c>
      <c r="B42">
        <f t="shared" si="1"/>
        <v>2024</v>
      </c>
      <c r="C42">
        <f t="shared" si="2"/>
        <v>7</v>
      </c>
      <c r="D42">
        <f t="shared" si="0"/>
        <v>2</v>
      </c>
      <c r="E42">
        <v>1000</v>
      </c>
      <c r="F42">
        <v>49890</v>
      </c>
      <c r="G42">
        <f>workdata!B42</f>
        <v>41230</v>
      </c>
      <c r="H42">
        <f t="shared" si="3"/>
        <v>1</v>
      </c>
      <c r="I42" s="217">
        <f>IFERROR(workdata!B42*1000*AUX!H42/(AUX!K42*50000),0)</f>
        <v>0.8473785958805129</v>
      </c>
      <c r="J42" s="218">
        <f t="shared" si="4"/>
        <v>1</v>
      </c>
      <c r="K42" s="222">
        <f>AVERAGE(workdata!C42:F42)</f>
        <v>973.11875000000009</v>
      </c>
      <c r="L42" s="3">
        <f t="shared" si="5"/>
        <v>824.59999999999991</v>
      </c>
      <c r="M42" s="217">
        <f>IFERROR(IF(workdata!H42&gt;=0.75*MAX(workdata!$H42:$Y42),1,workdata!H42/MAX(workdata!$H42:$Y42)),0)*$H42</f>
        <v>1</v>
      </c>
      <c r="N42" s="217">
        <f>IFERROR(IF(workdata!I42&gt;=0.75*MAX(workdata!$H42:$Y42),1,workdata!I42/MAX(workdata!$H42:$Y42)),0)*$H42</f>
        <v>1</v>
      </c>
      <c r="O42" s="217">
        <f>IFERROR(IF(workdata!J42&gt;=0.75*MAX(workdata!$H42:$Y42),1,workdata!J42/MAX(workdata!$H42:$Y42)),0)*$H42</f>
        <v>1</v>
      </c>
      <c r="P42" s="217">
        <f>IFERROR(IF(workdata!K42&gt;=0.75*MAX(workdata!$H42:$Y42),1,workdata!K42/MAX(workdata!$H42:$Y42)),0)*$H42</f>
        <v>1</v>
      </c>
      <c r="Q42" s="217">
        <f>IFERROR(IF(workdata!L42&gt;=0.75*MAX(workdata!$H42:$Y42),1,workdata!L42/MAX(workdata!$H42:$Y42)),0)*$H42</f>
        <v>1</v>
      </c>
      <c r="R42" s="217">
        <f>IFERROR(IF(workdata!M42&gt;=0.75*MAX(workdata!$H42:$Y42),1,workdata!M42/MAX(workdata!$H42:$Y42)),0)*$H42</f>
        <v>1</v>
      </c>
      <c r="S42" s="217">
        <f>IFERROR(IF(workdata!N42&gt;=0.75*MAX(workdata!$H42:$Y42),1,workdata!N42/MAX(workdata!$H42:$Y42)),0)*$H42</f>
        <v>1</v>
      </c>
      <c r="T42" s="217">
        <f>IFERROR(IF(workdata!O42&gt;=0.75*MAX(workdata!$H42:$Y42),1,workdata!O42/MAX(workdata!$H42:$Y42)),0)*$H42</f>
        <v>1</v>
      </c>
      <c r="U42" s="217">
        <f>IFERROR(IF(workdata!P42&gt;=0.75*MAX(workdata!$H42:$Y42),1,workdata!P42/MAX(workdata!$H42:$Y42)),0)*$H42</f>
        <v>1</v>
      </c>
      <c r="V42" s="217">
        <f>IFERROR(IF(workdata!Q42&gt;=0.75*MAX(workdata!$H42:$Y42),1,workdata!Q42/MAX(workdata!$H42:$Y42)),0)*$H42</f>
        <v>1</v>
      </c>
      <c r="W42" s="217">
        <f>IFERROR(IF(workdata!R42&gt;=0.75*MAX(workdata!$H42:$Y42),1,workdata!R42/MAX(workdata!$H42:$Y42)),0)*$H42</f>
        <v>1</v>
      </c>
      <c r="X42" s="217">
        <f>IFERROR(IF(workdata!S42&gt;=0.75*MAX(workdata!$H42:$Y42),1,workdata!S42/MAX(workdata!$H42:$Y42)),0)*$H42</f>
        <v>1</v>
      </c>
      <c r="Y42" s="217">
        <f>IFERROR(IF(workdata!T42&gt;=0.75*MAX(workdata!$H42:$Y42),1,workdata!T42/MAX(workdata!$H42:$Y42)),0)*$H42</f>
        <v>1</v>
      </c>
      <c r="Z42" s="217">
        <f>IFERROR(IF(workdata!U42&gt;=0.75*MAX(workdata!$H42:$Y42),1,workdata!U42/MAX(workdata!$H42:$Y42)),0)*$H42</f>
        <v>1</v>
      </c>
      <c r="AA42" s="217">
        <f>IFERROR(IF(workdata!V42&gt;=0.75*MAX(workdata!$H42:$Y42),1,workdata!V42/MAX(workdata!$H42:$Y42)),0)*$H42</f>
        <v>1</v>
      </c>
      <c r="AB42" s="217">
        <f>IFERROR(IF(workdata!W42&gt;=0.75*MAX(workdata!$H42:$Y42),1,workdata!W42/MAX(workdata!$H42:$Y42)),0)*$H42</f>
        <v>1</v>
      </c>
      <c r="AC42" s="217">
        <f>IFERROR(IF(workdata!X42&gt;=0.75*MAX(workdata!$H42:$Y42),1,workdata!X42/MAX(workdata!$H42:$Y42)),0)*$H42</f>
        <v>1</v>
      </c>
      <c r="AD42" s="217">
        <f>IFERROR(IF(workdata!Y42&gt;=0.75*MAX(workdata!$H42:$Y42),1,workdata!Y42/MAX(workdata!$H42:$Y42)),0)*$H42</f>
        <v>1</v>
      </c>
    </row>
    <row r="43" spans="1:30" x14ac:dyDescent="0.25">
      <c r="A43" s="1">
        <f>workdata!A43</f>
        <v>45475.583333333336</v>
      </c>
      <c r="B43">
        <f t="shared" si="1"/>
        <v>2024</v>
      </c>
      <c r="C43">
        <f t="shared" si="2"/>
        <v>7</v>
      </c>
      <c r="D43">
        <f t="shared" si="0"/>
        <v>2</v>
      </c>
      <c r="E43">
        <v>1000</v>
      </c>
      <c r="F43">
        <v>49890</v>
      </c>
      <c r="G43">
        <f>workdata!B43</f>
        <v>40687</v>
      </c>
      <c r="H43">
        <f t="shared" si="3"/>
        <v>1</v>
      </c>
      <c r="I43" s="217">
        <f>IFERROR(workdata!B43*1000*AUX!H43/(AUX!K43*50000),0)</f>
        <v>0.83954423149936441</v>
      </c>
      <c r="J43" s="218">
        <f t="shared" si="4"/>
        <v>1</v>
      </c>
      <c r="K43" s="222">
        <f>AVERAGE(workdata!C43:F43)</f>
        <v>969.26400000000001</v>
      </c>
      <c r="L43" s="3">
        <f t="shared" si="5"/>
        <v>813.74</v>
      </c>
      <c r="M43" s="217">
        <f>IFERROR(IF(workdata!H43&gt;=0.75*MAX(workdata!$H43:$Y43),1,workdata!H43/MAX(workdata!$H43:$Y43)),0)*$H43</f>
        <v>1</v>
      </c>
      <c r="N43" s="217">
        <f>IFERROR(IF(workdata!I43&gt;=0.75*MAX(workdata!$H43:$Y43),1,workdata!I43/MAX(workdata!$H43:$Y43)),0)*$H43</f>
        <v>1</v>
      </c>
      <c r="O43" s="217">
        <f>IFERROR(IF(workdata!J43&gt;=0.75*MAX(workdata!$H43:$Y43),1,workdata!J43/MAX(workdata!$H43:$Y43)),0)*$H43</f>
        <v>1</v>
      </c>
      <c r="P43" s="217">
        <f>IFERROR(IF(workdata!K43&gt;=0.75*MAX(workdata!$H43:$Y43),1,workdata!K43/MAX(workdata!$H43:$Y43)),0)*$H43</f>
        <v>1</v>
      </c>
      <c r="Q43" s="217">
        <f>IFERROR(IF(workdata!L43&gt;=0.75*MAX(workdata!$H43:$Y43),1,workdata!L43/MAX(workdata!$H43:$Y43)),0)*$H43</f>
        <v>1</v>
      </c>
      <c r="R43" s="217">
        <f>IFERROR(IF(workdata!M43&gt;=0.75*MAX(workdata!$H43:$Y43),1,workdata!M43/MAX(workdata!$H43:$Y43)),0)*$H43</f>
        <v>1</v>
      </c>
      <c r="S43" s="217">
        <f>IFERROR(IF(workdata!N43&gt;=0.75*MAX(workdata!$H43:$Y43),1,workdata!N43/MAX(workdata!$H43:$Y43)),0)*$H43</f>
        <v>1</v>
      </c>
      <c r="T43" s="217">
        <f>IFERROR(IF(workdata!O43&gt;=0.75*MAX(workdata!$H43:$Y43),1,workdata!O43/MAX(workdata!$H43:$Y43)),0)*$H43</f>
        <v>1</v>
      </c>
      <c r="U43" s="217">
        <f>IFERROR(IF(workdata!P43&gt;=0.75*MAX(workdata!$H43:$Y43),1,workdata!P43/MAX(workdata!$H43:$Y43)),0)*$H43</f>
        <v>1</v>
      </c>
      <c r="V43" s="217">
        <f>IFERROR(IF(workdata!Q43&gt;=0.75*MAX(workdata!$H43:$Y43),1,workdata!Q43/MAX(workdata!$H43:$Y43)),0)*$H43</f>
        <v>1</v>
      </c>
      <c r="W43" s="217">
        <f>IFERROR(IF(workdata!R43&gt;=0.75*MAX(workdata!$H43:$Y43),1,workdata!R43/MAX(workdata!$H43:$Y43)),0)*$H43</f>
        <v>1</v>
      </c>
      <c r="X43" s="217">
        <f>IFERROR(IF(workdata!S43&gt;=0.75*MAX(workdata!$H43:$Y43),1,workdata!S43/MAX(workdata!$H43:$Y43)),0)*$H43</f>
        <v>1</v>
      </c>
      <c r="Y43" s="217">
        <f>IFERROR(IF(workdata!T43&gt;=0.75*MAX(workdata!$H43:$Y43),1,workdata!T43/MAX(workdata!$H43:$Y43)),0)*$H43</f>
        <v>1</v>
      </c>
      <c r="Z43" s="217">
        <f>IFERROR(IF(workdata!U43&gt;=0.75*MAX(workdata!$H43:$Y43),1,workdata!U43/MAX(workdata!$H43:$Y43)),0)*$H43</f>
        <v>1</v>
      </c>
      <c r="AA43" s="217">
        <f>IFERROR(IF(workdata!V43&gt;=0.75*MAX(workdata!$H43:$Y43),1,workdata!V43/MAX(workdata!$H43:$Y43)),0)*$H43</f>
        <v>1</v>
      </c>
      <c r="AB43" s="217">
        <f>IFERROR(IF(workdata!W43&gt;=0.75*MAX(workdata!$H43:$Y43),1,workdata!W43/MAX(workdata!$H43:$Y43)),0)*$H43</f>
        <v>1</v>
      </c>
      <c r="AC43" s="217">
        <f>IFERROR(IF(workdata!X43&gt;=0.75*MAX(workdata!$H43:$Y43),1,workdata!X43/MAX(workdata!$H43:$Y43)),0)*$H43</f>
        <v>1</v>
      </c>
      <c r="AD43" s="217">
        <f>IFERROR(IF(workdata!Y43&gt;=0.75*MAX(workdata!$H43:$Y43),1,workdata!Y43/MAX(workdata!$H43:$Y43)),0)*$H43</f>
        <v>1</v>
      </c>
    </row>
    <row r="44" spans="1:30" x14ac:dyDescent="0.25">
      <c r="A44" s="1">
        <f>workdata!A44</f>
        <v>45475.625</v>
      </c>
      <c r="B44">
        <f t="shared" si="1"/>
        <v>2024</v>
      </c>
      <c r="C44">
        <f t="shared" si="2"/>
        <v>7</v>
      </c>
      <c r="D44">
        <f t="shared" si="0"/>
        <v>2</v>
      </c>
      <c r="E44">
        <v>1000</v>
      </c>
      <c r="F44">
        <v>49890</v>
      </c>
      <c r="G44">
        <f>workdata!B44</f>
        <v>41849</v>
      </c>
      <c r="H44">
        <f t="shared" si="3"/>
        <v>1</v>
      </c>
      <c r="I44" s="217">
        <f>IFERROR(workdata!B44*1000*AUX!H44/(AUX!K44*50000),0)</f>
        <v>0.86627885012966033</v>
      </c>
      <c r="J44" s="218">
        <f t="shared" si="4"/>
        <v>1</v>
      </c>
      <c r="K44" s="222">
        <f>AVERAGE(workdata!C44:F44)</f>
        <v>966.17849999999999</v>
      </c>
      <c r="L44" s="3">
        <f t="shared" si="5"/>
        <v>836.98</v>
      </c>
      <c r="M44" s="217">
        <f>IFERROR(IF(workdata!H44&gt;=0.75*MAX(workdata!$H44:$Y44),1,workdata!H44/MAX(workdata!$H44:$Y44)),0)*$H44</f>
        <v>1</v>
      </c>
      <c r="N44" s="217">
        <f>IFERROR(IF(workdata!I44&gt;=0.75*MAX(workdata!$H44:$Y44),1,workdata!I44/MAX(workdata!$H44:$Y44)),0)*$H44</f>
        <v>1</v>
      </c>
      <c r="O44" s="217">
        <f>IFERROR(IF(workdata!J44&gt;=0.75*MAX(workdata!$H44:$Y44),1,workdata!J44/MAX(workdata!$H44:$Y44)),0)*$H44</f>
        <v>1</v>
      </c>
      <c r="P44" s="217">
        <f>IFERROR(IF(workdata!K44&gt;=0.75*MAX(workdata!$H44:$Y44),1,workdata!K44/MAX(workdata!$H44:$Y44)),0)*$H44</f>
        <v>1</v>
      </c>
      <c r="Q44" s="217">
        <f>IFERROR(IF(workdata!L44&gt;=0.75*MAX(workdata!$H44:$Y44),1,workdata!L44/MAX(workdata!$H44:$Y44)),0)*$H44</f>
        <v>1</v>
      </c>
      <c r="R44" s="217">
        <f>IFERROR(IF(workdata!M44&gt;=0.75*MAX(workdata!$H44:$Y44),1,workdata!M44/MAX(workdata!$H44:$Y44)),0)*$H44</f>
        <v>1</v>
      </c>
      <c r="S44" s="217">
        <f>IFERROR(IF(workdata!N44&gt;=0.75*MAX(workdata!$H44:$Y44),1,workdata!N44/MAX(workdata!$H44:$Y44)),0)*$H44</f>
        <v>1</v>
      </c>
      <c r="T44" s="217">
        <f>IFERROR(IF(workdata!O44&gt;=0.75*MAX(workdata!$H44:$Y44),1,workdata!O44/MAX(workdata!$H44:$Y44)),0)*$H44</f>
        <v>1</v>
      </c>
      <c r="U44" s="217">
        <f>IFERROR(IF(workdata!P44&gt;=0.75*MAX(workdata!$H44:$Y44),1,workdata!P44/MAX(workdata!$H44:$Y44)),0)*$H44</f>
        <v>1</v>
      </c>
      <c r="V44" s="217">
        <f>IFERROR(IF(workdata!Q44&gt;=0.75*MAX(workdata!$H44:$Y44),1,workdata!Q44/MAX(workdata!$H44:$Y44)),0)*$H44</f>
        <v>1</v>
      </c>
      <c r="W44" s="217">
        <f>IFERROR(IF(workdata!R44&gt;=0.75*MAX(workdata!$H44:$Y44),1,workdata!R44/MAX(workdata!$H44:$Y44)),0)*$H44</f>
        <v>1</v>
      </c>
      <c r="X44" s="217">
        <f>IFERROR(IF(workdata!S44&gt;=0.75*MAX(workdata!$H44:$Y44),1,workdata!S44/MAX(workdata!$H44:$Y44)),0)*$H44</f>
        <v>1</v>
      </c>
      <c r="Y44" s="217">
        <f>IFERROR(IF(workdata!T44&gt;=0.75*MAX(workdata!$H44:$Y44),1,workdata!T44/MAX(workdata!$H44:$Y44)),0)*$H44</f>
        <v>1</v>
      </c>
      <c r="Z44" s="217">
        <f>IFERROR(IF(workdata!U44&gt;=0.75*MAX(workdata!$H44:$Y44),1,workdata!U44/MAX(workdata!$H44:$Y44)),0)*$H44</f>
        <v>1</v>
      </c>
      <c r="AA44" s="217">
        <f>IFERROR(IF(workdata!V44&gt;=0.75*MAX(workdata!$H44:$Y44),1,workdata!V44/MAX(workdata!$H44:$Y44)),0)*$H44</f>
        <v>1</v>
      </c>
      <c r="AB44" s="217">
        <f>IFERROR(IF(workdata!W44&gt;=0.75*MAX(workdata!$H44:$Y44),1,workdata!W44/MAX(workdata!$H44:$Y44)),0)*$H44</f>
        <v>1</v>
      </c>
      <c r="AC44" s="217">
        <f>IFERROR(IF(workdata!X44&gt;=0.75*MAX(workdata!$H44:$Y44),1,workdata!X44/MAX(workdata!$H44:$Y44)),0)*$H44</f>
        <v>1</v>
      </c>
      <c r="AD44" s="217">
        <f>IFERROR(IF(workdata!Y44&gt;=0.75*MAX(workdata!$H44:$Y44),1,workdata!Y44/MAX(workdata!$H44:$Y44)),0)*$H44</f>
        <v>1</v>
      </c>
    </row>
    <row r="45" spans="1:30" x14ac:dyDescent="0.25">
      <c r="A45" s="1">
        <f>workdata!A45</f>
        <v>45475.666666666664</v>
      </c>
      <c r="B45">
        <f t="shared" si="1"/>
        <v>2024</v>
      </c>
      <c r="C45">
        <f t="shared" si="2"/>
        <v>7</v>
      </c>
      <c r="D45">
        <f t="shared" si="0"/>
        <v>2</v>
      </c>
      <c r="E45">
        <v>1000</v>
      </c>
      <c r="F45">
        <v>49890</v>
      </c>
      <c r="G45">
        <f>workdata!B45</f>
        <v>41057</v>
      </c>
      <c r="H45">
        <f t="shared" si="3"/>
        <v>1</v>
      </c>
      <c r="I45" s="217">
        <f>IFERROR(workdata!B45*1000*AUX!H45/(AUX!K45*50000),0)</f>
        <v>0.84630552965339079</v>
      </c>
      <c r="J45" s="218">
        <f t="shared" si="4"/>
        <v>1</v>
      </c>
      <c r="K45" s="222">
        <f>AVERAGE(workdata!C45:F45)</f>
        <v>970.26424999999995</v>
      </c>
      <c r="L45" s="3">
        <f t="shared" si="5"/>
        <v>821.13999999999987</v>
      </c>
      <c r="M45" s="217">
        <f>IFERROR(IF(workdata!H45&gt;=0.75*MAX(workdata!$H45:$Y45),1,workdata!H45/MAX(workdata!$H45:$Y45)),0)*$H45</f>
        <v>1</v>
      </c>
      <c r="N45" s="217">
        <f>IFERROR(IF(workdata!I45&gt;=0.75*MAX(workdata!$H45:$Y45),1,workdata!I45/MAX(workdata!$H45:$Y45)),0)*$H45</f>
        <v>1</v>
      </c>
      <c r="O45" s="217">
        <f>IFERROR(IF(workdata!J45&gt;=0.75*MAX(workdata!$H45:$Y45),1,workdata!J45/MAX(workdata!$H45:$Y45)),0)*$H45</f>
        <v>1</v>
      </c>
      <c r="P45" s="217">
        <f>IFERROR(IF(workdata!K45&gt;=0.75*MAX(workdata!$H45:$Y45),1,workdata!K45/MAX(workdata!$H45:$Y45)),0)*$H45</f>
        <v>1</v>
      </c>
      <c r="Q45" s="217">
        <f>IFERROR(IF(workdata!L45&gt;=0.75*MAX(workdata!$H45:$Y45),1,workdata!L45/MAX(workdata!$H45:$Y45)),0)*$H45</f>
        <v>1</v>
      </c>
      <c r="R45" s="217">
        <f>IFERROR(IF(workdata!M45&gt;=0.75*MAX(workdata!$H45:$Y45),1,workdata!M45/MAX(workdata!$H45:$Y45)),0)*$H45</f>
        <v>1</v>
      </c>
      <c r="S45" s="217">
        <f>IFERROR(IF(workdata!N45&gt;=0.75*MAX(workdata!$H45:$Y45),1,workdata!N45/MAX(workdata!$H45:$Y45)),0)*$H45</f>
        <v>1</v>
      </c>
      <c r="T45" s="217">
        <f>IFERROR(IF(workdata!O45&gt;=0.75*MAX(workdata!$H45:$Y45),1,workdata!O45/MAX(workdata!$H45:$Y45)),0)*$H45</f>
        <v>1</v>
      </c>
      <c r="U45" s="217">
        <f>IFERROR(IF(workdata!P45&gt;=0.75*MAX(workdata!$H45:$Y45),1,workdata!P45/MAX(workdata!$H45:$Y45)),0)*$H45</f>
        <v>1</v>
      </c>
      <c r="V45" s="217">
        <f>IFERROR(IF(workdata!Q45&gt;=0.75*MAX(workdata!$H45:$Y45),1,workdata!Q45/MAX(workdata!$H45:$Y45)),0)*$H45</f>
        <v>1</v>
      </c>
      <c r="W45" s="217">
        <f>IFERROR(IF(workdata!R45&gt;=0.75*MAX(workdata!$H45:$Y45),1,workdata!R45/MAX(workdata!$H45:$Y45)),0)*$H45</f>
        <v>1</v>
      </c>
      <c r="X45" s="217">
        <f>IFERROR(IF(workdata!S45&gt;=0.75*MAX(workdata!$H45:$Y45),1,workdata!S45/MAX(workdata!$H45:$Y45)),0)*$H45</f>
        <v>1</v>
      </c>
      <c r="Y45" s="217">
        <f>IFERROR(IF(workdata!T45&gt;=0.75*MAX(workdata!$H45:$Y45),1,workdata!T45/MAX(workdata!$H45:$Y45)),0)*$H45</f>
        <v>1</v>
      </c>
      <c r="Z45" s="217">
        <f>IFERROR(IF(workdata!U45&gt;=0.75*MAX(workdata!$H45:$Y45),1,workdata!U45/MAX(workdata!$H45:$Y45)),0)*$H45</f>
        <v>1</v>
      </c>
      <c r="AA45" s="217">
        <f>IFERROR(IF(workdata!V45&gt;=0.75*MAX(workdata!$H45:$Y45),1,workdata!V45/MAX(workdata!$H45:$Y45)),0)*$H45</f>
        <v>1</v>
      </c>
      <c r="AB45" s="217">
        <f>IFERROR(IF(workdata!W45&gt;=0.75*MAX(workdata!$H45:$Y45),1,workdata!W45/MAX(workdata!$H45:$Y45)),0)*$H45</f>
        <v>1</v>
      </c>
      <c r="AC45" s="217">
        <f>IFERROR(IF(workdata!X45&gt;=0.75*MAX(workdata!$H45:$Y45),1,workdata!X45/MAX(workdata!$H45:$Y45)),0)*$H45</f>
        <v>1</v>
      </c>
      <c r="AD45" s="217">
        <f>IFERROR(IF(workdata!Y45&gt;=0.75*MAX(workdata!$H45:$Y45),1,workdata!Y45/MAX(workdata!$H45:$Y45)),0)*$H45</f>
        <v>1</v>
      </c>
    </row>
    <row r="46" spans="1:30" x14ac:dyDescent="0.25">
      <c r="A46" s="1">
        <f>workdata!A46</f>
        <v>45475.708333333336</v>
      </c>
      <c r="B46">
        <f t="shared" si="1"/>
        <v>2024</v>
      </c>
      <c r="C46">
        <f t="shared" si="2"/>
        <v>7</v>
      </c>
      <c r="D46">
        <f t="shared" si="0"/>
        <v>2</v>
      </c>
      <c r="E46">
        <v>1000</v>
      </c>
      <c r="F46">
        <v>49890</v>
      </c>
      <c r="G46">
        <f>workdata!B46</f>
        <v>40104</v>
      </c>
      <c r="H46">
        <f t="shared" si="3"/>
        <v>1</v>
      </c>
      <c r="I46" s="217">
        <f>IFERROR(workdata!B46*1000*AUX!H46/(AUX!K46*50000),0)</f>
        <v>0.83237750054807425</v>
      </c>
      <c r="J46" s="218">
        <f t="shared" si="4"/>
        <v>1</v>
      </c>
      <c r="K46" s="222">
        <f>AVERAGE(workdata!C46:F46)</f>
        <v>963.60125000000005</v>
      </c>
      <c r="L46" s="3">
        <f t="shared" si="5"/>
        <v>802.08</v>
      </c>
      <c r="M46" s="217">
        <f>IFERROR(IF(workdata!H46&gt;=0.75*MAX(workdata!$H46:$Y46),1,workdata!H46/MAX(workdata!$H46:$Y46)),0)*$H46</f>
        <v>1</v>
      </c>
      <c r="N46" s="217">
        <f>IFERROR(IF(workdata!I46&gt;=0.75*MAX(workdata!$H46:$Y46),1,workdata!I46/MAX(workdata!$H46:$Y46)),0)*$H46</f>
        <v>1</v>
      </c>
      <c r="O46" s="217">
        <f>IFERROR(IF(workdata!J46&gt;=0.75*MAX(workdata!$H46:$Y46),1,workdata!J46/MAX(workdata!$H46:$Y46)),0)*$H46</f>
        <v>1</v>
      </c>
      <c r="P46" s="217">
        <f>IFERROR(IF(workdata!K46&gt;=0.75*MAX(workdata!$H46:$Y46),1,workdata!K46/MAX(workdata!$H46:$Y46)),0)*$H46</f>
        <v>1</v>
      </c>
      <c r="Q46" s="217">
        <f>IFERROR(IF(workdata!L46&gt;=0.75*MAX(workdata!$H46:$Y46),1,workdata!L46/MAX(workdata!$H46:$Y46)),0)*$H46</f>
        <v>1</v>
      </c>
      <c r="R46" s="217">
        <f>IFERROR(IF(workdata!M46&gt;=0.75*MAX(workdata!$H46:$Y46),1,workdata!M46/MAX(workdata!$H46:$Y46)),0)*$H46</f>
        <v>1</v>
      </c>
      <c r="S46" s="217">
        <f>IFERROR(IF(workdata!N46&gt;=0.75*MAX(workdata!$H46:$Y46),1,workdata!N46/MAX(workdata!$H46:$Y46)),0)*$H46</f>
        <v>1</v>
      </c>
      <c r="T46" s="217">
        <f>IFERROR(IF(workdata!O46&gt;=0.75*MAX(workdata!$H46:$Y46),1,workdata!O46/MAX(workdata!$H46:$Y46)),0)*$H46</f>
        <v>1</v>
      </c>
      <c r="U46" s="217">
        <f>IFERROR(IF(workdata!P46&gt;=0.75*MAX(workdata!$H46:$Y46),1,workdata!P46/MAX(workdata!$H46:$Y46)),0)*$H46</f>
        <v>1</v>
      </c>
      <c r="V46" s="217">
        <f>IFERROR(IF(workdata!Q46&gt;=0.75*MAX(workdata!$H46:$Y46),1,workdata!Q46/MAX(workdata!$H46:$Y46)),0)*$H46</f>
        <v>1</v>
      </c>
      <c r="W46" s="217">
        <f>IFERROR(IF(workdata!R46&gt;=0.75*MAX(workdata!$H46:$Y46),1,workdata!R46/MAX(workdata!$H46:$Y46)),0)*$H46</f>
        <v>1</v>
      </c>
      <c r="X46" s="217">
        <f>IFERROR(IF(workdata!S46&gt;=0.75*MAX(workdata!$H46:$Y46),1,workdata!S46/MAX(workdata!$H46:$Y46)),0)*$H46</f>
        <v>1</v>
      </c>
      <c r="Y46" s="217">
        <f>IFERROR(IF(workdata!T46&gt;=0.75*MAX(workdata!$H46:$Y46),1,workdata!T46/MAX(workdata!$H46:$Y46)),0)*$H46</f>
        <v>1</v>
      </c>
      <c r="Z46" s="217">
        <f>IFERROR(IF(workdata!U46&gt;=0.75*MAX(workdata!$H46:$Y46),1,workdata!U46/MAX(workdata!$H46:$Y46)),0)*$H46</f>
        <v>1</v>
      </c>
      <c r="AA46" s="217">
        <f>IFERROR(IF(workdata!V46&gt;=0.75*MAX(workdata!$H46:$Y46),1,workdata!V46/MAX(workdata!$H46:$Y46)),0)*$H46</f>
        <v>1</v>
      </c>
      <c r="AB46" s="217">
        <f>IFERROR(IF(workdata!W46&gt;=0.75*MAX(workdata!$H46:$Y46),1,workdata!W46/MAX(workdata!$H46:$Y46)),0)*$H46</f>
        <v>1</v>
      </c>
      <c r="AC46" s="217">
        <f>IFERROR(IF(workdata!X46&gt;=0.75*MAX(workdata!$H46:$Y46),1,workdata!X46/MAX(workdata!$H46:$Y46)),0)*$H46</f>
        <v>1</v>
      </c>
      <c r="AD46" s="217">
        <f>IFERROR(IF(workdata!Y46&gt;=0.75*MAX(workdata!$H46:$Y46),1,workdata!Y46/MAX(workdata!$H46:$Y46)),0)*$H46</f>
        <v>1</v>
      </c>
    </row>
    <row r="47" spans="1:30" x14ac:dyDescent="0.25">
      <c r="A47" s="1">
        <f>workdata!A47</f>
        <v>45475.75</v>
      </c>
      <c r="B47">
        <f t="shared" si="1"/>
        <v>2024</v>
      </c>
      <c r="C47">
        <f t="shared" si="2"/>
        <v>7</v>
      </c>
      <c r="D47">
        <f t="shared" si="0"/>
        <v>2</v>
      </c>
      <c r="E47">
        <v>1000</v>
      </c>
      <c r="F47">
        <v>49890</v>
      </c>
      <c r="G47">
        <f>workdata!B47</f>
        <v>37213</v>
      </c>
      <c r="H47">
        <f t="shared" si="3"/>
        <v>1</v>
      </c>
      <c r="I47" s="217">
        <f>IFERROR(workdata!B47*1000*AUX!H47/(AUX!K47*50000),0)</f>
        <v>0.81803038954429974</v>
      </c>
      <c r="J47" s="218">
        <f t="shared" si="4"/>
        <v>1</v>
      </c>
      <c r="K47" s="222">
        <f>AVERAGE(workdata!C47:F47)</f>
        <v>909.81949999999995</v>
      </c>
      <c r="L47" s="3">
        <f t="shared" si="5"/>
        <v>744.26</v>
      </c>
      <c r="M47" s="217">
        <f>IFERROR(IF(workdata!H47&gt;=0.75*MAX(workdata!$H47:$Y47),1,workdata!H47/MAX(workdata!$H47:$Y47)),0)*$H47</f>
        <v>1</v>
      </c>
      <c r="N47" s="217">
        <f>IFERROR(IF(workdata!I47&gt;=0.75*MAX(workdata!$H47:$Y47),1,workdata!I47/MAX(workdata!$H47:$Y47)),0)*$H47</f>
        <v>1</v>
      </c>
      <c r="O47" s="217">
        <f>IFERROR(IF(workdata!J47&gt;=0.75*MAX(workdata!$H47:$Y47),1,workdata!J47/MAX(workdata!$H47:$Y47)),0)*$H47</f>
        <v>1</v>
      </c>
      <c r="P47" s="217">
        <f>IFERROR(IF(workdata!K47&gt;=0.75*MAX(workdata!$H47:$Y47),1,workdata!K47/MAX(workdata!$H47:$Y47)),0)*$H47</f>
        <v>1</v>
      </c>
      <c r="Q47" s="217">
        <f>IFERROR(IF(workdata!L47&gt;=0.75*MAX(workdata!$H47:$Y47),1,workdata!L47/MAX(workdata!$H47:$Y47)),0)*$H47</f>
        <v>1</v>
      </c>
      <c r="R47" s="217">
        <f>IFERROR(IF(workdata!M47&gt;=0.75*MAX(workdata!$H47:$Y47),1,workdata!M47/MAX(workdata!$H47:$Y47)),0)*$H47</f>
        <v>1</v>
      </c>
      <c r="S47" s="217">
        <f>IFERROR(IF(workdata!N47&gt;=0.75*MAX(workdata!$H47:$Y47),1,workdata!N47/MAX(workdata!$H47:$Y47)),0)*$H47</f>
        <v>1</v>
      </c>
      <c r="T47" s="217">
        <f>IFERROR(IF(workdata!O47&gt;=0.75*MAX(workdata!$H47:$Y47),1,workdata!O47/MAX(workdata!$H47:$Y47)),0)*$H47</f>
        <v>1</v>
      </c>
      <c r="U47" s="217">
        <f>IFERROR(IF(workdata!P47&gt;=0.75*MAX(workdata!$H47:$Y47),1,workdata!P47/MAX(workdata!$H47:$Y47)),0)*$H47</f>
        <v>1</v>
      </c>
      <c r="V47" s="217">
        <f>IFERROR(IF(workdata!Q47&gt;=0.75*MAX(workdata!$H47:$Y47),1,workdata!Q47/MAX(workdata!$H47:$Y47)),0)*$H47</f>
        <v>1</v>
      </c>
      <c r="W47" s="217">
        <f>IFERROR(IF(workdata!R47&gt;=0.75*MAX(workdata!$H47:$Y47),1,workdata!R47/MAX(workdata!$H47:$Y47)),0)*$H47</f>
        <v>1</v>
      </c>
      <c r="X47" s="217">
        <f>IFERROR(IF(workdata!S47&gt;=0.75*MAX(workdata!$H47:$Y47),1,workdata!S47/MAX(workdata!$H47:$Y47)),0)*$H47</f>
        <v>1</v>
      </c>
      <c r="Y47" s="217">
        <f>IFERROR(IF(workdata!T47&gt;=0.75*MAX(workdata!$H47:$Y47),1,workdata!T47/MAX(workdata!$H47:$Y47)),0)*$H47</f>
        <v>1</v>
      </c>
      <c r="Z47" s="217">
        <f>IFERROR(IF(workdata!U47&gt;=0.75*MAX(workdata!$H47:$Y47),1,workdata!U47/MAX(workdata!$H47:$Y47)),0)*$H47</f>
        <v>1</v>
      </c>
      <c r="AA47" s="217">
        <f>IFERROR(IF(workdata!V47&gt;=0.75*MAX(workdata!$H47:$Y47),1,workdata!V47/MAX(workdata!$H47:$Y47)),0)*$H47</f>
        <v>1</v>
      </c>
      <c r="AB47" s="217">
        <f>IFERROR(IF(workdata!W47&gt;=0.75*MAX(workdata!$H47:$Y47),1,workdata!W47/MAX(workdata!$H47:$Y47)),0)*$H47</f>
        <v>1</v>
      </c>
      <c r="AC47" s="217">
        <f>IFERROR(IF(workdata!X47&gt;=0.75*MAX(workdata!$H47:$Y47),1,workdata!X47/MAX(workdata!$H47:$Y47)),0)*$H47</f>
        <v>1</v>
      </c>
      <c r="AD47" s="217">
        <f>IFERROR(IF(workdata!Y47&gt;=0.75*MAX(workdata!$H47:$Y47),1,workdata!Y47/MAX(workdata!$H47:$Y47)),0)*$H47</f>
        <v>1</v>
      </c>
    </row>
    <row r="48" spans="1:30" x14ac:dyDescent="0.25">
      <c r="A48" s="1">
        <f>workdata!A48</f>
        <v>45475.791666666664</v>
      </c>
      <c r="B48">
        <f t="shared" si="1"/>
        <v>2024</v>
      </c>
      <c r="C48">
        <f t="shared" si="2"/>
        <v>7</v>
      </c>
      <c r="D48">
        <f t="shared" si="0"/>
        <v>2</v>
      </c>
      <c r="E48">
        <v>1000</v>
      </c>
      <c r="F48">
        <v>49890</v>
      </c>
      <c r="G48">
        <f>workdata!B48</f>
        <v>34542</v>
      </c>
      <c r="H48">
        <f t="shared" si="3"/>
        <v>1</v>
      </c>
      <c r="I48" s="217">
        <f>IFERROR(workdata!B48*1000*AUX!H48/(AUX!K48*50000),0)</f>
        <v>0.88123781998111472</v>
      </c>
      <c r="J48" s="218">
        <f t="shared" si="4"/>
        <v>1</v>
      </c>
      <c r="K48" s="222">
        <f>AVERAGE(workdata!C48:F48)</f>
        <v>783.94274999999993</v>
      </c>
      <c r="L48" s="3">
        <f t="shared" si="5"/>
        <v>690.83999999999992</v>
      </c>
      <c r="M48" s="217">
        <f>IFERROR(IF(workdata!H48&gt;=0.75*MAX(workdata!$H48:$Y48),1,workdata!H48/MAX(workdata!$H48:$Y48)),0)*$H48</f>
        <v>1</v>
      </c>
      <c r="N48" s="217">
        <f>IFERROR(IF(workdata!I48&gt;=0.75*MAX(workdata!$H48:$Y48),1,workdata!I48/MAX(workdata!$H48:$Y48)),0)*$H48</f>
        <v>1</v>
      </c>
      <c r="O48" s="217">
        <f>IFERROR(IF(workdata!J48&gt;=0.75*MAX(workdata!$H48:$Y48),1,workdata!J48/MAX(workdata!$H48:$Y48)),0)*$H48</f>
        <v>1</v>
      </c>
      <c r="P48" s="217">
        <f>IFERROR(IF(workdata!K48&gt;=0.75*MAX(workdata!$H48:$Y48),1,workdata!K48/MAX(workdata!$H48:$Y48)),0)*$H48</f>
        <v>1</v>
      </c>
      <c r="Q48" s="217">
        <f>IFERROR(IF(workdata!L48&gt;=0.75*MAX(workdata!$H48:$Y48),1,workdata!L48/MAX(workdata!$H48:$Y48)),0)*$H48</f>
        <v>1</v>
      </c>
      <c r="R48" s="217">
        <f>IFERROR(IF(workdata!M48&gt;=0.75*MAX(workdata!$H48:$Y48),1,workdata!M48/MAX(workdata!$H48:$Y48)),0)*$H48</f>
        <v>1</v>
      </c>
      <c r="S48" s="217">
        <f>IFERROR(IF(workdata!N48&gt;=0.75*MAX(workdata!$H48:$Y48),1,workdata!N48/MAX(workdata!$H48:$Y48)),0)*$H48</f>
        <v>1</v>
      </c>
      <c r="T48" s="217">
        <f>IFERROR(IF(workdata!O48&gt;=0.75*MAX(workdata!$H48:$Y48),1,workdata!O48/MAX(workdata!$H48:$Y48)),0)*$H48</f>
        <v>1</v>
      </c>
      <c r="U48" s="217">
        <f>IFERROR(IF(workdata!P48&gt;=0.75*MAX(workdata!$H48:$Y48),1,workdata!P48/MAX(workdata!$H48:$Y48)),0)*$H48</f>
        <v>1</v>
      </c>
      <c r="V48" s="217">
        <f>IFERROR(IF(workdata!Q48&gt;=0.75*MAX(workdata!$H48:$Y48),1,workdata!Q48/MAX(workdata!$H48:$Y48)),0)*$H48</f>
        <v>1</v>
      </c>
      <c r="W48" s="217">
        <f>IFERROR(IF(workdata!R48&gt;=0.75*MAX(workdata!$H48:$Y48),1,workdata!R48/MAX(workdata!$H48:$Y48)),0)*$H48</f>
        <v>1</v>
      </c>
      <c r="X48" s="217">
        <f>IFERROR(IF(workdata!S48&gt;=0.75*MAX(workdata!$H48:$Y48),1,workdata!S48/MAX(workdata!$H48:$Y48)),0)*$H48</f>
        <v>1</v>
      </c>
      <c r="Y48" s="217">
        <f>IFERROR(IF(workdata!T48&gt;=0.75*MAX(workdata!$H48:$Y48),1,workdata!T48/MAX(workdata!$H48:$Y48)),0)*$H48</f>
        <v>1</v>
      </c>
      <c r="Z48" s="217">
        <f>IFERROR(IF(workdata!U48&gt;=0.75*MAX(workdata!$H48:$Y48),1,workdata!U48/MAX(workdata!$H48:$Y48)),0)*$H48</f>
        <v>1</v>
      </c>
      <c r="AA48" s="217">
        <f>IFERROR(IF(workdata!V48&gt;=0.75*MAX(workdata!$H48:$Y48),1,workdata!V48/MAX(workdata!$H48:$Y48)),0)*$H48</f>
        <v>1</v>
      </c>
      <c r="AB48" s="217">
        <f>IFERROR(IF(workdata!W48&gt;=0.75*MAX(workdata!$H48:$Y48),1,workdata!W48/MAX(workdata!$H48:$Y48)),0)*$H48</f>
        <v>1</v>
      </c>
      <c r="AC48" s="217">
        <f>IFERROR(IF(workdata!X48&gt;=0.75*MAX(workdata!$H48:$Y48),1,workdata!X48/MAX(workdata!$H48:$Y48)),0)*$H48</f>
        <v>1</v>
      </c>
      <c r="AD48" s="217">
        <f>IFERROR(IF(workdata!Y48&gt;=0.75*MAX(workdata!$H48:$Y48),1,workdata!Y48/MAX(workdata!$H48:$Y48)),0)*$H48</f>
        <v>1</v>
      </c>
    </row>
    <row r="49" spans="1:30" x14ac:dyDescent="0.25">
      <c r="A49" s="1">
        <f>workdata!A49</f>
        <v>45475.833333333336</v>
      </c>
      <c r="B49">
        <f t="shared" si="1"/>
        <v>2024</v>
      </c>
      <c r="C49">
        <f t="shared" si="2"/>
        <v>7</v>
      </c>
      <c r="D49">
        <f t="shared" si="0"/>
        <v>2</v>
      </c>
      <c r="E49">
        <v>1000</v>
      </c>
      <c r="F49">
        <v>49890</v>
      </c>
      <c r="G49">
        <f>workdata!B49</f>
        <v>14197</v>
      </c>
      <c r="H49">
        <f t="shared" si="3"/>
        <v>1</v>
      </c>
      <c r="I49" s="217">
        <f>IFERROR(workdata!B49*1000*AUX!H49/(AUX!K49*50000),0)</f>
        <v>0.65688191614078995</v>
      </c>
      <c r="J49" s="218">
        <f t="shared" si="4"/>
        <v>1</v>
      </c>
      <c r="K49" s="222">
        <f>AVERAGE(workdata!C49:F49)</f>
        <v>432.25424999999996</v>
      </c>
      <c r="L49" s="3">
        <f t="shared" si="5"/>
        <v>283.94</v>
      </c>
      <c r="M49" s="217">
        <f>IFERROR(IF(workdata!H49&gt;=0.75*MAX(workdata!$H49:$Y49),1,workdata!H49/MAX(workdata!$H49:$Y49)),0)*$H49</f>
        <v>1</v>
      </c>
      <c r="N49" s="217">
        <f>IFERROR(IF(workdata!I49&gt;=0.75*MAX(workdata!$H49:$Y49),1,workdata!I49/MAX(workdata!$H49:$Y49)),0)*$H49</f>
        <v>1</v>
      </c>
      <c r="O49" s="217">
        <f>IFERROR(IF(workdata!J49&gt;=0.75*MAX(workdata!$H49:$Y49),1,workdata!J49/MAX(workdata!$H49:$Y49)),0)*$H49</f>
        <v>1</v>
      </c>
      <c r="P49" s="217">
        <f>IFERROR(IF(workdata!K49&gt;=0.75*MAX(workdata!$H49:$Y49),1,workdata!K49/MAX(workdata!$H49:$Y49)),0)*$H49</f>
        <v>1</v>
      </c>
      <c r="Q49" s="217">
        <f>IFERROR(IF(workdata!L49&gt;=0.75*MAX(workdata!$H49:$Y49),1,workdata!L49/MAX(workdata!$H49:$Y49)),0)*$H49</f>
        <v>1</v>
      </c>
      <c r="R49" s="217">
        <f>IFERROR(IF(workdata!M49&gt;=0.75*MAX(workdata!$H49:$Y49),1,workdata!M49/MAX(workdata!$H49:$Y49)),0)*$H49</f>
        <v>1</v>
      </c>
      <c r="S49" s="217">
        <f>IFERROR(IF(workdata!N49&gt;=0.75*MAX(workdata!$H49:$Y49),1,workdata!N49/MAX(workdata!$H49:$Y49)),0)*$H49</f>
        <v>1</v>
      </c>
      <c r="T49" s="217">
        <f>IFERROR(IF(workdata!O49&gt;=0.75*MAX(workdata!$H49:$Y49),1,workdata!O49/MAX(workdata!$H49:$Y49)),0)*$H49</f>
        <v>1</v>
      </c>
      <c r="U49" s="217">
        <f>IFERROR(IF(workdata!P49&gt;=0.75*MAX(workdata!$H49:$Y49),1,workdata!P49/MAX(workdata!$H49:$Y49)),0)*$H49</f>
        <v>1</v>
      </c>
      <c r="V49" s="217">
        <f>IFERROR(IF(workdata!Q49&gt;=0.75*MAX(workdata!$H49:$Y49),1,workdata!Q49/MAX(workdata!$H49:$Y49)),0)*$H49</f>
        <v>1</v>
      </c>
      <c r="W49" s="217">
        <f>IFERROR(IF(workdata!R49&gt;=0.75*MAX(workdata!$H49:$Y49),1,workdata!R49/MAX(workdata!$H49:$Y49)),0)*$H49</f>
        <v>1</v>
      </c>
      <c r="X49" s="217">
        <f>IFERROR(IF(workdata!S49&gt;=0.75*MAX(workdata!$H49:$Y49),1,workdata!S49/MAX(workdata!$H49:$Y49)),0)*$H49</f>
        <v>1</v>
      </c>
      <c r="Y49" s="217">
        <f>IFERROR(IF(workdata!T49&gt;=0.75*MAX(workdata!$H49:$Y49),1,workdata!T49/MAX(workdata!$H49:$Y49)),0)*$H49</f>
        <v>1</v>
      </c>
      <c r="Z49" s="217">
        <f>IFERROR(IF(workdata!U49&gt;=0.75*MAX(workdata!$H49:$Y49),1,workdata!U49/MAX(workdata!$H49:$Y49)),0)*$H49</f>
        <v>1</v>
      </c>
      <c r="AA49" s="217">
        <f>IFERROR(IF(workdata!V49&gt;=0.75*MAX(workdata!$H49:$Y49),1,workdata!V49/MAX(workdata!$H49:$Y49)),0)*$H49</f>
        <v>1</v>
      </c>
      <c r="AB49" s="217">
        <f>IFERROR(IF(workdata!W49&gt;=0.75*MAX(workdata!$H49:$Y49),1,workdata!W49/MAX(workdata!$H49:$Y49)),0)*$H49</f>
        <v>1</v>
      </c>
      <c r="AC49" s="217">
        <f>IFERROR(IF(workdata!X49&gt;=0.75*MAX(workdata!$H49:$Y49),1,workdata!X49/MAX(workdata!$H49:$Y49)),0)*$H49</f>
        <v>1</v>
      </c>
      <c r="AD49" s="217">
        <f>IFERROR(IF(workdata!Y49&gt;=0.75*MAX(workdata!$H49:$Y49),1,workdata!Y49/MAX(workdata!$H49:$Y49)),0)*$H49</f>
        <v>1</v>
      </c>
    </row>
    <row r="50" spans="1:30" x14ac:dyDescent="0.25">
      <c r="A50" s="1">
        <f>workdata!A50</f>
        <v>45475.875</v>
      </c>
      <c r="B50">
        <f t="shared" si="1"/>
        <v>2024</v>
      </c>
      <c r="C50">
        <f t="shared" si="2"/>
        <v>7</v>
      </c>
      <c r="D50">
        <f t="shared" si="0"/>
        <v>2</v>
      </c>
      <c r="E50">
        <v>1000</v>
      </c>
      <c r="F50">
        <v>49890</v>
      </c>
      <c r="G50">
        <f>workdata!B50</f>
        <v>1630</v>
      </c>
      <c r="H50">
        <f t="shared" si="3"/>
        <v>0</v>
      </c>
      <c r="I50" s="217">
        <f>IFERROR(workdata!B50*1000*AUX!H50/(AUX!K50*50000),0)</f>
        <v>0</v>
      </c>
      <c r="J50" s="218">
        <f t="shared" si="4"/>
        <v>0</v>
      </c>
      <c r="K50" s="222">
        <f>AVERAGE(workdata!C50:F50)</f>
        <v>51.732500000000002</v>
      </c>
      <c r="L50" s="3">
        <f t="shared" si="5"/>
        <v>0</v>
      </c>
      <c r="M50" s="217">
        <f>IFERROR(IF(workdata!H50&gt;=0.75*MAX(workdata!$H50:$Y50),1,workdata!H50/MAX(workdata!$H50:$Y50)),0)*$H50</f>
        <v>0</v>
      </c>
      <c r="N50" s="217">
        <f>IFERROR(IF(workdata!I50&gt;=0.75*MAX(workdata!$H50:$Y50),1,workdata!I50/MAX(workdata!$H50:$Y50)),0)*$H50</f>
        <v>0</v>
      </c>
      <c r="O50" s="217">
        <f>IFERROR(IF(workdata!J50&gt;=0.75*MAX(workdata!$H50:$Y50),1,workdata!J50/MAX(workdata!$H50:$Y50)),0)*$H50</f>
        <v>0</v>
      </c>
      <c r="P50" s="217">
        <f>IFERROR(IF(workdata!K50&gt;=0.75*MAX(workdata!$H50:$Y50),1,workdata!K50/MAX(workdata!$H50:$Y50)),0)*$H50</f>
        <v>0</v>
      </c>
      <c r="Q50" s="217">
        <f>IFERROR(IF(workdata!L50&gt;=0.75*MAX(workdata!$H50:$Y50),1,workdata!L50/MAX(workdata!$H50:$Y50)),0)*$H50</f>
        <v>0</v>
      </c>
      <c r="R50" s="217">
        <f>IFERROR(IF(workdata!M50&gt;=0.75*MAX(workdata!$H50:$Y50),1,workdata!M50/MAX(workdata!$H50:$Y50)),0)*$H50</f>
        <v>0</v>
      </c>
      <c r="S50" s="217">
        <f>IFERROR(IF(workdata!N50&gt;=0.75*MAX(workdata!$H50:$Y50),1,workdata!N50/MAX(workdata!$H50:$Y50)),0)*$H50</f>
        <v>0</v>
      </c>
      <c r="T50" s="217">
        <f>IFERROR(IF(workdata!O50&gt;=0.75*MAX(workdata!$H50:$Y50),1,workdata!O50/MAX(workdata!$H50:$Y50)),0)*$H50</f>
        <v>0</v>
      </c>
      <c r="U50" s="217">
        <f>IFERROR(IF(workdata!P50&gt;=0.75*MAX(workdata!$H50:$Y50),1,workdata!P50/MAX(workdata!$H50:$Y50)),0)*$H50</f>
        <v>0</v>
      </c>
      <c r="V50" s="217">
        <f>IFERROR(IF(workdata!Q50&gt;=0.75*MAX(workdata!$H50:$Y50),1,workdata!Q50/MAX(workdata!$H50:$Y50)),0)*$H50</f>
        <v>0</v>
      </c>
      <c r="W50" s="217">
        <f>IFERROR(IF(workdata!R50&gt;=0.75*MAX(workdata!$H50:$Y50),1,workdata!R50/MAX(workdata!$H50:$Y50)),0)*$H50</f>
        <v>0</v>
      </c>
      <c r="X50" s="217">
        <f>IFERROR(IF(workdata!S50&gt;=0.75*MAX(workdata!$H50:$Y50),1,workdata!S50/MAX(workdata!$H50:$Y50)),0)*$H50</f>
        <v>0</v>
      </c>
      <c r="Y50" s="217">
        <f>IFERROR(IF(workdata!T50&gt;=0.75*MAX(workdata!$H50:$Y50),1,workdata!T50/MAX(workdata!$H50:$Y50)),0)*$H50</f>
        <v>0</v>
      </c>
      <c r="Z50" s="217">
        <f>IFERROR(IF(workdata!U50&gt;=0.75*MAX(workdata!$H50:$Y50),1,workdata!U50/MAX(workdata!$H50:$Y50)),0)*$H50</f>
        <v>0</v>
      </c>
      <c r="AA50" s="217">
        <f>IFERROR(IF(workdata!V50&gt;=0.75*MAX(workdata!$H50:$Y50),1,workdata!V50/MAX(workdata!$H50:$Y50)),0)*$H50</f>
        <v>0</v>
      </c>
      <c r="AB50" s="217">
        <f>IFERROR(IF(workdata!W50&gt;=0.75*MAX(workdata!$H50:$Y50),1,workdata!W50/MAX(workdata!$H50:$Y50)),0)*$H50</f>
        <v>0</v>
      </c>
      <c r="AC50" s="217">
        <f>IFERROR(IF(workdata!X50&gt;=0.75*MAX(workdata!$H50:$Y50),1,workdata!X50/MAX(workdata!$H50:$Y50)),0)*$H50</f>
        <v>0</v>
      </c>
      <c r="AD50" s="217">
        <f>IFERROR(IF(workdata!Y50&gt;=0.75*MAX(workdata!$H50:$Y50),1,workdata!Y50/MAX(workdata!$H50:$Y50)),0)*$H50</f>
        <v>0</v>
      </c>
    </row>
    <row r="51" spans="1:30" x14ac:dyDescent="0.25">
      <c r="A51" s="1">
        <f>workdata!A51</f>
        <v>45475.916666666664</v>
      </c>
      <c r="B51">
        <f t="shared" si="1"/>
        <v>2024</v>
      </c>
      <c r="C51">
        <f t="shared" si="2"/>
        <v>7</v>
      </c>
      <c r="D51">
        <f t="shared" si="0"/>
        <v>2</v>
      </c>
      <c r="E51">
        <v>1000</v>
      </c>
      <c r="F51">
        <v>49890</v>
      </c>
      <c r="G51">
        <f>workdata!B51</f>
        <v>0</v>
      </c>
      <c r="H51">
        <f t="shared" si="3"/>
        <v>0</v>
      </c>
      <c r="I51" s="217">
        <f>IFERROR(workdata!B51*1000*AUX!H51/(AUX!K51*50000),0)</f>
        <v>0</v>
      </c>
      <c r="J51" s="218">
        <f t="shared" si="4"/>
        <v>0</v>
      </c>
      <c r="K51" s="222">
        <f>AVERAGE(workdata!C51:F51)</f>
        <v>0</v>
      </c>
      <c r="L51" s="3">
        <f t="shared" si="5"/>
        <v>0</v>
      </c>
      <c r="M51" s="217">
        <f>IFERROR(IF(workdata!H51&gt;=0.75*MAX(workdata!$H51:$Y51),1,workdata!H51/MAX(workdata!$H51:$Y51)),0)*$H51</f>
        <v>0</v>
      </c>
      <c r="N51" s="217">
        <f>IFERROR(IF(workdata!I51&gt;=0.75*MAX(workdata!$H51:$Y51),1,workdata!I51/MAX(workdata!$H51:$Y51)),0)*$H51</f>
        <v>0</v>
      </c>
      <c r="O51" s="217">
        <f>IFERROR(IF(workdata!J51&gt;=0.75*MAX(workdata!$H51:$Y51),1,workdata!J51/MAX(workdata!$H51:$Y51)),0)*$H51</f>
        <v>0</v>
      </c>
      <c r="P51" s="217">
        <f>IFERROR(IF(workdata!K51&gt;=0.75*MAX(workdata!$H51:$Y51),1,workdata!K51/MAX(workdata!$H51:$Y51)),0)*$H51</f>
        <v>0</v>
      </c>
      <c r="Q51" s="217">
        <f>IFERROR(IF(workdata!L51&gt;=0.75*MAX(workdata!$H51:$Y51),1,workdata!L51/MAX(workdata!$H51:$Y51)),0)*$H51</f>
        <v>0</v>
      </c>
      <c r="R51" s="217">
        <f>IFERROR(IF(workdata!M51&gt;=0.75*MAX(workdata!$H51:$Y51),1,workdata!M51/MAX(workdata!$H51:$Y51)),0)*$H51</f>
        <v>0</v>
      </c>
      <c r="S51" s="217">
        <f>IFERROR(IF(workdata!N51&gt;=0.75*MAX(workdata!$H51:$Y51),1,workdata!N51/MAX(workdata!$H51:$Y51)),0)*$H51</f>
        <v>0</v>
      </c>
      <c r="T51" s="217">
        <f>IFERROR(IF(workdata!O51&gt;=0.75*MAX(workdata!$H51:$Y51),1,workdata!O51/MAX(workdata!$H51:$Y51)),0)*$H51</f>
        <v>0</v>
      </c>
      <c r="U51" s="217">
        <f>IFERROR(IF(workdata!P51&gt;=0.75*MAX(workdata!$H51:$Y51),1,workdata!P51/MAX(workdata!$H51:$Y51)),0)*$H51</f>
        <v>0</v>
      </c>
      <c r="V51" s="217">
        <f>IFERROR(IF(workdata!Q51&gt;=0.75*MAX(workdata!$H51:$Y51),1,workdata!Q51/MAX(workdata!$H51:$Y51)),0)*$H51</f>
        <v>0</v>
      </c>
      <c r="W51" s="217">
        <f>IFERROR(IF(workdata!R51&gt;=0.75*MAX(workdata!$H51:$Y51),1,workdata!R51/MAX(workdata!$H51:$Y51)),0)*$H51</f>
        <v>0</v>
      </c>
      <c r="X51" s="217">
        <f>IFERROR(IF(workdata!S51&gt;=0.75*MAX(workdata!$H51:$Y51),1,workdata!S51/MAX(workdata!$H51:$Y51)),0)*$H51</f>
        <v>0</v>
      </c>
      <c r="Y51" s="217">
        <f>IFERROR(IF(workdata!T51&gt;=0.75*MAX(workdata!$H51:$Y51),1,workdata!T51/MAX(workdata!$H51:$Y51)),0)*$H51</f>
        <v>0</v>
      </c>
      <c r="Z51" s="217">
        <f>IFERROR(IF(workdata!U51&gt;=0.75*MAX(workdata!$H51:$Y51),1,workdata!U51/MAX(workdata!$H51:$Y51)),0)*$H51</f>
        <v>0</v>
      </c>
      <c r="AA51" s="217">
        <f>IFERROR(IF(workdata!V51&gt;=0.75*MAX(workdata!$H51:$Y51),1,workdata!V51/MAX(workdata!$H51:$Y51)),0)*$H51</f>
        <v>0</v>
      </c>
      <c r="AB51" s="217">
        <f>IFERROR(IF(workdata!W51&gt;=0.75*MAX(workdata!$H51:$Y51),1,workdata!W51/MAX(workdata!$H51:$Y51)),0)*$H51</f>
        <v>0</v>
      </c>
      <c r="AC51" s="217">
        <f>IFERROR(IF(workdata!X51&gt;=0.75*MAX(workdata!$H51:$Y51),1,workdata!X51/MAX(workdata!$H51:$Y51)),0)*$H51</f>
        <v>0</v>
      </c>
      <c r="AD51" s="217">
        <f>IFERROR(IF(workdata!Y51&gt;=0.75*MAX(workdata!$H51:$Y51),1,workdata!Y51/MAX(workdata!$H51:$Y51)),0)*$H51</f>
        <v>0</v>
      </c>
    </row>
    <row r="52" spans="1:30" x14ac:dyDescent="0.25">
      <c r="A52" s="1">
        <f>workdata!A52</f>
        <v>45475.958333333336</v>
      </c>
      <c r="B52">
        <f t="shared" si="1"/>
        <v>2024</v>
      </c>
      <c r="C52">
        <f t="shared" si="2"/>
        <v>7</v>
      </c>
      <c r="D52">
        <f t="shared" si="0"/>
        <v>2</v>
      </c>
      <c r="E52">
        <v>1000</v>
      </c>
      <c r="F52">
        <v>49890</v>
      </c>
      <c r="G52">
        <f>workdata!B52</f>
        <v>0</v>
      </c>
      <c r="H52">
        <f t="shared" si="3"/>
        <v>0</v>
      </c>
      <c r="I52" s="217">
        <f>IFERROR(workdata!B52*1000*AUX!H52/(AUX!K52*50000),0)</f>
        <v>0</v>
      </c>
      <c r="J52" s="218">
        <f t="shared" si="4"/>
        <v>0</v>
      </c>
      <c r="K52" s="222">
        <f>AVERAGE(workdata!C52:F52)</f>
        <v>0</v>
      </c>
      <c r="L52" s="3">
        <f t="shared" si="5"/>
        <v>0</v>
      </c>
      <c r="M52" s="217">
        <f>IFERROR(IF(workdata!H52&gt;=0.75*MAX(workdata!$H52:$Y52),1,workdata!H52/MAX(workdata!$H52:$Y52)),0)*$H52</f>
        <v>0</v>
      </c>
      <c r="N52" s="217">
        <f>IFERROR(IF(workdata!I52&gt;=0.75*MAX(workdata!$H52:$Y52),1,workdata!I52/MAX(workdata!$H52:$Y52)),0)*$H52</f>
        <v>0</v>
      </c>
      <c r="O52" s="217">
        <f>IFERROR(IF(workdata!J52&gt;=0.75*MAX(workdata!$H52:$Y52),1,workdata!J52/MAX(workdata!$H52:$Y52)),0)*$H52</f>
        <v>0</v>
      </c>
      <c r="P52" s="217">
        <f>IFERROR(IF(workdata!K52&gt;=0.75*MAX(workdata!$H52:$Y52),1,workdata!K52/MAX(workdata!$H52:$Y52)),0)*$H52</f>
        <v>0</v>
      </c>
      <c r="Q52" s="217">
        <f>IFERROR(IF(workdata!L52&gt;=0.75*MAX(workdata!$H52:$Y52),1,workdata!L52/MAX(workdata!$H52:$Y52)),0)*$H52</f>
        <v>0</v>
      </c>
      <c r="R52" s="217">
        <f>IFERROR(IF(workdata!M52&gt;=0.75*MAX(workdata!$H52:$Y52),1,workdata!M52/MAX(workdata!$H52:$Y52)),0)*$H52</f>
        <v>0</v>
      </c>
      <c r="S52" s="217">
        <f>IFERROR(IF(workdata!N52&gt;=0.75*MAX(workdata!$H52:$Y52),1,workdata!N52/MAX(workdata!$H52:$Y52)),0)*$H52</f>
        <v>0</v>
      </c>
      <c r="T52" s="217">
        <f>IFERROR(IF(workdata!O52&gt;=0.75*MAX(workdata!$H52:$Y52),1,workdata!O52/MAX(workdata!$H52:$Y52)),0)*$H52</f>
        <v>0</v>
      </c>
      <c r="U52" s="217">
        <f>IFERROR(IF(workdata!P52&gt;=0.75*MAX(workdata!$H52:$Y52),1,workdata!P52/MAX(workdata!$H52:$Y52)),0)*$H52</f>
        <v>0</v>
      </c>
      <c r="V52" s="217">
        <f>IFERROR(IF(workdata!Q52&gt;=0.75*MAX(workdata!$H52:$Y52),1,workdata!Q52/MAX(workdata!$H52:$Y52)),0)*$H52</f>
        <v>0</v>
      </c>
      <c r="W52" s="217">
        <f>IFERROR(IF(workdata!R52&gt;=0.75*MAX(workdata!$H52:$Y52),1,workdata!R52/MAX(workdata!$H52:$Y52)),0)*$H52</f>
        <v>0</v>
      </c>
      <c r="X52" s="217">
        <f>IFERROR(IF(workdata!S52&gt;=0.75*MAX(workdata!$H52:$Y52),1,workdata!S52/MAX(workdata!$H52:$Y52)),0)*$H52</f>
        <v>0</v>
      </c>
      <c r="Y52" s="217">
        <f>IFERROR(IF(workdata!T52&gt;=0.75*MAX(workdata!$H52:$Y52),1,workdata!T52/MAX(workdata!$H52:$Y52)),0)*$H52</f>
        <v>0</v>
      </c>
      <c r="Z52" s="217">
        <f>IFERROR(IF(workdata!U52&gt;=0.75*MAX(workdata!$H52:$Y52),1,workdata!U52/MAX(workdata!$H52:$Y52)),0)*$H52</f>
        <v>0</v>
      </c>
      <c r="AA52" s="217">
        <f>IFERROR(IF(workdata!V52&gt;=0.75*MAX(workdata!$H52:$Y52),1,workdata!V52/MAX(workdata!$H52:$Y52)),0)*$H52</f>
        <v>0</v>
      </c>
      <c r="AB52" s="217">
        <f>IFERROR(IF(workdata!W52&gt;=0.75*MAX(workdata!$H52:$Y52),1,workdata!W52/MAX(workdata!$H52:$Y52)),0)*$H52</f>
        <v>0</v>
      </c>
      <c r="AC52" s="217">
        <f>IFERROR(IF(workdata!X52&gt;=0.75*MAX(workdata!$H52:$Y52),1,workdata!X52/MAX(workdata!$H52:$Y52)),0)*$H52</f>
        <v>0</v>
      </c>
      <c r="AD52" s="217">
        <f>IFERROR(IF(workdata!Y52&gt;=0.75*MAX(workdata!$H52:$Y52),1,workdata!Y52/MAX(workdata!$H52:$Y52)),0)*$H52</f>
        <v>0</v>
      </c>
    </row>
    <row r="53" spans="1:30" x14ac:dyDescent="0.25">
      <c r="A53" s="1">
        <f>workdata!A53</f>
        <v>45476</v>
      </c>
      <c r="B53">
        <f t="shared" si="1"/>
        <v>2024</v>
      </c>
      <c r="C53">
        <f t="shared" si="2"/>
        <v>7</v>
      </c>
      <c r="D53">
        <f t="shared" si="0"/>
        <v>3</v>
      </c>
      <c r="E53">
        <v>1000</v>
      </c>
      <c r="F53">
        <v>49890</v>
      </c>
      <c r="G53">
        <f>workdata!B53</f>
        <v>0</v>
      </c>
      <c r="H53">
        <f t="shared" si="3"/>
        <v>0</v>
      </c>
      <c r="I53" s="217">
        <f>IFERROR(workdata!B53*1000*AUX!H53/(AUX!K53*50000),0)</f>
        <v>0</v>
      </c>
      <c r="J53" s="218">
        <f t="shared" si="4"/>
        <v>0</v>
      </c>
      <c r="K53" s="222">
        <f>AVERAGE(workdata!C53:F53)</f>
        <v>0</v>
      </c>
      <c r="L53" s="3">
        <f t="shared" si="5"/>
        <v>0</v>
      </c>
      <c r="M53" s="217">
        <f>IFERROR(IF(workdata!H53&gt;=0.75*MAX(workdata!$H53:$Y53),1,workdata!H53/MAX(workdata!$H53:$Y53)),0)*$H53</f>
        <v>0</v>
      </c>
      <c r="N53" s="217">
        <f>IFERROR(IF(workdata!I53&gt;=0.75*MAX(workdata!$H53:$Y53),1,workdata!I53/MAX(workdata!$H53:$Y53)),0)*$H53</f>
        <v>0</v>
      </c>
      <c r="O53" s="217">
        <f>IFERROR(IF(workdata!J53&gt;=0.75*MAX(workdata!$H53:$Y53),1,workdata!J53/MAX(workdata!$H53:$Y53)),0)*$H53</f>
        <v>0</v>
      </c>
      <c r="P53" s="217">
        <f>IFERROR(IF(workdata!K53&gt;=0.75*MAX(workdata!$H53:$Y53),1,workdata!K53/MAX(workdata!$H53:$Y53)),0)*$H53</f>
        <v>0</v>
      </c>
      <c r="Q53" s="217">
        <f>IFERROR(IF(workdata!L53&gt;=0.75*MAX(workdata!$H53:$Y53),1,workdata!L53/MAX(workdata!$H53:$Y53)),0)*$H53</f>
        <v>0</v>
      </c>
      <c r="R53" s="217">
        <f>IFERROR(IF(workdata!M53&gt;=0.75*MAX(workdata!$H53:$Y53),1,workdata!M53/MAX(workdata!$H53:$Y53)),0)*$H53</f>
        <v>0</v>
      </c>
      <c r="S53" s="217">
        <f>IFERROR(IF(workdata!N53&gt;=0.75*MAX(workdata!$H53:$Y53),1,workdata!N53/MAX(workdata!$H53:$Y53)),0)*$H53</f>
        <v>0</v>
      </c>
      <c r="T53" s="217">
        <f>IFERROR(IF(workdata!O53&gt;=0.75*MAX(workdata!$H53:$Y53),1,workdata!O53/MAX(workdata!$H53:$Y53)),0)*$H53</f>
        <v>0</v>
      </c>
      <c r="U53" s="217">
        <f>IFERROR(IF(workdata!P53&gt;=0.75*MAX(workdata!$H53:$Y53),1,workdata!P53/MAX(workdata!$H53:$Y53)),0)*$H53</f>
        <v>0</v>
      </c>
      <c r="V53" s="217">
        <f>IFERROR(IF(workdata!Q53&gt;=0.75*MAX(workdata!$H53:$Y53),1,workdata!Q53/MAX(workdata!$H53:$Y53)),0)*$H53</f>
        <v>0</v>
      </c>
      <c r="W53" s="217">
        <f>IFERROR(IF(workdata!R53&gt;=0.75*MAX(workdata!$H53:$Y53),1,workdata!R53/MAX(workdata!$H53:$Y53)),0)*$H53</f>
        <v>0</v>
      </c>
      <c r="X53" s="217">
        <f>IFERROR(IF(workdata!S53&gt;=0.75*MAX(workdata!$H53:$Y53),1,workdata!S53/MAX(workdata!$H53:$Y53)),0)*$H53</f>
        <v>0</v>
      </c>
      <c r="Y53" s="217">
        <f>IFERROR(IF(workdata!T53&gt;=0.75*MAX(workdata!$H53:$Y53),1,workdata!T53/MAX(workdata!$H53:$Y53)),0)*$H53</f>
        <v>0</v>
      </c>
      <c r="Z53" s="217">
        <f>IFERROR(IF(workdata!U53&gt;=0.75*MAX(workdata!$H53:$Y53),1,workdata!U53/MAX(workdata!$H53:$Y53)),0)*$H53</f>
        <v>0</v>
      </c>
      <c r="AA53" s="217">
        <f>IFERROR(IF(workdata!V53&gt;=0.75*MAX(workdata!$H53:$Y53),1,workdata!V53/MAX(workdata!$H53:$Y53)),0)*$H53</f>
        <v>0</v>
      </c>
      <c r="AB53" s="217">
        <f>IFERROR(IF(workdata!W53&gt;=0.75*MAX(workdata!$H53:$Y53),1,workdata!W53/MAX(workdata!$H53:$Y53)),0)*$H53</f>
        <v>0</v>
      </c>
      <c r="AC53" s="217">
        <f>IFERROR(IF(workdata!X53&gt;=0.75*MAX(workdata!$H53:$Y53),1,workdata!X53/MAX(workdata!$H53:$Y53)),0)*$H53</f>
        <v>0</v>
      </c>
      <c r="AD53" s="217">
        <f>IFERROR(IF(workdata!Y53&gt;=0.75*MAX(workdata!$H53:$Y53),1,workdata!Y53/MAX(workdata!$H53:$Y53)),0)*$H53</f>
        <v>0</v>
      </c>
    </row>
    <row r="54" spans="1:30" x14ac:dyDescent="0.25">
      <c r="A54" s="1">
        <f>workdata!A54</f>
        <v>45476.041666666664</v>
      </c>
      <c r="B54">
        <f t="shared" si="1"/>
        <v>2024</v>
      </c>
      <c r="C54">
        <f t="shared" si="2"/>
        <v>7</v>
      </c>
      <c r="D54">
        <f t="shared" si="0"/>
        <v>3</v>
      </c>
      <c r="E54">
        <v>1000</v>
      </c>
      <c r="F54">
        <v>49890</v>
      </c>
      <c r="G54">
        <f>workdata!B54</f>
        <v>0</v>
      </c>
      <c r="H54">
        <f t="shared" si="3"/>
        <v>0</v>
      </c>
      <c r="I54" s="217">
        <f>IFERROR(workdata!B54*1000*AUX!H54/(AUX!K54*50000),0)</f>
        <v>0</v>
      </c>
      <c r="J54" s="218">
        <f t="shared" si="4"/>
        <v>0</v>
      </c>
      <c r="K54" s="222">
        <f>AVERAGE(workdata!C54:F54)</f>
        <v>0</v>
      </c>
      <c r="L54" s="3">
        <f t="shared" si="5"/>
        <v>0</v>
      </c>
      <c r="M54" s="217">
        <f>IFERROR(IF(workdata!H54&gt;=0.75*MAX(workdata!$H54:$Y54),1,workdata!H54/MAX(workdata!$H54:$Y54)),0)*$H54</f>
        <v>0</v>
      </c>
      <c r="N54" s="217">
        <f>IFERROR(IF(workdata!I54&gt;=0.75*MAX(workdata!$H54:$Y54),1,workdata!I54/MAX(workdata!$H54:$Y54)),0)*$H54</f>
        <v>0</v>
      </c>
      <c r="O54" s="217">
        <f>IFERROR(IF(workdata!J54&gt;=0.75*MAX(workdata!$H54:$Y54),1,workdata!J54/MAX(workdata!$H54:$Y54)),0)*$H54</f>
        <v>0</v>
      </c>
      <c r="P54" s="217">
        <f>IFERROR(IF(workdata!K54&gt;=0.75*MAX(workdata!$H54:$Y54),1,workdata!K54/MAX(workdata!$H54:$Y54)),0)*$H54</f>
        <v>0</v>
      </c>
      <c r="Q54" s="217">
        <f>IFERROR(IF(workdata!L54&gt;=0.75*MAX(workdata!$H54:$Y54),1,workdata!L54/MAX(workdata!$H54:$Y54)),0)*$H54</f>
        <v>0</v>
      </c>
      <c r="R54" s="217">
        <f>IFERROR(IF(workdata!M54&gt;=0.75*MAX(workdata!$H54:$Y54),1,workdata!M54/MAX(workdata!$H54:$Y54)),0)*$H54</f>
        <v>0</v>
      </c>
      <c r="S54" s="217">
        <f>IFERROR(IF(workdata!N54&gt;=0.75*MAX(workdata!$H54:$Y54),1,workdata!N54/MAX(workdata!$H54:$Y54)),0)*$H54</f>
        <v>0</v>
      </c>
      <c r="T54" s="217">
        <f>IFERROR(IF(workdata!O54&gt;=0.75*MAX(workdata!$H54:$Y54),1,workdata!O54/MAX(workdata!$H54:$Y54)),0)*$H54</f>
        <v>0</v>
      </c>
      <c r="U54" s="217">
        <f>IFERROR(IF(workdata!P54&gt;=0.75*MAX(workdata!$H54:$Y54),1,workdata!P54/MAX(workdata!$H54:$Y54)),0)*$H54</f>
        <v>0</v>
      </c>
      <c r="V54" s="217">
        <f>IFERROR(IF(workdata!Q54&gt;=0.75*MAX(workdata!$H54:$Y54),1,workdata!Q54/MAX(workdata!$H54:$Y54)),0)*$H54</f>
        <v>0</v>
      </c>
      <c r="W54" s="217">
        <f>IFERROR(IF(workdata!R54&gt;=0.75*MAX(workdata!$H54:$Y54),1,workdata!R54/MAX(workdata!$H54:$Y54)),0)*$H54</f>
        <v>0</v>
      </c>
      <c r="X54" s="217">
        <f>IFERROR(IF(workdata!S54&gt;=0.75*MAX(workdata!$H54:$Y54),1,workdata!S54/MAX(workdata!$H54:$Y54)),0)*$H54</f>
        <v>0</v>
      </c>
      <c r="Y54" s="217">
        <f>IFERROR(IF(workdata!T54&gt;=0.75*MAX(workdata!$H54:$Y54),1,workdata!T54/MAX(workdata!$H54:$Y54)),0)*$H54</f>
        <v>0</v>
      </c>
      <c r="Z54" s="217">
        <f>IFERROR(IF(workdata!U54&gt;=0.75*MAX(workdata!$H54:$Y54),1,workdata!U54/MAX(workdata!$H54:$Y54)),0)*$H54</f>
        <v>0</v>
      </c>
      <c r="AA54" s="217">
        <f>IFERROR(IF(workdata!V54&gt;=0.75*MAX(workdata!$H54:$Y54),1,workdata!V54/MAX(workdata!$H54:$Y54)),0)*$H54</f>
        <v>0</v>
      </c>
      <c r="AB54" s="217">
        <f>IFERROR(IF(workdata!W54&gt;=0.75*MAX(workdata!$H54:$Y54),1,workdata!W54/MAX(workdata!$H54:$Y54)),0)*$H54</f>
        <v>0</v>
      </c>
      <c r="AC54" s="217">
        <f>IFERROR(IF(workdata!X54&gt;=0.75*MAX(workdata!$H54:$Y54),1,workdata!X54/MAX(workdata!$H54:$Y54)),0)*$H54</f>
        <v>0</v>
      </c>
      <c r="AD54" s="217">
        <f>IFERROR(IF(workdata!Y54&gt;=0.75*MAX(workdata!$H54:$Y54),1,workdata!Y54/MAX(workdata!$H54:$Y54)),0)*$H54</f>
        <v>0</v>
      </c>
    </row>
    <row r="55" spans="1:30" x14ac:dyDescent="0.25">
      <c r="A55" s="1">
        <f>workdata!A55</f>
        <v>45476.083333333336</v>
      </c>
      <c r="B55">
        <f t="shared" si="1"/>
        <v>2024</v>
      </c>
      <c r="C55">
        <f t="shared" si="2"/>
        <v>7</v>
      </c>
      <c r="D55">
        <f t="shared" si="0"/>
        <v>3</v>
      </c>
      <c r="E55">
        <v>1000</v>
      </c>
      <c r="F55">
        <v>49890</v>
      </c>
      <c r="G55">
        <f>workdata!B55</f>
        <v>0</v>
      </c>
      <c r="H55">
        <f t="shared" si="3"/>
        <v>0</v>
      </c>
      <c r="I55" s="217">
        <f>IFERROR(workdata!B55*1000*AUX!H55/(AUX!K55*50000),0)</f>
        <v>0</v>
      </c>
      <c r="J55" s="218">
        <f t="shared" si="4"/>
        <v>0</v>
      </c>
      <c r="K55" s="222">
        <f>AVERAGE(workdata!C55:F55)</f>
        <v>0</v>
      </c>
      <c r="L55" s="3">
        <f t="shared" si="5"/>
        <v>0</v>
      </c>
      <c r="M55" s="217">
        <f>IFERROR(IF(workdata!H55&gt;=0.75*MAX(workdata!$H55:$Y55),1,workdata!H55/MAX(workdata!$H55:$Y55)),0)*$H55</f>
        <v>0</v>
      </c>
      <c r="N55" s="217">
        <f>IFERROR(IF(workdata!I55&gt;=0.75*MAX(workdata!$H55:$Y55),1,workdata!I55/MAX(workdata!$H55:$Y55)),0)*$H55</f>
        <v>0</v>
      </c>
      <c r="O55" s="217">
        <f>IFERROR(IF(workdata!J55&gt;=0.75*MAX(workdata!$H55:$Y55),1,workdata!J55/MAX(workdata!$H55:$Y55)),0)*$H55</f>
        <v>0</v>
      </c>
      <c r="P55" s="217">
        <f>IFERROR(IF(workdata!K55&gt;=0.75*MAX(workdata!$H55:$Y55),1,workdata!K55/MAX(workdata!$H55:$Y55)),0)*$H55</f>
        <v>0</v>
      </c>
      <c r="Q55" s="217">
        <f>IFERROR(IF(workdata!L55&gt;=0.75*MAX(workdata!$H55:$Y55),1,workdata!L55/MAX(workdata!$H55:$Y55)),0)*$H55</f>
        <v>0</v>
      </c>
      <c r="R55" s="217">
        <f>IFERROR(IF(workdata!M55&gt;=0.75*MAX(workdata!$H55:$Y55),1,workdata!M55/MAX(workdata!$H55:$Y55)),0)*$H55</f>
        <v>0</v>
      </c>
      <c r="S55" s="217">
        <f>IFERROR(IF(workdata!N55&gt;=0.75*MAX(workdata!$H55:$Y55),1,workdata!N55/MAX(workdata!$H55:$Y55)),0)*$H55</f>
        <v>0</v>
      </c>
      <c r="T55" s="217">
        <f>IFERROR(IF(workdata!O55&gt;=0.75*MAX(workdata!$H55:$Y55),1,workdata!O55/MAX(workdata!$H55:$Y55)),0)*$H55</f>
        <v>0</v>
      </c>
      <c r="U55" s="217">
        <f>IFERROR(IF(workdata!P55&gt;=0.75*MAX(workdata!$H55:$Y55),1,workdata!P55/MAX(workdata!$H55:$Y55)),0)*$H55</f>
        <v>0</v>
      </c>
      <c r="V55" s="217">
        <f>IFERROR(IF(workdata!Q55&gt;=0.75*MAX(workdata!$H55:$Y55),1,workdata!Q55/MAX(workdata!$H55:$Y55)),0)*$H55</f>
        <v>0</v>
      </c>
      <c r="W55" s="217">
        <f>IFERROR(IF(workdata!R55&gt;=0.75*MAX(workdata!$H55:$Y55),1,workdata!R55/MAX(workdata!$H55:$Y55)),0)*$H55</f>
        <v>0</v>
      </c>
      <c r="X55" s="217">
        <f>IFERROR(IF(workdata!S55&gt;=0.75*MAX(workdata!$H55:$Y55),1,workdata!S55/MAX(workdata!$H55:$Y55)),0)*$H55</f>
        <v>0</v>
      </c>
      <c r="Y55" s="217">
        <f>IFERROR(IF(workdata!T55&gt;=0.75*MAX(workdata!$H55:$Y55),1,workdata!T55/MAX(workdata!$H55:$Y55)),0)*$H55</f>
        <v>0</v>
      </c>
      <c r="Z55" s="217">
        <f>IFERROR(IF(workdata!U55&gt;=0.75*MAX(workdata!$H55:$Y55),1,workdata!U55/MAX(workdata!$H55:$Y55)),0)*$H55</f>
        <v>0</v>
      </c>
      <c r="AA55" s="217">
        <f>IFERROR(IF(workdata!V55&gt;=0.75*MAX(workdata!$H55:$Y55),1,workdata!V55/MAX(workdata!$H55:$Y55)),0)*$H55</f>
        <v>0</v>
      </c>
      <c r="AB55" s="217">
        <f>IFERROR(IF(workdata!W55&gt;=0.75*MAX(workdata!$H55:$Y55),1,workdata!W55/MAX(workdata!$H55:$Y55)),0)*$H55</f>
        <v>0</v>
      </c>
      <c r="AC55" s="217">
        <f>IFERROR(IF(workdata!X55&gt;=0.75*MAX(workdata!$H55:$Y55),1,workdata!X55/MAX(workdata!$H55:$Y55)),0)*$H55</f>
        <v>0</v>
      </c>
      <c r="AD55" s="217">
        <f>IFERROR(IF(workdata!Y55&gt;=0.75*MAX(workdata!$H55:$Y55),1,workdata!Y55/MAX(workdata!$H55:$Y55)),0)*$H55</f>
        <v>0</v>
      </c>
    </row>
    <row r="56" spans="1:30" x14ac:dyDescent="0.25">
      <c r="A56" s="1">
        <f>workdata!A56</f>
        <v>45476.125</v>
      </c>
      <c r="B56">
        <f t="shared" si="1"/>
        <v>2024</v>
      </c>
      <c r="C56">
        <f t="shared" si="2"/>
        <v>7</v>
      </c>
      <c r="D56">
        <f t="shared" si="0"/>
        <v>3</v>
      </c>
      <c r="E56">
        <v>1000</v>
      </c>
      <c r="F56">
        <v>49890</v>
      </c>
      <c r="G56">
        <f>workdata!B56</f>
        <v>0</v>
      </c>
      <c r="H56">
        <f t="shared" si="3"/>
        <v>0</v>
      </c>
      <c r="I56" s="217">
        <f>IFERROR(workdata!B56*1000*AUX!H56/(AUX!K56*50000),0)</f>
        <v>0</v>
      </c>
      <c r="J56" s="218">
        <f t="shared" si="4"/>
        <v>0</v>
      </c>
      <c r="K56" s="222">
        <f>AVERAGE(workdata!C56:F56)</f>
        <v>0</v>
      </c>
      <c r="L56" s="3">
        <f t="shared" si="5"/>
        <v>0</v>
      </c>
      <c r="M56" s="217">
        <f>IFERROR(IF(workdata!H56&gt;=0.75*MAX(workdata!$H56:$Y56),1,workdata!H56/MAX(workdata!$H56:$Y56)),0)*$H56</f>
        <v>0</v>
      </c>
      <c r="N56" s="217">
        <f>IFERROR(IF(workdata!I56&gt;=0.75*MAX(workdata!$H56:$Y56),1,workdata!I56/MAX(workdata!$H56:$Y56)),0)*$H56</f>
        <v>0</v>
      </c>
      <c r="O56" s="217">
        <f>IFERROR(IF(workdata!J56&gt;=0.75*MAX(workdata!$H56:$Y56),1,workdata!J56/MAX(workdata!$H56:$Y56)),0)*$H56</f>
        <v>0</v>
      </c>
      <c r="P56" s="217">
        <f>IFERROR(IF(workdata!K56&gt;=0.75*MAX(workdata!$H56:$Y56),1,workdata!K56/MAX(workdata!$H56:$Y56)),0)*$H56</f>
        <v>0</v>
      </c>
      <c r="Q56" s="217">
        <f>IFERROR(IF(workdata!L56&gt;=0.75*MAX(workdata!$H56:$Y56),1,workdata!L56/MAX(workdata!$H56:$Y56)),0)*$H56</f>
        <v>0</v>
      </c>
      <c r="R56" s="217">
        <f>IFERROR(IF(workdata!M56&gt;=0.75*MAX(workdata!$H56:$Y56),1,workdata!M56/MAX(workdata!$H56:$Y56)),0)*$H56</f>
        <v>0</v>
      </c>
      <c r="S56" s="217">
        <f>IFERROR(IF(workdata!N56&gt;=0.75*MAX(workdata!$H56:$Y56),1,workdata!N56/MAX(workdata!$H56:$Y56)),0)*$H56</f>
        <v>0</v>
      </c>
      <c r="T56" s="217">
        <f>IFERROR(IF(workdata!O56&gt;=0.75*MAX(workdata!$H56:$Y56),1,workdata!O56/MAX(workdata!$H56:$Y56)),0)*$H56</f>
        <v>0</v>
      </c>
      <c r="U56" s="217">
        <f>IFERROR(IF(workdata!P56&gt;=0.75*MAX(workdata!$H56:$Y56),1,workdata!P56/MAX(workdata!$H56:$Y56)),0)*$H56</f>
        <v>0</v>
      </c>
      <c r="V56" s="217">
        <f>IFERROR(IF(workdata!Q56&gt;=0.75*MAX(workdata!$H56:$Y56),1,workdata!Q56/MAX(workdata!$H56:$Y56)),0)*$H56</f>
        <v>0</v>
      </c>
      <c r="W56" s="217">
        <f>IFERROR(IF(workdata!R56&gt;=0.75*MAX(workdata!$H56:$Y56),1,workdata!R56/MAX(workdata!$H56:$Y56)),0)*$H56</f>
        <v>0</v>
      </c>
      <c r="X56" s="217">
        <f>IFERROR(IF(workdata!S56&gt;=0.75*MAX(workdata!$H56:$Y56),1,workdata!S56/MAX(workdata!$H56:$Y56)),0)*$H56</f>
        <v>0</v>
      </c>
      <c r="Y56" s="217">
        <f>IFERROR(IF(workdata!T56&gt;=0.75*MAX(workdata!$H56:$Y56),1,workdata!T56/MAX(workdata!$H56:$Y56)),0)*$H56</f>
        <v>0</v>
      </c>
      <c r="Z56" s="217">
        <f>IFERROR(IF(workdata!U56&gt;=0.75*MAX(workdata!$H56:$Y56),1,workdata!U56/MAX(workdata!$H56:$Y56)),0)*$H56</f>
        <v>0</v>
      </c>
      <c r="AA56" s="217">
        <f>IFERROR(IF(workdata!V56&gt;=0.75*MAX(workdata!$H56:$Y56),1,workdata!V56/MAX(workdata!$H56:$Y56)),0)*$H56</f>
        <v>0</v>
      </c>
      <c r="AB56" s="217">
        <f>IFERROR(IF(workdata!W56&gt;=0.75*MAX(workdata!$H56:$Y56),1,workdata!W56/MAX(workdata!$H56:$Y56)),0)*$H56</f>
        <v>0</v>
      </c>
      <c r="AC56" s="217">
        <f>IFERROR(IF(workdata!X56&gt;=0.75*MAX(workdata!$H56:$Y56),1,workdata!X56/MAX(workdata!$H56:$Y56)),0)*$H56</f>
        <v>0</v>
      </c>
      <c r="AD56" s="217">
        <f>IFERROR(IF(workdata!Y56&gt;=0.75*MAX(workdata!$H56:$Y56),1,workdata!Y56/MAX(workdata!$H56:$Y56)),0)*$H56</f>
        <v>0</v>
      </c>
    </row>
    <row r="57" spans="1:30" x14ac:dyDescent="0.25">
      <c r="A57" s="1">
        <f>workdata!A57</f>
        <v>45476.166666666664</v>
      </c>
      <c r="B57">
        <f t="shared" si="1"/>
        <v>2024</v>
      </c>
      <c r="C57">
        <f t="shared" si="2"/>
        <v>7</v>
      </c>
      <c r="D57">
        <f t="shared" si="0"/>
        <v>3</v>
      </c>
      <c r="E57">
        <v>1000</v>
      </c>
      <c r="F57">
        <v>49890</v>
      </c>
      <c r="G57">
        <f>workdata!B57</f>
        <v>0</v>
      </c>
      <c r="H57">
        <f t="shared" si="3"/>
        <v>0</v>
      </c>
      <c r="I57" s="217">
        <f>IFERROR(workdata!B57*1000*AUX!H57/(AUX!K57*50000),0)</f>
        <v>0</v>
      </c>
      <c r="J57" s="218">
        <f t="shared" si="4"/>
        <v>0</v>
      </c>
      <c r="K57" s="222">
        <f>AVERAGE(workdata!C57:F57)</f>
        <v>0</v>
      </c>
      <c r="L57" s="3">
        <f t="shared" si="5"/>
        <v>0</v>
      </c>
      <c r="M57" s="217">
        <f>IFERROR(IF(workdata!H57&gt;=0.75*MAX(workdata!$H57:$Y57),1,workdata!H57/MAX(workdata!$H57:$Y57)),0)*$H57</f>
        <v>0</v>
      </c>
      <c r="N57" s="217">
        <f>IFERROR(IF(workdata!I57&gt;=0.75*MAX(workdata!$H57:$Y57),1,workdata!I57/MAX(workdata!$H57:$Y57)),0)*$H57</f>
        <v>0</v>
      </c>
      <c r="O57" s="217">
        <f>IFERROR(IF(workdata!J57&gt;=0.75*MAX(workdata!$H57:$Y57),1,workdata!J57/MAX(workdata!$H57:$Y57)),0)*$H57</f>
        <v>0</v>
      </c>
      <c r="P57" s="217">
        <f>IFERROR(IF(workdata!K57&gt;=0.75*MAX(workdata!$H57:$Y57),1,workdata!K57/MAX(workdata!$H57:$Y57)),0)*$H57</f>
        <v>0</v>
      </c>
      <c r="Q57" s="217">
        <f>IFERROR(IF(workdata!L57&gt;=0.75*MAX(workdata!$H57:$Y57),1,workdata!L57/MAX(workdata!$H57:$Y57)),0)*$H57</f>
        <v>0</v>
      </c>
      <c r="R57" s="217">
        <f>IFERROR(IF(workdata!M57&gt;=0.75*MAX(workdata!$H57:$Y57),1,workdata!M57/MAX(workdata!$H57:$Y57)),0)*$H57</f>
        <v>0</v>
      </c>
      <c r="S57" s="217">
        <f>IFERROR(IF(workdata!N57&gt;=0.75*MAX(workdata!$H57:$Y57),1,workdata!N57/MAX(workdata!$H57:$Y57)),0)*$H57</f>
        <v>0</v>
      </c>
      <c r="T57" s="217">
        <f>IFERROR(IF(workdata!O57&gt;=0.75*MAX(workdata!$H57:$Y57),1,workdata!O57/MAX(workdata!$H57:$Y57)),0)*$H57</f>
        <v>0</v>
      </c>
      <c r="U57" s="217">
        <f>IFERROR(IF(workdata!P57&gt;=0.75*MAX(workdata!$H57:$Y57),1,workdata!P57/MAX(workdata!$H57:$Y57)),0)*$H57</f>
        <v>0</v>
      </c>
      <c r="V57" s="217">
        <f>IFERROR(IF(workdata!Q57&gt;=0.75*MAX(workdata!$H57:$Y57),1,workdata!Q57/MAX(workdata!$H57:$Y57)),0)*$H57</f>
        <v>0</v>
      </c>
      <c r="W57" s="217">
        <f>IFERROR(IF(workdata!R57&gt;=0.75*MAX(workdata!$H57:$Y57),1,workdata!R57/MAX(workdata!$H57:$Y57)),0)*$H57</f>
        <v>0</v>
      </c>
      <c r="X57" s="217">
        <f>IFERROR(IF(workdata!S57&gt;=0.75*MAX(workdata!$H57:$Y57),1,workdata!S57/MAX(workdata!$H57:$Y57)),0)*$H57</f>
        <v>0</v>
      </c>
      <c r="Y57" s="217">
        <f>IFERROR(IF(workdata!T57&gt;=0.75*MAX(workdata!$H57:$Y57),1,workdata!T57/MAX(workdata!$H57:$Y57)),0)*$H57</f>
        <v>0</v>
      </c>
      <c r="Z57" s="217">
        <f>IFERROR(IF(workdata!U57&gt;=0.75*MAX(workdata!$H57:$Y57),1,workdata!U57/MAX(workdata!$H57:$Y57)),0)*$H57</f>
        <v>0</v>
      </c>
      <c r="AA57" s="217">
        <f>IFERROR(IF(workdata!V57&gt;=0.75*MAX(workdata!$H57:$Y57),1,workdata!V57/MAX(workdata!$H57:$Y57)),0)*$H57</f>
        <v>0</v>
      </c>
      <c r="AB57" s="217">
        <f>IFERROR(IF(workdata!W57&gt;=0.75*MAX(workdata!$H57:$Y57),1,workdata!W57/MAX(workdata!$H57:$Y57)),0)*$H57</f>
        <v>0</v>
      </c>
      <c r="AC57" s="217">
        <f>IFERROR(IF(workdata!X57&gt;=0.75*MAX(workdata!$H57:$Y57),1,workdata!X57/MAX(workdata!$H57:$Y57)),0)*$H57</f>
        <v>0</v>
      </c>
      <c r="AD57" s="217">
        <f>IFERROR(IF(workdata!Y57&gt;=0.75*MAX(workdata!$H57:$Y57),1,workdata!Y57/MAX(workdata!$H57:$Y57)),0)*$H57</f>
        <v>0</v>
      </c>
    </row>
    <row r="58" spans="1:30" x14ac:dyDescent="0.25">
      <c r="A58" s="1">
        <f>workdata!A58</f>
        <v>45476.208333333336</v>
      </c>
      <c r="B58">
        <f t="shared" si="1"/>
        <v>2024</v>
      </c>
      <c r="C58">
        <f t="shared" si="2"/>
        <v>7</v>
      </c>
      <c r="D58">
        <f t="shared" si="0"/>
        <v>3</v>
      </c>
      <c r="E58">
        <v>1000</v>
      </c>
      <c r="F58">
        <v>49890</v>
      </c>
      <c r="G58">
        <f>workdata!B58</f>
        <v>0</v>
      </c>
      <c r="H58">
        <f t="shared" si="3"/>
        <v>0</v>
      </c>
      <c r="I58" s="217">
        <f>IFERROR(workdata!B58*1000*AUX!H58/(AUX!K58*50000),0)</f>
        <v>0</v>
      </c>
      <c r="J58" s="218">
        <f t="shared" si="4"/>
        <v>0</v>
      </c>
      <c r="K58" s="222">
        <f>AVERAGE(workdata!C58:F58)</f>
        <v>0</v>
      </c>
      <c r="L58" s="3">
        <f t="shared" si="5"/>
        <v>0</v>
      </c>
      <c r="M58" s="217">
        <f>IFERROR(IF(workdata!H58&gt;=0.75*MAX(workdata!$H58:$Y58),1,workdata!H58/MAX(workdata!$H58:$Y58)),0)*$H58</f>
        <v>0</v>
      </c>
      <c r="N58" s="217">
        <f>IFERROR(IF(workdata!I58&gt;=0.75*MAX(workdata!$H58:$Y58),1,workdata!I58/MAX(workdata!$H58:$Y58)),0)*$H58</f>
        <v>0</v>
      </c>
      <c r="O58" s="217">
        <f>IFERROR(IF(workdata!J58&gt;=0.75*MAX(workdata!$H58:$Y58),1,workdata!J58/MAX(workdata!$H58:$Y58)),0)*$H58</f>
        <v>0</v>
      </c>
      <c r="P58" s="217">
        <f>IFERROR(IF(workdata!K58&gt;=0.75*MAX(workdata!$H58:$Y58),1,workdata!K58/MAX(workdata!$H58:$Y58)),0)*$H58</f>
        <v>0</v>
      </c>
      <c r="Q58" s="217">
        <f>IFERROR(IF(workdata!L58&gt;=0.75*MAX(workdata!$H58:$Y58),1,workdata!L58/MAX(workdata!$H58:$Y58)),0)*$H58</f>
        <v>0</v>
      </c>
      <c r="R58" s="217">
        <f>IFERROR(IF(workdata!M58&gt;=0.75*MAX(workdata!$H58:$Y58),1,workdata!M58/MAX(workdata!$H58:$Y58)),0)*$H58</f>
        <v>0</v>
      </c>
      <c r="S58" s="217">
        <f>IFERROR(IF(workdata!N58&gt;=0.75*MAX(workdata!$H58:$Y58),1,workdata!N58/MAX(workdata!$H58:$Y58)),0)*$H58</f>
        <v>0</v>
      </c>
      <c r="T58" s="217">
        <f>IFERROR(IF(workdata!O58&gt;=0.75*MAX(workdata!$H58:$Y58),1,workdata!O58/MAX(workdata!$H58:$Y58)),0)*$H58</f>
        <v>0</v>
      </c>
      <c r="U58" s="217">
        <f>IFERROR(IF(workdata!P58&gt;=0.75*MAX(workdata!$H58:$Y58),1,workdata!P58/MAX(workdata!$H58:$Y58)),0)*$H58</f>
        <v>0</v>
      </c>
      <c r="V58" s="217">
        <f>IFERROR(IF(workdata!Q58&gt;=0.75*MAX(workdata!$H58:$Y58),1,workdata!Q58/MAX(workdata!$H58:$Y58)),0)*$H58</f>
        <v>0</v>
      </c>
      <c r="W58" s="217">
        <f>IFERROR(IF(workdata!R58&gt;=0.75*MAX(workdata!$H58:$Y58),1,workdata!R58/MAX(workdata!$H58:$Y58)),0)*$H58</f>
        <v>0</v>
      </c>
      <c r="X58" s="217">
        <f>IFERROR(IF(workdata!S58&gt;=0.75*MAX(workdata!$H58:$Y58),1,workdata!S58/MAX(workdata!$H58:$Y58)),0)*$H58</f>
        <v>0</v>
      </c>
      <c r="Y58" s="217">
        <f>IFERROR(IF(workdata!T58&gt;=0.75*MAX(workdata!$H58:$Y58),1,workdata!T58/MAX(workdata!$H58:$Y58)),0)*$H58</f>
        <v>0</v>
      </c>
      <c r="Z58" s="217">
        <f>IFERROR(IF(workdata!U58&gt;=0.75*MAX(workdata!$H58:$Y58),1,workdata!U58/MAX(workdata!$H58:$Y58)),0)*$H58</f>
        <v>0</v>
      </c>
      <c r="AA58" s="217">
        <f>IFERROR(IF(workdata!V58&gt;=0.75*MAX(workdata!$H58:$Y58),1,workdata!V58/MAX(workdata!$H58:$Y58)),0)*$H58</f>
        <v>0</v>
      </c>
      <c r="AB58" s="217">
        <f>IFERROR(IF(workdata!W58&gt;=0.75*MAX(workdata!$H58:$Y58),1,workdata!W58/MAX(workdata!$H58:$Y58)),0)*$H58</f>
        <v>0</v>
      </c>
      <c r="AC58" s="217">
        <f>IFERROR(IF(workdata!X58&gt;=0.75*MAX(workdata!$H58:$Y58),1,workdata!X58/MAX(workdata!$H58:$Y58)),0)*$H58</f>
        <v>0</v>
      </c>
      <c r="AD58" s="217">
        <f>IFERROR(IF(workdata!Y58&gt;=0.75*MAX(workdata!$H58:$Y58),1,workdata!Y58/MAX(workdata!$H58:$Y58)),0)*$H58</f>
        <v>0</v>
      </c>
    </row>
    <row r="59" spans="1:30" x14ac:dyDescent="0.25">
      <c r="A59" s="1">
        <f>workdata!A59</f>
        <v>45476.25</v>
      </c>
      <c r="B59">
        <f t="shared" si="1"/>
        <v>2024</v>
      </c>
      <c r="C59">
        <f t="shared" si="2"/>
        <v>7</v>
      </c>
      <c r="D59">
        <f t="shared" si="0"/>
        <v>3</v>
      </c>
      <c r="E59">
        <v>1000</v>
      </c>
      <c r="F59">
        <v>49890</v>
      </c>
      <c r="G59">
        <f>workdata!B59</f>
        <v>0</v>
      </c>
      <c r="H59">
        <f t="shared" si="3"/>
        <v>0</v>
      </c>
      <c r="I59" s="217">
        <f>IFERROR(workdata!B59*1000*AUX!H59/(AUX!K59*50000),0)</f>
        <v>0</v>
      </c>
      <c r="J59" s="218">
        <f t="shared" si="4"/>
        <v>0</v>
      </c>
      <c r="K59" s="222">
        <f>AVERAGE(workdata!C59:F59)</f>
        <v>0</v>
      </c>
      <c r="L59" s="3">
        <f t="shared" si="5"/>
        <v>0</v>
      </c>
      <c r="M59" s="217">
        <f>IFERROR(IF(workdata!H59&gt;=0.75*MAX(workdata!$H59:$Y59),1,workdata!H59/MAX(workdata!$H59:$Y59)),0)*$H59</f>
        <v>0</v>
      </c>
      <c r="N59" s="217">
        <f>IFERROR(IF(workdata!I59&gt;=0.75*MAX(workdata!$H59:$Y59),1,workdata!I59/MAX(workdata!$H59:$Y59)),0)*$H59</f>
        <v>0</v>
      </c>
      <c r="O59" s="217">
        <f>IFERROR(IF(workdata!J59&gt;=0.75*MAX(workdata!$H59:$Y59),1,workdata!J59/MAX(workdata!$H59:$Y59)),0)*$H59</f>
        <v>0</v>
      </c>
      <c r="P59" s="217">
        <f>IFERROR(IF(workdata!K59&gt;=0.75*MAX(workdata!$H59:$Y59),1,workdata!K59/MAX(workdata!$H59:$Y59)),0)*$H59</f>
        <v>0</v>
      </c>
      <c r="Q59" s="217">
        <f>IFERROR(IF(workdata!L59&gt;=0.75*MAX(workdata!$H59:$Y59),1,workdata!L59/MAX(workdata!$H59:$Y59)),0)*$H59</f>
        <v>0</v>
      </c>
      <c r="R59" s="217">
        <f>IFERROR(IF(workdata!M59&gt;=0.75*MAX(workdata!$H59:$Y59),1,workdata!M59/MAX(workdata!$H59:$Y59)),0)*$H59</f>
        <v>0</v>
      </c>
      <c r="S59" s="217">
        <f>IFERROR(IF(workdata!N59&gt;=0.75*MAX(workdata!$H59:$Y59),1,workdata!N59/MAX(workdata!$H59:$Y59)),0)*$H59</f>
        <v>0</v>
      </c>
      <c r="T59" s="217">
        <f>IFERROR(IF(workdata!O59&gt;=0.75*MAX(workdata!$H59:$Y59),1,workdata!O59/MAX(workdata!$H59:$Y59)),0)*$H59</f>
        <v>0</v>
      </c>
      <c r="U59" s="217">
        <f>IFERROR(IF(workdata!P59&gt;=0.75*MAX(workdata!$H59:$Y59),1,workdata!P59/MAX(workdata!$H59:$Y59)),0)*$H59</f>
        <v>0</v>
      </c>
      <c r="V59" s="217">
        <f>IFERROR(IF(workdata!Q59&gt;=0.75*MAX(workdata!$H59:$Y59),1,workdata!Q59/MAX(workdata!$H59:$Y59)),0)*$H59</f>
        <v>0</v>
      </c>
      <c r="W59" s="217">
        <f>IFERROR(IF(workdata!R59&gt;=0.75*MAX(workdata!$H59:$Y59),1,workdata!R59/MAX(workdata!$H59:$Y59)),0)*$H59</f>
        <v>0</v>
      </c>
      <c r="X59" s="217">
        <f>IFERROR(IF(workdata!S59&gt;=0.75*MAX(workdata!$H59:$Y59),1,workdata!S59/MAX(workdata!$H59:$Y59)),0)*$H59</f>
        <v>0</v>
      </c>
      <c r="Y59" s="217">
        <f>IFERROR(IF(workdata!T59&gt;=0.75*MAX(workdata!$H59:$Y59),1,workdata!T59/MAX(workdata!$H59:$Y59)),0)*$H59</f>
        <v>0</v>
      </c>
      <c r="Z59" s="217">
        <f>IFERROR(IF(workdata!U59&gt;=0.75*MAX(workdata!$H59:$Y59),1,workdata!U59/MAX(workdata!$H59:$Y59)),0)*$H59</f>
        <v>0</v>
      </c>
      <c r="AA59" s="217">
        <f>IFERROR(IF(workdata!V59&gt;=0.75*MAX(workdata!$H59:$Y59),1,workdata!V59/MAX(workdata!$H59:$Y59)),0)*$H59</f>
        <v>0</v>
      </c>
      <c r="AB59" s="217">
        <f>IFERROR(IF(workdata!W59&gt;=0.75*MAX(workdata!$H59:$Y59),1,workdata!W59/MAX(workdata!$H59:$Y59)),0)*$H59</f>
        <v>0</v>
      </c>
      <c r="AC59" s="217">
        <f>IFERROR(IF(workdata!X59&gt;=0.75*MAX(workdata!$H59:$Y59),1,workdata!X59/MAX(workdata!$H59:$Y59)),0)*$H59</f>
        <v>0</v>
      </c>
      <c r="AD59" s="217">
        <f>IFERROR(IF(workdata!Y59&gt;=0.75*MAX(workdata!$H59:$Y59),1,workdata!Y59/MAX(workdata!$H59:$Y59)),0)*$H59</f>
        <v>0</v>
      </c>
    </row>
    <row r="60" spans="1:30" x14ac:dyDescent="0.25">
      <c r="A60" s="1">
        <f>workdata!A60</f>
        <v>45476.291666666664</v>
      </c>
      <c r="B60">
        <f t="shared" si="1"/>
        <v>2024</v>
      </c>
      <c r="C60">
        <f t="shared" si="2"/>
        <v>7</v>
      </c>
      <c r="D60">
        <f t="shared" si="0"/>
        <v>3</v>
      </c>
      <c r="E60">
        <v>1000</v>
      </c>
      <c r="F60">
        <v>49890</v>
      </c>
      <c r="G60">
        <f>workdata!B60</f>
        <v>906</v>
      </c>
      <c r="H60">
        <f t="shared" si="3"/>
        <v>0</v>
      </c>
      <c r="I60" s="217">
        <f>IFERROR(workdata!B60*1000*AUX!H60/(AUX!K60*50000),0)</f>
        <v>0</v>
      </c>
      <c r="J60" s="218">
        <f t="shared" si="4"/>
        <v>0</v>
      </c>
      <c r="K60" s="222">
        <f>AVERAGE(workdata!C60:F60)</f>
        <v>24.313000000000002</v>
      </c>
      <c r="L60" s="3">
        <f t="shared" si="5"/>
        <v>0</v>
      </c>
      <c r="M60" s="217">
        <f>IFERROR(IF(workdata!H60&gt;=0.75*MAX(workdata!$H60:$Y60),1,workdata!H60/MAX(workdata!$H60:$Y60)),0)*$H60</f>
        <v>0</v>
      </c>
      <c r="N60" s="217">
        <f>IFERROR(IF(workdata!I60&gt;=0.75*MAX(workdata!$H60:$Y60),1,workdata!I60/MAX(workdata!$H60:$Y60)),0)*$H60</f>
        <v>0</v>
      </c>
      <c r="O60" s="217">
        <f>IFERROR(IF(workdata!J60&gt;=0.75*MAX(workdata!$H60:$Y60),1,workdata!J60/MAX(workdata!$H60:$Y60)),0)*$H60</f>
        <v>0</v>
      </c>
      <c r="P60" s="217">
        <f>IFERROR(IF(workdata!K60&gt;=0.75*MAX(workdata!$H60:$Y60),1,workdata!K60/MAX(workdata!$H60:$Y60)),0)*$H60</f>
        <v>0</v>
      </c>
      <c r="Q60" s="217">
        <f>IFERROR(IF(workdata!L60&gt;=0.75*MAX(workdata!$H60:$Y60),1,workdata!L60/MAX(workdata!$H60:$Y60)),0)*$H60</f>
        <v>0</v>
      </c>
      <c r="R60" s="217">
        <f>IFERROR(IF(workdata!M60&gt;=0.75*MAX(workdata!$H60:$Y60),1,workdata!M60/MAX(workdata!$H60:$Y60)),0)*$H60</f>
        <v>0</v>
      </c>
      <c r="S60" s="217">
        <f>IFERROR(IF(workdata!N60&gt;=0.75*MAX(workdata!$H60:$Y60),1,workdata!N60/MAX(workdata!$H60:$Y60)),0)*$H60</f>
        <v>0</v>
      </c>
      <c r="T60" s="217">
        <f>IFERROR(IF(workdata!O60&gt;=0.75*MAX(workdata!$H60:$Y60),1,workdata!O60/MAX(workdata!$H60:$Y60)),0)*$H60</f>
        <v>0</v>
      </c>
      <c r="U60" s="217">
        <f>IFERROR(IF(workdata!P60&gt;=0.75*MAX(workdata!$H60:$Y60),1,workdata!P60/MAX(workdata!$H60:$Y60)),0)*$H60</f>
        <v>0</v>
      </c>
      <c r="V60" s="217">
        <f>IFERROR(IF(workdata!Q60&gt;=0.75*MAX(workdata!$H60:$Y60),1,workdata!Q60/MAX(workdata!$H60:$Y60)),0)*$H60</f>
        <v>0</v>
      </c>
      <c r="W60" s="217">
        <f>IFERROR(IF(workdata!R60&gt;=0.75*MAX(workdata!$H60:$Y60),1,workdata!R60/MAX(workdata!$H60:$Y60)),0)*$H60</f>
        <v>0</v>
      </c>
      <c r="X60" s="217">
        <f>IFERROR(IF(workdata!S60&gt;=0.75*MAX(workdata!$H60:$Y60),1,workdata!S60/MAX(workdata!$H60:$Y60)),0)*$H60</f>
        <v>0</v>
      </c>
      <c r="Y60" s="217">
        <f>IFERROR(IF(workdata!T60&gt;=0.75*MAX(workdata!$H60:$Y60),1,workdata!T60/MAX(workdata!$H60:$Y60)),0)*$H60</f>
        <v>0</v>
      </c>
      <c r="Z60" s="217">
        <f>IFERROR(IF(workdata!U60&gt;=0.75*MAX(workdata!$H60:$Y60),1,workdata!U60/MAX(workdata!$H60:$Y60)),0)*$H60</f>
        <v>0</v>
      </c>
      <c r="AA60" s="217">
        <f>IFERROR(IF(workdata!V60&gt;=0.75*MAX(workdata!$H60:$Y60),1,workdata!V60/MAX(workdata!$H60:$Y60)),0)*$H60</f>
        <v>0</v>
      </c>
      <c r="AB60" s="217">
        <f>IFERROR(IF(workdata!W60&gt;=0.75*MAX(workdata!$H60:$Y60),1,workdata!W60/MAX(workdata!$H60:$Y60)),0)*$H60</f>
        <v>0</v>
      </c>
      <c r="AC60" s="217">
        <f>IFERROR(IF(workdata!X60&gt;=0.75*MAX(workdata!$H60:$Y60),1,workdata!X60/MAX(workdata!$H60:$Y60)),0)*$H60</f>
        <v>0</v>
      </c>
      <c r="AD60" s="217">
        <f>IFERROR(IF(workdata!Y60&gt;=0.75*MAX(workdata!$H60:$Y60),1,workdata!Y60/MAX(workdata!$H60:$Y60)),0)*$H60</f>
        <v>0</v>
      </c>
    </row>
    <row r="61" spans="1:30" x14ac:dyDescent="0.25">
      <c r="A61" s="1">
        <f>workdata!A61</f>
        <v>45476.333333333336</v>
      </c>
      <c r="B61">
        <f t="shared" si="1"/>
        <v>2024</v>
      </c>
      <c r="C61">
        <f t="shared" si="2"/>
        <v>7</v>
      </c>
      <c r="D61">
        <f t="shared" si="0"/>
        <v>3</v>
      </c>
      <c r="E61">
        <v>1000</v>
      </c>
      <c r="F61">
        <v>49890</v>
      </c>
      <c r="G61">
        <f>workdata!B61</f>
        <v>13672</v>
      </c>
      <c r="H61">
        <f t="shared" si="3"/>
        <v>1</v>
      </c>
      <c r="I61" s="217">
        <f>IFERROR(workdata!B61*1000*AUX!H61/(AUX!K61*50000),0)</f>
        <v>0.85748444782426336</v>
      </c>
      <c r="J61" s="218">
        <f t="shared" si="4"/>
        <v>1</v>
      </c>
      <c r="K61" s="222">
        <f>AVERAGE(workdata!C61:F61)</f>
        <v>318.88625000000002</v>
      </c>
      <c r="L61" s="3">
        <f t="shared" si="5"/>
        <v>273.44</v>
      </c>
      <c r="M61" s="217">
        <f>IFERROR(IF(workdata!H61&gt;=0.75*MAX(workdata!$H61:$Y61),1,workdata!H61/MAX(workdata!$H61:$Y61)),0)*$H61</f>
        <v>1</v>
      </c>
      <c r="N61" s="217">
        <f>IFERROR(IF(workdata!I61&gt;=0.75*MAX(workdata!$H61:$Y61),1,workdata!I61/MAX(workdata!$H61:$Y61)),0)*$H61</f>
        <v>1</v>
      </c>
      <c r="O61" s="217">
        <f>IFERROR(IF(workdata!J61&gt;=0.75*MAX(workdata!$H61:$Y61),1,workdata!J61/MAX(workdata!$H61:$Y61)),0)*$H61</f>
        <v>1</v>
      </c>
      <c r="P61" s="217">
        <f>IFERROR(IF(workdata!K61&gt;=0.75*MAX(workdata!$H61:$Y61),1,workdata!K61/MAX(workdata!$H61:$Y61)),0)*$H61</f>
        <v>1</v>
      </c>
      <c r="Q61" s="217">
        <f>IFERROR(IF(workdata!L61&gt;=0.75*MAX(workdata!$H61:$Y61),1,workdata!L61/MAX(workdata!$H61:$Y61)),0)*$H61</f>
        <v>1</v>
      </c>
      <c r="R61" s="217">
        <f>IFERROR(IF(workdata!M61&gt;=0.75*MAX(workdata!$H61:$Y61),1,workdata!M61/MAX(workdata!$H61:$Y61)),0)*$H61</f>
        <v>1</v>
      </c>
      <c r="S61" s="217">
        <f>IFERROR(IF(workdata!N61&gt;=0.75*MAX(workdata!$H61:$Y61),1,workdata!N61/MAX(workdata!$H61:$Y61)),0)*$H61</f>
        <v>1</v>
      </c>
      <c r="T61" s="217">
        <f>IFERROR(IF(workdata!O61&gt;=0.75*MAX(workdata!$H61:$Y61),1,workdata!O61/MAX(workdata!$H61:$Y61)),0)*$H61</f>
        <v>1</v>
      </c>
      <c r="U61" s="217">
        <f>IFERROR(IF(workdata!P61&gt;=0.75*MAX(workdata!$H61:$Y61),1,workdata!P61/MAX(workdata!$H61:$Y61)),0)*$H61</f>
        <v>1</v>
      </c>
      <c r="V61" s="217">
        <f>IFERROR(IF(workdata!Q61&gt;=0.75*MAX(workdata!$H61:$Y61),1,workdata!Q61/MAX(workdata!$H61:$Y61)),0)*$H61</f>
        <v>1</v>
      </c>
      <c r="W61" s="217">
        <f>IFERROR(IF(workdata!R61&gt;=0.75*MAX(workdata!$H61:$Y61),1,workdata!R61/MAX(workdata!$H61:$Y61)),0)*$H61</f>
        <v>1</v>
      </c>
      <c r="X61" s="217">
        <f>IFERROR(IF(workdata!S61&gt;=0.75*MAX(workdata!$H61:$Y61),1,workdata!S61/MAX(workdata!$H61:$Y61)),0)*$H61</f>
        <v>1</v>
      </c>
      <c r="Y61" s="217">
        <f>IFERROR(IF(workdata!T61&gt;=0.75*MAX(workdata!$H61:$Y61),1,workdata!T61/MAX(workdata!$H61:$Y61)),0)*$H61</f>
        <v>1</v>
      </c>
      <c r="Z61" s="217">
        <f>IFERROR(IF(workdata!U61&gt;=0.75*MAX(workdata!$H61:$Y61),1,workdata!U61/MAX(workdata!$H61:$Y61)),0)*$H61</f>
        <v>1</v>
      </c>
      <c r="AA61" s="217">
        <f>IFERROR(IF(workdata!V61&gt;=0.75*MAX(workdata!$H61:$Y61),1,workdata!V61/MAX(workdata!$H61:$Y61)),0)*$H61</f>
        <v>1</v>
      </c>
      <c r="AB61" s="217">
        <f>IFERROR(IF(workdata!W61&gt;=0.75*MAX(workdata!$H61:$Y61),1,workdata!W61/MAX(workdata!$H61:$Y61)),0)*$H61</f>
        <v>1</v>
      </c>
      <c r="AC61" s="217">
        <f>IFERROR(IF(workdata!X61&gt;=0.75*MAX(workdata!$H61:$Y61),1,workdata!X61/MAX(workdata!$H61:$Y61)),0)*$H61</f>
        <v>1</v>
      </c>
      <c r="AD61" s="217">
        <f>IFERROR(IF(workdata!Y61&gt;=0.75*MAX(workdata!$H61:$Y61),1,workdata!Y61/MAX(workdata!$H61:$Y61)),0)*$H61</f>
        <v>1</v>
      </c>
    </row>
    <row r="62" spans="1:30" x14ac:dyDescent="0.25">
      <c r="A62" s="1">
        <f>workdata!A62</f>
        <v>45476.375</v>
      </c>
      <c r="B62">
        <f t="shared" si="1"/>
        <v>2024</v>
      </c>
      <c r="C62">
        <f t="shared" si="2"/>
        <v>7</v>
      </c>
      <c r="D62">
        <f t="shared" si="0"/>
        <v>3</v>
      </c>
      <c r="E62">
        <v>1000</v>
      </c>
      <c r="F62">
        <v>49890</v>
      </c>
      <c r="G62">
        <f>workdata!B62</f>
        <v>32242</v>
      </c>
      <c r="H62">
        <f t="shared" si="3"/>
        <v>1</v>
      </c>
      <c r="I62" s="217">
        <f>IFERROR(workdata!B62*1000*AUX!H62/(AUX!K62*50000),0)</f>
        <v>0.83838193742233702</v>
      </c>
      <c r="J62" s="218">
        <f t="shared" si="4"/>
        <v>1</v>
      </c>
      <c r="K62" s="222">
        <f>AVERAGE(workdata!C62:F62)</f>
        <v>769.14824999999996</v>
      </c>
      <c r="L62" s="3">
        <f t="shared" si="5"/>
        <v>644.84</v>
      </c>
      <c r="M62" s="217">
        <f>IFERROR(IF(workdata!H62&gt;=0.75*MAX(workdata!$H62:$Y62),1,workdata!H62/MAX(workdata!$H62:$Y62)),0)*$H62</f>
        <v>1</v>
      </c>
      <c r="N62" s="217">
        <f>IFERROR(IF(workdata!I62&gt;=0.75*MAX(workdata!$H62:$Y62),1,workdata!I62/MAX(workdata!$H62:$Y62)),0)*$H62</f>
        <v>1</v>
      </c>
      <c r="O62" s="217">
        <f>IFERROR(IF(workdata!J62&gt;=0.75*MAX(workdata!$H62:$Y62),1,workdata!J62/MAX(workdata!$H62:$Y62)),0)*$H62</f>
        <v>1</v>
      </c>
      <c r="P62" s="217">
        <f>IFERROR(IF(workdata!K62&gt;=0.75*MAX(workdata!$H62:$Y62),1,workdata!K62/MAX(workdata!$H62:$Y62)),0)*$H62</f>
        <v>1</v>
      </c>
      <c r="Q62" s="217">
        <f>IFERROR(IF(workdata!L62&gt;=0.75*MAX(workdata!$H62:$Y62),1,workdata!L62/MAX(workdata!$H62:$Y62)),0)*$H62</f>
        <v>1</v>
      </c>
      <c r="R62" s="217">
        <f>IFERROR(IF(workdata!M62&gt;=0.75*MAX(workdata!$H62:$Y62),1,workdata!M62/MAX(workdata!$H62:$Y62)),0)*$H62</f>
        <v>1</v>
      </c>
      <c r="S62" s="217">
        <f>IFERROR(IF(workdata!N62&gt;=0.75*MAX(workdata!$H62:$Y62),1,workdata!N62/MAX(workdata!$H62:$Y62)),0)*$H62</f>
        <v>1</v>
      </c>
      <c r="T62" s="217">
        <f>IFERROR(IF(workdata!O62&gt;=0.75*MAX(workdata!$H62:$Y62),1,workdata!O62/MAX(workdata!$H62:$Y62)),0)*$H62</f>
        <v>1</v>
      </c>
      <c r="U62" s="217">
        <f>IFERROR(IF(workdata!P62&gt;=0.75*MAX(workdata!$H62:$Y62),1,workdata!P62/MAX(workdata!$H62:$Y62)),0)*$H62</f>
        <v>1</v>
      </c>
      <c r="V62" s="217">
        <f>IFERROR(IF(workdata!Q62&gt;=0.75*MAX(workdata!$H62:$Y62),1,workdata!Q62/MAX(workdata!$H62:$Y62)),0)*$H62</f>
        <v>1</v>
      </c>
      <c r="W62" s="217">
        <f>IFERROR(IF(workdata!R62&gt;=0.75*MAX(workdata!$H62:$Y62),1,workdata!R62/MAX(workdata!$H62:$Y62)),0)*$H62</f>
        <v>1</v>
      </c>
      <c r="X62" s="217">
        <f>IFERROR(IF(workdata!S62&gt;=0.75*MAX(workdata!$H62:$Y62),1,workdata!S62/MAX(workdata!$H62:$Y62)),0)*$H62</f>
        <v>1</v>
      </c>
      <c r="Y62" s="217">
        <f>IFERROR(IF(workdata!T62&gt;=0.75*MAX(workdata!$H62:$Y62),1,workdata!T62/MAX(workdata!$H62:$Y62)),0)*$H62</f>
        <v>1</v>
      </c>
      <c r="Z62" s="217">
        <f>IFERROR(IF(workdata!U62&gt;=0.75*MAX(workdata!$H62:$Y62),1,workdata!U62/MAX(workdata!$H62:$Y62)),0)*$H62</f>
        <v>1</v>
      </c>
      <c r="AA62" s="217">
        <f>IFERROR(IF(workdata!V62&gt;=0.75*MAX(workdata!$H62:$Y62),1,workdata!V62/MAX(workdata!$H62:$Y62)),0)*$H62</f>
        <v>1</v>
      </c>
      <c r="AB62" s="217">
        <f>IFERROR(IF(workdata!W62&gt;=0.75*MAX(workdata!$H62:$Y62),1,workdata!W62/MAX(workdata!$H62:$Y62)),0)*$H62</f>
        <v>1</v>
      </c>
      <c r="AC62" s="217">
        <f>IFERROR(IF(workdata!X62&gt;=0.75*MAX(workdata!$H62:$Y62),1,workdata!X62/MAX(workdata!$H62:$Y62)),0)*$H62</f>
        <v>1</v>
      </c>
      <c r="AD62" s="217">
        <f>IFERROR(IF(workdata!Y62&gt;=0.75*MAX(workdata!$H62:$Y62),1,workdata!Y62/MAX(workdata!$H62:$Y62)),0)*$H62</f>
        <v>1</v>
      </c>
    </row>
    <row r="63" spans="1:30" x14ac:dyDescent="0.25">
      <c r="A63" s="1">
        <f>workdata!A63</f>
        <v>45476.416666666664</v>
      </c>
      <c r="B63">
        <f t="shared" si="1"/>
        <v>2024</v>
      </c>
      <c r="C63">
        <f t="shared" si="2"/>
        <v>7</v>
      </c>
      <c r="D63">
        <f t="shared" si="0"/>
        <v>3</v>
      </c>
      <c r="E63">
        <v>1000</v>
      </c>
      <c r="F63">
        <v>49890</v>
      </c>
      <c r="G63">
        <f>workdata!B63</f>
        <v>37777</v>
      </c>
      <c r="H63">
        <f t="shared" si="3"/>
        <v>1</v>
      </c>
      <c r="I63" s="217">
        <f>IFERROR(workdata!B63*1000*AUX!H63/(AUX!K63*50000),0)</f>
        <v>0.82623538478741143</v>
      </c>
      <c r="J63" s="218">
        <f t="shared" si="4"/>
        <v>1</v>
      </c>
      <c r="K63" s="222">
        <f>AVERAGE(workdata!C63:F63)</f>
        <v>914.43674999999996</v>
      </c>
      <c r="L63" s="3">
        <f t="shared" si="5"/>
        <v>755.54</v>
      </c>
      <c r="M63" s="217">
        <f>IFERROR(IF(workdata!H63&gt;=0.75*MAX(workdata!$H63:$Y63),1,workdata!H63/MAX(workdata!$H63:$Y63)),0)*$H63</f>
        <v>1</v>
      </c>
      <c r="N63" s="217">
        <f>IFERROR(IF(workdata!I63&gt;=0.75*MAX(workdata!$H63:$Y63),1,workdata!I63/MAX(workdata!$H63:$Y63)),0)*$H63</f>
        <v>1</v>
      </c>
      <c r="O63" s="217">
        <f>IFERROR(IF(workdata!J63&gt;=0.75*MAX(workdata!$H63:$Y63),1,workdata!J63/MAX(workdata!$H63:$Y63)),0)*$H63</f>
        <v>1</v>
      </c>
      <c r="P63" s="217">
        <f>IFERROR(IF(workdata!K63&gt;=0.75*MAX(workdata!$H63:$Y63),1,workdata!K63/MAX(workdata!$H63:$Y63)),0)*$H63</f>
        <v>1</v>
      </c>
      <c r="Q63" s="217">
        <f>IFERROR(IF(workdata!L63&gt;=0.75*MAX(workdata!$H63:$Y63),1,workdata!L63/MAX(workdata!$H63:$Y63)),0)*$H63</f>
        <v>1</v>
      </c>
      <c r="R63" s="217">
        <f>IFERROR(IF(workdata!M63&gt;=0.75*MAX(workdata!$H63:$Y63),1,workdata!M63/MAX(workdata!$H63:$Y63)),0)*$H63</f>
        <v>1</v>
      </c>
      <c r="S63" s="217">
        <f>IFERROR(IF(workdata!N63&gt;=0.75*MAX(workdata!$H63:$Y63),1,workdata!N63/MAX(workdata!$H63:$Y63)),0)*$H63</f>
        <v>1</v>
      </c>
      <c r="T63" s="217">
        <f>IFERROR(IF(workdata!O63&gt;=0.75*MAX(workdata!$H63:$Y63),1,workdata!O63/MAX(workdata!$H63:$Y63)),0)*$H63</f>
        <v>1</v>
      </c>
      <c r="U63" s="217">
        <f>IFERROR(IF(workdata!P63&gt;=0.75*MAX(workdata!$H63:$Y63),1,workdata!P63/MAX(workdata!$H63:$Y63)),0)*$H63</f>
        <v>1</v>
      </c>
      <c r="V63" s="217">
        <f>IFERROR(IF(workdata!Q63&gt;=0.75*MAX(workdata!$H63:$Y63),1,workdata!Q63/MAX(workdata!$H63:$Y63)),0)*$H63</f>
        <v>1</v>
      </c>
      <c r="W63" s="217">
        <f>IFERROR(IF(workdata!R63&gt;=0.75*MAX(workdata!$H63:$Y63),1,workdata!R63/MAX(workdata!$H63:$Y63)),0)*$H63</f>
        <v>1</v>
      </c>
      <c r="X63" s="217">
        <f>IFERROR(IF(workdata!S63&gt;=0.75*MAX(workdata!$H63:$Y63),1,workdata!S63/MAX(workdata!$H63:$Y63)),0)*$H63</f>
        <v>1</v>
      </c>
      <c r="Y63" s="217">
        <f>IFERROR(IF(workdata!T63&gt;=0.75*MAX(workdata!$H63:$Y63),1,workdata!T63/MAX(workdata!$H63:$Y63)),0)*$H63</f>
        <v>1</v>
      </c>
      <c r="Z63" s="217">
        <f>IFERROR(IF(workdata!U63&gt;=0.75*MAX(workdata!$H63:$Y63),1,workdata!U63/MAX(workdata!$H63:$Y63)),0)*$H63</f>
        <v>1</v>
      </c>
      <c r="AA63" s="217">
        <f>IFERROR(IF(workdata!V63&gt;=0.75*MAX(workdata!$H63:$Y63),1,workdata!V63/MAX(workdata!$H63:$Y63)),0)*$H63</f>
        <v>1</v>
      </c>
      <c r="AB63" s="217">
        <f>IFERROR(IF(workdata!W63&gt;=0.75*MAX(workdata!$H63:$Y63),1,workdata!W63/MAX(workdata!$H63:$Y63)),0)*$H63</f>
        <v>1</v>
      </c>
      <c r="AC63" s="217">
        <f>IFERROR(IF(workdata!X63&gt;=0.75*MAX(workdata!$H63:$Y63),1,workdata!X63/MAX(workdata!$H63:$Y63)),0)*$H63</f>
        <v>1</v>
      </c>
      <c r="AD63" s="217">
        <f>IFERROR(IF(workdata!Y63&gt;=0.75*MAX(workdata!$H63:$Y63),1,workdata!Y63/MAX(workdata!$H63:$Y63)),0)*$H63</f>
        <v>1</v>
      </c>
    </row>
    <row r="64" spans="1:30" x14ac:dyDescent="0.25">
      <c r="A64" s="1">
        <f>workdata!A64</f>
        <v>45476.458333333336</v>
      </c>
      <c r="B64">
        <f t="shared" si="1"/>
        <v>2024</v>
      </c>
      <c r="C64">
        <f t="shared" si="2"/>
        <v>7</v>
      </c>
      <c r="D64">
        <f t="shared" si="0"/>
        <v>3</v>
      </c>
      <c r="E64">
        <v>1000</v>
      </c>
      <c r="F64">
        <v>49890</v>
      </c>
      <c r="G64">
        <f>workdata!B64</f>
        <v>39988</v>
      </c>
      <c r="H64">
        <f t="shared" si="3"/>
        <v>1</v>
      </c>
      <c r="I64" s="217">
        <f>IFERROR(workdata!B64*1000*AUX!H64/(AUX!K64*50000),0)</f>
        <v>0.82926160349037259</v>
      </c>
      <c r="J64" s="218">
        <f t="shared" si="4"/>
        <v>1</v>
      </c>
      <c r="K64" s="222">
        <f>AVERAGE(workdata!C64:F64)</f>
        <v>964.42425000000003</v>
      </c>
      <c r="L64" s="3">
        <f t="shared" si="5"/>
        <v>799.76</v>
      </c>
      <c r="M64" s="217">
        <f>IFERROR(IF(workdata!H64&gt;=0.75*MAX(workdata!$H64:$Y64),1,workdata!H64/MAX(workdata!$H64:$Y64)),0)*$H64</f>
        <v>1</v>
      </c>
      <c r="N64" s="217">
        <f>IFERROR(IF(workdata!I64&gt;=0.75*MAX(workdata!$H64:$Y64),1,workdata!I64/MAX(workdata!$H64:$Y64)),0)*$H64</f>
        <v>1</v>
      </c>
      <c r="O64" s="217">
        <f>IFERROR(IF(workdata!J64&gt;=0.75*MAX(workdata!$H64:$Y64),1,workdata!J64/MAX(workdata!$H64:$Y64)),0)*$H64</f>
        <v>1</v>
      </c>
      <c r="P64" s="217">
        <f>IFERROR(IF(workdata!K64&gt;=0.75*MAX(workdata!$H64:$Y64),1,workdata!K64/MAX(workdata!$H64:$Y64)),0)*$H64</f>
        <v>1</v>
      </c>
      <c r="Q64" s="217">
        <f>IFERROR(IF(workdata!L64&gt;=0.75*MAX(workdata!$H64:$Y64),1,workdata!L64/MAX(workdata!$H64:$Y64)),0)*$H64</f>
        <v>1</v>
      </c>
      <c r="R64" s="217">
        <f>IFERROR(IF(workdata!M64&gt;=0.75*MAX(workdata!$H64:$Y64),1,workdata!M64/MAX(workdata!$H64:$Y64)),0)*$H64</f>
        <v>1</v>
      </c>
      <c r="S64" s="217">
        <f>IFERROR(IF(workdata!N64&gt;=0.75*MAX(workdata!$H64:$Y64),1,workdata!N64/MAX(workdata!$H64:$Y64)),0)*$H64</f>
        <v>1</v>
      </c>
      <c r="T64" s="217">
        <f>IFERROR(IF(workdata!O64&gt;=0.75*MAX(workdata!$H64:$Y64),1,workdata!O64/MAX(workdata!$H64:$Y64)),0)*$H64</f>
        <v>1</v>
      </c>
      <c r="U64" s="217">
        <f>IFERROR(IF(workdata!P64&gt;=0.75*MAX(workdata!$H64:$Y64),1,workdata!P64/MAX(workdata!$H64:$Y64)),0)*$H64</f>
        <v>1</v>
      </c>
      <c r="V64" s="217">
        <f>IFERROR(IF(workdata!Q64&gt;=0.75*MAX(workdata!$H64:$Y64),1,workdata!Q64/MAX(workdata!$H64:$Y64)),0)*$H64</f>
        <v>1</v>
      </c>
      <c r="W64" s="217">
        <f>IFERROR(IF(workdata!R64&gt;=0.75*MAX(workdata!$H64:$Y64),1,workdata!R64/MAX(workdata!$H64:$Y64)),0)*$H64</f>
        <v>1</v>
      </c>
      <c r="X64" s="217">
        <f>IFERROR(IF(workdata!S64&gt;=0.75*MAX(workdata!$H64:$Y64),1,workdata!S64/MAX(workdata!$H64:$Y64)),0)*$H64</f>
        <v>1</v>
      </c>
      <c r="Y64" s="217">
        <f>IFERROR(IF(workdata!T64&gt;=0.75*MAX(workdata!$H64:$Y64),1,workdata!T64/MAX(workdata!$H64:$Y64)),0)*$H64</f>
        <v>1</v>
      </c>
      <c r="Z64" s="217">
        <f>IFERROR(IF(workdata!U64&gt;=0.75*MAX(workdata!$H64:$Y64),1,workdata!U64/MAX(workdata!$H64:$Y64)),0)*$H64</f>
        <v>1</v>
      </c>
      <c r="AA64" s="217">
        <f>IFERROR(IF(workdata!V64&gt;=0.75*MAX(workdata!$H64:$Y64),1,workdata!V64/MAX(workdata!$H64:$Y64)),0)*$H64</f>
        <v>1</v>
      </c>
      <c r="AB64" s="217">
        <f>IFERROR(IF(workdata!W64&gt;=0.75*MAX(workdata!$H64:$Y64),1,workdata!W64/MAX(workdata!$H64:$Y64)),0)*$H64</f>
        <v>1</v>
      </c>
      <c r="AC64" s="217">
        <f>IFERROR(IF(workdata!X64&gt;=0.75*MAX(workdata!$H64:$Y64),1,workdata!X64/MAX(workdata!$H64:$Y64)),0)*$H64</f>
        <v>1</v>
      </c>
      <c r="AD64" s="217">
        <f>IFERROR(IF(workdata!Y64&gt;=0.75*MAX(workdata!$H64:$Y64),1,workdata!Y64/MAX(workdata!$H64:$Y64)),0)*$H64</f>
        <v>1</v>
      </c>
    </row>
    <row r="65" spans="1:30" x14ac:dyDescent="0.25">
      <c r="A65" s="1">
        <f>workdata!A65</f>
        <v>45476.5</v>
      </c>
      <c r="B65">
        <f t="shared" si="1"/>
        <v>2024</v>
      </c>
      <c r="C65">
        <f t="shared" si="2"/>
        <v>7</v>
      </c>
      <c r="D65">
        <f t="shared" si="0"/>
        <v>3</v>
      </c>
      <c r="E65">
        <v>1000</v>
      </c>
      <c r="F65">
        <v>49890</v>
      </c>
      <c r="G65">
        <f>workdata!B65</f>
        <v>39646</v>
      </c>
      <c r="H65">
        <f t="shared" si="3"/>
        <v>1</v>
      </c>
      <c r="I65" s="217">
        <f>IFERROR(workdata!B65*1000*AUX!H65/(AUX!K65*50000),0)</f>
        <v>0.81032973170321054</v>
      </c>
      <c r="J65" s="218">
        <f t="shared" si="4"/>
        <v>1</v>
      </c>
      <c r="K65" s="222">
        <f>AVERAGE(workdata!C65:F65)</f>
        <v>978.51525000000004</v>
      </c>
      <c r="L65" s="3">
        <f t="shared" si="5"/>
        <v>792.92000000000007</v>
      </c>
      <c r="M65" s="217">
        <f>IFERROR(IF(workdata!H65&gt;=0.75*MAX(workdata!$H65:$Y65),1,workdata!H65/MAX(workdata!$H65:$Y65)),0)*$H65</f>
        <v>1</v>
      </c>
      <c r="N65" s="217">
        <f>IFERROR(IF(workdata!I65&gt;=0.75*MAX(workdata!$H65:$Y65),1,workdata!I65/MAX(workdata!$H65:$Y65)),0)*$H65</f>
        <v>1</v>
      </c>
      <c r="O65" s="217">
        <f>IFERROR(IF(workdata!J65&gt;=0.75*MAX(workdata!$H65:$Y65),1,workdata!J65/MAX(workdata!$H65:$Y65)),0)*$H65</f>
        <v>1</v>
      </c>
      <c r="P65" s="217">
        <f>IFERROR(IF(workdata!K65&gt;=0.75*MAX(workdata!$H65:$Y65),1,workdata!K65/MAX(workdata!$H65:$Y65)),0)*$H65</f>
        <v>1</v>
      </c>
      <c r="Q65" s="217">
        <f>IFERROR(IF(workdata!L65&gt;=0.75*MAX(workdata!$H65:$Y65),1,workdata!L65/MAX(workdata!$H65:$Y65)),0)*$H65</f>
        <v>1</v>
      </c>
      <c r="R65" s="217">
        <f>IFERROR(IF(workdata!M65&gt;=0.75*MAX(workdata!$H65:$Y65),1,workdata!M65/MAX(workdata!$H65:$Y65)),0)*$H65</f>
        <v>1</v>
      </c>
      <c r="S65" s="217">
        <f>IFERROR(IF(workdata!N65&gt;=0.75*MAX(workdata!$H65:$Y65),1,workdata!N65/MAX(workdata!$H65:$Y65)),0)*$H65</f>
        <v>1</v>
      </c>
      <c r="T65" s="217">
        <f>IFERROR(IF(workdata!O65&gt;=0.75*MAX(workdata!$H65:$Y65),1,workdata!O65/MAX(workdata!$H65:$Y65)),0)*$H65</f>
        <v>1</v>
      </c>
      <c r="U65" s="217">
        <f>IFERROR(IF(workdata!P65&gt;=0.75*MAX(workdata!$H65:$Y65),1,workdata!P65/MAX(workdata!$H65:$Y65)),0)*$H65</f>
        <v>1</v>
      </c>
      <c r="V65" s="217">
        <f>IFERROR(IF(workdata!Q65&gt;=0.75*MAX(workdata!$H65:$Y65),1,workdata!Q65/MAX(workdata!$H65:$Y65)),0)*$H65</f>
        <v>1</v>
      </c>
      <c r="W65" s="217">
        <f>IFERROR(IF(workdata!R65&gt;=0.75*MAX(workdata!$H65:$Y65),1,workdata!R65/MAX(workdata!$H65:$Y65)),0)*$H65</f>
        <v>1</v>
      </c>
      <c r="X65" s="217">
        <f>IFERROR(IF(workdata!S65&gt;=0.75*MAX(workdata!$H65:$Y65),1,workdata!S65/MAX(workdata!$H65:$Y65)),0)*$H65</f>
        <v>1</v>
      </c>
      <c r="Y65" s="217">
        <f>IFERROR(IF(workdata!T65&gt;=0.75*MAX(workdata!$H65:$Y65),1,workdata!T65/MAX(workdata!$H65:$Y65)),0)*$H65</f>
        <v>1</v>
      </c>
      <c r="Z65" s="217">
        <f>IFERROR(IF(workdata!U65&gt;=0.75*MAX(workdata!$H65:$Y65),1,workdata!U65/MAX(workdata!$H65:$Y65)),0)*$H65</f>
        <v>1</v>
      </c>
      <c r="AA65" s="217">
        <f>IFERROR(IF(workdata!V65&gt;=0.75*MAX(workdata!$H65:$Y65),1,workdata!V65/MAX(workdata!$H65:$Y65)),0)*$H65</f>
        <v>1</v>
      </c>
      <c r="AB65" s="217">
        <f>IFERROR(IF(workdata!W65&gt;=0.75*MAX(workdata!$H65:$Y65),1,workdata!W65/MAX(workdata!$H65:$Y65)),0)*$H65</f>
        <v>1</v>
      </c>
      <c r="AC65" s="217">
        <f>IFERROR(IF(workdata!X65&gt;=0.75*MAX(workdata!$H65:$Y65),1,workdata!X65/MAX(workdata!$H65:$Y65)),0)*$H65</f>
        <v>1</v>
      </c>
      <c r="AD65" s="217">
        <f>IFERROR(IF(workdata!Y65&gt;=0.75*MAX(workdata!$H65:$Y65),1,workdata!Y65/MAX(workdata!$H65:$Y65)),0)*$H65</f>
        <v>1</v>
      </c>
    </row>
    <row r="66" spans="1:30" x14ac:dyDescent="0.25">
      <c r="A66" s="1">
        <f>workdata!A66</f>
        <v>45476.541666666664</v>
      </c>
      <c r="B66">
        <f t="shared" si="1"/>
        <v>2024</v>
      </c>
      <c r="C66">
        <f t="shared" si="2"/>
        <v>7</v>
      </c>
      <c r="D66">
        <f t="shared" si="0"/>
        <v>3</v>
      </c>
      <c r="E66">
        <v>1000</v>
      </c>
      <c r="F66">
        <v>49890</v>
      </c>
      <c r="G66">
        <f>workdata!B66</f>
        <v>40309</v>
      </c>
      <c r="H66">
        <f t="shared" si="3"/>
        <v>1</v>
      </c>
      <c r="I66" s="217">
        <f>IFERROR(workdata!B66*1000*AUX!H66/(AUX!K66*50000),0)</f>
        <v>0.8247897306936407</v>
      </c>
      <c r="J66" s="218">
        <f t="shared" si="4"/>
        <v>1</v>
      </c>
      <c r="K66" s="222">
        <f>AVERAGE(workdata!C66:F66)</f>
        <v>977.4369999999999</v>
      </c>
      <c r="L66" s="3">
        <f t="shared" si="5"/>
        <v>806.18</v>
      </c>
      <c r="M66" s="217">
        <f>IFERROR(IF(workdata!H66&gt;=0.75*MAX(workdata!$H66:$Y66),1,workdata!H66/MAX(workdata!$H66:$Y66)),0)*$H66</f>
        <v>1</v>
      </c>
      <c r="N66" s="217">
        <f>IFERROR(IF(workdata!I66&gt;=0.75*MAX(workdata!$H66:$Y66),1,workdata!I66/MAX(workdata!$H66:$Y66)),0)*$H66</f>
        <v>1</v>
      </c>
      <c r="O66" s="217">
        <f>IFERROR(IF(workdata!J66&gt;=0.75*MAX(workdata!$H66:$Y66),1,workdata!J66/MAX(workdata!$H66:$Y66)),0)*$H66</f>
        <v>1</v>
      </c>
      <c r="P66" s="217">
        <f>IFERROR(IF(workdata!K66&gt;=0.75*MAX(workdata!$H66:$Y66),1,workdata!K66/MAX(workdata!$H66:$Y66)),0)*$H66</f>
        <v>1</v>
      </c>
      <c r="Q66" s="217">
        <f>IFERROR(IF(workdata!L66&gt;=0.75*MAX(workdata!$H66:$Y66),1,workdata!L66/MAX(workdata!$H66:$Y66)),0)*$H66</f>
        <v>1</v>
      </c>
      <c r="R66" s="217">
        <f>IFERROR(IF(workdata!M66&gt;=0.75*MAX(workdata!$H66:$Y66),1,workdata!M66/MAX(workdata!$H66:$Y66)),0)*$H66</f>
        <v>1</v>
      </c>
      <c r="S66" s="217">
        <f>IFERROR(IF(workdata!N66&gt;=0.75*MAX(workdata!$H66:$Y66),1,workdata!N66/MAX(workdata!$H66:$Y66)),0)*$H66</f>
        <v>1</v>
      </c>
      <c r="T66" s="217">
        <f>IFERROR(IF(workdata!O66&gt;=0.75*MAX(workdata!$H66:$Y66),1,workdata!O66/MAX(workdata!$H66:$Y66)),0)*$H66</f>
        <v>1</v>
      </c>
      <c r="U66" s="217">
        <f>IFERROR(IF(workdata!P66&gt;=0.75*MAX(workdata!$H66:$Y66),1,workdata!P66/MAX(workdata!$H66:$Y66)),0)*$H66</f>
        <v>1</v>
      </c>
      <c r="V66" s="217">
        <f>IFERROR(IF(workdata!Q66&gt;=0.75*MAX(workdata!$H66:$Y66),1,workdata!Q66/MAX(workdata!$H66:$Y66)),0)*$H66</f>
        <v>1</v>
      </c>
      <c r="W66" s="217">
        <f>IFERROR(IF(workdata!R66&gt;=0.75*MAX(workdata!$H66:$Y66),1,workdata!R66/MAX(workdata!$H66:$Y66)),0)*$H66</f>
        <v>1</v>
      </c>
      <c r="X66" s="217">
        <f>IFERROR(IF(workdata!S66&gt;=0.75*MAX(workdata!$H66:$Y66),1,workdata!S66/MAX(workdata!$H66:$Y66)),0)*$H66</f>
        <v>1</v>
      </c>
      <c r="Y66" s="217">
        <f>IFERROR(IF(workdata!T66&gt;=0.75*MAX(workdata!$H66:$Y66),1,workdata!T66/MAX(workdata!$H66:$Y66)),0)*$H66</f>
        <v>1</v>
      </c>
      <c r="Z66" s="217">
        <f>IFERROR(IF(workdata!U66&gt;=0.75*MAX(workdata!$H66:$Y66),1,workdata!U66/MAX(workdata!$H66:$Y66)),0)*$H66</f>
        <v>1</v>
      </c>
      <c r="AA66" s="217">
        <f>IFERROR(IF(workdata!V66&gt;=0.75*MAX(workdata!$H66:$Y66),1,workdata!V66/MAX(workdata!$H66:$Y66)),0)*$H66</f>
        <v>1</v>
      </c>
      <c r="AB66" s="217">
        <f>IFERROR(IF(workdata!W66&gt;=0.75*MAX(workdata!$H66:$Y66),1,workdata!W66/MAX(workdata!$H66:$Y66)),0)*$H66</f>
        <v>1</v>
      </c>
      <c r="AC66" s="217">
        <f>IFERROR(IF(workdata!X66&gt;=0.75*MAX(workdata!$H66:$Y66),1,workdata!X66/MAX(workdata!$H66:$Y66)),0)*$H66</f>
        <v>1</v>
      </c>
      <c r="AD66" s="217">
        <f>IFERROR(IF(workdata!Y66&gt;=0.75*MAX(workdata!$H66:$Y66),1,workdata!Y66/MAX(workdata!$H66:$Y66)),0)*$H66</f>
        <v>1</v>
      </c>
    </row>
    <row r="67" spans="1:30" x14ac:dyDescent="0.25">
      <c r="A67" s="1">
        <f>workdata!A67</f>
        <v>45476.583333333336</v>
      </c>
      <c r="B67">
        <f t="shared" si="1"/>
        <v>2024</v>
      </c>
      <c r="C67">
        <f t="shared" si="2"/>
        <v>7</v>
      </c>
      <c r="D67">
        <f t="shared" si="0"/>
        <v>3</v>
      </c>
      <c r="E67">
        <v>1000</v>
      </c>
      <c r="F67">
        <v>49890</v>
      </c>
      <c r="G67">
        <f>workdata!B67</f>
        <v>41897</v>
      </c>
      <c r="H67">
        <f t="shared" si="3"/>
        <v>1</v>
      </c>
      <c r="I67" s="217">
        <f>IFERROR(workdata!B67*1000*AUX!H67/(AUX!K67*50000),0)</f>
        <v>0.85937319722540007</v>
      </c>
      <c r="J67" s="218">
        <f t="shared" si="4"/>
        <v>1</v>
      </c>
      <c r="K67" s="222">
        <f>AVERAGE(workdata!C67:F67)</f>
        <v>975.05950000000007</v>
      </c>
      <c r="L67" s="3">
        <f t="shared" si="5"/>
        <v>837.94</v>
      </c>
      <c r="M67" s="217">
        <f>IFERROR(IF(workdata!H67&gt;=0.75*MAX(workdata!$H67:$Y67),1,workdata!H67/MAX(workdata!$H67:$Y67)),0)*$H67</f>
        <v>1</v>
      </c>
      <c r="N67" s="217">
        <f>IFERROR(IF(workdata!I67&gt;=0.75*MAX(workdata!$H67:$Y67),1,workdata!I67/MAX(workdata!$H67:$Y67)),0)*$H67</f>
        <v>1</v>
      </c>
      <c r="O67" s="217">
        <f>IFERROR(IF(workdata!J67&gt;=0.75*MAX(workdata!$H67:$Y67),1,workdata!J67/MAX(workdata!$H67:$Y67)),0)*$H67</f>
        <v>1</v>
      </c>
      <c r="P67" s="217">
        <f>IFERROR(IF(workdata!K67&gt;=0.75*MAX(workdata!$H67:$Y67),1,workdata!K67/MAX(workdata!$H67:$Y67)),0)*$H67</f>
        <v>1</v>
      </c>
      <c r="Q67" s="217">
        <f>IFERROR(IF(workdata!L67&gt;=0.75*MAX(workdata!$H67:$Y67),1,workdata!L67/MAX(workdata!$H67:$Y67)),0)*$H67</f>
        <v>1</v>
      </c>
      <c r="R67" s="217">
        <f>IFERROR(IF(workdata!M67&gt;=0.75*MAX(workdata!$H67:$Y67),1,workdata!M67/MAX(workdata!$H67:$Y67)),0)*$H67</f>
        <v>1</v>
      </c>
      <c r="S67" s="217">
        <f>IFERROR(IF(workdata!N67&gt;=0.75*MAX(workdata!$H67:$Y67),1,workdata!N67/MAX(workdata!$H67:$Y67)),0)*$H67</f>
        <v>1</v>
      </c>
      <c r="T67" s="217">
        <f>IFERROR(IF(workdata!O67&gt;=0.75*MAX(workdata!$H67:$Y67),1,workdata!O67/MAX(workdata!$H67:$Y67)),0)*$H67</f>
        <v>1</v>
      </c>
      <c r="U67" s="217">
        <f>IFERROR(IF(workdata!P67&gt;=0.75*MAX(workdata!$H67:$Y67),1,workdata!P67/MAX(workdata!$H67:$Y67)),0)*$H67</f>
        <v>1</v>
      </c>
      <c r="V67" s="217">
        <f>IFERROR(IF(workdata!Q67&gt;=0.75*MAX(workdata!$H67:$Y67),1,workdata!Q67/MAX(workdata!$H67:$Y67)),0)*$H67</f>
        <v>1</v>
      </c>
      <c r="W67" s="217">
        <f>IFERROR(IF(workdata!R67&gt;=0.75*MAX(workdata!$H67:$Y67),1,workdata!R67/MAX(workdata!$H67:$Y67)),0)*$H67</f>
        <v>1</v>
      </c>
      <c r="X67" s="217">
        <f>IFERROR(IF(workdata!S67&gt;=0.75*MAX(workdata!$H67:$Y67),1,workdata!S67/MAX(workdata!$H67:$Y67)),0)*$H67</f>
        <v>1</v>
      </c>
      <c r="Y67" s="217">
        <f>IFERROR(IF(workdata!T67&gt;=0.75*MAX(workdata!$H67:$Y67),1,workdata!T67/MAX(workdata!$H67:$Y67)),0)*$H67</f>
        <v>1</v>
      </c>
      <c r="Z67" s="217">
        <f>IFERROR(IF(workdata!U67&gt;=0.75*MAX(workdata!$H67:$Y67),1,workdata!U67/MAX(workdata!$H67:$Y67)),0)*$H67</f>
        <v>1</v>
      </c>
      <c r="AA67" s="217">
        <f>IFERROR(IF(workdata!V67&gt;=0.75*MAX(workdata!$H67:$Y67),1,workdata!V67/MAX(workdata!$H67:$Y67)),0)*$H67</f>
        <v>1</v>
      </c>
      <c r="AB67" s="217">
        <f>IFERROR(IF(workdata!W67&gt;=0.75*MAX(workdata!$H67:$Y67),1,workdata!W67/MAX(workdata!$H67:$Y67)),0)*$H67</f>
        <v>1</v>
      </c>
      <c r="AC67" s="217">
        <f>IFERROR(IF(workdata!X67&gt;=0.75*MAX(workdata!$H67:$Y67),1,workdata!X67/MAX(workdata!$H67:$Y67)),0)*$H67</f>
        <v>1</v>
      </c>
      <c r="AD67" s="217">
        <f>IFERROR(IF(workdata!Y67&gt;=0.75*MAX(workdata!$H67:$Y67),1,workdata!Y67/MAX(workdata!$H67:$Y67)),0)*$H67</f>
        <v>1</v>
      </c>
    </row>
    <row r="68" spans="1:30" x14ac:dyDescent="0.25">
      <c r="A68" s="1">
        <f>workdata!A68</f>
        <v>45476.625</v>
      </c>
      <c r="B68">
        <f t="shared" si="1"/>
        <v>2024</v>
      </c>
      <c r="C68">
        <f t="shared" si="2"/>
        <v>7</v>
      </c>
      <c r="D68">
        <f t="shared" si="0"/>
        <v>3</v>
      </c>
      <c r="E68">
        <v>1000</v>
      </c>
      <c r="F68">
        <v>49890</v>
      </c>
      <c r="G68">
        <f>workdata!B68</f>
        <v>42164</v>
      </c>
      <c r="H68">
        <f t="shared" si="3"/>
        <v>1</v>
      </c>
      <c r="I68" s="217">
        <f>IFERROR(workdata!B68*1000*AUX!H68/(AUX!K68*50000),0)</f>
        <v>0.86624257473162958</v>
      </c>
      <c r="J68" s="218">
        <f t="shared" si="4"/>
        <v>1</v>
      </c>
      <c r="K68" s="222">
        <f>AVERAGE(workdata!C68:F68)</f>
        <v>973.49175000000014</v>
      </c>
      <c r="L68" s="3">
        <f t="shared" si="5"/>
        <v>843.28</v>
      </c>
      <c r="M68" s="217">
        <f>IFERROR(IF(workdata!H68&gt;=0.75*MAX(workdata!$H68:$Y68),1,workdata!H68/MAX(workdata!$H68:$Y68)),0)*$H68</f>
        <v>1</v>
      </c>
      <c r="N68" s="217">
        <f>IFERROR(IF(workdata!I68&gt;=0.75*MAX(workdata!$H68:$Y68),1,workdata!I68/MAX(workdata!$H68:$Y68)),0)*$H68</f>
        <v>1</v>
      </c>
      <c r="O68" s="217">
        <f>IFERROR(IF(workdata!J68&gt;=0.75*MAX(workdata!$H68:$Y68),1,workdata!J68/MAX(workdata!$H68:$Y68)),0)*$H68</f>
        <v>1</v>
      </c>
      <c r="P68" s="217">
        <f>IFERROR(IF(workdata!K68&gt;=0.75*MAX(workdata!$H68:$Y68),1,workdata!K68/MAX(workdata!$H68:$Y68)),0)*$H68</f>
        <v>1</v>
      </c>
      <c r="Q68" s="217">
        <f>IFERROR(IF(workdata!L68&gt;=0.75*MAX(workdata!$H68:$Y68),1,workdata!L68/MAX(workdata!$H68:$Y68)),0)*$H68</f>
        <v>1</v>
      </c>
      <c r="R68" s="217">
        <f>IFERROR(IF(workdata!M68&gt;=0.75*MAX(workdata!$H68:$Y68),1,workdata!M68/MAX(workdata!$H68:$Y68)),0)*$H68</f>
        <v>1</v>
      </c>
      <c r="S68" s="217">
        <f>IFERROR(IF(workdata!N68&gt;=0.75*MAX(workdata!$H68:$Y68),1,workdata!N68/MAX(workdata!$H68:$Y68)),0)*$H68</f>
        <v>1</v>
      </c>
      <c r="T68" s="217">
        <f>IFERROR(IF(workdata!O68&gt;=0.75*MAX(workdata!$H68:$Y68),1,workdata!O68/MAX(workdata!$H68:$Y68)),0)*$H68</f>
        <v>1</v>
      </c>
      <c r="U68" s="217">
        <f>IFERROR(IF(workdata!P68&gt;=0.75*MAX(workdata!$H68:$Y68),1,workdata!P68/MAX(workdata!$H68:$Y68)),0)*$H68</f>
        <v>1</v>
      </c>
      <c r="V68" s="217">
        <f>IFERROR(IF(workdata!Q68&gt;=0.75*MAX(workdata!$H68:$Y68),1,workdata!Q68/MAX(workdata!$H68:$Y68)),0)*$H68</f>
        <v>1</v>
      </c>
      <c r="W68" s="217">
        <f>IFERROR(IF(workdata!R68&gt;=0.75*MAX(workdata!$H68:$Y68),1,workdata!R68/MAX(workdata!$H68:$Y68)),0)*$H68</f>
        <v>1</v>
      </c>
      <c r="X68" s="217">
        <f>IFERROR(IF(workdata!S68&gt;=0.75*MAX(workdata!$H68:$Y68),1,workdata!S68/MAX(workdata!$H68:$Y68)),0)*$H68</f>
        <v>1</v>
      </c>
      <c r="Y68" s="217">
        <f>IFERROR(IF(workdata!T68&gt;=0.75*MAX(workdata!$H68:$Y68),1,workdata!T68/MAX(workdata!$H68:$Y68)),0)*$H68</f>
        <v>1</v>
      </c>
      <c r="Z68" s="217">
        <f>IFERROR(IF(workdata!U68&gt;=0.75*MAX(workdata!$H68:$Y68),1,workdata!U68/MAX(workdata!$H68:$Y68)),0)*$H68</f>
        <v>1</v>
      </c>
      <c r="AA68" s="217">
        <f>IFERROR(IF(workdata!V68&gt;=0.75*MAX(workdata!$H68:$Y68),1,workdata!V68/MAX(workdata!$H68:$Y68)),0)*$H68</f>
        <v>1</v>
      </c>
      <c r="AB68" s="217">
        <f>IFERROR(IF(workdata!W68&gt;=0.75*MAX(workdata!$H68:$Y68),1,workdata!W68/MAX(workdata!$H68:$Y68)),0)*$H68</f>
        <v>1</v>
      </c>
      <c r="AC68" s="217">
        <f>IFERROR(IF(workdata!X68&gt;=0.75*MAX(workdata!$H68:$Y68),1,workdata!X68/MAX(workdata!$H68:$Y68)),0)*$H68</f>
        <v>1</v>
      </c>
      <c r="AD68" s="217">
        <f>IFERROR(IF(workdata!Y68&gt;=0.75*MAX(workdata!$H68:$Y68),1,workdata!Y68/MAX(workdata!$H68:$Y68)),0)*$H68</f>
        <v>1</v>
      </c>
    </row>
    <row r="69" spans="1:30" x14ac:dyDescent="0.25">
      <c r="A69" s="1">
        <f>workdata!A69</f>
        <v>45476.666666666664</v>
      </c>
      <c r="B69">
        <f t="shared" si="1"/>
        <v>2024</v>
      </c>
      <c r="C69">
        <f t="shared" si="2"/>
        <v>7</v>
      </c>
      <c r="D69">
        <f t="shared" ref="D69:D132" si="6">DAY(A69)</f>
        <v>3</v>
      </c>
      <c r="E69">
        <v>1000</v>
      </c>
      <c r="F69">
        <v>49890</v>
      </c>
      <c r="G69">
        <f>workdata!B69</f>
        <v>41103</v>
      </c>
      <c r="H69">
        <f t="shared" si="3"/>
        <v>1</v>
      </c>
      <c r="I69" s="217">
        <f>IFERROR(workdata!B69*1000*AUX!H69/(AUX!K69*50000),0)</f>
        <v>0.84004966354481214</v>
      </c>
      <c r="J69" s="218">
        <f t="shared" si="4"/>
        <v>1</v>
      </c>
      <c r="K69" s="222">
        <f>AVERAGE(workdata!C69:F69)</f>
        <v>978.58500000000004</v>
      </c>
      <c r="L69" s="3">
        <f t="shared" si="5"/>
        <v>822.06000000000006</v>
      </c>
      <c r="M69" s="217">
        <f>IFERROR(IF(workdata!H69&gt;=0.75*MAX(workdata!$H69:$Y69),1,workdata!H69/MAX(workdata!$H69:$Y69)),0)*$H69</f>
        <v>1</v>
      </c>
      <c r="N69" s="217">
        <f>IFERROR(IF(workdata!I69&gt;=0.75*MAX(workdata!$H69:$Y69),1,workdata!I69/MAX(workdata!$H69:$Y69)),0)*$H69</f>
        <v>1</v>
      </c>
      <c r="O69" s="217">
        <f>IFERROR(IF(workdata!J69&gt;=0.75*MAX(workdata!$H69:$Y69),1,workdata!J69/MAX(workdata!$H69:$Y69)),0)*$H69</f>
        <v>1</v>
      </c>
      <c r="P69" s="217">
        <f>IFERROR(IF(workdata!K69&gt;=0.75*MAX(workdata!$H69:$Y69),1,workdata!K69/MAX(workdata!$H69:$Y69)),0)*$H69</f>
        <v>1</v>
      </c>
      <c r="Q69" s="217">
        <f>IFERROR(IF(workdata!L69&gt;=0.75*MAX(workdata!$H69:$Y69),1,workdata!L69/MAX(workdata!$H69:$Y69)),0)*$H69</f>
        <v>1</v>
      </c>
      <c r="R69" s="217">
        <f>IFERROR(IF(workdata!M69&gt;=0.75*MAX(workdata!$H69:$Y69),1,workdata!M69/MAX(workdata!$H69:$Y69)),0)*$H69</f>
        <v>1</v>
      </c>
      <c r="S69" s="217">
        <f>IFERROR(IF(workdata!N69&gt;=0.75*MAX(workdata!$H69:$Y69),1,workdata!N69/MAX(workdata!$H69:$Y69)),0)*$H69</f>
        <v>1</v>
      </c>
      <c r="T69" s="217">
        <f>IFERROR(IF(workdata!O69&gt;=0.75*MAX(workdata!$H69:$Y69),1,workdata!O69/MAX(workdata!$H69:$Y69)),0)*$H69</f>
        <v>1</v>
      </c>
      <c r="U69" s="217">
        <f>IFERROR(IF(workdata!P69&gt;=0.75*MAX(workdata!$H69:$Y69),1,workdata!P69/MAX(workdata!$H69:$Y69)),0)*$H69</f>
        <v>1</v>
      </c>
      <c r="V69" s="217">
        <f>IFERROR(IF(workdata!Q69&gt;=0.75*MAX(workdata!$H69:$Y69),1,workdata!Q69/MAX(workdata!$H69:$Y69)),0)*$H69</f>
        <v>1</v>
      </c>
      <c r="W69" s="217">
        <f>IFERROR(IF(workdata!R69&gt;=0.75*MAX(workdata!$H69:$Y69),1,workdata!R69/MAX(workdata!$H69:$Y69)),0)*$H69</f>
        <v>1</v>
      </c>
      <c r="X69" s="217">
        <f>IFERROR(IF(workdata!S69&gt;=0.75*MAX(workdata!$H69:$Y69),1,workdata!S69/MAX(workdata!$H69:$Y69)),0)*$H69</f>
        <v>1</v>
      </c>
      <c r="Y69" s="217">
        <f>IFERROR(IF(workdata!T69&gt;=0.75*MAX(workdata!$H69:$Y69),1,workdata!T69/MAX(workdata!$H69:$Y69)),0)*$H69</f>
        <v>1</v>
      </c>
      <c r="Z69" s="217">
        <f>IFERROR(IF(workdata!U69&gt;=0.75*MAX(workdata!$H69:$Y69),1,workdata!U69/MAX(workdata!$H69:$Y69)),0)*$H69</f>
        <v>1</v>
      </c>
      <c r="AA69" s="217">
        <f>IFERROR(IF(workdata!V69&gt;=0.75*MAX(workdata!$H69:$Y69),1,workdata!V69/MAX(workdata!$H69:$Y69)),0)*$H69</f>
        <v>1</v>
      </c>
      <c r="AB69" s="217">
        <f>IFERROR(IF(workdata!W69&gt;=0.75*MAX(workdata!$H69:$Y69),1,workdata!W69/MAX(workdata!$H69:$Y69)),0)*$H69</f>
        <v>1</v>
      </c>
      <c r="AC69" s="217">
        <f>IFERROR(IF(workdata!X69&gt;=0.75*MAX(workdata!$H69:$Y69),1,workdata!X69/MAX(workdata!$H69:$Y69)),0)*$H69</f>
        <v>1</v>
      </c>
      <c r="AD69" s="217">
        <f>IFERROR(IF(workdata!Y69&gt;=0.75*MAX(workdata!$H69:$Y69),1,workdata!Y69/MAX(workdata!$H69:$Y69)),0)*$H69</f>
        <v>1</v>
      </c>
    </row>
    <row r="70" spans="1:30" x14ac:dyDescent="0.25">
      <c r="A70" s="1">
        <f>workdata!A70</f>
        <v>45476.708333333336</v>
      </c>
      <c r="B70">
        <f t="shared" ref="B70:B133" si="7">YEAR(A70)</f>
        <v>2024</v>
      </c>
      <c r="C70">
        <f t="shared" ref="C70:C133" si="8">MONTH(A70)</f>
        <v>7</v>
      </c>
      <c r="D70">
        <f t="shared" si="6"/>
        <v>3</v>
      </c>
      <c r="E70">
        <v>1000</v>
      </c>
      <c r="F70">
        <v>49890</v>
      </c>
      <c r="G70">
        <f>workdata!B70</f>
        <v>40945</v>
      </c>
      <c r="H70">
        <f t="shared" ref="H70:H133" si="9">IF(K70&gt;=100,1,0)</f>
        <v>1</v>
      </c>
      <c r="I70" s="217">
        <f>IFERROR(workdata!B70*1000*AUX!H70/(AUX!K70*50000),0)</f>
        <v>0.84840476024588107</v>
      </c>
      <c r="J70" s="218">
        <f t="shared" ref="J70:J133" si="10">AVERAGE(M70:AD70)</f>
        <v>1</v>
      </c>
      <c r="K70" s="222">
        <f>AVERAGE(workdata!C70:F70)</f>
        <v>965.22324999999989</v>
      </c>
      <c r="L70" s="3">
        <f t="shared" ref="L70:L133" si="11">I70*K70</f>
        <v>818.90000000000009</v>
      </c>
      <c r="M70" s="217">
        <f>IFERROR(IF(workdata!H70&gt;=0.75*MAX(workdata!$H70:$Y70),1,workdata!H70/MAX(workdata!$H70:$Y70)),0)*$H70</f>
        <v>1</v>
      </c>
      <c r="N70" s="217">
        <f>IFERROR(IF(workdata!I70&gt;=0.75*MAX(workdata!$H70:$Y70),1,workdata!I70/MAX(workdata!$H70:$Y70)),0)*$H70</f>
        <v>1</v>
      </c>
      <c r="O70" s="217">
        <f>IFERROR(IF(workdata!J70&gt;=0.75*MAX(workdata!$H70:$Y70),1,workdata!J70/MAX(workdata!$H70:$Y70)),0)*$H70</f>
        <v>1</v>
      </c>
      <c r="P70" s="217">
        <f>IFERROR(IF(workdata!K70&gt;=0.75*MAX(workdata!$H70:$Y70),1,workdata!K70/MAX(workdata!$H70:$Y70)),0)*$H70</f>
        <v>1</v>
      </c>
      <c r="Q70" s="217">
        <f>IFERROR(IF(workdata!L70&gt;=0.75*MAX(workdata!$H70:$Y70),1,workdata!L70/MAX(workdata!$H70:$Y70)),0)*$H70</f>
        <v>1</v>
      </c>
      <c r="R70" s="217">
        <f>IFERROR(IF(workdata!M70&gt;=0.75*MAX(workdata!$H70:$Y70),1,workdata!M70/MAX(workdata!$H70:$Y70)),0)*$H70</f>
        <v>1</v>
      </c>
      <c r="S70" s="217">
        <f>IFERROR(IF(workdata!N70&gt;=0.75*MAX(workdata!$H70:$Y70),1,workdata!N70/MAX(workdata!$H70:$Y70)),0)*$H70</f>
        <v>1</v>
      </c>
      <c r="T70" s="217">
        <f>IFERROR(IF(workdata!O70&gt;=0.75*MAX(workdata!$H70:$Y70),1,workdata!O70/MAX(workdata!$H70:$Y70)),0)*$H70</f>
        <v>1</v>
      </c>
      <c r="U70" s="217">
        <f>IFERROR(IF(workdata!P70&gt;=0.75*MAX(workdata!$H70:$Y70),1,workdata!P70/MAX(workdata!$H70:$Y70)),0)*$H70</f>
        <v>1</v>
      </c>
      <c r="V70" s="217">
        <f>IFERROR(IF(workdata!Q70&gt;=0.75*MAX(workdata!$H70:$Y70),1,workdata!Q70/MAX(workdata!$H70:$Y70)),0)*$H70</f>
        <v>1</v>
      </c>
      <c r="W70" s="217">
        <f>IFERROR(IF(workdata!R70&gt;=0.75*MAX(workdata!$H70:$Y70),1,workdata!R70/MAX(workdata!$H70:$Y70)),0)*$H70</f>
        <v>1</v>
      </c>
      <c r="X70" s="217">
        <f>IFERROR(IF(workdata!S70&gt;=0.75*MAX(workdata!$H70:$Y70),1,workdata!S70/MAX(workdata!$H70:$Y70)),0)*$H70</f>
        <v>1</v>
      </c>
      <c r="Y70" s="217">
        <f>IFERROR(IF(workdata!T70&gt;=0.75*MAX(workdata!$H70:$Y70),1,workdata!T70/MAX(workdata!$H70:$Y70)),0)*$H70</f>
        <v>1</v>
      </c>
      <c r="Z70" s="217">
        <f>IFERROR(IF(workdata!U70&gt;=0.75*MAX(workdata!$H70:$Y70),1,workdata!U70/MAX(workdata!$H70:$Y70)),0)*$H70</f>
        <v>1</v>
      </c>
      <c r="AA70" s="217">
        <f>IFERROR(IF(workdata!V70&gt;=0.75*MAX(workdata!$H70:$Y70),1,workdata!V70/MAX(workdata!$H70:$Y70)),0)*$H70</f>
        <v>1</v>
      </c>
      <c r="AB70" s="217">
        <f>IFERROR(IF(workdata!W70&gt;=0.75*MAX(workdata!$H70:$Y70),1,workdata!W70/MAX(workdata!$H70:$Y70)),0)*$H70</f>
        <v>1</v>
      </c>
      <c r="AC70" s="217">
        <f>IFERROR(IF(workdata!X70&gt;=0.75*MAX(workdata!$H70:$Y70),1,workdata!X70/MAX(workdata!$H70:$Y70)),0)*$H70</f>
        <v>1</v>
      </c>
      <c r="AD70" s="217">
        <f>IFERROR(IF(workdata!Y70&gt;=0.75*MAX(workdata!$H70:$Y70),1,workdata!Y70/MAX(workdata!$H70:$Y70)),0)*$H70</f>
        <v>1</v>
      </c>
    </row>
    <row r="71" spans="1:30" x14ac:dyDescent="0.25">
      <c r="A71" s="1">
        <f>workdata!A71</f>
        <v>45476.75</v>
      </c>
      <c r="B71">
        <f t="shared" si="7"/>
        <v>2024</v>
      </c>
      <c r="C71">
        <f t="shared" si="8"/>
        <v>7</v>
      </c>
      <c r="D71">
        <f t="shared" si="6"/>
        <v>3</v>
      </c>
      <c r="E71">
        <v>1000</v>
      </c>
      <c r="F71">
        <v>49890</v>
      </c>
      <c r="G71">
        <f>workdata!B71</f>
        <v>38083</v>
      </c>
      <c r="H71">
        <f t="shared" si="9"/>
        <v>1</v>
      </c>
      <c r="I71" s="217">
        <f>IFERROR(workdata!B71*1000*AUX!H71/(AUX!K71*50000),0)</f>
        <v>0.83285380034788792</v>
      </c>
      <c r="J71" s="218">
        <f t="shared" si="10"/>
        <v>1</v>
      </c>
      <c r="K71" s="222">
        <f>AVERAGE(workdata!C71:F71)</f>
        <v>914.51825000000008</v>
      </c>
      <c r="L71" s="3">
        <f t="shared" si="11"/>
        <v>761.66</v>
      </c>
      <c r="M71" s="217">
        <f>IFERROR(IF(workdata!H71&gt;=0.75*MAX(workdata!$H71:$Y71),1,workdata!H71/MAX(workdata!$H71:$Y71)),0)*$H71</f>
        <v>1</v>
      </c>
      <c r="N71" s="217">
        <f>IFERROR(IF(workdata!I71&gt;=0.75*MAX(workdata!$H71:$Y71),1,workdata!I71/MAX(workdata!$H71:$Y71)),0)*$H71</f>
        <v>1</v>
      </c>
      <c r="O71" s="217">
        <f>IFERROR(IF(workdata!J71&gt;=0.75*MAX(workdata!$H71:$Y71),1,workdata!J71/MAX(workdata!$H71:$Y71)),0)*$H71</f>
        <v>1</v>
      </c>
      <c r="P71" s="217">
        <f>IFERROR(IF(workdata!K71&gt;=0.75*MAX(workdata!$H71:$Y71),1,workdata!K71/MAX(workdata!$H71:$Y71)),0)*$H71</f>
        <v>1</v>
      </c>
      <c r="Q71" s="217">
        <f>IFERROR(IF(workdata!L71&gt;=0.75*MAX(workdata!$H71:$Y71),1,workdata!L71/MAX(workdata!$H71:$Y71)),0)*$H71</f>
        <v>1</v>
      </c>
      <c r="R71" s="217">
        <f>IFERROR(IF(workdata!M71&gt;=0.75*MAX(workdata!$H71:$Y71),1,workdata!M71/MAX(workdata!$H71:$Y71)),0)*$H71</f>
        <v>1</v>
      </c>
      <c r="S71" s="217">
        <f>IFERROR(IF(workdata!N71&gt;=0.75*MAX(workdata!$H71:$Y71),1,workdata!N71/MAX(workdata!$H71:$Y71)),0)*$H71</f>
        <v>1</v>
      </c>
      <c r="T71" s="217">
        <f>IFERROR(IF(workdata!O71&gt;=0.75*MAX(workdata!$H71:$Y71),1,workdata!O71/MAX(workdata!$H71:$Y71)),0)*$H71</f>
        <v>1</v>
      </c>
      <c r="U71" s="217">
        <f>IFERROR(IF(workdata!P71&gt;=0.75*MAX(workdata!$H71:$Y71),1,workdata!P71/MAX(workdata!$H71:$Y71)),0)*$H71</f>
        <v>1</v>
      </c>
      <c r="V71" s="217">
        <f>IFERROR(IF(workdata!Q71&gt;=0.75*MAX(workdata!$H71:$Y71),1,workdata!Q71/MAX(workdata!$H71:$Y71)),0)*$H71</f>
        <v>1</v>
      </c>
      <c r="W71" s="217">
        <f>IFERROR(IF(workdata!R71&gt;=0.75*MAX(workdata!$H71:$Y71),1,workdata!R71/MAX(workdata!$H71:$Y71)),0)*$H71</f>
        <v>1</v>
      </c>
      <c r="X71" s="217">
        <f>IFERROR(IF(workdata!S71&gt;=0.75*MAX(workdata!$H71:$Y71),1,workdata!S71/MAX(workdata!$H71:$Y71)),0)*$H71</f>
        <v>1</v>
      </c>
      <c r="Y71" s="217">
        <f>IFERROR(IF(workdata!T71&gt;=0.75*MAX(workdata!$H71:$Y71),1,workdata!T71/MAX(workdata!$H71:$Y71)),0)*$H71</f>
        <v>1</v>
      </c>
      <c r="Z71" s="217">
        <f>IFERROR(IF(workdata!U71&gt;=0.75*MAX(workdata!$H71:$Y71),1,workdata!U71/MAX(workdata!$H71:$Y71)),0)*$H71</f>
        <v>1</v>
      </c>
      <c r="AA71" s="217">
        <f>IFERROR(IF(workdata!V71&gt;=0.75*MAX(workdata!$H71:$Y71),1,workdata!V71/MAX(workdata!$H71:$Y71)),0)*$H71</f>
        <v>1</v>
      </c>
      <c r="AB71" s="217">
        <f>IFERROR(IF(workdata!W71&gt;=0.75*MAX(workdata!$H71:$Y71),1,workdata!W71/MAX(workdata!$H71:$Y71)),0)*$H71</f>
        <v>1</v>
      </c>
      <c r="AC71" s="217">
        <f>IFERROR(IF(workdata!X71&gt;=0.75*MAX(workdata!$H71:$Y71),1,workdata!X71/MAX(workdata!$H71:$Y71)),0)*$H71</f>
        <v>1</v>
      </c>
      <c r="AD71" s="217">
        <f>IFERROR(IF(workdata!Y71&gt;=0.75*MAX(workdata!$H71:$Y71),1,workdata!Y71/MAX(workdata!$H71:$Y71)),0)*$H71</f>
        <v>1</v>
      </c>
    </row>
    <row r="72" spans="1:30" x14ac:dyDescent="0.25">
      <c r="A72" s="1">
        <f>workdata!A72</f>
        <v>45476.791666666664</v>
      </c>
      <c r="B72">
        <f t="shared" si="7"/>
        <v>2024</v>
      </c>
      <c r="C72">
        <f t="shared" si="8"/>
        <v>7</v>
      </c>
      <c r="D72">
        <f t="shared" si="6"/>
        <v>3</v>
      </c>
      <c r="E72">
        <v>1000</v>
      </c>
      <c r="F72">
        <v>49890</v>
      </c>
      <c r="G72">
        <f>workdata!B72</f>
        <v>32100</v>
      </c>
      <c r="H72">
        <f t="shared" si="9"/>
        <v>1</v>
      </c>
      <c r="I72" s="217">
        <f>IFERROR(workdata!B72*1000*AUX!H72/(AUX!K72*50000),0)</f>
        <v>0.80816218631788972</v>
      </c>
      <c r="J72" s="218">
        <f t="shared" si="10"/>
        <v>1</v>
      </c>
      <c r="K72" s="222">
        <f>AVERAGE(workdata!C72:F72)</f>
        <v>794.39499999999998</v>
      </c>
      <c r="L72" s="3">
        <f t="shared" si="11"/>
        <v>642</v>
      </c>
      <c r="M72" s="217">
        <f>IFERROR(IF(workdata!H72&gt;=0.75*MAX(workdata!$H72:$Y72),1,workdata!H72/MAX(workdata!$H72:$Y72)),0)*$H72</f>
        <v>1</v>
      </c>
      <c r="N72" s="217">
        <f>IFERROR(IF(workdata!I72&gt;=0.75*MAX(workdata!$H72:$Y72),1,workdata!I72/MAX(workdata!$H72:$Y72)),0)*$H72</f>
        <v>1</v>
      </c>
      <c r="O72" s="217">
        <f>IFERROR(IF(workdata!J72&gt;=0.75*MAX(workdata!$H72:$Y72),1,workdata!J72/MAX(workdata!$H72:$Y72)),0)*$H72</f>
        <v>1</v>
      </c>
      <c r="P72" s="217">
        <f>IFERROR(IF(workdata!K72&gt;=0.75*MAX(workdata!$H72:$Y72),1,workdata!K72/MAX(workdata!$H72:$Y72)),0)*$H72</f>
        <v>1</v>
      </c>
      <c r="Q72" s="217">
        <f>IFERROR(IF(workdata!L72&gt;=0.75*MAX(workdata!$H72:$Y72),1,workdata!L72/MAX(workdata!$H72:$Y72)),0)*$H72</f>
        <v>1</v>
      </c>
      <c r="R72" s="217">
        <f>IFERROR(IF(workdata!M72&gt;=0.75*MAX(workdata!$H72:$Y72),1,workdata!M72/MAX(workdata!$H72:$Y72)),0)*$H72</f>
        <v>1</v>
      </c>
      <c r="S72" s="217">
        <f>IFERROR(IF(workdata!N72&gt;=0.75*MAX(workdata!$H72:$Y72),1,workdata!N72/MAX(workdata!$H72:$Y72)),0)*$H72</f>
        <v>1</v>
      </c>
      <c r="T72" s="217">
        <f>IFERROR(IF(workdata!O72&gt;=0.75*MAX(workdata!$H72:$Y72),1,workdata!O72/MAX(workdata!$H72:$Y72)),0)*$H72</f>
        <v>1</v>
      </c>
      <c r="U72" s="217">
        <f>IFERROR(IF(workdata!P72&gt;=0.75*MAX(workdata!$H72:$Y72),1,workdata!P72/MAX(workdata!$H72:$Y72)),0)*$H72</f>
        <v>1</v>
      </c>
      <c r="V72" s="217">
        <f>IFERROR(IF(workdata!Q72&gt;=0.75*MAX(workdata!$H72:$Y72),1,workdata!Q72/MAX(workdata!$H72:$Y72)),0)*$H72</f>
        <v>1</v>
      </c>
      <c r="W72" s="217">
        <f>IFERROR(IF(workdata!R72&gt;=0.75*MAX(workdata!$H72:$Y72),1,workdata!R72/MAX(workdata!$H72:$Y72)),0)*$H72</f>
        <v>1</v>
      </c>
      <c r="X72" s="217">
        <f>IFERROR(IF(workdata!S72&gt;=0.75*MAX(workdata!$H72:$Y72),1,workdata!S72/MAX(workdata!$H72:$Y72)),0)*$H72</f>
        <v>1</v>
      </c>
      <c r="Y72" s="217">
        <f>IFERROR(IF(workdata!T72&gt;=0.75*MAX(workdata!$H72:$Y72),1,workdata!T72/MAX(workdata!$H72:$Y72)),0)*$H72</f>
        <v>1</v>
      </c>
      <c r="Z72" s="217">
        <f>IFERROR(IF(workdata!U72&gt;=0.75*MAX(workdata!$H72:$Y72),1,workdata!U72/MAX(workdata!$H72:$Y72)),0)*$H72</f>
        <v>1</v>
      </c>
      <c r="AA72" s="217">
        <f>IFERROR(IF(workdata!V72&gt;=0.75*MAX(workdata!$H72:$Y72),1,workdata!V72/MAX(workdata!$H72:$Y72)),0)*$H72</f>
        <v>1</v>
      </c>
      <c r="AB72" s="217">
        <f>IFERROR(IF(workdata!W72&gt;=0.75*MAX(workdata!$H72:$Y72),1,workdata!W72/MAX(workdata!$H72:$Y72)),0)*$H72</f>
        <v>1</v>
      </c>
      <c r="AC72" s="217">
        <f>IFERROR(IF(workdata!X72&gt;=0.75*MAX(workdata!$H72:$Y72),1,workdata!X72/MAX(workdata!$H72:$Y72)),0)*$H72</f>
        <v>1</v>
      </c>
      <c r="AD72" s="217">
        <f>IFERROR(IF(workdata!Y72&gt;=0.75*MAX(workdata!$H72:$Y72),1,workdata!Y72/MAX(workdata!$H72:$Y72)),0)*$H72</f>
        <v>1</v>
      </c>
    </row>
    <row r="73" spans="1:30" x14ac:dyDescent="0.25">
      <c r="A73" s="1">
        <f>workdata!A73</f>
        <v>45476.833333333336</v>
      </c>
      <c r="B73">
        <f t="shared" si="7"/>
        <v>2024</v>
      </c>
      <c r="C73">
        <f t="shared" si="8"/>
        <v>7</v>
      </c>
      <c r="D73">
        <f t="shared" si="6"/>
        <v>3</v>
      </c>
      <c r="E73">
        <v>1000</v>
      </c>
      <c r="F73">
        <v>49890</v>
      </c>
      <c r="G73">
        <f>workdata!B73</f>
        <v>14978</v>
      </c>
      <c r="H73">
        <f t="shared" si="9"/>
        <v>1</v>
      </c>
      <c r="I73" s="217">
        <f>IFERROR(workdata!B73*1000*AUX!H73/(AUX!K73*50000),0)</f>
        <v>0.68724667156475605</v>
      </c>
      <c r="J73" s="218">
        <f t="shared" si="10"/>
        <v>1</v>
      </c>
      <c r="K73" s="222">
        <f>AVERAGE(workdata!C73:F73)</f>
        <v>435.88425000000001</v>
      </c>
      <c r="L73" s="3">
        <f t="shared" si="11"/>
        <v>299.56</v>
      </c>
      <c r="M73" s="217">
        <f>IFERROR(IF(workdata!H73&gt;=0.75*MAX(workdata!$H73:$Y73),1,workdata!H73/MAX(workdata!$H73:$Y73)),0)*$H73</f>
        <v>1</v>
      </c>
      <c r="N73" s="217">
        <f>IFERROR(IF(workdata!I73&gt;=0.75*MAX(workdata!$H73:$Y73),1,workdata!I73/MAX(workdata!$H73:$Y73)),0)*$H73</f>
        <v>1</v>
      </c>
      <c r="O73" s="217">
        <f>IFERROR(IF(workdata!J73&gt;=0.75*MAX(workdata!$H73:$Y73),1,workdata!J73/MAX(workdata!$H73:$Y73)),0)*$H73</f>
        <v>1</v>
      </c>
      <c r="P73" s="217">
        <f>IFERROR(IF(workdata!K73&gt;=0.75*MAX(workdata!$H73:$Y73),1,workdata!K73/MAX(workdata!$H73:$Y73)),0)*$H73</f>
        <v>1</v>
      </c>
      <c r="Q73" s="217">
        <f>IFERROR(IF(workdata!L73&gt;=0.75*MAX(workdata!$H73:$Y73),1,workdata!L73/MAX(workdata!$H73:$Y73)),0)*$H73</f>
        <v>1</v>
      </c>
      <c r="R73" s="217">
        <f>IFERROR(IF(workdata!M73&gt;=0.75*MAX(workdata!$H73:$Y73),1,workdata!M73/MAX(workdata!$H73:$Y73)),0)*$H73</f>
        <v>1</v>
      </c>
      <c r="S73" s="217">
        <f>IFERROR(IF(workdata!N73&gt;=0.75*MAX(workdata!$H73:$Y73),1,workdata!N73/MAX(workdata!$H73:$Y73)),0)*$H73</f>
        <v>1</v>
      </c>
      <c r="T73" s="217">
        <f>IFERROR(IF(workdata!O73&gt;=0.75*MAX(workdata!$H73:$Y73),1,workdata!O73/MAX(workdata!$H73:$Y73)),0)*$H73</f>
        <v>1</v>
      </c>
      <c r="U73" s="217">
        <f>IFERROR(IF(workdata!P73&gt;=0.75*MAX(workdata!$H73:$Y73),1,workdata!P73/MAX(workdata!$H73:$Y73)),0)*$H73</f>
        <v>1</v>
      </c>
      <c r="V73" s="217">
        <f>IFERROR(IF(workdata!Q73&gt;=0.75*MAX(workdata!$H73:$Y73),1,workdata!Q73/MAX(workdata!$H73:$Y73)),0)*$H73</f>
        <v>1</v>
      </c>
      <c r="W73" s="217">
        <f>IFERROR(IF(workdata!R73&gt;=0.75*MAX(workdata!$H73:$Y73),1,workdata!R73/MAX(workdata!$H73:$Y73)),0)*$H73</f>
        <v>1</v>
      </c>
      <c r="X73" s="217">
        <f>IFERROR(IF(workdata!S73&gt;=0.75*MAX(workdata!$H73:$Y73),1,workdata!S73/MAX(workdata!$H73:$Y73)),0)*$H73</f>
        <v>1</v>
      </c>
      <c r="Y73" s="217">
        <f>IFERROR(IF(workdata!T73&gt;=0.75*MAX(workdata!$H73:$Y73),1,workdata!T73/MAX(workdata!$H73:$Y73)),0)*$H73</f>
        <v>1</v>
      </c>
      <c r="Z73" s="217">
        <f>IFERROR(IF(workdata!U73&gt;=0.75*MAX(workdata!$H73:$Y73),1,workdata!U73/MAX(workdata!$H73:$Y73)),0)*$H73</f>
        <v>1</v>
      </c>
      <c r="AA73" s="217">
        <f>IFERROR(IF(workdata!V73&gt;=0.75*MAX(workdata!$H73:$Y73),1,workdata!V73/MAX(workdata!$H73:$Y73)),0)*$H73</f>
        <v>1</v>
      </c>
      <c r="AB73" s="217">
        <f>IFERROR(IF(workdata!W73&gt;=0.75*MAX(workdata!$H73:$Y73),1,workdata!W73/MAX(workdata!$H73:$Y73)),0)*$H73</f>
        <v>1</v>
      </c>
      <c r="AC73" s="217">
        <f>IFERROR(IF(workdata!X73&gt;=0.75*MAX(workdata!$H73:$Y73),1,workdata!X73/MAX(workdata!$H73:$Y73)),0)*$H73</f>
        <v>1</v>
      </c>
      <c r="AD73" s="217">
        <f>IFERROR(IF(workdata!Y73&gt;=0.75*MAX(workdata!$H73:$Y73),1,workdata!Y73/MAX(workdata!$H73:$Y73)),0)*$H73</f>
        <v>1</v>
      </c>
    </row>
    <row r="74" spans="1:30" x14ac:dyDescent="0.25">
      <c r="A74" s="1">
        <f>workdata!A74</f>
        <v>45476.875</v>
      </c>
      <c r="B74">
        <f t="shared" si="7"/>
        <v>2024</v>
      </c>
      <c r="C74">
        <f t="shared" si="8"/>
        <v>7</v>
      </c>
      <c r="D74">
        <f t="shared" si="6"/>
        <v>3</v>
      </c>
      <c r="E74">
        <v>1000</v>
      </c>
      <c r="F74">
        <v>49890</v>
      </c>
      <c r="G74">
        <f>workdata!B74</f>
        <v>1726</v>
      </c>
      <c r="H74">
        <f t="shared" si="9"/>
        <v>0</v>
      </c>
      <c r="I74" s="217">
        <f>IFERROR(workdata!B74*1000*AUX!H74/(AUX!K74*50000),0)</f>
        <v>0</v>
      </c>
      <c r="J74" s="218">
        <f t="shared" si="10"/>
        <v>0</v>
      </c>
      <c r="K74" s="222">
        <f>AVERAGE(workdata!C74:F74)</f>
        <v>55.057999999999993</v>
      </c>
      <c r="L74" s="3">
        <f t="shared" si="11"/>
        <v>0</v>
      </c>
      <c r="M74" s="217">
        <f>IFERROR(IF(workdata!H74&gt;=0.75*MAX(workdata!$H74:$Y74),1,workdata!H74/MAX(workdata!$H74:$Y74)),0)*$H74</f>
        <v>0</v>
      </c>
      <c r="N74" s="217">
        <f>IFERROR(IF(workdata!I74&gt;=0.75*MAX(workdata!$H74:$Y74),1,workdata!I74/MAX(workdata!$H74:$Y74)),0)*$H74</f>
        <v>0</v>
      </c>
      <c r="O74" s="217">
        <f>IFERROR(IF(workdata!J74&gt;=0.75*MAX(workdata!$H74:$Y74),1,workdata!J74/MAX(workdata!$H74:$Y74)),0)*$H74</f>
        <v>0</v>
      </c>
      <c r="P74" s="217">
        <f>IFERROR(IF(workdata!K74&gt;=0.75*MAX(workdata!$H74:$Y74),1,workdata!K74/MAX(workdata!$H74:$Y74)),0)*$H74</f>
        <v>0</v>
      </c>
      <c r="Q74" s="217">
        <f>IFERROR(IF(workdata!L74&gt;=0.75*MAX(workdata!$H74:$Y74),1,workdata!L74/MAX(workdata!$H74:$Y74)),0)*$H74</f>
        <v>0</v>
      </c>
      <c r="R74" s="217">
        <f>IFERROR(IF(workdata!M74&gt;=0.75*MAX(workdata!$H74:$Y74),1,workdata!M74/MAX(workdata!$H74:$Y74)),0)*$H74</f>
        <v>0</v>
      </c>
      <c r="S74" s="217">
        <f>IFERROR(IF(workdata!N74&gt;=0.75*MAX(workdata!$H74:$Y74),1,workdata!N74/MAX(workdata!$H74:$Y74)),0)*$H74</f>
        <v>0</v>
      </c>
      <c r="T74" s="217">
        <f>IFERROR(IF(workdata!O74&gt;=0.75*MAX(workdata!$H74:$Y74),1,workdata!O74/MAX(workdata!$H74:$Y74)),0)*$H74</f>
        <v>0</v>
      </c>
      <c r="U74" s="217">
        <f>IFERROR(IF(workdata!P74&gt;=0.75*MAX(workdata!$H74:$Y74),1,workdata!P74/MAX(workdata!$H74:$Y74)),0)*$H74</f>
        <v>0</v>
      </c>
      <c r="V74" s="217">
        <f>IFERROR(IF(workdata!Q74&gt;=0.75*MAX(workdata!$H74:$Y74),1,workdata!Q74/MAX(workdata!$H74:$Y74)),0)*$H74</f>
        <v>0</v>
      </c>
      <c r="W74" s="217">
        <f>IFERROR(IF(workdata!R74&gt;=0.75*MAX(workdata!$H74:$Y74),1,workdata!R74/MAX(workdata!$H74:$Y74)),0)*$H74</f>
        <v>0</v>
      </c>
      <c r="X74" s="217">
        <f>IFERROR(IF(workdata!S74&gt;=0.75*MAX(workdata!$H74:$Y74),1,workdata!S74/MAX(workdata!$H74:$Y74)),0)*$H74</f>
        <v>0</v>
      </c>
      <c r="Y74" s="217">
        <f>IFERROR(IF(workdata!T74&gt;=0.75*MAX(workdata!$H74:$Y74),1,workdata!T74/MAX(workdata!$H74:$Y74)),0)*$H74</f>
        <v>0</v>
      </c>
      <c r="Z74" s="217">
        <f>IFERROR(IF(workdata!U74&gt;=0.75*MAX(workdata!$H74:$Y74),1,workdata!U74/MAX(workdata!$H74:$Y74)),0)*$H74</f>
        <v>0</v>
      </c>
      <c r="AA74" s="217">
        <f>IFERROR(IF(workdata!V74&gt;=0.75*MAX(workdata!$H74:$Y74),1,workdata!V74/MAX(workdata!$H74:$Y74)),0)*$H74</f>
        <v>0</v>
      </c>
      <c r="AB74" s="217">
        <f>IFERROR(IF(workdata!W74&gt;=0.75*MAX(workdata!$H74:$Y74),1,workdata!W74/MAX(workdata!$H74:$Y74)),0)*$H74</f>
        <v>0</v>
      </c>
      <c r="AC74" s="217">
        <f>IFERROR(IF(workdata!X74&gt;=0.75*MAX(workdata!$H74:$Y74),1,workdata!X74/MAX(workdata!$H74:$Y74)),0)*$H74</f>
        <v>0</v>
      </c>
      <c r="AD74" s="217">
        <f>IFERROR(IF(workdata!Y74&gt;=0.75*MAX(workdata!$H74:$Y74),1,workdata!Y74/MAX(workdata!$H74:$Y74)),0)*$H74</f>
        <v>0</v>
      </c>
    </row>
    <row r="75" spans="1:30" x14ac:dyDescent="0.25">
      <c r="A75" s="1">
        <f>workdata!A75</f>
        <v>45476.916666666664</v>
      </c>
      <c r="B75">
        <f t="shared" si="7"/>
        <v>2024</v>
      </c>
      <c r="C75">
        <f t="shared" si="8"/>
        <v>7</v>
      </c>
      <c r="D75">
        <f t="shared" si="6"/>
        <v>3</v>
      </c>
      <c r="E75">
        <v>1000</v>
      </c>
      <c r="F75">
        <v>49890</v>
      </c>
      <c r="G75">
        <f>workdata!B75</f>
        <v>0</v>
      </c>
      <c r="H75">
        <f t="shared" si="9"/>
        <v>0</v>
      </c>
      <c r="I75" s="217">
        <f>IFERROR(workdata!B75*1000*AUX!H75/(AUX!K75*50000),0)</f>
        <v>0</v>
      </c>
      <c r="J75" s="218">
        <f t="shared" si="10"/>
        <v>0</v>
      </c>
      <c r="K75" s="222">
        <f>AVERAGE(workdata!C75:F75)</f>
        <v>0</v>
      </c>
      <c r="L75" s="3">
        <f t="shared" si="11"/>
        <v>0</v>
      </c>
      <c r="M75" s="217">
        <f>IFERROR(IF(workdata!H75&gt;=0.75*MAX(workdata!$H75:$Y75),1,workdata!H75/MAX(workdata!$H75:$Y75)),0)*$H75</f>
        <v>0</v>
      </c>
      <c r="N75" s="217">
        <f>IFERROR(IF(workdata!I75&gt;=0.75*MAX(workdata!$H75:$Y75),1,workdata!I75/MAX(workdata!$H75:$Y75)),0)*$H75</f>
        <v>0</v>
      </c>
      <c r="O75" s="217">
        <f>IFERROR(IF(workdata!J75&gt;=0.75*MAX(workdata!$H75:$Y75),1,workdata!J75/MAX(workdata!$H75:$Y75)),0)*$H75</f>
        <v>0</v>
      </c>
      <c r="P75" s="217">
        <f>IFERROR(IF(workdata!K75&gt;=0.75*MAX(workdata!$H75:$Y75),1,workdata!K75/MAX(workdata!$H75:$Y75)),0)*$H75</f>
        <v>0</v>
      </c>
      <c r="Q75" s="217">
        <f>IFERROR(IF(workdata!L75&gt;=0.75*MAX(workdata!$H75:$Y75),1,workdata!L75/MAX(workdata!$H75:$Y75)),0)*$H75</f>
        <v>0</v>
      </c>
      <c r="R75" s="217">
        <f>IFERROR(IF(workdata!M75&gt;=0.75*MAX(workdata!$H75:$Y75),1,workdata!M75/MAX(workdata!$H75:$Y75)),0)*$H75</f>
        <v>0</v>
      </c>
      <c r="S75" s="217">
        <f>IFERROR(IF(workdata!N75&gt;=0.75*MAX(workdata!$H75:$Y75),1,workdata!N75/MAX(workdata!$H75:$Y75)),0)*$H75</f>
        <v>0</v>
      </c>
      <c r="T75" s="217">
        <f>IFERROR(IF(workdata!O75&gt;=0.75*MAX(workdata!$H75:$Y75),1,workdata!O75/MAX(workdata!$H75:$Y75)),0)*$H75</f>
        <v>0</v>
      </c>
      <c r="U75" s="217">
        <f>IFERROR(IF(workdata!P75&gt;=0.75*MAX(workdata!$H75:$Y75),1,workdata!P75/MAX(workdata!$H75:$Y75)),0)*$H75</f>
        <v>0</v>
      </c>
      <c r="V75" s="217">
        <f>IFERROR(IF(workdata!Q75&gt;=0.75*MAX(workdata!$H75:$Y75),1,workdata!Q75/MAX(workdata!$H75:$Y75)),0)*$H75</f>
        <v>0</v>
      </c>
      <c r="W75" s="217">
        <f>IFERROR(IF(workdata!R75&gt;=0.75*MAX(workdata!$H75:$Y75),1,workdata!R75/MAX(workdata!$H75:$Y75)),0)*$H75</f>
        <v>0</v>
      </c>
      <c r="X75" s="217">
        <f>IFERROR(IF(workdata!S75&gt;=0.75*MAX(workdata!$H75:$Y75),1,workdata!S75/MAX(workdata!$H75:$Y75)),0)*$H75</f>
        <v>0</v>
      </c>
      <c r="Y75" s="217">
        <f>IFERROR(IF(workdata!T75&gt;=0.75*MAX(workdata!$H75:$Y75),1,workdata!T75/MAX(workdata!$H75:$Y75)),0)*$H75</f>
        <v>0</v>
      </c>
      <c r="Z75" s="217">
        <f>IFERROR(IF(workdata!U75&gt;=0.75*MAX(workdata!$H75:$Y75),1,workdata!U75/MAX(workdata!$H75:$Y75)),0)*$H75</f>
        <v>0</v>
      </c>
      <c r="AA75" s="217">
        <f>IFERROR(IF(workdata!V75&gt;=0.75*MAX(workdata!$H75:$Y75),1,workdata!V75/MAX(workdata!$H75:$Y75)),0)*$H75</f>
        <v>0</v>
      </c>
      <c r="AB75" s="217">
        <f>IFERROR(IF(workdata!W75&gt;=0.75*MAX(workdata!$H75:$Y75),1,workdata!W75/MAX(workdata!$H75:$Y75)),0)*$H75</f>
        <v>0</v>
      </c>
      <c r="AC75" s="217">
        <f>IFERROR(IF(workdata!X75&gt;=0.75*MAX(workdata!$H75:$Y75),1,workdata!X75/MAX(workdata!$H75:$Y75)),0)*$H75</f>
        <v>0</v>
      </c>
      <c r="AD75" s="217">
        <f>IFERROR(IF(workdata!Y75&gt;=0.75*MAX(workdata!$H75:$Y75),1,workdata!Y75/MAX(workdata!$H75:$Y75)),0)*$H75</f>
        <v>0</v>
      </c>
    </row>
    <row r="76" spans="1:30" x14ac:dyDescent="0.25">
      <c r="A76" s="1">
        <f>workdata!A76</f>
        <v>45476.958333333336</v>
      </c>
      <c r="B76">
        <f t="shared" si="7"/>
        <v>2024</v>
      </c>
      <c r="C76">
        <f t="shared" si="8"/>
        <v>7</v>
      </c>
      <c r="D76">
        <f t="shared" si="6"/>
        <v>3</v>
      </c>
      <c r="E76">
        <v>1000</v>
      </c>
      <c r="F76">
        <v>49890</v>
      </c>
      <c r="G76">
        <f>workdata!B76</f>
        <v>0</v>
      </c>
      <c r="H76">
        <f t="shared" si="9"/>
        <v>0</v>
      </c>
      <c r="I76" s="217">
        <f>IFERROR(workdata!B76*1000*AUX!H76/(AUX!K76*50000),0)</f>
        <v>0</v>
      </c>
      <c r="J76" s="218">
        <f t="shared" si="10"/>
        <v>0</v>
      </c>
      <c r="K76" s="222">
        <f>AVERAGE(workdata!C76:F76)</f>
        <v>0</v>
      </c>
      <c r="L76" s="3">
        <f t="shared" si="11"/>
        <v>0</v>
      </c>
      <c r="M76" s="217">
        <f>IFERROR(IF(workdata!H76&gt;=0.75*MAX(workdata!$H76:$Y76),1,workdata!H76/MAX(workdata!$H76:$Y76)),0)*$H76</f>
        <v>0</v>
      </c>
      <c r="N76" s="217">
        <f>IFERROR(IF(workdata!I76&gt;=0.75*MAX(workdata!$H76:$Y76),1,workdata!I76/MAX(workdata!$H76:$Y76)),0)*$H76</f>
        <v>0</v>
      </c>
      <c r="O76" s="217">
        <f>IFERROR(IF(workdata!J76&gt;=0.75*MAX(workdata!$H76:$Y76),1,workdata!J76/MAX(workdata!$H76:$Y76)),0)*$H76</f>
        <v>0</v>
      </c>
      <c r="P76" s="217">
        <f>IFERROR(IF(workdata!K76&gt;=0.75*MAX(workdata!$H76:$Y76),1,workdata!K76/MAX(workdata!$H76:$Y76)),0)*$H76</f>
        <v>0</v>
      </c>
      <c r="Q76" s="217">
        <f>IFERROR(IF(workdata!L76&gt;=0.75*MAX(workdata!$H76:$Y76),1,workdata!L76/MAX(workdata!$H76:$Y76)),0)*$H76</f>
        <v>0</v>
      </c>
      <c r="R76" s="217">
        <f>IFERROR(IF(workdata!M76&gt;=0.75*MAX(workdata!$H76:$Y76),1,workdata!M76/MAX(workdata!$H76:$Y76)),0)*$H76</f>
        <v>0</v>
      </c>
      <c r="S76" s="217">
        <f>IFERROR(IF(workdata!N76&gt;=0.75*MAX(workdata!$H76:$Y76),1,workdata!N76/MAX(workdata!$H76:$Y76)),0)*$H76</f>
        <v>0</v>
      </c>
      <c r="T76" s="217">
        <f>IFERROR(IF(workdata!O76&gt;=0.75*MAX(workdata!$H76:$Y76),1,workdata!O76/MAX(workdata!$H76:$Y76)),0)*$H76</f>
        <v>0</v>
      </c>
      <c r="U76" s="217">
        <f>IFERROR(IF(workdata!P76&gt;=0.75*MAX(workdata!$H76:$Y76),1,workdata!P76/MAX(workdata!$H76:$Y76)),0)*$H76</f>
        <v>0</v>
      </c>
      <c r="V76" s="217">
        <f>IFERROR(IF(workdata!Q76&gt;=0.75*MAX(workdata!$H76:$Y76),1,workdata!Q76/MAX(workdata!$H76:$Y76)),0)*$H76</f>
        <v>0</v>
      </c>
      <c r="W76" s="217">
        <f>IFERROR(IF(workdata!R76&gt;=0.75*MAX(workdata!$H76:$Y76),1,workdata!R76/MAX(workdata!$H76:$Y76)),0)*$H76</f>
        <v>0</v>
      </c>
      <c r="X76" s="217">
        <f>IFERROR(IF(workdata!S76&gt;=0.75*MAX(workdata!$H76:$Y76),1,workdata!S76/MAX(workdata!$H76:$Y76)),0)*$H76</f>
        <v>0</v>
      </c>
      <c r="Y76" s="217">
        <f>IFERROR(IF(workdata!T76&gt;=0.75*MAX(workdata!$H76:$Y76),1,workdata!T76/MAX(workdata!$H76:$Y76)),0)*$H76</f>
        <v>0</v>
      </c>
      <c r="Z76" s="217">
        <f>IFERROR(IF(workdata!U76&gt;=0.75*MAX(workdata!$H76:$Y76),1,workdata!U76/MAX(workdata!$H76:$Y76)),0)*$H76</f>
        <v>0</v>
      </c>
      <c r="AA76" s="217">
        <f>IFERROR(IF(workdata!V76&gt;=0.75*MAX(workdata!$H76:$Y76),1,workdata!V76/MAX(workdata!$H76:$Y76)),0)*$H76</f>
        <v>0</v>
      </c>
      <c r="AB76" s="217">
        <f>IFERROR(IF(workdata!W76&gt;=0.75*MAX(workdata!$H76:$Y76),1,workdata!W76/MAX(workdata!$H76:$Y76)),0)*$H76</f>
        <v>0</v>
      </c>
      <c r="AC76" s="217">
        <f>IFERROR(IF(workdata!X76&gt;=0.75*MAX(workdata!$H76:$Y76),1,workdata!X76/MAX(workdata!$H76:$Y76)),0)*$H76</f>
        <v>0</v>
      </c>
      <c r="AD76" s="217">
        <f>IFERROR(IF(workdata!Y76&gt;=0.75*MAX(workdata!$H76:$Y76),1,workdata!Y76/MAX(workdata!$H76:$Y76)),0)*$H76</f>
        <v>0</v>
      </c>
    </row>
    <row r="77" spans="1:30" x14ac:dyDescent="0.25">
      <c r="A77" s="1">
        <f>workdata!A77</f>
        <v>45477</v>
      </c>
      <c r="B77">
        <f t="shared" si="7"/>
        <v>2024</v>
      </c>
      <c r="C77">
        <f t="shared" si="8"/>
        <v>7</v>
      </c>
      <c r="D77">
        <f t="shared" si="6"/>
        <v>4</v>
      </c>
      <c r="E77">
        <v>1000</v>
      </c>
      <c r="F77">
        <v>49890</v>
      </c>
      <c r="G77">
        <f>workdata!B77</f>
        <v>0</v>
      </c>
      <c r="H77">
        <f t="shared" si="9"/>
        <v>0</v>
      </c>
      <c r="I77" s="217">
        <f>IFERROR(workdata!B77*1000*AUX!H77/(AUX!K77*50000),0)</f>
        <v>0</v>
      </c>
      <c r="J77" s="218">
        <f t="shared" si="10"/>
        <v>0</v>
      </c>
      <c r="K77" s="222">
        <f>AVERAGE(workdata!C77:F77)</f>
        <v>0</v>
      </c>
      <c r="L77" s="3">
        <f t="shared" si="11"/>
        <v>0</v>
      </c>
      <c r="M77" s="217">
        <f>IFERROR(IF(workdata!H77&gt;=0.75*MAX(workdata!$H77:$Y77),1,workdata!H77/MAX(workdata!$H77:$Y77)),0)*$H77</f>
        <v>0</v>
      </c>
      <c r="N77" s="217">
        <f>IFERROR(IF(workdata!I77&gt;=0.75*MAX(workdata!$H77:$Y77),1,workdata!I77/MAX(workdata!$H77:$Y77)),0)*$H77</f>
        <v>0</v>
      </c>
      <c r="O77" s="217">
        <f>IFERROR(IF(workdata!J77&gt;=0.75*MAX(workdata!$H77:$Y77),1,workdata!J77/MAX(workdata!$H77:$Y77)),0)*$H77</f>
        <v>0</v>
      </c>
      <c r="P77" s="217">
        <f>IFERROR(IF(workdata!K77&gt;=0.75*MAX(workdata!$H77:$Y77),1,workdata!K77/MAX(workdata!$H77:$Y77)),0)*$H77</f>
        <v>0</v>
      </c>
      <c r="Q77" s="217">
        <f>IFERROR(IF(workdata!L77&gt;=0.75*MAX(workdata!$H77:$Y77),1,workdata!L77/MAX(workdata!$H77:$Y77)),0)*$H77</f>
        <v>0</v>
      </c>
      <c r="R77" s="217">
        <f>IFERROR(IF(workdata!M77&gt;=0.75*MAX(workdata!$H77:$Y77),1,workdata!M77/MAX(workdata!$H77:$Y77)),0)*$H77</f>
        <v>0</v>
      </c>
      <c r="S77" s="217">
        <f>IFERROR(IF(workdata!N77&gt;=0.75*MAX(workdata!$H77:$Y77),1,workdata!N77/MAX(workdata!$H77:$Y77)),0)*$H77</f>
        <v>0</v>
      </c>
      <c r="T77" s="217">
        <f>IFERROR(IF(workdata!O77&gt;=0.75*MAX(workdata!$H77:$Y77),1,workdata!O77/MAX(workdata!$H77:$Y77)),0)*$H77</f>
        <v>0</v>
      </c>
      <c r="U77" s="217">
        <f>IFERROR(IF(workdata!P77&gt;=0.75*MAX(workdata!$H77:$Y77),1,workdata!P77/MAX(workdata!$H77:$Y77)),0)*$H77</f>
        <v>0</v>
      </c>
      <c r="V77" s="217">
        <f>IFERROR(IF(workdata!Q77&gt;=0.75*MAX(workdata!$H77:$Y77),1,workdata!Q77/MAX(workdata!$H77:$Y77)),0)*$H77</f>
        <v>0</v>
      </c>
      <c r="W77" s="217">
        <f>IFERROR(IF(workdata!R77&gt;=0.75*MAX(workdata!$H77:$Y77),1,workdata!R77/MAX(workdata!$H77:$Y77)),0)*$H77</f>
        <v>0</v>
      </c>
      <c r="X77" s="217">
        <f>IFERROR(IF(workdata!S77&gt;=0.75*MAX(workdata!$H77:$Y77),1,workdata!S77/MAX(workdata!$H77:$Y77)),0)*$H77</f>
        <v>0</v>
      </c>
      <c r="Y77" s="217">
        <f>IFERROR(IF(workdata!T77&gt;=0.75*MAX(workdata!$H77:$Y77),1,workdata!T77/MAX(workdata!$H77:$Y77)),0)*$H77</f>
        <v>0</v>
      </c>
      <c r="Z77" s="217">
        <f>IFERROR(IF(workdata!U77&gt;=0.75*MAX(workdata!$H77:$Y77),1,workdata!U77/MAX(workdata!$H77:$Y77)),0)*$H77</f>
        <v>0</v>
      </c>
      <c r="AA77" s="217">
        <f>IFERROR(IF(workdata!V77&gt;=0.75*MAX(workdata!$H77:$Y77),1,workdata!V77/MAX(workdata!$H77:$Y77)),0)*$H77</f>
        <v>0</v>
      </c>
      <c r="AB77" s="217">
        <f>IFERROR(IF(workdata!W77&gt;=0.75*MAX(workdata!$H77:$Y77),1,workdata!W77/MAX(workdata!$H77:$Y77)),0)*$H77</f>
        <v>0</v>
      </c>
      <c r="AC77" s="217">
        <f>IFERROR(IF(workdata!X77&gt;=0.75*MAX(workdata!$H77:$Y77),1,workdata!X77/MAX(workdata!$H77:$Y77)),0)*$H77</f>
        <v>0</v>
      </c>
      <c r="AD77" s="217">
        <f>IFERROR(IF(workdata!Y77&gt;=0.75*MAX(workdata!$H77:$Y77),1,workdata!Y77/MAX(workdata!$H77:$Y77)),0)*$H77</f>
        <v>0</v>
      </c>
    </row>
    <row r="78" spans="1:30" x14ac:dyDescent="0.25">
      <c r="A78" s="1">
        <f>workdata!A78</f>
        <v>45477.041666666664</v>
      </c>
      <c r="B78">
        <f t="shared" si="7"/>
        <v>2024</v>
      </c>
      <c r="C78">
        <f t="shared" si="8"/>
        <v>7</v>
      </c>
      <c r="D78">
        <f t="shared" si="6"/>
        <v>4</v>
      </c>
      <c r="E78">
        <v>1000</v>
      </c>
      <c r="F78">
        <v>49890</v>
      </c>
      <c r="G78">
        <f>workdata!B78</f>
        <v>0</v>
      </c>
      <c r="H78">
        <f t="shared" si="9"/>
        <v>0</v>
      </c>
      <c r="I78" s="217">
        <f>IFERROR(workdata!B78*1000*AUX!H78/(AUX!K78*50000),0)</f>
        <v>0</v>
      </c>
      <c r="J78" s="218">
        <f t="shared" si="10"/>
        <v>0</v>
      </c>
      <c r="K78" s="222">
        <f>AVERAGE(workdata!C78:F78)</f>
        <v>0</v>
      </c>
      <c r="L78" s="3">
        <f t="shared" si="11"/>
        <v>0</v>
      </c>
      <c r="M78" s="217">
        <f>IFERROR(IF(workdata!H78&gt;=0.75*MAX(workdata!$H78:$Y78),1,workdata!H78/MAX(workdata!$H78:$Y78)),0)*$H78</f>
        <v>0</v>
      </c>
      <c r="N78" s="217">
        <f>IFERROR(IF(workdata!I78&gt;=0.75*MAX(workdata!$H78:$Y78),1,workdata!I78/MAX(workdata!$H78:$Y78)),0)*$H78</f>
        <v>0</v>
      </c>
      <c r="O78" s="217">
        <f>IFERROR(IF(workdata!J78&gt;=0.75*MAX(workdata!$H78:$Y78),1,workdata!J78/MAX(workdata!$H78:$Y78)),0)*$H78</f>
        <v>0</v>
      </c>
      <c r="P78" s="217">
        <f>IFERROR(IF(workdata!K78&gt;=0.75*MAX(workdata!$H78:$Y78),1,workdata!K78/MAX(workdata!$H78:$Y78)),0)*$H78</f>
        <v>0</v>
      </c>
      <c r="Q78" s="217">
        <f>IFERROR(IF(workdata!L78&gt;=0.75*MAX(workdata!$H78:$Y78),1,workdata!L78/MAX(workdata!$H78:$Y78)),0)*$H78</f>
        <v>0</v>
      </c>
      <c r="R78" s="217">
        <f>IFERROR(IF(workdata!M78&gt;=0.75*MAX(workdata!$H78:$Y78),1,workdata!M78/MAX(workdata!$H78:$Y78)),0)*$H78</f>
        <v>0</v>
      </c>
      <c r="S78" s="217">
        <f>IFERROR(IF(workdata!N78&gt;=0.75*MAX(workdata!$H78:$Y78),1,workdata!N78/MAX(workdata!$H78:$Y78)),0)*$H78</f>
        <v>0</v>
      </c>
      <c r="T78" s="217">
        <f>IFERROR(IF(workdata!O78&gt;=0.75*MAX(workdata!$H78:$Y78),1,workdata!O78/MAX(workdata!$H78:$Y78)),0)*$H78</f>
        <v>0</v>
      </c>
      <c r="U78" s="217">
        <f>IFERROR(IF(workdata!P78&gt;=0.75*MAX(workdata!$H78:$Y78),1,workdata!P78/MAX(workdata!$H78:$Y78)),0)*$H78</f>
        <v>0</v>
      </c>
      <c r="V78" s="217">
        <f>IFERROR(IF(workdata!Q78&gt;=0.75*MAX(workdata!$H78:$Y78),1,workdata!Q78/MAX(workdata!$H78:$Y78)),0)*$H78</f>
        <v>0</v>
      </c>
      <c r="W78" s="217">
        <f>IFERROR(IF(workdata!R78&gt;=0.75*MAX(workdata!$H78:$Y78),1,workdata!R78/MAX(workdata!$H78:$Y78)),0)*$H78</f>
        <v>0</v>
      </c>
      <c r="X78" s="217">
        <f>IFERROR(IF(workdata!S78&gt;=0.75*MAX(workdata!$H78:$Y78),1,workdata!S78/MAX(workdata!$H78:$Y78)),0)*$H78</f>
        <v>0</v>
      </c>
      <c r="Y78" s="217">
        <f>IFERROR(IF(workdata!T78&gt;=0.75*MAX(workdata!$H78:$Y78),1,workdata!T78/MAX(workdata!$H78:$Y78)),0)*$H78</f>
        <v>0</v>
      </c>
      <c r="Z78" s="217">
        <f>IFERROR(IF(workdata!U78&gt;=0.75*MAX(workdata!$H78:$Y78),1,workdata!U78/MAX(workdata!$H78:$Y78)),0)*$H78</f>
        <v>0</v>
      </c>
      <c r="AA78" s="217">
        <f>IFERROR(IF(workdata!V78&gt;=0.75*MAX(workdata!$H78:$Y78),1,workdata!V78/MAX(workdata!$H78:$Y78)),0)*$H78</f>
        <v>0</v>
      </c>
      <c r="AB78" s="217">
        <f>IFERROR(IF(workdata!W78&gt;=0.75*MAX(workdata!$H78:$Y78),1,workdata!W78/MAX(workdata!$H78:$Y78)),0)*$H78</f>
        <v>0</v>
      </c>
      <c r="AC78" s="217">
        <f>IFERROR(IF(workdata!X78&gt;=0.75*MAX(workdata!$H78:$Y78),1,workdata!X78/MAX(workdata!$H78:$Y78)),0)*$H78</f>
        <v>0</v>
      </c>
      <c r="AD78" s="217">
        <f>IFERROR(IF(workdata!Y78&gt;=0.75*MAX(workdata!$H78:$Y78),1,workdata!Y78/MAX(workdata!$H78:$Y78)),0)*$H78</f>
        <v>0</v>
      </c>
    </row>
    <row r="79" spans="1:30" x14ac:dyDescent="0.25">
      <c r="A79" s="1">
        <f>workdata!A79</f>
        <v>45477.083333333336</v>
      </c>
      <c r="B79">
        <f t="shared" si="7"/>
        <v>2024</v>
      </c>
      <c r="C79">
        <f t="shared" si="8"/>
        <v>7</v>
      </c>
      <c r="D79">
        <f t="shared" si="6"/>
        <v>4</v>
      </c>
      <c r="E79">
        <v>1000</v>
      </c>
      <c r="F79">
        <v>49890</v>
      </c>
      <c r="G79">
        <f>workdata!B79</f>
        <v>0</v>
      </c>
      <c r="H79">
        <f t="shared" si="9"/>
        <v>0</v>
      </c>
      <c r="I79" s="217">
        <f>IFERROR(workdata!B79*1000*AUX!H79/(AUX!K79*50000),0)</f>
        <v>0</v>
      </c>
      <c r="J79" s="218">
        <f t="shared" si="10"/>
        <v>0</v>
      </c>
      <c r="K79" s="222">
        <f>AVERAGE(workdata!C79:F79)</f>
        <v>0</v>
      </c>
      <c r="L79" s="3">
        <f t="shared" si="11"/>
        <v>0</v>
      </c>
      <c r="M79" s="217">
        <f>IFERROR(IF(workdata!H79&gt;=0.75*MAX(workdata!$H79:$Y79),1,workdata!H79/MAX(workdata!$H79:$Y79)),0)*$H79</f>
        <v>0</v>
      </c>
      <c r="N79" s="217">
        <f>IFERROR(IF(workdata!I79&gt;=0.75*MAX(workdata!$H79:$Y79),1,workdata!I79/MAX(workdata!$H79:$Y79)),0)*$H79</f>
        <v>0</v>
      </c>
      <c r="O79" s="217">
        <f>IFERROR(IF(workdata!J79&gt;=0.75*MAX(workdata!$H79:$Y79),1,workdata!J79/MAX(workdata!$H79:$Y79)),0)*$H79</f>
        <v>0</v>
      </c>
      <c r="P79" s="217">
        <f>IFERROR(IF(workdata!K79&gt;=0.75*MAX(workdata!$H79:$Y79),1,workdata!K79/MAX(workdata!$H79:$Y79)),0)*$H79</f>
        <v>0</v>
      </c>
      <c r="Q79" s="217">
        <f>IFERROR(IF(workdata!L79&gt;=0.75*MAX(workdata!$H79:$Y79),1,workdata!L79/MAX(workdata!$H79:$Y79)),0)*$H79</f>
        <v>0</v>
      </c>
      <c r="R79" s="217">
        <f>IFERROR(IF(workdata!M79&gt;=0.75*MAX(workdata!$H79:$Y79),1,workdata!M79/MAX(workdata!$H79:$Y79)),0)*$H79</f>
        <v>0</v>
      </c>
      <c r="S79" s="217">
        <f>IFERROR(IF(workdata!N79&gt;=0.75*MAX(workdata!$H79:$Y79),1,workdata!N79/MAX(workdata!$H79:$Y79)),0)*$H79</f>
        <v>0</v>
      </c>
      <c r="T79" s="217">
        <f>IFERROR(IF(workdata!O79&gt;=0.75*MAX(workdata!$H79:$Y79),1,workdata!O79/MAX(workdata!$H79:$Y79)),0)*$H79</f>
        <v>0</v>
      </c>
      <c r="U79" s="217">
        <f>IFERROR(IF(workdata!P79&gt;=0.75*MAX(workdata!$H79:$Y79),1,workdata!P79/MAX(workdata!$H79:$Y79)),0)*$H79</f>
        <v>0</v>
      </c>
      <c r="V79" s="217">
        <f>IFERROR(IF(workdata!Q79&gt;=0.75*MAX(workdata!$H79:$Y79),1,workdata!Q79/MAX(workdata!$H79:$Y79)),0)*$H79</f>
        <v>0</v>
      </c>
      <c r="W79" s="217">
        <f>IFERROR(IF(workdata!R79&gt;=0.75*MAX(workdata!$H79:$Y79),1,workdata!R79/MAX(workdata!$H79:$Y79)),0)*$H79</f>
        <v>0</v>
      </c>
      <c r="X79" s="217">
        <f>IFERROR(IF(workdata!S79&gt;=0.75*MAX(workdata!$H79:$Y79),1,workdata!S79/MAX(workdata!$H79:$Y79)),0)*$H79</f>
        <v>0</v>
      </c>
      <c r="Y79" s="217">
        <f>IFERROR(IF(workdata!T79&gt;=0.75*MAX(workdata!$H79:$Y79),1,workdata!T79/MAX(workdata!$H79:$Y79)),0)*$H79</f>
        <v>0</v>
      </c>
      <c r="Z79" s="217">
        <f>IFERROR(IF(workdata!U79&gt;=0.75*MAX(workdata!$H79:$Y79),1,workdata!U79/MAX(workdata!$H79:$Y79)),0)*$H79</f>
        <v>0</v>
      </c>
      <c r="AA79" s="217">
        <f>IFERROR(IF(workdata!V79&gt;=0.75*MAX(workdata!$H79:$Y79),1,workdata!V79/MAX(workdata!$H79:$Y79)),0)*$H79</f>
        <v>0</v>
      </c>
      <c r="AB79" s="217">
        <f>IFERROR(IF(workdata!W79&gt;=0.75*MAX(workdata!$H79:$Y79),1,workdata!W79/MAX(workdata!$H79:$Y79)),0)*$H79</f>
        <v>0</v>
      </c>
      <c r="AC79" s="217">
        <f>IFERROR(IF(workdata!X79&gt;=0.75*MAX(workdata!$H79:$Y79),1,workdata!X79/MAX(workdata!$H79:$Y79)),0)*$H79</f>
        <v>0</v>
      </c>
      <c r="AD79" s="217">
        <f>IFERROR(IF(workdata!Y79&gt;=0.75*MAX(workdata!$H79:$Y79),1,workdata!Y79/MAX(workdata!$H79:$Y79)),0)*$H79</f>
        <v>0</v>
      </c>
    </row>
    <row r="80" spans="1:30" x14ac:dyDescent="0.25">
      <c r="A80" s="1">
        <f>workdata!A80</f>
        <v>45477.125</v>
      </c>
      <c r="B80">
        <f t="shared" si="7"/>
        <v>2024</v>
      </c>
      <c r="C80">
        <f t="shared" si="8"/>
        <v>7</v>
      </c>
      <c r="D80">
        <f t="shared" si="6"/>
        <v>4</v>
      </c>
      <c r="E80">
        <v>1000</v>
      </c>
      <c r="F80">
        <v>49890</v>
      </c>
      <c r="G80">
        <f>workdata!B80</f>
        <v>0</v>
      </c>
      <c r="H80">
        <f t="shared" si="9"/>
        <v>0</v>
      </c>
      <c r="I80" s="217">
        <f>IFERROR(workdata!B80*1000*AUX!H80/(AUX!K80*50000),0)</f>
        <v>0</v>
      </c>
      <c r="J80" s="218">
        <f t="shared" si="10"/>
        <v>0</v>
      </c>
      <c r="K80" s="222">
        <f>AVERAGE(workdata!C80:F80)</f>
        <v>0</v>
      </c>
      <c r="L80" s="3">
        <f t="shared" si="11"/>
        <v>0</v>
      </c>
      <c r="M80" s="217">
        <f>IFERROR(IF(workdata!H80&gt;=0.75*MAX(workdata!$H80:$Y80),1,workdata!H80/MAX(workdata!$H80:$Y80)),0)*$H80</f>
        <v>0</v>
      </c>
      <c r="N80" s="217">
        <f>IFERROR(IF(workdata!I80&gt;=0.75*MAX(workdata!$H80:$Y80),1,workdata!I80/MAX(workdata!$H80:$Y80)),0)*$H80</f>
        <v>0</v>
      </c>
      <c r="O80" s="217">
        <f>IFERROR(IF(workdata!J80&gt;=0.75*MAX(workdata!$H80:$Y80),1,workdata!J80/MAX(workdata!$H80:$Y80)),0)*$H80</f>
        <v>0</v>
      </c>
      <c r="P80" s="217">
        <f>IFERROR(IF(workdata!K80&gt;=0.75*MAX(workdata!$H80:$Y80),1,workdata!K80/MAX(workdata!$H80:$Y80)),0)*$H80</f>
        <v>0</v>
      </c>
      <c r="Q80" s="217">
        <f>IFERROR(IF(workdata!L80&gt;=0.75*MAX(workdata!$H80:$Y80),1,workdata!L80/MAX(workdata!$H80:$Y80)),0)*$H80</f>
        <v>0</v>
      </c>
      <c r="R80" s="217">
        <f>IFERROR(IF(workdata!M80&gt;=0.75*MAX(workdata!$H80:$Y80),1,workdata!M80/MAX(workdata!$H80:$Y80)),0)*$H80</f>
        <v>0</v>
      </c>
      <c r="S80" s="217">
        <f>IFERROR(IF(workdata!N80&gt;=0.75*MAX(workdata!$H80:$Y80),1,workdata!N80/MAX(workdata!$H80:$Y80)),0)*$H80</f>
        <v>0</v>
      </c>
      <c r="T80" s="217">
        <f>IFERROR(IF(workdata!O80&gt;=0.75*MAX(workdata!$H80:$Y80),1,workdata!O80/MAX(workdata!$H80:$Y80)),0)*$H80</f>
        <v>0</v>
      </c>
      <c r="U80" s="217">
        <f>IFERROR(IF(workdata!P80&gt;=0.75*MAX(workdata!$H80:$Y80),1,workdata!P80/MAX(workdata!$H80:$Y80)),0)*$H80</f>
        <v>0</v>
      </c>
      <c r="V80" s="217">
        <f>IFERROR(IF(workdata!Q80&gt;=0.75*MAX(workdata!$H80:$Y80),1,workdata!Q80/MAX(workdata!$H80:$Y80)),0)*$H80</f>
        <v>0</v>
      </c>
      <c r="W80" s="217">
        <f>IFERROR(IF(workdata!R80&gt;=0.75*MAX(workdata!$H80:$Y80),1,workdata!R80/MAX(workdata!$H80:$Y80)),0)*$H80</f>
        <v>0</v>
      </c>
      <c r="X80" s="217">
        <f>IFERROR(IF(workdata!S80&gt;=0.75*MAX(workdata!$H80:$Y80),1,workdata!S80/MAX(workdata!$H80:$Y80)),0)*$H80</f>
        <v>0</v>
      </c>
      <c r="Y80" s="217">
        <f>IFERROR(IF(workdata!T80&gt;=0.75*MAX(workdata!$H80:$Y80),1,workdata!T80/MAX(workdata!$H80:$Y80)),0)*$H80</f>
        <v>0</v>
      </c>
      <c r="Z80" s="217">
        <f>IFERROR(IF(workdata!U80&gt;=0.75*MAX(workdata!$H80:$Y80),1,workdata!U80/MAX(workdata!$H80:$Y80)),0)*$H80</f>
        <v>0</v>
      </c>
      <c r="AA80" s="217">
        <f>IFERROR(IF(workdata!V80&gt;=0.75*MAX(workdata!$H80:$Y80),1,workdata!V80/MAX(workdata!$H80:$Y80)),0)*$H80</f>
        <v>0</v>
      </c>
      <c r="AB80" s="217">
        <f>IFERROR(IF(workdata!W80&gt;=0.75*MAX(workdata!$H80:$Y80),1,workdata!W80/MAX(workdata!$H80:$Y80)),0)*$H80</f>
        <v>0</v>
      </c>
      <c r="AC80" s="217">
        <f>IFERROR(IF(workdata!X80&gt;=0.75*MAX(workdata!$H80:$Y80),1,workdata!X80/MAX(workdata!$H80:$Y80)),0)*$H80</f>
        <v>0</v>
      </c>
      <c r="AD80" s="217">
        <f>IFERROR(IF(workdata!Y80&gt;=0.75*MAX(workdata!$H80:$Y80),1,workdata!Y80/MAX(workdata!$H80:$Y80)),0)*$H80</f>
        <v>0</v>
      </c>
    </row>
    <row r="81" spans="1:30" x14ac:dyDescent="0.25">
      <c r="A81" s="1">
        <f>workdata!A81</f>
        <v>45477.166666666664</v>
      </c>
      <c r="B81">
        <f t="shared" si="7"/>
        <v>2024</v>
      </c>
      <c r="C81">
        <f t="shared" si="8"/>
        <v>7</v>
      </c>
      <c r="D81">
        <f t="shared" si="6"/>
        <v>4</v>
      </c>
      <c r="E81">
        <v>1000</v>
      </c>
      <c r="F81">
        <v>49890</v>
      </c>
      <c r="G81">
        <f>workdata!B81</f>
        <v>0</v>
      </c>
      <c r="H81">
        <f t="shared" si="9"/>
        <v>0</v>
      </c>
      <c r="I81" s="217">
        <f>IFERROR(workdata!B81*1000*AUX!H81/(AUX!K81*50000),0)</f>
        <v>0</v>
      </c>
      <c r="J81" s="218">
        <f t="shared" si="10"/>
        <v>0</v>
      </c>
      <c r="K81" s="222">
        <f>AVERAGE(workdata!C81:F81)</f>
        <v>0</v>
      </c>
      <c r="L81" s="3">
        <f t="shared" si="11"/>
        <v>0</v>
      </c>
      <c r="M81" s="217">
        <f>IFERROR(IF(workdata!H81&gt;=0.75*MAX(workdata!$H81:$Y81),1,workdata!H81/MAX(workdata!$H81:$Y81)),0)*$H81</f>
        <v>0</v>
      </c>
      <c r="N81" s="217">
        <f>IFERROR(IF(workdata!I81&gt;=0.75*MAX(workdata!$H81:$Y81),1,workdata!I81/MAX(workdata!$H81:$Y81)),0)*$H81</f>
        <v>0</v>
      </c>
      <c r="O81" s="217">
        <f>IFERROR(IF(workdata!J81&gt;=0.75*MAX(workdata!$H81:$Y81),1,workdata!J81/MAX(workdata!$H81:$Y81)),0)*$H81</f>
        <v>0</v>
      </c>
      <c r="P81" s="217">
        <f>IFERROR(IF(workdata!K81&gt;=0.75*MAX(workdata!$H81:$Y81),1,workdata!K81/MAX(workdata!$H81:$Y81)),0)*$H81</f>
        <v>0</v>
      </c>
      <c r="Q81" s="217">
        <f>IFERROR(IF(workdata!L81&gt;=0.75*MAX(workdata!$H81:$Y81),1,workdata!L81/MAX(workdata!$H81:$Y81)),0)*$H81</f>
        <v>0</v>
      </c>
      <c r="R81" s="217">
        <f>IFERROR(IF(workdata!M81&gt;=0.75*MAX(workdata!$H81:$Y81),1,workdata!M81/MAX(workdata!$H81:$Y81)),0)*$H81</f>
        <v>0</v>
      </c>
      <c r="S81" s="217">
        <f>IFERROR(IF(workdata!N81&gt;=0.75*MAX(workdata!$H81:$Y81),1,workdata!N81/MAX(workdata!$H81:$Y81)),0)*$H81</f>
        <v>0</v>
      </c>
      <c r="T81" s="217">
        <f>IFERROR(IF(workdata!O81&gt;=0.75*MAX(workdata!$H81:$Y81),1,workdata!O81/MAX(workdata!$H81:$Y81)),0)*$H81</f>
        <v>0</v>
      </c>
      <c r="U81" s="217">
        <f>IFERROR(IF(workdata!P81&gt;=0.75*MAX(workdata!$H81:$Y81),1,workdata!P81/MAX(workdata!$H81:$Y81)),0)*$H81</f>
        <v>0</v>
      </c>
      <c r="V81" s="217">
        <f>IFERROR(IF(workdata!Q81&gt;=0.75*MAX(workdata!$H81:$Y81),1,workdata!Q81/MAX(workdata!$H81:$Y81)),0)*$H81</f>
        <v>0</v>
      </c>
      <c r="W81" s="217">
        <f>IFERROR(IF(workdata!R81&gt;=0.75*MAX(workdata!$H81:$Y81),1,workdata!R81/MAX(workdata!$H81:$Y81)),0)*$H81</f>
        <v>0</v>
      </c>
      <c r="X81" s="217">
        <f>IFERROR(IF(workdata!S81&gt;=0.75*MAX(workdata!$H81:$Y81),1,workdata!S81/MAX(workdata!$H81:$Y81)),0)*$H81</f>
        <v>0</v>
      </c>
      <c r="Y81" s="217">
        <f>IFERROR(IF(workdata!T81&gt;=0.75*MAX(workdata!$H81:$Y81),1,workdata!T81/MAX(workdata!$H81:$Y81)),0)*$H81</f>
        <v>0</v>
      </c>
      <c r="Z81" s="217">
        <f>IFERROR(IF(workdata!U81&gt;=0.75*MAX(workdata!$H81:$Y81),1,workdata!U81/MAX(workdata!$H81:$Y81)),0)*$H81</f>
        <v>0</v>
      </c>
      <c r="AA81" s="217">
        <f>IFERROR(IF(workdata!V81&gt;=0.75*MAX(workdata!$H81:$Y81),1,workdata!V81/MAX(workdata!$H81:$Y81)),0)*$H81</f>
        <v>0</v>
      </c>
      <c r="AB81" s="217">
        <f>IFERROR(IF(workdata!W81&gt;=0.75*MAX(workdata!$H81:$Y81),1,workdata!W81/MAX(workdata!$H81:$Y81)),0)*$H81</f>
        <v>0</v>
      </c>
      <c r="AC81" s="217">
        <f>IFERROR(IF(workdata!X81&gt;=0.75*MAX(workdata!$H81:$Y81),1,workdata!X81/MAX(workdata!$H81:$Y81)),0)*$H81</f>
        <v>0</v>
      </c>
      <c r="AD81" s="217">
        <f>IFERROR(IF(workdata!Y81&gt;=0.75*MAX(workdata!$H81:$Y81),1,workdata!Y81/MAX(workdata!$H81:$Y81)),0)*$H81</f>
        <v>0</v>
      </c>
    </row>
    <row r="82" spans="1:30" x14ac:dyDescent="0.25">
      <c r="A82" s="1">
        <f>workdata!A82</f>
        <v>45477.208333333336</v>
      </c>
      <c r="B82">
        <f t="shared" si="7"/>
        <v>2024</v>
      </c>
      <c r="C82">
        <f t="shared" si="8"/>
        <v>7</v>
      </c>
      <c r="D82">
        <f t="shared" si="6"/>
        <v>4</v>
      </c>
      <c r="E82">
        <v>1000</v>
      </c>
      <c r="F82">
        <v>49890</v>
      </c>
      <c r="G82">
        <f>workdata!B82</f>
        <v>0</v>
      </c>
      <c r="H82">
        <f t="shared" si="9"/>
        <v>0</v>
      </c>
      <c r="I82" s="217">
        <f>IFERROR(workdata!B82*1000*AUX!H82/(AUX!K82*50000),0)</f>
        <v>0</v>
      </c>
      <c r="J82" s="218">
        <f t="shared" si="10"/>
        <v>0</v>
      </c>
      <c r="K82" s="222">
        <f>AVERAGE(workdata!C82:F82)</f>
        <v>0</v>
      </c>
      <c r="L82" s="3">
        <f t="shared" si="11"/>
        <v>0</v>
      </c>
      <c r="M82" s="217">
        <f>IFERROR(IF(workdata!H82&gt;=0.75*MAX(workdata!$H82:$Y82),1,workdata!H82/MAX(workdata!$H82:$Y82)),0)*$H82</f>
        <v>0</v>
      </c>
      <c r="N82" s="217">
        <f>IFERROR(IF(workdata!I82&gt;=0.75*MAX(workdata!$H82:$Y82),1,workdata!I82/MAX(workdata!$H82:$Y82)),0)*$H82</f>
        <v>0</v>
      </c>
      <c r="O82" s="217">
        <f>IFERROR(IF(workdata!J82&gt;=0.75*MAX(workdata!$H82:$Y82),1,workdata!J82/MAX(workdata!$H82:$Y82)),0)*$H82</f>
        <v>0</v>
      </c>
      <c r="P82" s="217">
        <f>IFERROR(IF(workdata!K82&gt;=0.75*MAX(workdata!$H82:$Y82),1,workdata!K82/MAX(workdata!$H82:$Y82)),0)*$H82</f>
        <v>0</v>
      </c>
      <c r="Q82" s="217">
        <f>IFERROR(IF(workdata!L82&gt;=0.75*MAX(workdata!$H82:$Y82),1,workdata!L82/MAX(workdata!$H82:$Y82)),0)*$H82</f>
        <v>0</v>
      </c>
      <c r="R82" s="217">
        <f>IFERROR(IF(workdata!M82&gt;=0.75*MAX(workdata!$H82:$Y82),1,workdata!M82/MAX(workdata!$H82:$Y82)),0)*$H82</f>
        <v>0</v>
      </c>
      <c r="S82" s="217">
        <f>IFERROR(IF(workdata!N82&gt;=0.75*MAX(workdata!$H82:$Y82),1,workdata!N82/MAX(workdata!$H82:$Y82)),0)*$H82</f>
        <v>0</v>
      </c>
      <c r="T82" s="217">
        <f>IFERROR(IF(workdata!O82&gt;=0.75*MAX(workdata!$H82:$Y82),1,workdata!O82/MAX(workdata!$H82:$Y82)),0)*$H82</f>
        <v>0</v>
      </c>
      <c r="U82" s="217">
        <f>IFERROR(IF(workdata!P82&gt;=0.75*MAX(workdata!$H82:$Y82),1,workdata!P82/MAX(workdata!$H82:$Y82)),0)*$H82</f>
        <v>0</v>
      </c>
      <c r="V82" s="217">
        <f>IFERROR(IF(workdata!Q82&gt;=0.75*MAX(workdata!$H82:$Y82),1,workdata!Q82/MAX(workdata!$H82:$Y82)),0)*$H82</f>
        <v>0</v>
      </c>
      <c r="W82" s="217">
        <f>IFERROR(IF(workdata!R82&gt;=0.75*MAX(workdata!$H82:$Y82),1,workdata!R82/MAX(workdata!$H82:$Y82)),0)*$H82</f>
        <v>0</v>
      </c>
      <c r="X82" s="217">
        <f>IFERROR(IF(workdata!S82&gt;=0.75*MAX(workdata!$H82:$Y82),1,workdata!S82/MAX(workdata!$H82:$Y82)),0)*$H82</f>
        <v>0</v>
      </c>
      <c r="Y82" s="217">
        <f>IFERROR(IF(workdata!T82&gt;=0.75*MAX(workdata!$H82:$Y82),1,workdata!T82/MAX(workdata!$H82:$Y82)),0)*$H82</f>
        <v>0</v>
      </c>
      <c r="Z82" s="217">
        <f>IFERROR(IF(workdata!U82&gt;=0.75*MAX(workdata!$H82:$Y82),1,workdata!U82/MAX(workdata!$H82:$Y82)),0)*$H82</f>
        <v>0</v>
      </c>
      <c r="AA82" s="217">
        <f>IFERROR(IF(workdata!V82&gt;=0.75*MAX(workdata!$H82:$Y82),1,workdata!V82/MAX(workdata!$H82:$Y82)),0)*$H82</f>
        <v>0</v>
      </c>
      <c r="AB82" s="217">
        <f>IFERROR(IF(workdata!W82&gt;=0.75*MAX(workdata!$H82:$Y82),1,workdata!W82/MAX(workdata!$H82:$Y82)),0)*$H82</f>
        <v>0</v>
      </c>
      <c r="AC82" s="217">
        <f>IFERROR(IF(workdata!X82&gt;=0.75*MAX(workdata!$H82:$Y82),1,workdata!X82/MAX(workdata!$H82:$Y82)),0)*$H82</f>
        <v>0</v>
      </c>
      <c r="AD82" s="217">
        <f>IFERROR(IF(workdata!Y82&gt;=0.75*MAX(workdata!$H82:$Y82),1,workdata!Y82/MAX(workdata!$H82:$Y82)),0)*$H82</f>
        <v>0</v>
      </c>
    </row>
    <row r="83" spans="1:30" x14ac:dyDescent="0.25">
      <c r="A83" s="1">
        <f>workdata!A83</f>
        <v>45477.25</v>
      </c>
      <c r="B83">
        <f t="shared" si="7"/>
        <v>2024</v>
      </c>
      <c r="C83">
        <f t="shared" si="8"/>
        <v>7</v>
      </c>
      <c r="D83">
        <f t="shared" si="6"/>
        <v>4</v>
      </c>
      <c r="E83">
        <v>1000</v>
      </c>
      <c r="F83">
        <v>49890</v>
      </c>
      <c r="G83">
        <f>workdata!B83</f>
        <v>0</v>
      </c>
      <c r="H83">
        <f t="shared" si="9"/>
        <v>0</v>
      </c>
      <c r="I83" s="217">
        <f>IFERROR(workdata!B83*1000*AUX!H83/(AUX!K83*50000),0)</f>
        <v>0</v>
      </c>
      <c r="J83" s="218">
        <f t="shared" si="10"/>
        <v>0</v>
      </c>
      <c r="K83" s="222">
        <f>AVERAGE(workdata!C83:F83)</f>
        <v>0</v>
      </c>
      <c r="L83" s="3">
        <f t="shared" si="11"/>
        <v>0</v>
      </c>
      <c r="M83" s="217">
        <f>IFERROR(IF(workdata!H83&gt;=0.75*MAX(workdata!$H83:$Y83),1,workdata!H83/MAX(workdata!$H83:$Y83)),0)*$H83</f>
        <v>0</v>
      </c>
      <c r="N83" s="217">
        <f>IFERROR(IF(workdata!I83&gt;=0.75*MAX(workdata!$H83:$Y83),1,workdata!I83/MAX(workdata!$H83:$Y83)),0)*$H83</f>
        <v>0</v>
      </c>
      <c r="O83" s="217">
        <f>IFERROR(IF(workdata!J83&gt;=0.75*MAX(workdata!$H83:$Y83),1,workdata!J83/MAX(workdata!$H83:$Y83)),0)*$H83</f>
        <v>0</v>
      </c>
      <c r="P83" s="217">
        <f>IFERROR(IF(workdata!K83&gt;=0.75*MAX(workdata!$H83:$Y83),1,workdata!K83/MAX(workdata!$H83:$Y83)),0)*$H83</f>
        <v>0</v>
      </c>
      <c r="Q83" s="217">
        <f>IFERROR(IF(workdata!L83&gt;=0.75*MAX(workdata!$H83:$Y83),1,workdata!L83/MAX(workdata!$H83:$Y83)),0)*$H83</f>
        <v>0</v>
      </c>
      <c r="R83" s="217">
        <f>IFERROR(IF(workdata!M83&gt;=0.75*MAX(workdata!$H83:$Y83),1,workdata!M83/MAX(workdata!$H83:$Y83)),0)*$H83</f>
        <v>0</v>
      </c>
      <c r="S83" s="217">
        <f>IFERROR(IF(workdata!N83&gt;=0.75*MAX(workdata!$H83:$Y83),1,workdata!N83/MAX(workdata!$H83:$Y83)),0)*$H83</f>
        <v>0</v>
      </c>
      <c r="T83" s="217">
        <f>IFERROR(IF(workdata!O83&gt;=0.75*MAX(workdata!$H83:$Y83),1,workdata!O83/MAX(workdata!$H83:$Y83)),0)*$H83</f>
        <v>0</v>
      </c>
      <c r="U83" s="217">
        <f>IFERROR(IF(workdata!P83&gt;=0.75*MAX(workdata!$H83:$Y83),1,workdata!P83/MAX(workdata!$H83:$Y83)),0)*$H83</f>
        <v>0</v>
      </c>
      <c r="V83" s="217">
        <f>IFERROR(IF(workdata!Q83&gt;=0.75*MAX(workdata!$H83:$Y83),1,workdata!Q83/MAX(workdata!$H83:$Y83)),0)*$H83</f>
        <v>0</v>
      </c>
      <c r="W83" s="217">
        <f>IFERROR(IF(workdata!R83&gt;=0.75*MAX(workdata!$H83:$Y83),1,workdata!R83/MAX(workdata!$H83:$Y83)),0)*$H83</f>
        <v>0</v>
      </c>
      <c r="X83" s="217">
        <f>IFERROR(IF(workdata!S83&gt;=0.75*MAX(workdata!$H83:$Y83),1,workdata!S83/MAX(workdata!$H83:$Y83)),0)*$H83</f>
        <v>0</v>
      </c>
      <c r="Y83" s="217">
        <f>IFERROR(IF(workdata!T83&gt;=0.75*MAX(workdata!$H83:$Y83),1,workdata!T83/MAX(workdata!$H83:$Y83)),0)*$H83</f>
        <v>0</v>
      </c>
      <c r="Z83" s="217">
        <f>IFERROR(IF(workdata!U83&gt;=0.75*MAX(workdata!$H83:$Y83),1,workdata!U83/MAX(workdata!$H83:$Y83)),0)*$H83</f>
        <v>0</v>
      </c>
      <c r="AA83" s="217">
        <f>IFERROR(IF(workdata!V83&gt;=0.75*MAX(workdata!$H83:$Y83),1,workdata!V83/MAX(workdata!$H83:$Y83)),0)*$H83</f>
        <v>0</v>
      </c>
      <c r="AB83" s="217">
        <f>IFERROR(IF(workdata!W83&gt;=0.75*MAX(workdata!$H83:$Y83),1,workdata!W83/MAX(workdata!$H83:$Y83)),0)*$H83</f>
        <v>0</v>
      </c>
      <c r="AC83" s="217">
        <f>IFERROR(IF(workdata!X83&gt;=0.75*MAX(workdata!$H83:$Y83),1,workdata!X83/MAX(workdata!$H83:$Y83)),0)*$H83</f>
        <v>0</v>
      </c>
      <c r="AD83" s="217">
        <f>IFERROR(IF(workdata!Y83&gt;=0.75*MAX(workdata!$H83:$Y83),1,workdata!Y83/MAX(workdata!$H83:$Y83)),0)*$H83</f>
        <v>0</v>
      </c>
    </row>
    <row r="84" spans="1:30" x14ac:dyDescent="0.25">
      <c r="A84" s="1">
        <f>workdata!A84</f>
        <v>45477.291666666664</v>
      </c>
      <c r="B84">
        <f t="shared" si="7"/>
        <v>2024</v>
      </c>
      <c r="C84">
        <f t="shared" si="8"/>
        <v>7</v>
      </c>
      <c r="D84">
        <f t="shared" si="6"/>
        <v>4</v>
      </c>
      <c r="E84">
        <v>1000</v>
      </c>
      <c r="F84">
        <v>49890</v>
      </c>
      <c r="G84">
        <f>workdata!B84</f>
        <v>877</v>
      </c>
      <c r="H84">
        <f t="shared" si="9"/>
        <v>0</v>
      </c>
      <c r="I84" s="217">
        <f>IFERROR(workdata!B84*1000*AUX!H84/(AUX!K84*50000),0)</f>
        <v>0</v>
      </c>
      <c r="J84" s="218">
        <f t="shared" si="10"/>
        <v>0</v>
      </c>
      <c r="K84" s="222">
        <f>AVERAGE(workdata!C84:F84)</f>
        <v>23.262999999999998</v>
      </c>
      <c r="L84" s="3">
        <f t="shared" si="11"/>
        <v>0</v>
      </c>
      <c r="M84" s="217">
        <f>IFERROR(IF(workdata!H84&gt;=0.75*MAX(workdata!$H84:$Y84),1,workdata!H84/MAX(workdata!$H84:$Y84)),0)*$H84</f>
        <v>0</v>
      </c>
      <c r="N84" s="217">
        <f>IFERROR(IF(workdata!I84&gt;=0.75*MAX(workdata!$H84:$Y84),1,workdata!I84/MAX(workdata!$H84:$Y84)),0)*$H84</f>
        <v>0</v>
      </c>
      <c r="O84" s="217">
        <f>IFERROR(IF(workdata!J84&gt;=0.75*MAX(workdata!$H84:$Y84),1,workdata!J84/MAX(workdata!$H84:$Y84)),0)*$H84</f>
        <v>0</v>
      </c>
      <c r="P84" s="217">
        <f>IFERROR(IF(workdata!K84&gt;=0.75*MAX(workdata!$H84:$Y84),1,workdata!K84/MAX(workdata!$H84:$Y84)),0)*$H84</f>
        <v>0</v>
      </c>
      <c r="Q84" s="217">
        <f>IFERROR(IF(workdata!L84&gt;=0.75*MAX(workdata!$H84:$Y84),1,workdata!L84/MAX(workdata!$H84:$Y84)),0)*$H84</f>
        <v>0</v>
      </c>
      <c r="R84" s="217">
        <f>IFERROR(IF(workdata!M84&gt;=0.75*MAX(workdata!$H84:$Y84),1,workdata!M84/MAX(workdata!$H84:$Y84)),0)*$H84</f>
        <v>0</v>
      </c>
      <c r="S84" s="217">
        <f>IFERROR(IF(workdata!N84&gt;=0.75*MAX(workdata!$H84:$Y84),1,workdata!N84/MAX(workdata!$H84:$Y84)),0)*$H84</f>
        <v>0</v>
      </c>
      <c r="T84" s="217">
        <f>IFERROR(IF(workdata!O84&gt;=0.75*MAX(workdata!$H84:$Y84),1,workdata!O84/MAX(workdata!$H84:$Y84)),0)*$H84</f>
        <v>0</v>
      </c>
      <c r="U84" s="217">
        <f>IFERROR(IF(workdata!P84&gt;=0.75*MAX(workdata!$H84:$Y84),1,workdata!P84/MAX(workdata!$H84:$Y84)),0)*$H84</f>
        <v>0</v>
      </c>
      <c r="V84" s="217">
        <f>IFERROR(IF(workdata!Q84&gt;=0.75*MAX(workdata!$H84:$Y84),1,workdata!Q84/MAX(workdata!$H84:$Y84)),0)*$H84</f>
        <v>0</v>
      </c>
      <c r="W84" s="217">
        <f>IFERROR(IF(workdata!R84&gt;=0.75*MAX(workdata!$H84:$Y84),1,workdata!R84/MAX(workdata!$H84:$Y84)),0)*$H84</f>
        <v>0</v>
      </c>
      <c r="X84" s="217">
        <f>IFERROR(IF(workdata!S84&gt;=0.75*MAX(workdata!$H84:$Y84),1,workdata!S84/MAX(workdata!$H84:$Y84)),0)*$H84</f>
        <v>0</v>
      </c>
      <c r="Y84" s="217">
        <f>IFERROR(IF(workdata!T84&gt;=0.75*MAX(workdata!$H84:$Y84),1,workdata!T84/MAX(workdata!$H84:$Y84)),0)*$H84</f>
        <v>0</v>
      </c>
      <c r="Z84" s="217">
        <f>IFERROR(IF(workdata!U84&gt;=0.75*MAX(workdata!$H84:$Y84),1,workdata!U84/MAX(workdata!$H84:$Y84)),0)*$H84</f>
        <v>0</v>
      </c>
      <c r="AA84" s="217">
        <f>IFERROR(IF(workdata!V84&gt;=0.75*MAX(workdata!$H84:$Y84),1,workdata!V84/MAX(workdata!$H84:$Y84)),0)*$H84</f>
        <v>0</v>
      </c>
      <c r="AB84" s="217">
        <f>IFERROR(IF(workdata!W84&gt;=0.75*MAX(workdata!$H84:$Y84),1,workdata!W84/MAX(workdata!$H84:$Y84)),0)*$H84</f>
        <v>0</v>
      </c>
      <c r="AC84" s="217">
        <f>IFERROR(IF(workdata!X84&gt;=0.75*MAX(workdata!$H84:$Y84),1,workdata!X84/MAX(workdata!$H84:$Y84)),0)*$H84</f>
        <v>0</v>
      </c>
      <c r="AD84" s="217">
        <f>IFERROR(IF(workdata!Y84&gt;=0.75*MAX(workdata!$H84:$Y84),1,workdata!Y84/MAX(workdata!$H84:$Y84)),0)*$H84</f>
        <v>0</v>
      </c>
    </row>
    <row r="85" spans="1:30" x14ac:dyDescent="0.25">
      <c r="A85" s="1">
        <f>workdata!A85</f>
        <v>45477.333333333336</v>
      </c>
      <c r="B85">
        <f t="shared" si="7"/>
        <v>2024</v>
      </c>
      <c r="C85">
        <f t="shared" si="8"/>
        <v>7</v>
      </c>
      <c r="D85">
        <f t="shared" si="6"/>
        <v>4</v>
      </c>
      <c r="E85">
        <v>1000</v>
      </c>
      <c r="F85">
        <v>49890</v>
      </c>
      <c r="G85">
        <f>workdata!B85</f>
        <v>12853</v>
      </c>
      <c r="H85">
        <f t="shared" si="9"/>
        <v>1</v>
      </c>
      <c r="I85" s="217">
        <f>IFERROR(workdata!B85*1000*AUX!H85/(AUX!K85*50000),0)</f>
        <v>0.87214667643785782</v>
      </c>
      <c r="J85" s="218">
        <f t="shared" si="10"/>
        <v>0.98604232946079151</v>
      </c>
      <c r="K85" s="222">
        <f>AVERAGE(workdata!C85:F85)</f>
        <v>294.74400000000003</v>
      </c>
      <c r="L85" s="3">
        <f t="shared" si="11"/>
        <v>257.06</v>
      </c>
      <c r="M85" s="217">
        <f>IFERROR(IF(workdata!H85&gt;=0.75*MAX(workdata!$H85:$Y85),1,workdata!H85/MAX(workdata!$H85:$Y85)),0)*$H85</f>
        <v>1</v>
      </c>
      <c r="N85" s="217">
        <f>IFERROR(IF(workdata!I85&gt;=0.75*MAX(workdata!$H85:$Y85),1,workdata!I85/MAX(workdata!$H85:$Y85)),0)*$H85</f>
        <v>1</v>
      </c>
      <c r="O85" s="217">
        <f>IFERROR(IF(workdata!J85&gt;=0.75*MAX(workdata!$H85:$Y85),1,workdata!J85/MAX(workdata!$H85:$Y85)),0)*$H85</f>
        <v>1</v>
      </c>
      <c r="P85" s="217">
        <f>IFERROR(IF(workdata!K85&gt;=0.75*MAX(workdata!$H85:$Y85),1,workdata!K85/MAX(workdata!$H85:$Y85)),0)*$H85</f>
        <v>1</v>
      </c>
      <c r="Q85" s="217">
        <f>IFERROR(IF(workdata!L85&gt;=0.75*MAX(workdata!$H85:$Y85),1,workdata!L85/MAX(workdata!$H85:$Y85)),0)*$H85</f>
        <v>1</v>
      </c>
      <c r="R85" s="217">
        <f>IFERROR(IF(workdata!M85&gt;=0.75*MAX(workdata!$H85:$Y85),1,workdata!M85/MAX(workdata!$H85:$Y85)),0)*$H85</f>
        <v>1</v>
      </c>
      <c r="S85" s="217">
        <f>IFERROR(IF(workdata!N85&gt;=0.75*MAX(workdata!$H85:$Y85),1,workdata!N85/MAX(workdata!$H85:$Y85)),0)*$H85</f>
        <v>1</v>
      </c>
      <c r="T85" s="217">
        <f>IFERROR(IF(workdata!O85&gt;=0.75*MAX(workdata!$H85:$Y85),1,workdata!O85/MAX(workdata!$H85:$Y85)),0)*$H85</f>
        <v>1</v>
      </c>
      <c r="U85" s="217">
        <f>IFERROR(IF(workdata!P85&gt;=0.75*MAX(workdata!$H85:$Y85),1,workdata!P85/MAX(workdata!$H85:$Y85)),0)*$H85</f>
        <v>1</v>
      </c>
      <c r="V85" s="217">
        <f>IFERROR(IF(workdata!Q85&gt;=0.75*MAX(workdata!$H85:$Y85),1,workdata!Q85/MAX(workdata!$H85:$Y85)),0)*$H85</f>
        <v>1</v>
      </c>
      <c r="W85" s="217">
        <f>IFERROR(IF(workdata!R85&gt;=0.75*MAX(workdata!$H85:$Y85),1,workdata!R85/MAX(workdata!$H85:$Y85)),0)*$H85</f>
        <v>1</v>
      </c>
      <c r="X85" s="217">
        <f>IFERROR(IF(workdata!S85&gt;=0.75*MAX(workdata!$H85:$Y85),1,workdata!S85/MAX(workdata!$H85:$Y85)),0)*$H85</f>
        <v>1</v>
      </c>
      <c r="Y85" s="217">
        <f>IFERROR(IF(workdata!T85&gt;=0.75*MAX(workdata!$H85:$Y85),1,workdata!T85/MAX(workdata!$H85:$Y85)),0)*$H85</f>
        <v>1</v>
      </c>
      <c r="Z85" s="217">
        <f>IFERROR(IF(workdata!U85&gt;=0.75*MAX(workdata!$H85:$Y85),1,workdata!U85/MAX(workdata!$H85:$Y85)),0)*$H85</f>
        <v>0.74876193029424687</v>
      </c>
      <c r="AA85" s="217">
        <f>IFERROR(IF(workdata!V85&gt;=0.75*MAX(workdata!$H85:$Y85),1,workdata!V85/MAX(workdata!$H85:$Y85)),0)*$H85</f>
        <v>1</v>
      </c>
      <c r="AB85" s="217">
        <f>IFERROR(IF(workdata!W85&gt;=0.75*MAX(workdata!$H85:$Y85),1,workdata!W85/MAX(workdata!$H85:$Y85)),0)*$H85</f>
        <v>1</v>
      </c>
      <c r="AC85" s="217">
        <f>IFERROR(IF(workdata!X85&gt;=0.75*MAX(workdata!$H85:$Y85),1,workdata!X85/MAX(workdata!$H85:$Y85)),0)*$H85</f>
        <v>1</v>
      </c>
      <c r="AD85" s="217">
        <f>IFERROR(IF(workdata!Y85&gt;=0.75*MAX(workdata!$H85:$Y85),1,workdata!Y85/MAX(workdata!$H85:$Y85)),0)*$H85</f>
        <v>1</v>
      </c>
    </row>
    <row r="86" spans="1:30" x14ac:dyDescent="0.25">
      <c r="A86" s="1">
        <f>workdata!A86</f>
        <v>45477.375</v>
      </c>
      <c r="B86">
        <f t="shared" si="7"/>
        <v>2024</v>
      </c>
      <c r="C86">
        <f t="shared" si="8"/>
        <v>7</v>
      </c>
      <c r="D86">
        <f t="shared" si="6"/>
        <v>4</v>
      </c>
      <c r="E86">
        <v>1000</v>
      </c>
      <c r="F86">
        <v>49890</v>
      </c>
      <c r="G86">
        <f>workdata!B86</f>
        <v>30307</v>
      </c>
      <c r="H86">
        <f t="shared" si="9"/>
        <v>1</v>
      </c>
      <c r="I86" s="217">
        <f>IFERROR(workdata!B86*1000*AUX!H86/(AUX!K86*50000),0)</f>
        <v>0.8335906186330484</v>
      </c>
      <c r="J86" s="218">
        <f t="shared" si="10"/>
        <v>1</v>
      </c>
      <c r="K86" s="222">
        <f>AVERAGE(workdata!C86:F86)</f>
        <v>727.14350000000002</v>
      </c>
      <c r="L86" s="3">
        <f t="shared" si="11"/>
        <v>606.14</v>
      </c>
      <c r="M86" s="217">
        <f>IFERROR(IF(workdata!H86&gt;=0.75*MAX(workdata!$H86:$Y86),1,workdata!H86/MAX(workdata!$H86:$Y86)),0)*$H86</f>
        <v>1</v>
      </c>
      <c r="N86" s="217">
        <f>IFERROR(IF(workdata!I86&gt;=0.75*MAX(workdata!$H86:$Y86),1,workdata!I86/MAX(workdata!$H86:$Y86)),0)*$H86</f>
        <v>1</v>
      </c>
      <c r="O86" s="217">
        <f>IFERROR(IF(workdata!J86&gt;=0.75*MAX(workdata!$H86:$Y86),1,workdata!J86/MAX(workdata!$H86:$Y86)),0)*$H86</f>
        <v>1</v>
      </c>
      <c r="P86" s="217">
        <f>IFERROR(IF(workdata!K86&gt;=0.75*MAX(workdata!$H86:$Y86),1,workdata!K86/MAX(workdata!$H86:$Y86)),0)*$H86</f>
        <v>1</v>
      </c>
      <c r="Q86" s="217">
        <f>IFERROR(IF(workdata!L86&gt;=0.75*MAX(workdata!$H86:$Y86),1,workdata!L86/MAX(workdata!$H86:$Y86)),0)*$H86</f>
        <v>1</v>
      </c>
      <c r="R86" s="217">
        <f>IFERROR(IF(workdata!M86&gt;=0.75*MAX(workdata!$H86:$Y86),1,workdata!M86/MAX(workdata!$H86:$Y86)),0)*$H86</f>
        <v>1</v>
      </c>
      <c r="S86" s="217">
        <f>IFERROR(IF(workdata!N86&gt;=0.75*MAX(workdata!$H86:$Y86),1,workdata!N86/MAX(workdata!$H86:$Y86)),0)*$H86</f>
        <v>1</v>
      </c>
      <c r="T86" s="217">
        <f>IFERROR(IF(workdata!O86&gt;=0.75*MAX(workdata!$H86:$Y86),1,workdata!O86/MAX(workdata!$H86:$Y86)),0)*$H86</f>
        <v>1</v>
      </c>
      <c r="U86" s="217">
        <f>IFERROR(IF(workdata!P86&gt;=0.75*MAX(workdata!$H86:$Y86),1,workdata!P86/MAX(workdata!$H86:$Y86)),0)*$H86</f>
        <v>1</v>
      </c>
      <c r="V86" s="217">
        <f>IFERROR(IF(workdata!Q86&gt;=0.75*MAX(workdata!$H86:$Y86),1,workdata!Q86/MAX(workdata!$H86:$Y86)),0)*$H86</f>
        <v>1</v>
      </c>
      <c r="W86" s="217">
        <f>IFERROR(IF(workdata!R86&gt;=0.75*MAX(workdata!$H86:$Y86),1,workdata!R86/MAX(workdata!$H86:$Y86)),0)*$H86</f>
        <v>1</v>
      </c>
      <c r="X86" s="217">
        <f>IFERROR(IF(workdata!S86&gt;=0.75*MAX(workdata!$H86:$Y86),1,workdata!S86/MAX(workdata!$H86:$Y86)),0)*$H86</f>
        <v>1</v>
      </c>
      <c r="Y86" s="217">
        <f>IFERROR(IF(workdata!T86&gt;=0.75*MAX(workdata!$H86:$Y86),1,workdata!T86/MAX(workdata!$H86:$Y86)),0)*$H86</f>
        <v>1</v>
      </c>
      <c r="Z86" s="217">
        <f>IFERROR(IF(workdata!U86&gt;=0.75*MAX(workdata!$H86:$Y86),1,workdata!U86/MAX(workdata!$H86:$Y86)),0)*$H86</f>
        <v>1</v>
      </c>
      <c r="AA86" s="217">
        <f>IFERROR(IF(workdata!V86&gt;=0.75*MAX(workdata!$H86:$Y86),1,workdata!V86/MAX(workdata!$H86:$Y86)),0)*$H86</f>
        <v>1</v>
      </c>
      <c r="AB86" s="217">
        <f>IFERROR(IF(workdata!W86&gt;=0.75*MAX(workdata!$H86:$Y86),1,workdata!W86/MAX(workdata!$H86:$Y86)),0)*$H86</f>
        <v>1</v>
      </c>
      <c r="AC86" s="217">
        <f>IFERROR(IF(workdata!X86&gt;=0.75*MAX(workdata!$H86:$Y86),1,workdata!X86/MAX(workdata!$H86:$Y86)),0)*$H86</f>
        <v>1</v>
      </c>
      <c r="AD86" s="217">
        <f>IFERROR(IF(workdata!Y86&gt;=0.75*MAX(workdata!$H86:$Y86),1,workdata!Y86/MAX(workdata!$H86:$Y86)),0)*$H86</f>
        <v>1</v>
      </c>
    </row>
    <row r="87" spans="1:30" x14ac:dyDescent="0.25">
      <c r="A87" s="1">
        <f>workdata!A87</f>
        <v>45477.416666666664</v>
      </c>
      <c r="B87">
        <f t="shared" si="7"/>
        <v>2024</v>
      </c>
      <c r="C87">
        <f t="shared" si="8"/>
        <v>7</v>
      </c>
      <c r="D87">
        <f t="shared" si="6"/>
        <v>4</v>
      </c>
      <c r="E87">
        <v>1000</v>
      </c>
      <c r="F87">
        <v>49890</v>
      </c>
      <c r="G87">
        <f>workdata!B87</f>
        <v>37295</v>
      </c>
      <c r="H87">
        <f t="shared" si="9"/>
        <v>1</v>
      </c>
      <c r="I87" s="217">
        <f>IFERROR(workdata!B87*1000*AUX!H87/(AUX!K87*50000),0)</f>
        <v>0.84626658191520709</v>
      </c>
      <c r="J87" s="218">
        <f t="shared" si="10"/>
        <v>1</v>
      </c>
      <c r="K87" s="222">
        <f>AVERAGE(workdata!C87:F87)</f>
        <v>881.40075000000002</v>
      </c>
      <c r="L87" s="3">
        <f t="shared" si="11"/>
        <v>745.9</v>
      </c>
      <c r="M87" s="217">
        <f>IFERROR(IF(workdata!H87&gt;=0.75*MAX(workdata!$H87:$Y87),1,workdata!H87/MAX(workdata!$H87:$Y87)),0)*$H87</f>
        <v>1</v>
      </c>
      <c r="N87" s="217">
        <f>IFERROR(IF(workdata!I87&gt;=0.75*MAX(workdata!$H87:$Y87),1,workdata!I87/MAX(workdata!$H87:$Y87)),0)*$H87</f>
        <v>1</v>
      </c>
      <c r="O87" s="217">
        <f>IFERROR(IF(workdata!J87&gt;=0.75*MAX(workdata!$H87:$Y87),1,workdata!J87/MAX(workdata!$H87:$Y87)),0)*$H87</f>
        <v>1</v>
      </c>
      <c r="P87" s="217">
        <f>IFERROR(IF(workdata!K87&gt;=0.75*MAX(workdata!$H87:$Y87),1,workdata!K87/MAX(workdata!$H87:$Y87)),0)*$H87</f>
        <v>1</v>
      </c>
      <c r="Q87" s="217">
        <f>IFERROR(IF(workdata!L87&gt;=0.75*MAX(workdata!$H87:$Y87),1,workdata!L87/MAX(workdata!$H87:$Y87)),0)*$H87</f>
        <v>1</v>
      </c>
      <c r="R87" s="217">
        <f>IFERROR(IF(workdata!M87&gt;=0.75*MAX(workdata!$H87:$Y87),1,workdata!M87/MAX(workdata!$H87:$Y87)),0)*$H87</f>
        <v>1</v>
      </c>
      <c r="S87" s="217">
        <f>IFERROR(IF(workdata!N87&gt;=0.75*MAX(workdata!$H87:$Y87),1,workdata!N87/MAX(workdata!$H87:$Y87)),0)*$H87</f>
        <v>1</v>
      </c>
      <c r="T87" s="217">
        <f>IFERROR(IF(workdata!O87&gt;=0.75*MAX(workdata!$H87:$Y87),1,workdata!O87/MAX(workdata!$H87:$Y87)),0)*$H87</f>
        <v>1</v>
      </c>
      <c r="U87" s="217">
        <f>IFERROR(IF(workdata!P87&gt;=0.75*MAX(workdata!$H87:$Y87),1,workdata!P87/MAX(workdata!$H87:$Y87)),0)*$H87</f>
        <v>1</v>
      </c>
      <c r="V87" s="217">
        <f>IFERROR(IF(workdata!Q87&gt;=0.75*MAX(workdata!$H87:$Y87),1,workdata!Q87/MAX(workdata!$H87:$Y87)),0)*$H87</f>
        <v>1</v>
      </c>
      <c r="W87" s="217">
        <f>IFERROR(IF(workdata!R87&gt;=0.75*MAX(workdata!$H87:$Y87),1,workdata!R87/MAX(workdata!$H87:$Y87)),0)*$H87</f>
        <v>1</v>
      </c>
      <c r="X87" s="217">
        <f>IFERROR(IF(workdata!S87&gt;=0.75*MAX(workdata!$H87:$Y87),1,workdata!S87/MAX(workdata!$H87:$Y87)),0)*$H87</f>
        <v>1</v>
      </c>
      <c r="Y87" s="217">
        <f>IFERROR(IF(workdata!T87&gt;=0.75*MAX(workdata!$H87:$Y87),1,workdata!T87/MAX(workdata!$H87:$Y87)),0)*$H87</f>
        <v>1</v>
      </c>
      <c r="Z87" s="217">
        <f>IFERROR(IF(workdata!U87&gt;=0.75*MAX(workdata!$H87:$Y87),1,workdata!U87/MAX(workdata!$H87:$Y87)),0)*$H87</f>
        <v>1</v>
      </c>
      <c r="AA87" s="217">
        <f>IFERROR(IF(workdata!V87&gt;=0.75*MAX(workdata!$H87:$Y87),1,workdata!V87/MAX(workdata!$H87:$Y87)),0)*$H87</f>
        <v>1</v>
      </c>
      <c r="AB87" s="217">
        <f>IFERROR(IF(workdata!W87&gt;=0.75*MAX(workdata!$H87:$Y87),1,workdata!W87/MAX(workdata!$H87:$Y87)),0)*$H87</f>
        <v>1</v>
      </c>
      <c r="AC87" s="217">
        <f>IFERROR(IF(workdata!X87&gt;=0.75*MAX(workdata!$H87:$Y87),1,workdata!X87/MAX(workdata!$H87:$Y87)),0)*$H87</f>
        <v>1</v>
      </c>
      <c r="AD87" s="217">
        <f>IFERROR(IF(workdata!Y87&gt;=0.75*MAX(workdata!$H87:$Y87),1,workdata!Y87/MAX(workdata!$H87:$Y87)),0)*$H87</f>
        <v>1</v>
      </c>
    </row>
    <row r="88" spans="1:30" x14ac:dyDescent="0.25">
      <c r="A88" s="1">
        <f>workdata!A88</f>
        <v>45477.458333333336</v>
      </c>
      <c r="B88">
        <f t="shared" si="7"/>
        <v>2024</v>
      </c>
      <c r="C88">
        <f t="shared" si="8"/>
        <v>7</v>
      </c>
      <c r="D88">
        <f t="shared" si="6"/>
        <v>4</v>
      </c>
      <c r="E88">
        <v>1000</v>
      </c>
      <c r="F88">
        <v>49890</v>
      </c>
      <c r="G88">
        <f>workdata!B88</f>
        <v>38581</v>
      </c>
      <c r="H88">
        <f t="shared" si="9"/>
        <v>1</v>
      </c>
      <c r="I88" s="217">
        <f>IFERROR(workdata!B88*1000*AUX!H88/(AUX!K88*50000),0)</f>
        <v>0.821781326738805</v>
      </c>
      <c r="J88" s="218">
        <f t="shared" si="10"/>
        <v>1</v>
      </c>
      <c r="K88" s="222">
        <f>AVERAGE(workdata!C88:F88)</f>
        <v>938.96024999999997</v>
      </c>
      <c r="L88" s="3">
        <f t="shared" si="11"/>
        <v>771.62</v>
      </c>
      <c r="M88" s="217">
        <f>IFERROR(IF(workdata!H88&gt;=0.75*MAX(workdata!$H88:$Y88),1,workdata!H88/MAX(workdata!$H88:$Y88)),0)*$H88</f>
        <v>1</v>
      </c>
      <c r="N88" s="217">
        <f>IFERROR(IF(workdata!I88&gt;=0.75*MAX(workdata!$H88:$Y88),1,workdata!I88/MAX(workdata!$H88:$Y88)),0)*$H88</f>
        <v>1</v>
      </c>
      <c r="O88" s="217">
        <f>IFERROR(IF(workdata!J88&gt;=0.75*MAX(workdata!$H88:$Y88),1,workdata!J88/MAX(workdata!$H88:$Y88)),0)*$H88</f>
        <v>1</v>
      </c>
      <c r="P88" s="217">
        <f>IFERROR(IF(workdata!K88&gt;=0.75*MAX(workdata!$H88:$Y88),1,workdata!K88/MAX(workdata!$H88:$Y88)),0)*$H88</f>
        <v>1</v>
      </c>
      <c r="Q88" s="217">
        <f>IFERROR(IF(workdata!L88&gt;=0.75*MAX(workdata!$H88:$Y88),1,workdata!L88/MAX(workdata!$H88:$Y88)),0)*$H88</f>
        <v>1</v>
      </c>
      <c r="R88" s="217">
        <f>IFERROR(IF(workdata!M88&gt;=0.75*MAX(workdata!$H88:$Y88),1,workdata!M88/MAX(workdata!$H88:$Y88)),0)*$H88</f>
        <v>1</v>
      </c>
      <c r="S88" s="217">
        <f>IFERROR(IF(workdata!N88&gt;=0.75*MAX(workdata!$H88:$Y88),1,workdata!N88/MAX(workdata!$H88:$Y88)),0)*$H88</f>
        <v>1</v>
      </c>
      <c r="T88" s="217">
        <f>IFERROR(IF(workdata!O88&gt;=0.75*MAX(workdata!$H88:$Y88),1,workdata!O88/MAX(workdata!$H88:$Y88)),0)*$H88</f>
        <v>1</v>
      </c>
      <c r="U88" s="217">
        <f>IFERROR(IF(workdata!P88&gt;=0.75*MAX(workdata!$H88:$Y88),1,workdata!P88/MAX(workdata!$H88:$Y88)),0)*$H88</f>
        <v>1</v>
      </c>
      <c r="V88" s="217">
        <f>IFERROR(IF(workdata!Q88&gt;=0.75*MAX(workdata!$H88:$Y88),1,workdata!Q88/MAX(workdata!$H88:$Y88)),0)*$H88</f>
        <v>1</v>
      </c>
      <c r="W88" s="217">
        <f>IFERROR(IF(workdata!R88&gt;=0.75*MAX(workdata!$H88:$Y88),1,workdata!R88/MAX(workdata!$H88:$Y88)),0)*$H88</f>
        <v>1</v>
      </c>
      <c r="X88" s="217">
        <f>IFERROR(IF(workdata!S88&gt;=0.75*MAX(workdata!$H88:$Y88),1,workdata!S88/MAX(workdata!$H88:$Y88)),0)*$H88</f>
        <v>1</v>
      </c>
      <c r="Y88" s="217">
        <f>IFERROR(IF(workdata!T88&gt;=0.75*MAX(workdata!$H88:$Y88),1,workdata!T88/MAX(workdata!$H88:$Y88)),0)*$H88</f>
        <v>1</v>
      </c>
      <c r="Z88" s="217">
        <f>IFERROR(IF(workdata!U88&gt;=0.75*MAX(workdata!$H88:$Y88),1,workdata!U88/MAX(workdata!$H88:$Y88)),0)*$H88</f>
        <v>1</v>
      </c>
      <c r="AA88" s="217">
        <f>IFERROR(IF(workdata!V88&gt;=0.75*MAX(workdata!$H88:$Y88),1,workdata!V88/MAX(workdata!$H88:$Y88)),0)*$H88</f>
        <v>1</v>
      </c>
      <c r="AB88" s="217">
        <f>IFERROR(IF(workdata!W88&gt;=0.75*MAX(workdata!$H88:$Y88),1,workdata!W88/MAX(workdata!$H88:$Y88)),0)*$H88</f>
        <v>1</v>
      </c>
      <c r="AC88" s="217">
        <f>IFERROR(IF(workdata!X88&gt;=0.75*MAX(workdata!$H88:$Y88),1,workdata!X88/MAX(workdata!$H88:$Y88)),0)*$H88</f>
        <v>1</v>
      </c>
      <c r="AD88" s="217">
        <f>IFERROR(IF(workdata!Y88&gt;=0.75*MAX(workdata!$H88:$Y88),1,workdata!Y88/MAX(workdata!$H88:$Y88)),0)*$H88</f>
        <v>1</v>
      </c>
    </row>
    <row r="89" spans="1:30" x14ac:dyDescent="0.25">
      <c r="A89" s="1">
        <f>workdata!A89</f>
        <v>45477.5</v>
      </c>
      <c r="B89">
        <f t="shared" si="7"/>
        <v>2024</v>
      </c>
      <c r="C89">
        <f t="shared" si="8"/>
        <v>7</v>
      </c>
      <c r="D89">
        <f t="shared" si="6"/>
        <v>4</v>
      </c>
      <c r="E89">
        <v>1000</v>
      </c>
      <c r="F89">
        <v>49890</v>
      </c>
      <c r="G89">
        <f>workdata!B89</f>
        <v>36861</v>
      </c>
      <c r="H89">
        <f t="shared" si="9"/>
        <v>1</v>
      </c>
      <c r="I89" s="217">
        <f>IFERROR(workdata!B89*1000*AUX!H89/(AUX!K89*50000),0)</f>
        <v>0.76560181633376312</v>
      </c>
      <c r="J89" s="218">
        <f t="shared" si="10"/>
        <v>1</v>
      </c>
      <c r="K89" s="222">
        <f>AVERAGE(workdata!C89:F89)</f>
        <v>962.92874999999992</v>
      </c>
      <c r="L89" s="3">
        <f t="shared" si="11"/>
        <v>737.22</v>
      </c>
      <c r="M89" s="217">
        <f>IFERROR(IF(workdata!H89&gt;=0.75*MAX(workdata!$H89:$Y89),1,workdata!H89/MAX(workdata!$H89:$Y89)),0)*$H89</f>
        <v>1</v>
      </c>
      <c r="N89" s="217">
        <f>IFERROR(IF(workdata!I89&gt;=0.75*MAX(workdata!$H89:$Y89),1,workdata!I89/MAX(workdata!$H89:$Y89)),0)*$H89</f>
        <v>1</v>
      </c>
      <c r="O89" s="217">
        <f>IFERROR(IF(workdata!J89&gt;=0.75*MAX(workdata!$H89:$Y89),1,workdata!J89/MAX(workdata!$H89:$Y89)),0)*$H89</f>
        <v>1</v>
      </c>
      <c r="P89" s="217">
        <f>IFERROR(IF(workdata!K89&gt;=0.75*MAX(workdata!$H89:$Y89),1,workdata!K89/MAX(workdata!$H89:$Y89)),0)*$H89</f>
        <v>1</v>
      </c>
      <c r="Q89" s="217">
        <f>IFERROR(IF(workdata!L89&gt;=0.75*MAX(workdata!$H89:$Y89),1,workdata!L89/MAX(workdata!$H89:$Y89)),0)*$H89</f>
        <v>1</v>
      </c>
      <c r="R89" s="217">
        <f>IFERROR(IF(workdata!M89&gt;=0.75*MAX(workdata!$H89:$Y89),1,workdata!M89/MAX(workdata!$H89:$Y89)),0)*$H89</f>
        <v>1</v>
      </c>
      <c r="S89" s="217">
        <f>IFERROR(IF(workdata!N89&gt;=0.75*MAX(workdata!$H89:$Y89),1,workdata!N89/MAX(workdata!$H89:$Y89)),0)*$H89</f>
        <v>1</v>
      </c>
      <c r="T89" s="217">
        <f>IFERROR(IF(workdata!O89&gt;=0.75*MAX(workdata!$H89:$Y89),1,workdata!O89/MAX(workdata!$H89:$Y89)),0)*$H89</f>
        <v>1</v>
      </c>
      <c r="U89" s="217">
        <f>IFERROR(IF(workdata!P89&gt;=0.75*MAX(workdata!$H89:$Y89),1,workdata!P89/MAX(workdata!$H89:$Y89)),0)*$H89</f>
        <v>1</v>
      </c>
      <c r="V89" s="217">
        <f>IFERROR(IF(workdata!Q89&gt;=0.75*MAX(workdata!$H89:$Y89),1,workdata!Q89/MAX(workdata!$H89:$Y89)),0)*$H89</f>
        <v>1</v>
      </c>
      <c r="W89" s="217">
        <f>IFERROR(IF(workdata!R89&gt;=0.75*MAX(workdata!$H89:$Y89),1,workdata!R89/MAX(workdata!$H89:$Y89)),0)*$H89</f>
        <v>1</v>
      </c>
      <c r="X89" s="217">
        <f>IFERROR(IF(workdata!S89&gt;=0.75*MAX(workdata!$H89:$Y89),1,workdata!S89/MAX(workdata!$H89:$Y89)),0)*$H89</f>
        <v>1</v>
      </c>
      <c r="Y89" s="217">
        <f>IFERROR(IF(workdata!T89&gt;=0.75*MAX(workdata!$H89:$Y89),1,workdata!T89/MAX(workdata!$H89:$Y89)),0)*$H89</f>
        <v>1</v>
      </c>
      <c r="Z89" s="217">
        <f>IFERROR(IF(workdata!U89&gt;=0.75*MAX(workdata!$H89:$Y89),1,workdata!U89/MAX(workdata!$H89:$Y89)),0)*$H89</f>
        <v>1</v>
      </c>
      <c r="AA89" s="217">
        <f>IFERROR(IF(workdata!V89&gt;=0.75*MAX(workdata!$H89:$Y89),1,workdata!V89/MAX(workdata!$H89:$Y89)),0)*$H89</f>
        <v>1</v>
      </c>
      <c r="AB89" s="217">
        <f>IFERROR(IF(workdata!W89&gt;=0.75*MAX(workdata!$H89:$Y89),1,workdata!W89/MAX(workdata!$H89:$Y89)),0)*$H89</f>
        <v>1</v>
      </c>
      <c r="AC89" s="217">
        <f>IFERROR(IF(workdata!X89&gt;=0.75*MAX(workdata!$H89:$Y89),1,workdata!X89/MAX(workdata!$H89:$Y89)),0)*$H89</f>
        <v>1</v>
      </c>
      <c r="AD89" s="217">
        <f>IFERROR(IF(workdata!Y89&gt;=0.75*MAX(workdata!$H89:$Y89),1,workdata!Y89/MAX(workdata!$H89:$Y89)),0)*$H89</f>
        <v>1</v>
      </c>
    </row>
    <row r="90" spans="1:30" x14ac:dyDescent="0.25">
      <c r="A90" s="1">
        <f>workdata!A90</f>
        <v>45477.541666666664</v>
      </c>
      <c r="B90">
        <f t="shared" si="7"/>
        <v>2024</v>
      </c>
      <c r="C90">
        <f t="shared" si="8"/>
        <v>7</v>
      </c>
      <c r="D90">
        <f t="shared" si="6"/>
        <v>4</v>
      </c>
      <c r="E90">
        <v>1000</v>
      </c>
      <c r="F90">
        <v>49890</v>
      </c>
      <c r="G90">
        <f>workdata!B90</f>
        <v>40663</v>
      </c>
      <c r="H90">
        <f t="shared" si="9"/>
        <v>1</v>
      </c>
      <c r="I90" s="217">
        <f>IFERROR(workdata!B90*1000*AUX!H90/(AUX!K90*50000),0)</f>
        <v>0.84493535921388996</v>
      </c>
      <c r="J90" s="218">
        <f t="shared" si="10"/>
        <v>0.97195474188649511</v>
      </c>
      <c r="K90" s="222">
        <f>AVERAGE(workdata!C90:F90)</f>
        <v>962.51149999999996</v>
      </c>
      <c r="L90" s="3">
        <f t="shared" si="11"/>
        <v>813.26</v>
      </c>
      <c r="M90" s="217">
        <f>IFERROR(IF(workdata!H90&gt;=0.75*MAX(workdata!$H90:$Y90),1,workdata!H90/MAX(workdata!$H90:$Y90)),0)*$H90</f>
        <v>1</v>
      </c>
      <c r="N90" s="217">
        <f>IFERROR(IF(workdata!I90&gt;=0.75*MAX(workdata!$H90:$Y90),1,workdata!I90/MAX(workdata!$H90:$Y90)),0)*$H90</f>
        <v>1</v>
      </c>
      <c r="O90" s="217">
        <f>IFERROR(IF(workdata!J90&gt;=0.75*MAX(workdata!$H90:$Y90),1,workdata!J90/MAX(workdata!$H90:$Y90)),0)*$H90</f>
        <v>1</v>
      </c>
      <c r="P90" s="217">
        <f>IFERROR(IF(workdata!K90&gt;=0.75*MAX(workdata!$H90:$Y90),1,workdata!K90/MAX(workdata!$H90:$Y90)),0)*$H90</f>
        <v>1</v>
      </c>
      <c r="Q90" s="217">
        <f>IFERROR(IF(workdata!L90&gt;=0.75*MAX(workdata!$H90:$Y90),1,workdata!L90/MAX(workdata!$H90:$Y90)),0)*$H90</f>
        <v>1</v>
      </c>
      <c r="R90" s="217">
        <f>IFERROR(IF(workdata!M90&gt;=0.75*MAX(workdata!$H90:$Y90),1,workdata!M90/MAX(workdata!$H90:$Y90)),0)*$H90</f>
        <v>1</v>
      </c>
      <c r="S90" s="217">
        <f>IFERROR(IF(workdata!N90&gt;=0.75*MAX(workdata!$H90:$Y90),1,workdata!N90/MAX(workdata!$H90:$Y90)),0)*$H90</f>
        <v>0.49518535395691193</v>
      </c>
      <c r="T90" s="217">
        <f>IFERROR(IF(workdata!O90&gt;=0.75*MAX(workdata!$H90:$Y90),1,workdata!O90/MAX(workdata!$H90:$Y90)),0)*$H90</f>
        <v>1</v>
      </c>
      <c r="U90" s="217">
        <f>IFERROR(IF(workdata!P90&gt;=0.75*MAX(workdata!$H90:$Y90),1,workdata!P90/MAX(workdata!$H90:$Y90)),0)*$H90</f>
        <v>1</v>
      </c>
      <c r="V90" s="217">
        <f>IFERROR(IF(workdata!Q90&gt;=0.75*MAX(workdata!$H90:$Y90),1,workdata!Q90/MAX(workdata!$H90:$Y90)),0)*$H90</f>
        <v>1</v>
      </c>
      <c r="W90" s="217">
        <f>IFERROR(IF(workdata!R90&gt;=0.75*MAX(workdata!$H90:$Y90),1,workdata!R90/MAX(workdata!$H90:$Y90)),0)*$H90</f>
        <v>1</v>
      </c>
      <c r="X90" s="217">
        <f>IFERROR(IF(workdata!S90&gt;=0.75*MAX(workdata!$H90:$Y90),1,workdata!S90/MAX(workdata!$H90:$Y90)),0)*$H90</f>
        <v>1</v>
      </c>
      <c r="Y90" s="217">
        <f>IFERROR(IF(workdata!T90&gt;=0.75*MAX(workdata!$H90:$Y90),1,workdata!T90/MAX(workdata!$H90:$Y90)),0)*$H90</f>
        <v>1</v>
      </c>
      <c r="Z90" s="217">
        <f>IFERROR(IF(workdata!U90&gt;=0.75*MAX(workdata!$H90:$Y90),1,workdata!U90/MAX(workdata!$H90:$Y90)),0)*$H90</f>
        <v>1</v>
      </c>
      <c r="AA90" s="217">
        <f>IFERROR(IF(workdata!V90&gt;=0.75*MAX(workdata!$H90:$Y90),1,workdata!V90/MAX(workdata!$H90:$Y90)),0)*$H90</f>
        <v>1</v>
      </c>
      <c r="AB90" s="217">
        <f>IFERROR(IF(workdata!W90&gt;=0.75*MAX(workdata!$H90:$Y90),1,workdata!W90/MAX(workdata!$H90:$Y90)),0)*$H90</f>
        <v>1</v>
      </c>
      <c r="AC90" s="217">
        <f>IFERROR(IF(workdata!X90&gt;=0.75*MAX(workdata!$H90:$Y90),1,workdata!X90/MAX(workdata!$H90:$Y90)),0)*$H90</f>
        <v>1</v>
      </c>
      <c r="AD90" s="217">
        <f>IFERROR(IF(workdata!Y90&gt;=0.75*MAX(workdata!$H90:$Y90),1,workdata!Y90/MAX(workdata!$H90:$Y90)),0)*$H90</f>
        <v>1</v>
      </c>
    </row>
    <row r="91" spans="1:30" x14ac:dyDescent="0.25">
      <c r="A91" s="1">
        <f>workdata!A91</f>
        <v>45477.583333333336</v>
      </c>
      <c r="B91">
        <f t="shared" si="7"/>
        <v>2024</v>
      </c>
      <c r="C91">
        <f t="shared" si="8"/>
        <v>7</v>
      </c>
      <c r="D91">
        <f t="shared" si="6"/>
        <v>4</v>
      </c>
      <c r="E91">
        <v>1000</v>
      </c>
      <c r="F91">
        <v>49890</v>
      </c>
      <c r="G91">
        <f>workdata!B91</f>
        <v>38275</v>
      </c>
      <c r="H91">
        <f t="shared" si="9"/>
        <v>1</v>
      </c>
      <c r="I91" s="217">
        <f>IFERROR(workdata!B91*1000*AUX!H91/(AUX!K91*50000),0)</f>
        <v>0.79291832267994999</v>
      </c>
      <c r="J91" s="218">
        <f t="shared" si="10"/>
        <v>0.96172381268617579</v>
      </c>
      <c r="K91" s="222">
        <f>AVERAGE(workdata!C91:F91)</f>
        <v>965.42099999999994</v>
      </c>
      <c r="L91" s="3">
        <f t="shared" si="11"/>
        <v>765.5</v>
      </c>
      <c r="M91" s="217">
        <f>IFERROR(IF(workdata!H91&gt;=0.75*MAX(workdata!$H91:$Y91),1,workdata!H91/MAX(workdata!$H91:$Y91)),0)*$H91</f>
        <v>1</v>
      </c>
      <c r="N91" s="217">
        <f>IFERROR(IF(workdata!I91&gt;=0.75*MAX(workdata!$H91:$Y91),1,workdata!I91/MAX(workdata!$H91:$Y91)),0)*$H91</f>
        <v>1</v>
      </c>
      <c r="O91" s="217">
        <f>IFERROR(IF(workdata!J91&gt;=0.75*MAX(workdata!$H91:$Y91),1,workdata!J91/MAX(workdata!$H91:$Y91)),0)*$H91</f>
        <v>1</v>
      </c>
      <c r="P91" s="217">
        <f>IFERROR(IF(workdata!K91&gt;=0.75*MAX(workdata!$H91:$Y91),1,workdata!K91/MAX(workdata!$H91:$Y91)),0)*$H91</f>
        <v>1</v>
      </c>
      <c r="Q91" s="217">
        <f>IFERROR(IF(workdata!L91&gt;=0.75*MAX(workdata!$H91:$Y91),1,workdata!L91/MAX(workdata!$H91:$Y91)),0)*$H91</f>
        <v>1</v>
      </c>
      <c r="R91" s="217">
        <f>IFERROR(IF(workdata!M91&gt;=0.75*MAX(workdata!$H91:$Y91),1,workdata!M91/MAX(workdata!$H91:$Y91)),0)*$H91</f>
        <v>1</v>
      </c>
      <c r="S91" s="217">
        <f>IFERROR(IF(workdata!N91&gt;=0.75*MAX(workdata!$H91:$Y91),1,workdata!N91/MAX(workdata!$H91:$Y91)),0)*$H91</f>
        <v>0.31102862835116291</v>
      </c>
      <c r="T91" s="217">
        <f>IFERROR(IF(workdata!O91&gt;=0.75*MAX(workdata!$H91:$Y91),1,workdata!O91/MAX(workdata!$H91:$Y91)),0)*$H91</f>
        <v>1</v>
      </c>
      <c r="U91" s="217">
        <f>IFERROR(IF(workdata!P91&gt;=0.75*MAX(workdata!$H91:$Y91),1,workdata!P91/MAX(workdata!$H91:$Y91)),0)*$H91</f>
        <v>1</v>
      </c>
      <c r="V91" s="217">
        <f>IFERROR(IF(workdata!Q91&gt;=0.75*MAX(workdata!$H91:$Y91),1,workdata!Q91/MAX(workdata!$H91:$Y91)),0)*$H91</f>
        <v>1</v>
      </c>
      <c r="W91" s="217">
        <f>IFERROR(IF(workdata!R91&gt;=0.75*MAX(workdata!$H91:$Y91),1,workdata!R91/MAX(workdata!$H91:$Y91)),0)*$H91</f>
        <v>1</v>
      </c>
      <c r="X91" s="217">
        <f>IFERROR(IF(workdata!S91&gt;=0.75*MAX(workdata!$H91:$Y91),1,workdata!S91/MAX(workdata!$H91:$Y91)),0)*$H91</f>
        <v>1</v>
      </c>
      <c r="Y91" s="217">
        <f>IFERROR(IF(workdata!T91&gt;=0.75*MAX(workdata!$H91:$Y91),1,workdata!T91/MAX(workdata!$H91:$Y91)),0)*$H91</f>
        <v>1</v>
      </c>
      <c r="Z91" s="217">
        <f>IFERROR(IF(workdata!U91&gt;=0.75*MAX(workdata!$H91:$Y91),1,workdata!U91/MAX(workdata!$H91:$Y91)),0)*$H91</f>
        <v>1</v>
      </c>
      <c r="AA91" s="217">
        <f>IFERROR(IF(workdata!V91&gt;=0.75*MAX(workdata!$H91:$Y91),1,workdata!V91/MAX(workdata!$H91:$Y91)),0)*$H91</f>
        <v>1</v>
      </c>
      <c r="AB91" s="217">
        <f>IFERROR(IF(workdata!W91&gt;=0.75*MAX(workdata!$H91:$Y91),1,workdata!W91/MAX(workdata!$H91:$Y91)),0)*$H91</f>
        <v>1</v>
      </c>
      <c r="AC91" s="217">
        <f>IFERROR(IF(workdata!X91&gt;=0.75*MAX(workdata!$H91:$Y91),1,workdata!X91/MAX(workdata!$H91:$Y91)),0)*$H91</f>
        <v>1</v>
      </c>
      <c r="AD91" s="217">
        <f>IFERROR(IF(workdata!Y91&gt;=0.75*MAX(workdata!$H91:$Y91),1,workdata!Y91/MAX(workdata!$H91:$Y91)),0)*$H91</f>
        <v>1</v>
      </c>
    </row>
    <row r="92" spans="1:30" x14ac:dyDescent="0.25">
      <c r="A92" s="1">
        <f>workdata!A92</f>
        <v>45477.625</v>
      </c>
      <c r="B92">
        <f t="shared" si="7"/>
        <v>2024</v>
      </c>
      <c r="C92">
        <f t="shared" si="8"/>
        <v>7</v>
      </c>
      <c r="D92">
        <f t="shared" si="6"/>
        <v>4</v>
      </c>
      <c r="E92">
        <v>1000</v>
      </c>
      <c r="F92">
        <v>49890</v>
      </c>
      <c r="G92">
        <f>workdata!B92</f>
        <v>33946</v>
      </c>
      <c r="H92">
        <f t="shared" si="9"/>
        <v>1</v>
      </c>
      <c r="I92" s="217">
        <f>IFERROR(workdata!B92*1000*AUX!H92/(AUX!K92*50000),0)</f>
        <v>0.70460843829110764</v>
      </c>
      <c r="J92" s="218">
        <f t="shared" si="10"/>
        <v>0.94444444444444442</v>
      </c>
      <c r="K92" s="222">
        <f>AVERAGE(workdata!C92:F92)</f>
        <v>963.54224999999997</v>
      </c>
      <c r="L92" s="3">
        <f t="shared" si="11"/>
        <v>678.92</v>
      </c>
      <c r="M92" s="217">
        <f>IFERROR(IF(workdata!H92&gt;=0.75*MAX(workdata!$H92:$Y92),1,workdata!H92/MAX(workdata!$H92:$Y92)),0)*$H92</f>
        <v>1</v>
      </c>
      <c r="N92" s="217">
        <f>IFERROR(IF(workdata!I92&gt;=0.75*MAX(workdata!$H92:$Y92),1,workdata!I92/MAX(workdata!$H92:$Y92)),0)*$H92</f>
        <v>1</v>
      </c>
      <c r="O92" s="217">
        <f>IFERROR(IF(workdata!J92&gt;=0.75*MAX(workdata!$H92:$Y92),1,workdata!J92/MAX(workdata!$H92:$Y92)),0)*$H92</f>
        <v>1</v>
      </c>
      <c r="P92" s="217">
        <f>IFERROR(IF(workdata!K92&gt;=0.75*MAX(workdata!$H92:$Y92),1,workdata!K92/MAX(workdata!$H92:$Y92)),0)*$H92</f>
        <v>1</v>
      </c>
      <c r="Q92" s="217">
        <f>IFERROR(IF(workdata!L92&gt;=0.75*MAX(workdata!$H92:$Y92),1,workdata!L92/MAX(workdata!$H92:$Y92)),0)*$H92</f>
        <v>1</v>
      </c>
      <c r="R92" s="217">
        <f>IFERROR(IF(workdata!M92&gt;=0.75*MAX(workdata!$H92:$Y92),1,workdata!M92/MAX(workdata!$H92:$Y92)),0)*$H92</f>
        <v>1</v>
      </c>
      <c r="S92" s="217">
        <f>IFERROR(IF(workdata!N92&gt;=0.75*MAX(workdata!$H92:$Y92),1,workdata!N92/MAX(workdata!$H92:$Y92)),0)*$H92</f>
        <v>0</v>
      </c>
      <c r="T92" s="217">
        <f>IFERROR(IF(workdata!O92&gt;=0.75*MAX(workdata!$H92:$Y92),1,workdata!O92/MAX(workdata!$H92:$Y92)),0)*$H92</f>
        <v>1</v>
      </c>
      <c r="U92" s="217">
        <f>IFERROR(IF(workdata!P92&gt;=0.75*MAX(workdata!$H92:$Y92),1,workdata!P92/MAX(workdata!$H92:$Y92)),0)*$H92</f>
        <v>1</v>
      </c>
      <c r="V92" s="217">
        <f>IFERROR(IF(workdata!Q92&gt;=0.75*MAX(workdata!$H92:$Y92),1,workdata!Q92/MAX(workdata!$H92:$Y92)),0)*$H92</f>
        <v>1</v>
      </c>
      <c r="W92" s="217">
        <f>IFERROR(IF(workdata!R92&gt;=0.75*MAX(workdata!$H92:$Y92),1,workdata!R92/MAX(workdata!$H92:$Y92)),0)*$H92</f>
        <v>1</v>
      </c>
      <c r="X92" s="217">
        <f>IFERROR(IF(workdata!S92&gt;=0.75*MAX(workdata!$H92:$Y92),1,workdata!S92/MAX(workdata!$H92:$Y92)),0)*$H92</f>
        <v>1</v>
      </c>
      <c r="Y92" s="217">
        <f>IFERROR(IF(workdata!T92&gt;=0.75*MAX(workdata!$H92:$Y92),1,workdata!T92/MAX(workdata!$H92:$Y92)),0)*$H92</f>
        <v>1</v>
      </c>
      <c r="Z92" s="217">
        <f>IFERROR(IF(workdata!U92&gt;=0.75*MAX(workdata!$H92:$Y92),1,workdata!U92/MAX(workdata!$H92:$Y92)),0)*$H92</f>
        <v>1</v>
      </c>
      <c r="AA92" s="217">
        <f>IFERROR(IF(workdata!V92&gt;=0.75*MAX(workdata!$H92:$Y92),1,workdata!V92/MAX(workdata!$H92:$Y92)),0)*$H92</f>
        <v>1</v>
      </c>
      <c r="AB92" s="217">
        <f>IFERROR(IF(workdata!W92&gt;=0.75*MAX(workdata!$H92:$Y92),1,workdata!W92/MAX(workdata!$H92:$Y92)),0)*$H92</f>
        <v>1</v>
      </c>
      <c r="AC92" s="217">
        <f>IFERROR(IF(workdata!X92&gt;=0.75*MAX(workdata!$H92:$Y92),1,workdata!X92/MAX(workdata!$H92:$Y92)),0)*$H92</f>
        <v>1</v>
      </c>
      <c r="AD92" s="217">
        <f>IFERROR(IF(workdata!Y92&gt;=0.75*MAX(workdata!$H92:$Y92),1,workdata!Y92/MAX(workdata!$H92:$Y92)),0)*$H92</f>
        <v>1</v>
      </c>
    </row>
    <row r="93" spans="1:30" x14ac:dyDescent="0.25">
      <c r="A93" s="1">
        <f>workdata!A93</f>
        <v>45477.666666666664</v>
      </c>
      <c r="B93">
        <f t="shared" si="7"/>
        <v>2024</v>
      </c>
      <c r="C93">
        <f t="shared" si="8"/>
        <v>7</v>
      </c>
      <c r="D93">
        <f t="shared" si="6"/>
        <v>4</v>
      </c>
      <c r="E93">
        <v>1000</v>
      </c>
      <c r="F93">
        <v>49890</v>
      </c>
      <c r="G93">
        <f>workdata!B93</f>
        <v>42299</v>
      </c>
      <c r="H93">
        <f t="shared" si="9"/>
        <v>1</v>
      </c>
      <c r="I93" s="217">
        <f>IFERROR(workdata!B93*1000*AUX!H93/(AUX!K93*50000),0)</f>
        <v>0.88185312368152136</v>
      </c>
      <c r="J93" s="218">
        <f t="shared" si="10"/>
        <v>0.94444444444444442</v>
      </c>
      <c r="K93" s="222">
        <f>AVERAGE(workdata!C93:F93)</f>
        <v>959.32075000000009</v>
      </c>
      <c r="L93" s="3">
        <f t="shared" si="11"/>
        <v>845.9799999999999</v>
      </c>
      <c r="M93" s="217">
        <f>IFERROR(IF(workdata!H93&gt;=0.75*MAX(workdata!$H93:$Y93),1,workdata!H93/MAX(workdata!$H93:$Y93)),0)*$H93</f>
        <v>1</v>
      </c>
      <c r="N93" s="217">
        <f>IFERROR(IF(workdata!I93&gt;=0.75*MAX(workdata!$H93:$Y93),1,workdata!I93/MAX(workdata!$H93:$Y93)),0)*$H93</f>
        <v>1</v>
      </c>
      <c r="O93" s="217">
        <f>IFERROR(IF(workdata!J93&gt;=0.75*MAX(workdata!$H93:$Y93),1,workdata!J93/MAX(workdata!$H93:$Y93)),0)*$H93</f>
        <v>1</v>
      </c>
      <c r="P93" s="217">
        <f>IFERROR(IF(workdata!K93&gt;=0.75*MAX(workdata!$H93:$Y93),1,workdata!K93/MAX(workdata!$H93:$Y93)),0)*$H93</f>
        <v>1</v>
      </c>
      <c r="Q93" s="217">
        <f>IFERROR(IF(workdata!L93&gt;=0.75*MAX(workdata!$H93:$Y93),1,workdata!L93/MAX(workdata!$H93:$Y93)),0)*$H93</f>
        <v>1</v>
      </c>
      <c r="R93" s="217">
        <f>IFERROR(IF(workdata!M93&gt;=0.75*MAX(workdata!$H93:$Y93),1,workdata!M93/MAX(workdata!$H93:$Y93)),0)*$H93</f>
        <v>1</v>
      </c>
      <c r="S93" s="217">
        <f>IFERROR(IF(workdata!N93&gt;=0.75*MAX(workdata!$H93:$Y93),1,workdata!N93/MAX(workdata!$H93:$Y93)),0)*$H93</f>
        <v>0</v>
      </c>
      <c r="T93" s="217">
        <f>IFERROR(IF(workdata!O93&gt;=0.75*MAX(workdata!$H93:$Y93),1,workdata!O93/MAX(workdata!$H93:$Y93)),0)*$H93</f>
        <v>1</v>
      </c>
      <c r="U93" s="217">
        <f>IFERROR(IF(workdata!P93&gt;=0.75*MAX(workdata!$H93:$Y93),1,workdata!P93/MAX(workdata!$H93:$Y93)),0)*$H93</f>
        <v>1</v>
      </c>
      <c r="V93" s="217">
        <f>IFERROR(IF(workdata!Q93&gt;=0.75*MAX(workdata!$H93:$Y93),1,workdata!Q93/MAX(workdata!$H93:$Y93)),0)*$H93</f>
        <v>1</v>
      </c>
      <c r="W93" s="217">
        <f>IFERROR(IF(workdata!R93&gt;=0.75*MAX(workdata!$H93:$Y93),1,workdata!R93/MAX(workdata!$H93:$Y93)),0)*$H93</f>
        <v>1</v>
      </c>
      <c r="X93" s="217">
        <f>IFERROR(IF(workdata!S93&gt;=0.75*MAX(workdata!$H93:$Y93),1,workdata!S93/MAX(workdata!$H93:$Y93)),0)*$H93</f>
        <v>1</v>
      </c>
      <c r="Y93" s="217">
        <f>IFERROR(IF(workdata!T93&gt;=0.75*MAX(workdata!$H93:$Y93),1,workdata!T93/MAX(workdata!$H93:$Y93)),0)*$H93</f>
        <v>1</v>
      </c>
      <c r="Z93" s="217">
        <f>IFERROR(IF(workdata!U93&gt;=0.75*MAX(workdata!$H93:$Y93),1,workdata!U93/MAX(workdata!$H93:$Y93)),0)*$H93</f>
        <v>1</v>
      </c>
      <c r="AA93" s="217">
        <f>IFERROR(IF(workdata!V93&gt;=0.75*MAX(workdata!$H93:$Y93),1,workdata!V93/MAX(workdata!$H93:$Y93)),0)*$H93</f>
        <v>1</v>
      </c>
      <c r="AB93" s="217">
        <f>IFERROR(IF(workdata!W93&gt;=0.75*MAX(workdata!$H93:$Y93),1,workdata!W93/MAX(workdata!$H93:$Y93)),0)*$H93</f>
        <v>1</v>
      </c>
      <c r="AC93" s="217">
        <f>IFERROR(IF(workdata!X93&gt;=0.75*MAX(workdata!$H93:$Y93),1,workdata!X93/MAX(workdata!$H93:$Y93)),0)*$H93</f>
        <v>1</v>
      </c>
      <c r="AD93" s="217">
        <f>IFERROR(IF(workdata!Y93&gt;=0.75*MAX(workdata!$H93:$Y93),1,workdata!Y93/MAX(workdata!$H93:$Y93)),0)*$H93</f>
        <v>1</v>
      </c>
    </row>
    <row r="94" spans="1:30" x14ac:dyDescent="0.25">
      <c r="A94" s="1">
        <f>workdata!A94</f>
        <v>45477.708333333336</v>
      </c>
      <c r="B94">
        <f t="shared" si="7"/>
        <v>2024</v>
      </c>
      <c r="C94">
        <f t="shared" si="8"/>
        <v>7</v>
      </c>
      <c r="D94">
        <f t="shared" si="6"/>
        <v>4</v>
      </c>
      <c r="E94">
        <v>1000</v>
      </c>
      <c r="F94">
        <v>49890</v>
      </c>
      <c r="G94">
        <f>workdata!B94</f>
        <v>37091</v>
      </c>
      <c r="H94">
        <f t="shared" si="9"/>
        <v>1</v>
      </c>
      <c r="I94" s="217">
        <f>IFERROR(workdata!B94*1000*AUX!H94/(AUX!K94*50000),0)</f>
        <v>0.79385267677273019</v>
      </c>
      <c r="J94" s="218">
        <f t="shared" si="10"/>
        <v>0.94444444444444442</v>
      </c>
      <c r="K94" s="222">
        <f>AVERAGE(workdata!C94:F94)</f>
        <v>934.45550000000003</v>
      </c>
      <c r="L94" s="3">
        <f t="shared" si="11"/>
        <v>741.82</v>
      </c>
      <c r="M94" s="217">
        <f>IFERROR(IF(workdata!H94&gt;=0.75*MAX(workdata!$H94:$Y94),1,workdata!H94/MAX(workdata!$H94:$Y94)),0)*$H94</f>
        <v>1</v>
      </c>
      <c r="N94" s="217">
        <f>IFERROR(IF(workdata!I94&gt;=0.75*MAX(workdata!$H94:$Y94),1,workdata!I94/MAX(workdata!$H94:$Y94)),0)*$H94</f>
        <v>1</v>
      </c>
      <c r="O94" s="217">
        <f>IFERROR(IF(workdata!J94&gt;=0.75*MAX(workdata!$H94:$Y94),1,workdata!J94/MAX(workdata!$H94:$Y94)),0)*$H94</f>
        <v>1</v>
      </c>
      <c r="P94" s="217">
        <f>IFERROR(IF(workdata!K94&gt;=0.75*MAX(workdata!$H94:$Y94),1,workdata!K94/MAX(workdata!$H94:$Y94)),0)*$H94</f>
        <v>1</v>
      </c>
      <c r="Q94" s="217">
        <f>IFERROR(IF(workdata!L94&gt;=0.75*MAX(workdata!$H94:$Y94),1,workdata!L94/MAX(workdata!$H94:$Y94)),0)*$H94</f>
        <v>1</v>
      </c>
      <c r="R94" s="217">
        <f>IFERROR(IF(workdata!M94&gt;=0.75*MAX(workdata!$H94:$Y94),1,workdata!M94/MAX(workdata!$H94:$Y94)),0)*$H94</f>
        <v>1</v>
      </c>
      <c r="S94" s="217">
        <f>IFERROR(IF(workdata!N94&gt;=0.75*MAX(workdata!$H94:$Y94),1,workdata!N94/MAX(workdata!$H94:$Y94)),0)*$H94</f>
        <v>0</v>
      </c>
      <c r="T94" s="217">
        <f>IFERROR(IF(workdata!O94&gt;=0.75*MAX(workdata!$H94:$Y94),1,workdata!O94/MAX(workdata!$H94:$Y94)),0)*$H94</f>
        <v>1</v>
      </c>
      <c r="U94" s="217">
        <f>IFERROR(IF(workdata!P94&gt;=0.75*MAX(workdata!$H94:$Y94),1,workdata!P94/MAX(workdata!$H94:$Y94)),0)*$H94</f>
        <v>1</v>
      </c>
      <c r="V94" s="217">
        <f>IFERROR(IF(workdata!Q94&gt;=0.75*MAX(workdata!$H94:$Y94),1,workdata!Q94/MAX(workdata!$H94:$Y94)),0)*$H94</f>
        <v>1</v>
      </c>
      <c r="W94" s="217">
        <f>IFERROR(IF(workdata!R94&gt;=0.75*MAX(workdata!$H94:$Y94),1,workdata!R94/MAX(workdata!$H94:$Y94)),0)*$H94</f>
        <v>1</v>
      </c>
      <c r="X94" s="217">
        <f>IFERROR(IF(workdata!S94&gt;=0.75*MAX(workdata!$H94:$Y94),1,workdata!S94/MAX(workdata!$H94:$Y94)),0)*$H94</f>
        <v>1</v>
      </c>
      <c r="Y94" s="217">
        <f>IFERROR(IF(workdata!T94&gt;=0.75*MAX(workdata!$H94:$Y94),1,workdata!T94/MAX(workdata!$H94:$Y94)),0)*$H94</f>
        <v>1</v>
      </c>
      <c r="Z94" s="217">
        <f>IFERROR(IF(workdata!U94&gt;=0.75*MAX(workdata!$H94:$Y94),1,workdata!U94/MAX(workdata!$H94:$Y94)),0)*$H94</f>
        <v>1</v>
      </c>
      <c r="AA94" s="217">
        <f>IFERROR(IF(workdata!V94&gt;=0.75*MAX(workdata!$H94:$Y94),1,workdata!V94/MAX(workdata!$H94:$Y94)),0)*$H94</f>
        <v>1</v>
      </c>
      <c r="AB94" s="217">
        <f>IFERROR(IF(workdata!W94&gt;=0.75*MAX(workdata!$H94:$Y94),1,workdata!W94/MAX(workdata!$H94:$Y94)),0)*$H94</f>
        <v>1</v>
      </c>
      <c r="AC94" s="217">
        <f>IFERROR(IF(workdata!X94&gt;=0.75*MAX(workdata!$H94:$Y94),1,workdata!X94/MAX(workdata!$H94:$Y94)),0)*$H94</f>
        <v>1</v>
      </c>
      <c r="AD94" s="217">
        <f>IFERROR(IF(workdata!Y94&gt;=0.75*MAX(workdata!$H94:$Y94),1,workdata!Y94/MAX(workdata!$H94:$Y94)),0)*$H94</f>
        <v>1</v>
      </c>
    </row>
    <row r="95" spans="1:30" x14ac:dyDescent="0.25">
      <c r="A95" s="1">
        <f>workdata!A95</f>
        <v>45477.75</v>
      </c>
      <c r="B95">
        <f t="shared" si="7"/>
        <v>2024</v>
      </c>
      <c r="C95">
        <f t="shared" si="8"/>
        <v>7</v>
      </c>
      <c r="D95">
        <f t="shared" si="6"/>
        <v>4</v>
      </c>
      <c r="E95">
        <v>1000</v>
      </c>
      <c r="F95">
        <v>49890</v>
      </c>
      <c r="G95">
        <f>workdata!B95</f>
        <v>35154</v>
      </c>
      <c r="H95">
        <f t="shared" si="9"/>
        <v>1</v>
      </c>
      <c r="I95" s="217">
        <f>IFERROR(workdata!B95*1000*AUX!H95/(AUX!K95*50000),0)</f>
        <v>0.79678331093225518</v>
      </c>
      <c r="J95" s="218">
        <f t="shared" si="10"/>
        <v>0.94444444444444442</v>
      </c>
      <c r="K95" s="222">
        <f>AVERAGE(workdata!C95:F95)</f>
        <v>882.39799999999991</v>
      </c>
      <c r="L95" s="3">
        <f t="shared" si="11"/>
        <v>703.08</v>
      </c>
      <c r="M95" s="217">
        <f>IFERROR(IF(workdata!H95&gt;=0.75*MAX(workdata!$H95:$Y95),1,workdata!H95/MAX(workdata!$H95:$Y95)),0)*$H95</f>
        <v>1</v>
      </c>
      <c r="N95" s="217">
        <f>IFERROR(IF(workdata!I95&gt;=0.75*MAX(workdata!$H95:$Y95),1,workdata!I95/MAX(workdata!$H95:$Y95)),0)*$H95</f>
        <v>1</v>
      </c>
      <c r="O95" s="217">
        <f>IFERROR(IF(workdata!J95&gt;=0.75*MAX(workdata!$H95:$Y95),1,workdata!J95/MAX(workdata!$H95:$Y95)),0)*$H95</f>
        <v>1</v>
      </c>
      <c r="P95" s="217">
        <f>IFERROR(IF(workdata!K95&gt;=0.75*MAX(workdata!$H95:$Y95),1,workdata!K95/MAX(workdata!$H95:$Y95)),0)*$H95</f>
        <v>1</v>
      </c>
      <c r="Q95" s="217">
        <f>IFERROR(IF(workdata!L95&gt;=0.75*MAX(workdata!$H95:$Y95),1,workdata!L95/MAX(workdata!$H95:$Y95)),0)*$H95</f>
        <v>1</v>
      </c>
      <c r="R95" s="217">
        <f>IFERROR(IF(workdata!M95&gt;=0.75*MAX(workdata!$H95:$Y95),1,workdata!M95/MAX(workdata!$H95:$Y95)),0)*$H95</f>
        <v>1</v>
      </c>
      <c r="S95" s="217">
        <f>IFERROR(IF(workdata!N95&gt;=0.75*MAX(workdata!$H95:$Y95),1,workdata!N95/MAX(workdata!$H95:$Y95)),0)*$H95</f>
        <v>0</v>
      </c>
      <c r="T95" s="217">
        <f>IFERROR(IF(workdata!O95&gt;=0.75*MAX(workdata!$H95:$Y95),1,workdata!O95/MAX(workdata!$H95:$Y95)),0)*$H95</f>
        <v>1</v>
      </c>
      <c r="U95" s="217">
        <f>IFERROR(IF(workdata!P95&gt;=0.75*MAX(workdata!$H95:$Y95),1,workdata!P95/MAX(workdata!$H95:$Y95)),0)*$H95</f>
        <v>1</v>
      </c>
      <c r="V95" s="217">
        <f>IFERROR(IF(workdata!Q95&gt;=0.75*MAX(workdata!$H95:$Y95),1,workdata!Q95/MAX(workdata!$H95:$Y95)),0)*$H95</f>
        <v>1</v>
      </c>
      <c r="W95" s="217">
        <f>IFERROR(IF(workdata!R95&gt;=0.75*MAX(workdata!$H95:$Y95),1,workdata!R95/MAX(workdata!$H95:$Y95)),0)*$H95</f>
        <v>1</v>
      </c>
      <c r="X95" s="217">
        <f>IFERROR(IF(workdata!S95&gt;=0.75*MAX(workdata!$H95:$Y95),1,workdata!S95/MAX(workdata!$H95:$Y95)),0)*$H95</f>
        <v>1</v>
      </c>
      <c r="Y95" s="217">
        <f>IFERROR(IF(workdata!T95&gt;=0.75*MAX(workdata!$H95:$Y95),1,workdata!T95/MAX(workdata!$H95:$Y95)),0)*$H95</f>
        <v>1</v>
      </c>
      <c r="Z95" s="217">
        <f>IFERROR(IF(workdata!U95&gt;=0.75*MAX(workdata!$H95:$Y95),1,workdata!U95/MAX(workdata!$H95:$Y95)),0)*$H95</f>
        <v>1</v>
      </c>
      <c r="AA95" s="217">
        <f>IFERROR(IF(workdata!V95&gt;=0.75*MAX(workdata!$H95:$Y95),1,workdata!V95/MAX(workdata!$H95:$Y95)),0)*$H95</f>
        <v>1</v>
      </c>
      <c r="AB95" s="217">
        <f>IFERROR(IF(workdata!W95&gt;=0.75*MAX(workdata!$H95:$Y95),1,workdata!W95/MAX(workdata!$H95:$Y95)),0)*$H95</f>
        <v>1</v>
      </c>
      <c r="AC95" s="217">
        <f>IFERROR(IF(workdata!X95&gt;=0.75*MAX(workdata!$H95:$Y95),1,workdata!X95/MAX(workdata!$H95:$Y95)),0)*$H95</f>
        <v>1</v>
      </c>
      <c r="AD95" s="217">
        <f>IFERROR(IF(workdata!Y95&gt;=0.75*MAX(workdata!$H95:$Y95),1,workdata!Y95/MAX(workdata!$H95:$Y95)),0)*$H95</f>
        <v>1</v>
      </c>
    </row>
    <row r="96" spans="1:30" x14ac:dyDescent="0.25">
      <c r="A96" s="1">
        <f>workdata!A96</f>
        <v>45477.791666666664</v>
      </c>
      <c r="B96">
        <f t="shared" si="7"/>
        <v>2024</v>
      </c>
      <c r="C96">
        <f t="shared" si="8"/>
        <v>7</v>
      </c>
      <c r="D96">
        <f t="shared" si="6"/>
        <v>4</v>
      </c>
      <c r="E96">
        <v>1000</v>
      </c>
      <c r="F96">
        <v>49890</v>
      </c>
      <c r="G96">
        <f>workdata!B96</f>
        <v>30937</v>
      </c>
      <c r="H96">
        <f t="shared" si="9"/>
        <v>1</v>
      </c>
      <c r="I96" s="217">
        <f>IFERROR(workdata!B96*1000*AUX!H96/(AUX!K96*50000),0)</f>
        <v>0.81877787404776248</v>
      </c>
      <c r="J96" s="218">
        <f t="shared" si="10"/>
        <v>1</v>
      </c>
      <c r="K96" s="222">
        <f>AVERAGE(workdata!C96:F96)</f>
        <v>755.68724999999995</v>
      </c>
      <c r="L96" s="3">
        <f t="shared" si="11"/>
        <v>618.74</v>
      </c>
      <c r="M96" s="217">
        <f>IFERROR(IF(workdata!H96&gt;=0.75*MAX(workdata!$H96:$Y96),1,workdata!H96/MAX(workdata!$H96:$Y96)),0)*$H96</f>
        <v>1</v>
      </c>
      <c r="N96" s="217">
        <f>IFERROR(IF(workdata!I96&gt;=0.75*MAX(workdata!$H96:$Y96),1,workdata!I96/MAX(workdata!$H96:$Y96)),0)*$H96</f>
        <v>1</v>
      </c>
      <c r="O96" s="217">
        <f>IFERROR(IF(workdata!J96&gt;=0.75*MAX(workdata!$H96:$Y96),1,workdata!J96/MAX(workdata!$H96:$Y96)),0)*$H96</f>
        <v>1</v>
      </c>
      <c r="P96" s="217">
        <f>IFERROR(IF(workdata!K96&gt;=0.75*MAX(workdata!$H96:$Y96),1,workdata!K96/MAX(workdata!$H96:$Y96)),0)*$H96</f>
        <v>1</v>
      </c>
      <c r="Q96" s="217">
        <f>IFERROR(IF(workdata!L96&gt;=0.75*MAX(workdata!$H96:$Y96),1,workdata!L96/MAX(workdata!$H96:$Y96)),0)*$H96</f>
        <v>1</v>
      </c>
      <c r="R96" s="217">
        <f>IFERROR(IF(workdata!M96&gt;=0.75*MAX(workdata!$H96:$Y96),1,workdata!M96/MAX(workdata!$H96:$Y96)),0)*$H96</f>
        <v>1</v>
      </c>
      <c r="S96" s="217">
        <f>IFERROR(IF(workdata!N96&gt;=0.75*MAX(workdata!$H96:$Y96),1,workdata!N96/MAX(workdata!$H96:$Y96)),0)*$H96</f>
        <v>1</v>
      </c>
      <c r="T96" s="217">
        <f>IFERROR(IF(workdata!O96&gt;=0.75*MAX(workdata!$H96:$Y96),1,workdata!O96/MAX(workdata!$H96:$Y96)),0)*$H96</f>
        <v>1</v>
      </c>
      <c r="U96" s="217">
        <f>IFERROR(IF(workdata!P96&gt;=0.75*MAX(workdata!$H96:$Y96),1,workdata!P96/MAX(workdata!$H96:$Y96)),0)*$H96</f>
        <v>1</v>
      </c>
      <c r="V96" s="217">
        <f>IFERROR(IF(workdata!Q96&gt;=0.75*MAX(workdata!$H96:$Y96),1,workdata!Q96/MAX(workdata!$H96:$Y96)),0)*$H96</f>
        <v>1</v>
      </c>
      <c r="W96" s="217">
        <f>IFERROR(IF(workdata!R96&gt;=0.75*MAX(workdata!$H96:$Y96),1,workdata!R96/MAX(workdata!$H96:$Y96)),0)*$H96</f>
        <v>1</v>
      </c>
      <c r="X96" s="217">
        <f>IFERROR(IF(workdata!S96&gt;=0.75*MAX(workdata!$H96:$Y96),1,workdata!S96/MAX(workdata!$H96:$Y96)),0)*$H96</f>
        <v>1</v>
      </c>
      <c r="Y96" s="217">
        <f>IFERROR(IF(workdata!T96&gt;=0.75*MAX(workdata!$H96:$Y96),1,workdata!T96/MAX(workdata!$H96:$Y96)),0)*$H96</f>
        <v>1</v>
      </c>
      <c r="Z96" s="217">
        <f>IFERROR(IF(workdata!U96&gt;=0.75*MAX(workdata!$H96:$Y96),1,workdata!U96/MAX(workdata!$H96:$Y96)),0)*$H96</f>
        <v>1</v>
      </c>
      <c r="AA96" s="217">
        <f>IFERROR(IF(workdata!V96&gt;=0.75*MAX(workdata!$H96:$Y96),1,workdata!V96/MAX(workdata!$H96:$Y96)),0)*$H96</f>
        <v>1</v>
      </c>
      <c r="AB96" s="217">
        <f>IFERROR(IF(workdata!W96&gt;=0.75*MAX(workdata!$H96:$Y96),1,workdata!W96/MAX(workdata!$H96:$Y96)),0)*$H96</f>
        <v>1</v>
      </c>
      <c r="AC96" s="217">
        <f>IFERROR(IF(workdata!X96&gt;=0.75*MAX(workdata!$H96:$Y96),1,workdata!X96/MAX(workdata!$H96:$Y96)),0)*$H96</f>
        <v>1</v>
      </c>
      <c r="AD96" s="217">
        <f>IFERROR(IF(workdata!Y96&gt;=0.75*MAX(workdata!$H96:$Y96),1,workdata!Y96/MAX(workdata!$H96:$Y96)),0)*$H96</f>
        <v>1</v>
      </c>
    </row>
    <row r="97" spans="1:30" x14ac:dyDescent="0.25">
      <c r="A97" s="1">
        <f>workdata!A97</f>
        <v>45477.833333333336</v>
      </c>
      <c r="B97">
        <f t="shared" si="7"/>
        <v>2024</v>
      </c>
      <c r="C97">
        <f t="shared" si="8"/>
        <v>7</v>
      </c>
      <c r="D97">
        <f t="shared" si="6"/>
        <v>4</v>
      </c>
      <c r="E97">
        <v>1000</v>
      </c>
      <c r="F97">
        <v>49890</v>
      </c>
      <c r="G97">
        <f>workdata!B97</f>
        <v>13316</v>
      </c>
      <c r="H97">
        <f t="shared" si="9"/>
        <v>1</v>
      </c>
      <c r="I97" s="217">
        <f>IFERROR(workdata!B97*1000*AUX!H97/(AUX!K97*50000),0)</f>
        <v>0.6684428559416794</v>
      </c>
      <c r="J97" s="218">
        <f t="shared" si="10"/>
        <v>1</v>
      </c>
      <c r="K97" s="222">
        <f>AVERAGE(workdata!C97:F97)</f>
        <v>398.41849999999999</v>
      </c>
      <c r="L97" s="3">
        <f t="shared" si="11"/>
        <v>266.32</v>
      </c>
      <c r="M97" s="217">
        <f>IFERROR(IF(workdata!H97&gt;=0.75*MAX(workdata!$H97:$Y97),1,workdata!H97/MAX(workdata!$H97:$Y97)),0)*$H97</f>
        <v>1</v>
      </c>
      <c r="N97" s="217">
        <f>IFERROR(IF(workdata!I97&gt;=0.75*MAX(workdata!$H97:$Y97),1,workdata!I97/MAX(workdata!$H97:$Y97)),0)*$H97</f>
        <v>1</v>
      </c>
      <c r="O97" s="217">
        <f>IFERROR(IF(workdata!J97&gt;=0.75*MAX(workdata!$H97:$Y97),1,workdata!J97/MAX(workdata!$H97:$Y97)),0)*$H97</f>
        <v>1</v>
      </c>
      <c r="P97" s="217">
        <f>IFERROR(IF(workdata!K97&gt;=0.75*MAX(workdata!$H97:$Y97),1,workdata!K97/MAX(workdata!$H97:$Y97)),0)*$H97</f>
        <v>1</v>
      </c>
      <c r="Q97" s="217">
        <f>IFERROR(IF(workdata!L97&gt;=0.75*MAX(workdata!$H97:$Y97),1,workdata!L97/MAX(workdata!$H97:$Y97)),0)*$H97</f>
        <v>1</v>
      </c>
      <c r="R97" s="217">
        <f>IFERROR(IF(workdata!M97&gt;=0.75*MAX(workdata!$H97:$Y97),1,workdata!M97/MAX(workdata!$H97:$Y97)),0)*$H97</f>
        <v>1</v>
      </c>
      <c r="S97" s="217">
        <f>IFERROR(IF(workdata!N97&gt;=0.75*MAX(workdata!$H97:$Y97),1,workdata!N97/MAX(workdata!$H97:$Y97)),0)*$H97</f>
        <v>1</v>
      </c>
      <c r="T97" s="217">
        <f>IFERROR(IF(workdata!O97&gt;=0.75*MAX(workdata!$H97:$Y97),1,workdata!O97/MAX(workdata!$H97:$Y97)),0)*$H97</f>
        <v>1</v>
      </c>
      <c r="U97" s="217">
        <f>IFERROR(IF(workdata!P97&gt;=0.75*MAX(workdata!$H97:$Y97),1,workdata!P97/MAX(workdata!$H97:$Y97)),0)*$H97</f>
        <v>1</v>
      </c>
      <c r="V97" s="217">
        <f>IFERROR(IF(workdata!Q97&gt;=0.75*MAX(workdata!$H97:$Y97),1,workdata!Q97/MAX(workdata!$H97:$Y97)),0)*$H97</f>
        <v>1</v>
      </c>
      <c r="W97" s="217">
        <f>IFERROR(IF(workdata!R97&gt;=0.75*MAX(workdata!$H97:$Y97),1,workdata!R97/MAX(workdata!$H97:$Y97)),0)*$H97</f>
        <v>1</v>
      </c>
      <c r="X97" s="217">
        <f>IFERROR(IF(workdata!S97&gt;=0.75*MAX(workdata!$H97:$Y97),1,workdata!S97/MAX(workdata!$H97:$Y97)),0)*$H97</f>
        <v>1</v>
      </c>
      <c r="Y97" s="217">
        <f>IFERROR(IF(workdata!T97&gt;=0.75*MAX(workdata!$H97:$Y97),1,workdata!T97/MAX(workdata!$H97:$Y97)),0)*$H97</f>
        <v>1</v>
      </c>
      <c r="Z97" s="217">
        <f>IFERROR(IF(workdata!U97&gt;=0.75*MAX(workdata!$H97:$Y97),1,workdata!U97/MAX(workdata!$H97:$Y97)),0)*$H97</f>
        <v>1</v>
      </c>
      <c r="AA97" s="217">
        <f>IFERROR(IF(workdata!V97&gt;=0.75*MAX(workdata!$H97:$Y97),1,workdata!V97/MAX(workdata!$H97:$Y97)),0)*$H97</f>
        <v>1</v>
      </c>
      <c r="AB97" s="217">
        <f>IFERROR(IF(workdata!W97&gt;=0.75*MAX(workdata!$H97:$Y97),1,workdata!W97/MAX(workdata!$H97:$Y97)),0)*$H97</f>
        <v>1</v>
      </c>
      <c r="AC97" s="217">
        <f>IFERROR(IF(workdata!X97&gt;=0.75*MAX(workdata!$H97:$Y97),1,workdata!X97/MAX(workdata!$H97:$Y97)),0)*$H97</f>
        <v>1</v>
      </c>
      <c r="AD97" s="217">
        <f>IFERROR(IF(workdata!Y97&gt;=0.75*MAX(workdata!$H97:$Y97),1,workdata!Y97/MAX(workdata!$H97:$Y97)),0)*$H97</f>
        <v>1</v>
      </c>
    </row>
    <row r="98" spans="1:30" x14ac:dyDescent="0.25">
      <c r="A98" s="1">
        <f>workdata!A98</f>
        <v>45477.875</v>
      </c>
      <c r="B98">
        <f t="shared" si="7"/>
        <v>2024</v>
      </c>
      <c r="C98">
        <f t="shared" si="8"/>
        <v>7</v>
      </c>
      <c r="D98">
        <f t="shared" si="6"/>
        <v>4</v>
      </c>
      <c r="E98">
        <v>1000</v>
      </c>
      <c r="F98">
        <v>49890</v>
      </c>
      <c r="G98">
        <f>workdata!B98</f>
        <v>1463</v>
      </c>
      <c r="H98">
        <f t="shared" si="9"/>
        <v>0</v>
      </c>
      <c r="I98" s="217">
        <f>IFERROR(workdata!B98*1000*AUX!H98/(AUX!K98*50000),0)</f>
        <v>0</v>
      </c>
      <c r="J98" s="218">
        <f t="shared" si="10"/>
        <v>0</v>
      </c>
      <c r="K98" s="222">
        <f>AVERAGE(workdata!C98:F98)</f>
        <v>43.1205</v>
      </c>
      <c r="L98" s="3">
        <f t="shared" si="11"/>
        <v>0</v>
      </c>
      <c r="M98" s="217">
        <f>IFERROR(IF(workdata!H98&gt;=0.75*MAX(workdata!$H98:$Y98),1,workdata!H98/MAX(workdata!$H98:$Y98)),0)*$H98</f>
        <v>0</v>
      </c>
      <c r="N98" s="217">
        <f>IFERROR(IF(workdata!I98&gt;=0.75*MAX(workdata!$H98:$Y98),1,workdata!I98/MAX(workdata!$H98:$Y98)),0)*$H98</f>
        <v>0</v>
      </c>
      <c r="O98" s="217">
        <f>IFERROR(IF(workdata!J98&gt;=0.75*MAX(workdata!$H98:$Y98),1,workdata!J98/MAX(workdata!$H98:$Y98)),0)*$H98</f>
        <v>0</v>
      </c>
      <c r="P98" s="217">
        <f>IFERROR(IF(workdata!K98&gt;=0.75*MAX(workdata!$H98:$Y98),1,workdata!K98/MAX(workdata!$H98:$Y98)),0)*$H98</f>
        <v>0</v>
      </c>
      <c r="Q98" s="217">
        <f>IFERROR(IF(workdata!L98&gt;=0.75*MAX(workdata!$H98:$Y98),1,workdata!L98/MAX(workdata!$H98:$Y98)),0)*$H98</f>
        <v>0</v>
      </c>
      <c r="R98" s="217">
        <f>IFERROR(IF(workdata!M98&gt;=0.75*MAX(workdata!$H98:$Y98),1,workdata!M98/MAX(workdata!$H98:$Y98)),0)*$H98</f>
        <v>0</v>
      </c>
      <c r="S98" s="217">
        <f>IFERROR(IF(workdata!N98&gt;=0.75*MAX(workdata!$H98:$Y98),1,workdata!N98/MAX(workdata!$H98:$Y98)),0)*$H98</f>
        <v>0</v>
      </c>
      <c r="T98" s="217">
        <f>IFERROR(IF(workdata!O98&gt;=0.75*MAX(workdata!$H98:$Y98),1,workdata!O98/MAX(workdata!$H98:$Y98)),0)*$H98</f>
        <v>0</v>
      </c>
      <c r="U98" s="217">
        <f>IFERROR(IF(workdata!P98&gt;=0.75*MAX(workdata!$H98:$Y98),1,workdata!P98/MAX(workdata!$H98:$Y98)),0)*$H98</f>
        <v>0</v>
      </c>
      <c r="V98" s="217">
        <f>IFERROR(IF(workdata!Q98&gt;=0.75*MAX(workdata!$H98:$Y98),1,workdata!Q98/MAX(workdata!$H98:$Y98)),0)*$H98</f>
        <v>0</v>
      </c>
      <c r="W98" s="217">
        <f>IFERROR(IF(workdata!R98&gt;=0.75*MAX(workdata!$H98:$Y98),1,workdata!R98/MAX(workdata!$H98:$Y98)),0)*$H98</f>
        <v>0</v>
      </c>
      <c r="X98" s="217">
        <f>IFERROR(IF(workdata!S98&gt;=0.75*MAX(workdata!$H98:$Y98),1,workdata!S98/MAX(workdata!$H98:$Y98)),0)*$H98</f>
        <v>0</v>
      </c>
      <c r="Y98" s="217">
        <f>IFERROR(IF(workdata!T98&gt;=0.75*MAX(workdata!$H98:$Y98),1,workdata!T98/MAX(workdata!$H98:$Y98)),0)*$H98</f>
        <v>0</v>
      </c>
      <c r="Z98" s="217">
        <f>IFERROR(IF(workdata!U98&gt;=0.75*MAX(workdata!$H98:$Y98),1,workdata!U98/MAX(workdata!$H98:$Y98)),0)*$H98</f>
        <v>0</v>
      </c>
      <c r="AA98" s="217">
        <f>IFERROR(IF(workdata!V98&gt;=0.75*MAX(workdata!$H98:$Y98),1,workdata!V98/MAX(workdata!$H98:$Y98)),0)*$H98</f>
        <v>0</v>
      </c>
      <c r="AB98" s="217">
        <f>IFERROR(IF(workdata!W98&gt;=0.75*MAX(workdata!$H98:$Y98),1,workdata!W98/MAX(workdata!$H98:$Y98)),0)*$H98</f>
        <v>0</v>
      </c>
      <c r="AC98" s="217">
        <f>IFERROR(IF(workdata!X98&gt;=0.75*MAX(workdata!$H98:$Y98),1,workdata!X98/MAX(workdata!$H98:$Y98)),0)*$H98</f>
        <v>0</v>
      </c>
      <c r="AD98" s="217">
        <f>IFERROR(IF(workdata!Y98&gt;=0.75*MAX(workdata!$H98:$Y98),1,workdata!Y98/MAX(workdata!$H98:$Y98)),0)*$H98</f>
        <v>0</v>
      </c>
    </row>
    <row r="99" spans="1:30" x14ac:dyDescent="0.25">
      <c r="A99" s="1">
        <f>workdata!A99</f>
        <v>45477.916666666664</v>
      </c>
      <c r="B99">
        <f t="shared" si="7"/>
        <v>2024</v>
      </c>
      <c r="C99">
        <f t="shared" si="8"/>
        <v>7</v>
      </c>
      <c r="D99">
        <f t="shared" si="6"/>
        <v>4</v>
      </c>
      <c r="E99">
        <v>1000</v>
      </c>
      <c r="F99">
        <v>49890</v>
      </c>
      <c r="G99">
        <f>workdata!B99</f>
        <v>0</v>
      </c>
      <c r="H99">
        <f t="shared" si="9"/>
        <v>0</v>
      </c>
      <c r="I99" s="217">
        <f>IFERROR(workdata!B99*1000*AUX!H99/(AUX!K99*50000),0)</f>
        <v>0</v>
      </c>
      <c r="J99" s="218">
        <f t="shared" si="10"/>
        <v>0</v>
      </c>
      <c r="K99" s="222">
        <f>AVERAGE(workdata!C99:F99)</f>
        <v>0</v>
      </c>
      <c r="L99" s="3">
        <f t="shared" si="11"/>
        <v>0</v>
      </c>
      <c r="M99" s="217">
        <f>IFERROR(IF(workdata!H99&gt;=0.75*MAX(workdata!$H99:$Y99),1,workdata!H99/MAX(workdata!$H99:$Y99)),0)*$H99</f>
        <v>0</v>
      </c>
      <c r="N99" s="217">
        <f>IFERROR(IF(workdata!I99&gt;=0.75*MAX(workdata!$H99:$Y99),1,workdata!I99/MAX(workdata!$H99:$Y99)),0)*$H99</f>
        <v>0</v>
      </c>
      <c r="O99" s="217">
        <f>IFERROR(IF(workdata!J99&gt;=0.75*MAX(workdata!$H99:$Y99),1,workdata!J99/MAX(workdata!$H99:$Y99)),0)*$H99</f>
        <v>0</v>
      </c>
      <c r="P99" s="217">
        <f>IFERROR(IF(workdata!K99&gt;=0.75*MAX(workdata!$H99:$Y99),1,workdata!K99/MAX(workdata!$H99:$Y99)),0)*$H99</f>
        <v>0</v>
      </c>
      <c r="Q99" s="217">
        <f>IFERROR(IF(workdata!L99&gt;=0.75*MAX(workdata!$H99:$Y99),1,workdata!L99/MAX(workdata!$H99:$Y99)),0)*$H99</f>
        <v>0</v>
      </c>
      <c r="R99" s="217">
        <f>IFERROR(IF(workdata!M99&gt;=0.75*MAX(workdata!$H99:$Y99),1,workdata!M99/MAX(workdata!$H99:$Y99)),0)*$H99</f>
        <v>0</v>
      </c>
      <c r="S99" s="217">
        <f>IFERROR(IF(workdata!N99&gt;=0.75*MAX(workdata!$H99:$Y99),1,workdata!N99/MAX(workdata!$H99:$Y99)),0)*$H99</f>
        <v>0</v>
      </c>
      <c r="T99" s="217">
        <f>IFERROR(IF(workdata!O99&gt;=0.75*MAX(workdata!$H99:$Y99),1,workdata!O99/MAX(workdata!$H99:$Y99)),0)*$H99</f>
        <v>0</v>
      </c>
      <c r="U99" s="217">
        <f>IFERROR(IF(workdata!P99&gt;=0.75*MAX(workdata!$H99:$Y99),1,workdata!P99/MAX(workdata!$H99:$Y99)),0)*$H99</f>
        <v>0</v>
      </c>
      <c r="V99" s="217">
        <f>IFERROR(IF(workdata!Q99&gt;=0.75*MAX(workdata!$H99:$Y99),1,workdata!Q99/MAX(workdata!$H99:$Y99)),0)*$H99</f>
        <v>0</v>
      </c>
      <c r="W99" s="217">
        <f>IFERROR(IF(workdata!R99&gt;=0.75*MAX(workdata!$H99:$Y99),1,workdata!R99/MAX(workdata!$H99:$Y99)),0)*$H99</f>
        <v>0</v>
      </c>
      <c r="X99" s="217">
        <f>IFERROR(IF(workdata!S99&gt;=0.75*MAX(workdata!$H99:$Y99),1,workdata!S99/MAX(workdata!$H99:$Y99)),0)*$H99</f>
        <v>0</v>
      </c>
      <c r="Y99" s="217">
        <f>IFERROR(IF(workdata!T99&gt;=0.75*MAX(workdata!$H99:$Y99),1,workdata!T99/MAX(workdata!$H99:$Y99)),0)*$H99</f>
        <v>0</v>
      </c>
      <c r="Z99" s="217">
        <f>IFERROR(IF(workdata!U99&gt;=0.75*MAX(workdata!$H99:$Y99),1,workdata!U99/MAX(workdata!$H99:$Y99)),0)*$H99</f>
        <v>0</v>
      </c>
      <c r="AA99" s="217">
        <f>IFERROR(IF(workdata!V99&gt;=0.75*MAX(workdata!$H99:$Y99),1,workdata!V99/MAX(workdata!$H99:$Y99)),0)*$H99</f>
        <v>0</v>
      </c>
      <c r="AB99" s="217">
        <f>IFERROR(IF(workdata!W99&gt;=0.75*MAX(workdata!$H99:$Y99),1,workdata!W99/MAX(workdata!$H99:$Y99)),0)*$H99</f>
        <v>0</v>
      </c>
      <c r="AC99" s="217">
        <f>IFERROR(IF(workdata!X99&gt;=0.75*MAX(workdata!$H99:$Y99),1,workdata!X99/MAX(workdata!$H99:$Y99)),0)*$H99</f>
        <v>0</v>
      </c>
      <c r="AD99" s="217">
        <f>IFERROR(IF(workdata!Y99&gt;=0.75*MAX(workdata!$H99:$Y99),1,workdata!Y99/MAX(workdata!$H99:$Y99)),0)*$H99</f>
        <v>0</v>
      </c>
    </row>
    <row r="100" spans="1:30" x14ac:dyDescent="0.25">
      <c r="A100" s="1">
        <f>workdata!A100</f>
        <v>45477.958333333336</v>
      </c>
      <c r="B100">
        <f t="shared" si="7"/>
        <v>2024</v>
      </c>
      <c r="C100">
        <f t="shared" si="8"/>
        <v>7</v>
      </c>
      <c r="D100">
        <f t="shared" si="6"/>
        <v>4</v>
      </c>
      <c r="E100">
        <v>1000</v>
      </c>
      <c r="F100">
        <v>49890</v>
      </c>
      <c r="G100">
        <f>workdata!B100</f>
        <v>0</v>
      </c>
      <c r="H100">
        <f t="shared" si="9"/>
        <v>0</v>
      </c>
      <c r="I100" s="217">
        <f>IFERROR(workdata!B100*1000*AUX!H100/(AUX!K100*50000),0)</f>
        <v>0</v>
      </c>
      <c r="J100" s="218">
        <f t="shared" si="10"/>
        <v>0</v>
      </c>
      <c r="K100" s="222">
        <f>AVERAGE(workdata!C100:F100)</f>
        <v>0</v>
      </c>
      <c r="L100" s="3">
        <f t="shared" si="11"/>
        <v>0</v>
      </c>
      <c r="M100" s="217">
        <f>IFERROR(IF(workdata!H100&gt;=0.75*MAX(workdata!$H100:$Y100),1,workdata!H100/MAX(workdata!$H100:$Y100)),0)*$H100</f>
        <v>0</v>
      </c>
      <c r="N100" s="217">
        <f>IFERROR(IF(workdata!I100&gt;=0.75*MAX(workdata!$H100:$Y100),1,workdata!I100/MAX(workdata!$H100:$Y100)),0)*$H100</f>
        <v>0</v>
      </c>
      <c r="O100" s="217">
        <f>IFERROR(IF(workdata!J100&gt;=0.75*MAX(workdata!$H100:$Y100),1,workdata!J100/MAX(workdata!$H100:$Y100)),0)*$H100</f>
        <v>0</v>
      </c>
      <c r="P100" s="217">
        <f>IFERROR(IF(workdata!K100&gt;=0.75*MAX(workdata!$H100:$Y100),1,workdata!K100/MAX(workdata!$H100:$Y100)),0)*$H100</f>
        <v>0</v>
      </c>
      <c r="Q100" s="217">
        <f>IFERROR(IF(workdata!L100&gt;=0.75*MAX(workdata!$H100:$Y100),1,workdata!L100/MAX(workdata!$H100:$Y100)),0)*$H100</f>
        <v>0</v>
      </c>
      <c r="R100" s="217">
        <f>IFERROR(IF(workdata!M100&gt;=0.75*MAX(workdata!$H100:$Y100),1,workdata!M100/MAX(workdata!$H100:$Y100)),0)*$H100</f>
        <v>0</v>
      </c>
      <c r="S100" s="217">
        <f>IFERROR(IF(workdata!N100&gt;=0.75*MAX(workdata!$H100:$Y100),1,workdata!N100/MAX(workdata!$H100:$Y100)),0)*$H100</f>
        <v>0</v>
      </c>
      <c r="T100" s="217">
        <f>IFERROR(IF(workdata!O100&gt;=0.75*MAX(workdata!$H100:$Y100),1,workdata!O100/MAX(workdata!$H100:$Y100)),0)*$H100</f>
        <v>0</v>
      </c>
      <c r="U100" s="217">
        <f>IFERROR(IF(workdata!P100&gt;=0.75*MAX(workdata!$H100:$Y100),1,workdata!P100/MAX(workdata!$H100:$Y100)),0)*$H100</f>
        <v>0</v>
      </c>
      <c r="V100" s="217">
        <f>IFERROR(IF(workdata!Q100&gt;=0.75*MAX(workdata!$H100:$Y100),1,workdata!Q100/MAX(workdata!$H100:$Y100)),0)*$H100</f>
        <v>0</v>
      </c>
      <c r="W100" s="217">
        <f>IFERROR(IF(workdata!R100&gt;=0.75*MAX(workdata!$H100:$Y100),1,workdata!R100/MAX(workdata!$H100:$Y100)),0)*$H100</f>
        <v>0</v>
      </c>
      <c r="X100" s="217">
        <f>IFERROR(IF(workdata!S100&gt;=0.75*MAX(workdata!$H100:$Y100),1,workdata!S100/MAX(workdata!$H100:$Y100)),0)*$H100</f>
        <v>0</v>
      </c>
      <c r="Y100" s="217">
        <f>IFERROR(IF(workdata!T100&gt;=0.75*MAX(workdata!$H100:$Y100),1,workdata!T100/MAX(workdata!$H100:$Y100)),0)*$H100</f>
        <v>0</v>
      </c>
      <c r="Z100" s="217">
        <f>IFERROR(IF(workdata!U100&gt;=0.75*MAX(workdata!$H100:$Y100),1,workdata!U100/MAX(workdata!$H100:$Y100)),0)*$H100</f>
        <v>0</v>
      </c>
      <c r="AA100" s="217">
        <f>IFERROR(IF(workdata!V100&gt;=0.75*MAX(workdata!$H100:$Y100),1,workdata!V100/MAX(workdata!$H100:$Y100)),0)*$H100</f>
        <v>0</v>
      </c>
      <c r="AB100" s="217">
        <f>IFERROR(IF(workdata!W100&gt;=0.75*MAX(workdata!$H100:$Y100),1,workdata!W100/MAX(workdata!$H100:$Y100)),0)*$H100</f>
        <v>0</v>
      </c>
      <c r="AC100" s="217">
        <f>IFERROR(IF(workdata!X100&gt;=0.75*MAX(workdata!$H100:$Y100),1,workdata!X100/MAX(workdata!$H100:$Y100)),0)*$H100</f>
        <v>0</v>
      </c>
      <c r="AD100" s="217">
        <f>IFERROR(IF(workdata!Y100&gt;=0.75*MAX(workdata!$H100:$Y100),1,workdata!Y100/MAX(workdata!$H100:$Y100)),0)*$H100</f>
        <v>0</v>
      </c>
    </row>
    <row r="101" spans="1:30" x14ac:dyDescent="0.25">
      <c r="A101" s="1">
        <f>workdata!A101</f>
        <v>45478</v>
      </c>
      <c r="B101">
        <f t="shared" si="7"/>
        <v>2024</v>
      </c>
      <c r="C101">
        <f t="shared" si="8"/>
        <v>7</v>
      </c>
      <c r="D101">
        <f t="shared" si="6"/>
        <v>5</v>
      </c>
      <c r="E101">
        <v>1000</v>
      </c>
      <c r="F101">
        <v>49890</v>
      </c>
      <c r="G101">
        <f>workdata!B101</f>
        <v>0</v>
      </c>
      <c r="H101">
        <f t="shared" si="9"/>
        <v>0</v>
      </c>
      <c r="I101" s="217">
        <f>IFERROR(workdata!B101*1000*AUX!H101/(AUX!K101*50000),0)</f>
        <v>0</v>
      </c>
      <c r="J101" s="218">
        <f t="shared" si="10"/>
        <v>0</v>
      </c>
      <c r="K101" s="222">
        <f>AVERAGE(workdata!C101:F101)</f>
        <v>0</v>
      </c>
      <c r="L101" s="3">
        <f t="shared" si="11"/>
        <v>0</v>
      </c>
      <c r="M101" s="217">
        <f>IFERROR(IF(workdata!H101&gt;=0.75*MAX(workdata!$H101:$Y101),1,workdata!H101/MAX(workdata!$H101:$Y101)),0)*$H101</f>
        <v>0</v>
      </c>
      <c r="N101" s="217">
        <f>IFERROR(IF(workdata!I101&gt;=0.75*MAX(workdata!$H101:$Y101),1,workdata!I101/MAX(workdata!$H101:$Y101)),0)*$H101</f>
        <v>0</v>
      </c>
      <c r="O101" s="217">
        <f>IFERROR(IF(workdata!J101&gt;=0.75*MAX(workdata!$H101:$Y101),1,workdata!J101/MAX(workdata!$H101:$Y101)),0)*$H101</f>
        <v>0</v>
      </c>
      <c r="P101" s="217">
        <f>IFERROR(IF(workdata!K101&gt;=0.75*MAX(workdata!$H101:$Y101),1,workdata!K101/MAX(workdata!$H101:$Y101)),0)*$H101</f>
        <v>0</v>
      </c>
      <c r="Q101" s="217">
        <f>IFERROR(IF(workdata!L101&gt;=0.75*MAX(workdata!$H101:$Y101),1,workdata!L101/MAX(workdata!$H101:$Y101)),0)*$H101</f>
        <v>0</v>
      </c>
      <c r="R101" s="217">
        <f>IFERROR(IF(workdata!M101&gt;=0.75*MAX(workdata!$H101:$Y101),1,workdata!M101/MAX(workdata!$H101:$Y101)),0)*$H101</f>
        <v>0</v>
      </c>
      <c r="S101" s="217">
        <f>IFERROR(IF(workdata!N101&gt;=0.75*MAX(workdata!$H101:$Y101),1,workdata!N101/MAX(workdata!$H101:$Y101)),0)*$H101</f>
        <v>0</v>
      </c>
      <c r="T101" s="217">
        <f>IFERROR(IF(workdata!O101&gt;=0.75*MAX(workdata!$H101:$Y101),1,workdata!O101/MAX(workdata!$H101:$Y101)),0)*$H101</f>
        <v>0</v>
      </c>
      <c r="U101" s="217">
        <f>IFERROR(IF(workdata!P101&gt;=0.75*MAX(workdata!$H101:$Y101),1,workdata!P101/MAX(workdata!$H101:$Y101)),0)*$H101</f>
        <v>0</v>
      </c>
      <c r="V101" s="217">
        <f>IFERROR(IF(workdata!Q101&gt;=0.75*MAX(workdata!$H101:$Y101),1,workdata!Q101/MAX(workdata!$H101:$Y101)),0)*$H101</f>
        <v>0</v>
      </c>
      <c r="W101" s="217">
        <f>IFERROR(IF(workdata!R101&gt;=0.75*MAX(workdata!$H101:$Y101),1,workdata!R101/MAX(workdata!$H101:$Y101)),0)*$H101</f>
        <v>0</v>
      </c>
      <c r="X101" s="217">
        <f>IFERROR(IF(workdata!S101&gt;=0.75*MAX(workdata!$H101:$Y101),1,workdata!S101/MAX(workdata!$H101:$Y101)),0)*$H101</f>
        <v>0</v>
      </c>
      <c r="Y101" s="217">
        <f>IFERROR(IF(workdata!T101&gt;=0.75*MAX(workdata!$H101:$Y101),1,workdata!T101/MAX(workdata!$H101:$Y101)),0)*$H101</f>
        <v>0</v>
      </c>
      <c r="Z101" s="217">
        <f>IFERROR(IF(workdata!U101&gt;=0.75*MAX(workdata!$H101:$Y101),1,workdata!U101/MAX(workdata!$H101:$Y101)),0)*$H101</f>
        <v>0</v>
      </c>
      <c r="AA101" s="217">
        <f>IFERROR(IF(workdata!V101&gt;=0.75*MAX(workdata!$H101:$Y101),1,workdata!V101/MAX(workdata!$H101:$Y101)),0)*$H101</f>
        <v>0</v>
      </c>
      <c r="AB101" s="217">
        <f>IFERROR(IF(workdata!W101&gt;=0.75*MAX(workdata!$H101:$Y101),1,workdata!W101/MAX(workdata!$H101:$Y101)),0)*$H101</f>
        <v>0</v>
      </c>
      <c r="AC101" s="217">
        <f>IFERROR(IF(workdata!X101&gt;=0.75*MAX(workdata!$H101:$Y101),1,workdata!X101/MAX(workdata!$H101:$Y101)),0)*$H101</f>
        <v>0</v>
      </c>
      <c r="AD101" s="217">
        <f>IFERROR(IF(workdata!Y101&gt;=0.75*MAX(workdata!$H101:$Y101),1,workdata!Y101/MAX(workdata!$H101:$Y101)),0)*$H101</f>
        <v>0</v>
      </c>
    </row>
    <row r="102" spans="1:30" x14ac:dyDescent="0.25">
      <c r="A102" s="1">
        <f>workdata!A102</f>
        <v>45478.041666666664</v>
      </c>
      <c r="B102">
        <f t="shared" si="7"/>
        <v>2024</v>
      </c>
      <c r="C102">
        <f t="shared" si="8"/>
        <v>7</v>
      </c>
      <c r="D102">
        <f t="shared" si="6"/>
        <v>5</v>
      </c>
      <c r="E102">
        <v>1000</v>
      </c>
      <c r="F102">
        <v>49890</v>
      </c>
      <c r="G102">
        <f>workdata!B102</f>
        <v>0</v>
      </c>
      <c r="H102">
        <f t="shared" si="9"/>
        <v>0</v>
      </c>
      <c r="I102" s="217">
        <f>IFERROR(workdata!B102*1000*AUX!H102/(AUX!K102*50000),0)</f>
        <v>0</v>
      </c>
      <c r="J102" s="218">
        <f t="shared" si="10"/>
        <v>0</v>
      </c>
      <c r="K102" s="222">
        <f>AVERAGE(workdata!C102:F102)</f>
        <v>0</v>
      </c>
      <c r="L102" s="3">
        <f t="shared" si="11"/>
        <v>0</v>
      </c>
      <c r="M102" s="217">
        <f>IFERROR(IF(workdata!H102&gt;=0.75*MAX(workdata!$H102:$Y102),1,workdata!H102/MAX(workdata!$H102:$Y102)),0)*$H102</f>
        <v>0</v>
      </c>
      <c r="N102" s="217">
        <f>IFERROR(IF(workdata!I102&gt;=0.75*MAX(workdata!$H102:$Y102),1,workdata!I102/MAX(workdata!$H102:$Y102)),0)*$H102</f>
        <v>0</v>
      </c>
      <c r="O102" s="217">
        <f>IFERROR(IF(workdata!J102&gt;=0.75*MAX(workdata!$H102:$Y102),1,workdata!J102/MAX(workdata!$H102:$Y102)),0)*$H102</f>
        <v>0</v>
      </c>
      <c r="P102" s="217">
        <f>IFERROR(IF(workdata!K102&gt;=0.75*MAX(workdata!$H102:$Y102),1,workdata!K102/MAX(workdata!$H102:$Y102)),0)*$H102</f>
        <v>0</v>
      </c>
      <c r="Q102" s="217">
        <f>IFERROR(IF(workdata!L102&gt;=0.75*MAX(workdata!$H102:$Y102),1,workdata!L102/MAX(workdata!$H102:$Y102)),0)*$H102</f>
        <v>0</v>
      </c>
      <c r="R102" s="217">
        <f>IFERROR(IF(workdata!M102&gt;=0.75*MAX(workdata!$H102:$Y102),1,workdata!M102/MAX(workdata!$H102:$Y102)),0)*$H102</f>
        <v>0</v>
      </c>
      <c r="S102" s="217">
        <f>IFERROR(IF(workdata!N102&gt;=0.75*MAX(workdata!$H102:$Y102),1,workdata!N102/MAX(workdata!$H102:$Y102)),0)*$H102</f>
        <v>0</v>
      </c>
      <c r="T102" s="217">
        <f>IFERROR(IF(workdata!O102&gt;=0.75*MAX(workdata!$H102:$Y102),1,workdata!O102/MAX(workdata!$H102:$Y102)),0)*$H102</f>
        <v>0</v>
      </c>
      <c r="U102" s="217">
        <f>IFERROR(IF(workdata!P102&gt;=0.75*MAX(workdata!$H102:$Y102),1,workdata!P102/MAX(workdata!$H102:$Y102)),0)*$H102</f>
        <v>0</v>
      </c>
      <c r="V102" s="217">
        <f>IFERROR(IF(workdata!Q102&gt;=0.75*MAX(workdata!$H102:$Y102),1,workdata!Q102/MAX(workdata!$H102:$Y102)),0)*$H102</f>
        <v>0</v>
      </c>
      <c r="W102" s="217">
        <f>IFERROR(IF(workdata!R102&gt;=0.75*MAX(workdata!$H102:$Y102),1,workdata!R102/MAX(workdata!$H102:$Y102)),0)*$H102</f>
        <v>0</v>
      </c>
      <c r="X102" s="217">
        <f>IFERROR(IF(workdata!S102&gt;=0.75*MAX(workdata!$H102:$Y102),1,workdata!S102/MAX(workdata!$H102:$Y102)),0)*$H102</f>
        <v>0</v>
      </c>
      <c r="Y102" s="217">
        <f>IFERROR(IF(workdata!T102&gt;=0.75*MAX(workdata!$H102:$Y102),1,workdata!T102/MAX(workdata!$H102:$Y102)),0)*$H102</f>
        <v>0</v>
      </c>
      <c r="Z102" s="217">
        <f>IFERROR(IF(workdata!U102&gt;=0.75*MAX(workdata!$H102:$Y102),1,workdata!U102/MAX(workdata!$H102:$Y102)),0)*$H102</f>
        <v>0</v>
      </c>
      <c r="AA102" s="217">
        <f>IFERROR(IF(workdata!V102&gt;=0.75*MAX(workdata!$H102:$Y102),1,workdata!V102/MAX(workdata!$H102:$Y102)),0)*$H102</f>
        <v>0</v>
      </c>
      <c r="AB102" s="217">
        <f>IFERROR(IF(workdata!W102&gt;=0.75*MAX(workdata!$H102:$Y102),1,workdata!W102/MAX(workdata!$H102:$Y102)),0)*$H102</f>
        <v>0</v>
      </c>
      <c r="AC102" s="217">
        <f>IFERROR(IF(workdata!X102&gt;=0.75*MAX(workdata!$H102:$Y102),1,workdata!X102/MAX(workdata!$H102:$Y102)),0)*$H102</f>
        <v>0</v>
      </c>
      <c r="AD102" s="217">
        <f>IFERROR(IF(workdata!Y102&gt;=0.75*MAX(workdata!$H102:$Y102),1,workdata!Y102/MAX(workdata!$H102:$Y102)),0)*$H102</f>
        <v>0</v>
      </c>
    </row>
    <row r="103" spans="1:30" x14ac:dyDescent="0.25">
      <c r="A103" s="1">
        <f>workdata!A103</f>
        <v>45478.083333333336</v>
      </c>
      <c r="B103">
        <f t="shared" si="7"/>
        <v>2024</v>
      </c>
      <c r="C103">
        <f t="shared" si="8"/>
        <v>7</v>
      </c>
      <c r="D103">
        <f t="shared" si="6"/>
        <v>5</v>
      </c>
      <c r="E103">
        <v>1000</v>
      </c>
      <c r="F103">
        <v>49890</v>
      </c>
      <c r="G103">
        <f>workdata!B103</f>
        <v>0</v>
      </c>
      <c r="H103">
        <f t="shared" si="9"/>
        <v>0</v>
      </c>
      <c r="I103" s="217">
        <f>IFERROR(workdata!B103*1000*AUX!H103/(AUX!K103*50000),0)</f>
        <v>0</v>
      </c>
      <c r="J103" s="218">
        <f t="shared" si="10"/>
        <v>0</v>
      </c>
      <c r="K103" s="222">
        <f>AVERAGE(workdata!C103:F103)</f>
        <v>0</v>
      </c>
      <c r="L103" s="3">
        <f t="shared" si="11"/>
        <v>0</v>
      </c>
      <c r="M103" s="217">
        <f>IFERROR(IF(workdata!H103&gt;=0.75*MAX(workdata!$H103:$Y103),1,workdata!H103/MAX(workdata!$H103:$Y103)),0)*$H103</f>
        <v>0</v>
      </c>
      <c r="N103" s="217">
        <f>IFERROR(IF(workdata!I103&gt;=0.75*MAX(workdata!$H103:$Y103),1,workdata!I103/MAX(workdata!$H103:$Y103)),0)*$H103</f>
        <v>0</v>
      </c>
      <c r="O103" s="217">
        <f>IFERROR(IF(workdata!J103&gt;=0.75*MAX(workdata!$H103:$Y103),1,workdata!J103/MAX(workdata!$H103:$Y103)),0)*$H103</f>
        <v>0</v>
      </c>
      <c r="P103" s="217">
        <f>IFERROR(IF(workdata!K103&gt;=0.75*MAX(workdata!$H103:$Y103),1,workdata!K103/MAX(workdata!$H103:$Y103)),0)*$H103</f>
        <v>0</v>
      </c>
      <c r="Q103" s="217">
        <f>IFERROR(IF(workdata!L103&gt;=0.75*MAX(workdata!$H103:$Y103),1,workdata!L103/MAX(workdata!$H103:$Y103)),0)*$H103</f>
        <v>0</v>
      </c>
      <c r="R103" s="217">
        <f>IFERROR(IF(workdata!M103&gt;=0.75*MAX(workdata!$H103:$Y103),1,workdata!M103/MAX(workdata!$H103:$Y103)),0)*$H103</f>
        <v>0</v>
      </c>
      <c r="S103" s="217">
        <f>IFERROR(IF(workdata!N103&gt;=0.75*MAX(workdata!$H103:$Y103),1,workdata!N103/MAX(workdata!$H103:$Y103)),0)*$H103</f>
        <v>0</v>
      </c>
      <c r="T103" s="217">
        <f>IFERROR(IF(workdata!O103&gt;=0.75*MAX(workdata!$H103:$Y103),1,workdata!O103/MAX(workdata!$H103:$Y103)),0)*$H103</f>
        <v>0</v>
      </c>
      <c r="U103" s="217">
        <f>IFERROR(IF(workdata!P103&gt;=0.75*MAX(workdata!$H103:$Y103),1,workdata!P103/MAX(workdata!$H103:$Y103)),0)*$H103</f>
        <v>0</v>
      </c>
      <c r="V103" s="217">
        <f>IFERROR(IF(workdata!Q103&gt;=0.75*MAX(workdata!$H103:$Y103),1,workdata!Q103/MAX(workdata!$H103:$Y103)),0)*$H103</f>
        <v>0</v>
      </c>
      <c r="W103" s="217">
        <f>IFERROR(IF(workdata!R103&gt;=0.75*MAX(workdata!$H103:$Y103),1,workdata!R103/MAX(workdata!$H103:$Y103)),0)*$H103</f>
        <v>0</v>
      </c>
      <c r="X103" s="217">
        <f>IFERROR(IF(workdata!S103&gt;=0.75*MAX(workdata!$H103:$Y103),1,workdata!S103/MAX(workdata!$H103:$Y103)),0)*$H103</f>
        <v>0</v>
      </c>
      <c r="Y103" s="217">
        <f>IFERROR(IF(workdata!T103&gt;=0.75*MAX(workdata!$H103:$Y103),1,workdata!T103/MAX(workdata!$H103:$Y103)),0)*$H103</f>
        <v>0</v>
      </c>
      <c r="Z103" s="217">
        <f>IFERROR(IF(workdata!U103&gt;=0.75*MAX(workdata!$H103:$Y103),1,workdata!U103/MAX(workdata!$H103:$Y103)),0)*$H103</f>
        <v>0</v>
      </c>
      <c r="AA103" s="217">
        <f>IFERROR(IF(workdata!V103&gt;=0.75*MAX(workdata!$H103:$Y103),1,workdata!V103/MAX(workdata!$H103:$Y103)),0)*$H103</f>
        <v>0</v>
      </c>
      <c r="AB103" s="217">
        <f>IFERROR(IF(workdata!W103&gt;=0.75*MAX(workdata!$H103:$Y103),1,workdata!W103/MAX(workdata!$H103:$Y103)),0)*$H103</f>
        <v>0</v>
      </c>
      <c r="AC103" s="217">
        <f>IFERROR(IF(workdata!X103&gt;=0.75*MAX(workdata!$H103:$Y103),1,workdata!X103/MAX(workdata!$H103:$Y103)),0)*$H103</f>
        <v>0</v>
      </c>
      <c r="AD103" s="217">
        <f>IFERROR(IF(workdata!Y103&gt;=0.75*MAX(workdata!$H103:$Y103),1,workdata!Y103/MAX(workdata!$H103:$Y103)),0)*$H103</f>
        <v>0</v>
      </c>
    </row>
    <row r="104" spans="1:30" x14ac:dyDescent="0.25">
      <c r="A104" s="1">
        <f>workdata!A104</f>
        <v>45478.125</v>
      </c>
      <c r="B104">
        <f t="shared" si="7"/>
        <v>2024</v>
      </c>
      <c r="C104">
        <f t="shared" si="8"/>
        <v>7</v>
      </c>
      <c r="D104">
        <f t="shared" si="6"/>
        <v>5</v>
      </c>
      <c r="E104">
        <v>1000</v>
      </c>
      <c r="F104">
        <v>49890</v>
      </c>
      <c r="G104">
        <f>workdata!B104</f>
        <v>0</v>
      </c>
      <c r="H104">
        <f t="shared" si="9"/>
        <v>0</v>
      </c>
      <c r="I104" s="217">
        <f>IFERROR(workdata!B104*1000*AUX!H104/(AUX!K104*50000),0)</f>
        <v>0</v>
      </c>
      <c r="J104" s="218">
        <f t="shared" si="10"/>
        <v>0</v>
      </c>
      <c r="K104" s="222">
        <f>AVERAGE(workdata!C104:F104)</f>
        <v>0</v>
      </c>
      <c r="L104" s="3">
        <f t="shared" si="11"/>
        <v>0</v>
      </c>
      <c r="M104" s="217">
        <f>IFERROR(IF(workdata!H104&gt;=0.75*MAX(workdata!$H104:$Y104),1,workdata!H104/MAX(workdata!$H104:$Y104)),0)*$H104</f>
        <v>0</v>
      </c>
      <c r="N104" s="217">
        <f>IFERROR(IF(workdata!I104&gt;=0.75*MAX(workdata!$H104:$Y104),1,workdata!I104/MAX(workdata!$H104:$Y104)),0)*$H104</f>
        <v>0</v>
      </c>
      <c r="O104" s="217">
        <f>IFERROR(IF(workdata!J104&gt;=0.75*MAX(workdata!$H104:$Y104),1,workdata!J104/MAX(workdata!$H104:$Y104)),0)*$H104</f>
        <v>0</v>
      </c>
      <c r="P104" s="217">
        <f>IFERROR(IF(workdata!K104&gt;=0.75*MAX(workdata!$H104:$Y104),1,workdata!K104/MAX(workdata!$H104:$Y104)),0)*$H104</f>
        <v>0</v>
      </c>
      <c r="Q104" s="217">
        <f>IFERROR(IF(workdata!L104&gt;=0.75*MAX(workdata!$H104:$Y104),1,workdata!L104/MAX(workdata!$H104:$Y104)),0)*$H104</f>
        <v>0</v>
      </c>
      <c r="R104" s="217">
        <f>IFERROR(IF(workdata!M104&gt;=0.75*MAX(workdata!$H104:$Y104),1,workdata!M104/MAX(workdata!$H104:$Y104)),0)*$H104</f>
        <v>0</v>
      </c>
      <c r="S104" s="217">
        <f>IFERROR(IF(workdata!N104&gt;=0.75*MAX(workdata!$H104:$Y104),1,workdata!N104/MAX(workdata!$H104:$Y104)),0)*$H104</f>
        <v>0</v>
      </c>
      <c r="T104" s="217">
        <f>IFERROR(IF(workdata!O104&gt;=0.75*MAX(workdata!$H104:$Y104),1,workdata!O104/MAX(workdata!$H104:$Y104)),0)*$H104</f>
        <v>0</v>
      </c>
      <c r="U104" s="217">
        <f>IFERROR(IF(workdata!P104&gt;=0.75*MAX(workdata!$H104:$Y104),1,workdata!P104/MAX(workdata!$H104:$Y104)),0)*$H104</f>
        <v>0</v>
      </c>
      <c r="V104" s="217">
        <f>IFERROR(IF(workdata!Q104&gt;=0.75*MAX(workdata!$H104:$Y104),1,workdata!Q104/MAX(workdata!$H104:$Y104)),0)*$H104</f>
        <v>0</v>
      </c>
      <c r="W104" s="217">
        <f>IFERROR(IF(workdata!R104&gt;=0.75*MAX(workdata!$H104:$Y104),1,workdata!R104/MAX(workdata!$H104:$Y104)),0)*$H104</f>
        <v>0</v>
      </c>
      <c r="X104" s="217">
        <f>IFERROR(IF(workdata!S104&gt;=0.75*MAX(workdata!$H104:$Y104),1,workdata!S104/MAX(workdata!$H104:$Y104)),0)*$H104</f>
        <v>0</v>
      </c>
      <c r="Y104" s="217">
        <f>IFERROR(IF(workdata!T104&gt;=0.75*MAX(workdata!$H104:$Y104),1,workdata!T104/MAX(workdata!$H104:$Y104)),0)*$H104</f>
        <v>0</v>
      </c>
      <c r="Z104" s="217">
        <f>IFERROR(IF(workdata!U104&gt;=0.75*MAX(workdata!$H104:$Y104),1,workdata!U104/MAX(workdata!$H104:$Y104)),0)*$H104</f>
        <v>0</v>
      </c>
      <c r="AA104" s="217">
        <f>IFERROR(IF(workdata!V104&gt;=0.75*MAX(workdata!$H104:$Y104),1,workdata!V104/MAX(workdata!$H104:$Y104)),0)*$H104</f>
        <v>0</v>
      </c>
      <c r="AB104" s="217">
        <f>IFERROR(IF(workdata!W104&gt;=0.75*MAX(workdata!$H104:$Y104),1,workdata!W104/MAX(workdata!$H104:$Y104)),0)*$H104</f>
        <v>0</v>
      </c>
      <c r="AC104" s="217">
        <f>IFERROR(IF(workdata!X104&gt;=0.75*MAX(workdata!$H104:$Y104),1,workdata!X104/MAX(workdata!$H104:$Y104)),0)*$H104</f>
        <v>0</v>
      </c>
      <c r="AD104" s="217">
        <f>IFERROR(IF(workdata!Y104&gt;=0.75*MAX(workdata!$H104:$Y104),1,workdata!Y104/MAX(workdata!$H104:$Y104)),0)*$H104</f>
        <v>0</v>
      </c>
    </row>
    <row r="105" spans="1:30" x14ac:dyDescent="0.25">
      <c r="A105" s="1">
        <f>workdata!A105</f>
        <v>45478.166666666664</v>
      </c>
      <c r="B105">
        <f t="shared" si="7"/>
        <v>2024</v>
      </c>
      <c r="C105">
        <f t="shared" si="8"/>
        <v>7</v>
      </c>
      <c r="D105">
        <f t="shared" si="6"/>
        <v>5</v>
      </c>
      <c r="E105">
        <v>1000</v>
      </c>
      <c r="F105">
        <v>49890</v>
      </c>
      <c r="G105">
        <f>workdata!B105</f>
        <v>0</v>
      </c>
      <c r="H105">
        <f t="shared" si="9"/>
        <v>0</v>
      </c>
      <c r="I105" s="217">
        <f>IFERROR(workdata!B105*1000*AUX!H105/(AUX!K105*50000),0)</f>
        <v>0</v>
      </c>
      <c r="J105" s="218">
        <f t="shared" si="10"/>
        <v>0</v>
      </c>
      <c r="K105" s="222">
        <f>AVERAGE(workdata!C105:F105)</f>
        <v>0</v>
      </c>
      <c r="L105" s="3">
        <f t="shared" si="11"/>
        <v>0</v>
      </c>
      <c r="M105" s="217">
        <f>IFERROR(IF(workdata!H105&gt;=0.75*MAX(workdata!$H105:$Y105),1,workdata!H105/MAX(workdata!$H105:$Y105)),0)*$H105</f>
        <v>0</v>
      </c>
      <c r="N105" s="217">
        <f>IFERROR(IF(workdata!I105&gt;=0.75*MAX(workdata!$H105:$Y105),1,workdata!I105/MAX(workdata!$H105:$Y105)),0)*$H105</f>
        <v>0</v>
      </c>
      <c r="O105" s="217">
        <f>IFERROR(IF(workdata!J105&gt;=0.75*MAX(workdata!$H105:$Y105),1,workdata!J105/MAX(workdata!$H105:$Y105)),0)*$H105</f>
        <v>0</v>
      </c>
      <c r="P105" s="217">
        <f>IFERROR(IF(workdata!K105&gt;=0.75*MAX(workdata!$H105:$Y105),1,workdata!K105/MAX(workdata!$H105:$Y105)),0)*$H105</f>
        <v>0</v>
      </c>
      <c r="Q105" s="217">
        <f>IFERROR(IF(workdata!L105&gt;=0.75*MAX(workdata!$H105:$Y105),1,workdata!L105/MAX(workdata!$H105:$Y105)),0)*$H105</f>
        <v>0</v>
      </c>
      <c r="R105" s="217">
        <f>IFERROR(IF(workdata!M105&gt;=0.75*MAX(workdata!$H105:$Y105),1,workdata!M105/MAX(workdata!$H105:$Y105)),0)*$H105</f>
        <v>0</v>
      </c>
      <c r="S105" s="217">
        <f>IFERROR(IF(workdata!N105&gt;=0.75*MAX(workdata!$H105:$Y105),1,workdata!N105/MAX(workdata!$H105:$Y105)),0)*$H105</f>
        <v>0</v>
      </c>
      <c r="T105" s="217">
        <f>IFERROR(IF(workdata!O105&gt;=0.75*MAX(workdata!$H105:$Y105),1,workdata!O105/MAX(workdata!$H105:$Y105)),0)*$H105</f>
        <v>0</v>
      </c>
      <c r="U105" s="217">
        <f>IFERROR(IF(workdata!P105&gt;=0.75*MAX(workdata!$H105:$Y105),1,workdata!P105/MAX(workdata!$H105:$Y105)),0)*$H105</f>
        <v>0</v>
      </c>
      <c r="V105" s="217">
        <f>IFERROR(IF(workdata!Q105&gt;=0.75*MAX(workdata!$H105:$Y105),1,workdata!Q105/MAX(workdata!$H105:$Y105)),0)*$H105</f>
        <v>0</v>
      </c>
      <c r="W105" s="217">
        <f>IFERROR(IF(workdata!R105&gt;=0.75*MAX(workdata!$H105:$Y105),1,workdata!R105/MAX(workdata!$H105:$Y105)),0)*$H105</f>
        <v>0</v>
      </c>
      <c r="X105" s="217">
        <f>IFERROR(IF(workdata!S105&gt;=0.75*MAX(workdata!$H105:$Y105),1,workdata!S105/MAX(workdata!$H105:$Y105)),0)*$H105</f>
        <v>0</v>
      </c>
      <c r="Y105" s="217">
        <f>IFERROR(IF(workdata!T105&gt;=0.75*MAX(workdata!$H105:$Y105),1,workdata!T105/MAX(workdata!$H105:$Y105)),0)*$H105</f>
        <v>0</v>
      </c>
      <c r="Z105" s="217">
        <f>IFERROR(IF(workdata!U105&gt;=0.75*MAX(workdata!$H105:$Y105),1,workdata!U105/MAX(workdata!$H105:$Y105)),0)*$H105</f>
        <v>0</v>
      </c>
      <c r="AA105" s="217">
        <f>IFERROR(IF(workdata!V105&gt;=0.75*MAX(workdata!$H105:$Y105),1,workdata!V105/MAX(workdata!$H105:$Y105)),0)*$H105</f>
        <v>0</v>
      </c>
      <c r="AB105" s="217">
        <f>IFERROR(IF(workdata!W105&gt;=0.75*MAX(workdata!$H105:$Y105),1,workdata!W105/MAX(workdata!$H105:$Y105)),0)*$H105</f>
        <v>0</v>
      </c>
      <c r="AC105" s="217">
        <f>IFERROR(IF(workdata!X105&gt;=0.75*MAX(workdata!$H105:$Y105),1,workdata!X105/MAX(workdata!$H105:$Y105)),0)*$H105</f>
        <v>0</v>
      </c>
      <c r="AD105" s="217">
        <f>IFERROR(IF(workdata!Y105&gt;=0.75*MAX(workdata!$H105:$Y105),1,workdata!Y105/MAX(workdata!$H105:$Y105)),0)*$H105</f>
        <v>0</v>
      </c>
    </row>
    <row r="106" spans="1:30" x14ac:dyDescent="0.25">
      <c r="A106" s="1">
        <f>workdata!A106</f>
        <v>45478.208333333336</v>
      </c>
      <c r="B106">
        <f t="shared" si="7"/>
        <v>2024</v>
      </c>
      <c r="C106">
        <f t="shared" si="8"/>
        <v>7</v>
      </c>
      <c r="D106">
        <f t="shared" si="6"/>
        <v>5</v>
      </c>
      <c r="E106">
        <v>1000</v>
      </c>
      <c r="F106">
        <v>49890</v>
      </c>
      <c r="G106">
        <f>workdata!B106</f>
        <v>0</v>
      </c>
      <c r="H106">
        <f t="shared" si="9"/>
        <v>0</v>
      </c>
      <c r="I106" s="217">
        <f>IFERROR(workdata!B106*1000*AUX!H106/(AUX!K106*50000),0)</f>
        <v>0</v>
      </c>
      <c r="J106" s="218">
        <f t="shared" si="10"/>
        <v>0</v>
      </c>
      <c r="K106" s="222">
        <f>AVERAGE(workdata!C106:F106)</f>
        <v>0</v>
      </c>
      <c r="L106" s="3">
        <f t="shared" si="11"/>
        <v>0</v>
      </c>
      <c r="M106" s="217">
        <f>IFERROR(IF(workdata!H106&gt;=0.75*MAX(workdata!$H106:$Y106),1,workdata!H106/MAX(workdata!$H106:$Y106)),0)*$H106</f>
        <v>0</v>
      </c>
      <c r="N106" s="217">
        <f>IFERROR(IF(workdata!I106&gt;=0.75*MAX(workdata!$H106:$Y106),1,workdata!I106/MAX(workdata!$H106:$Y106)),0)*$H106</f>
        <v>0</v>
      </c>
      <c r="O106" s="217">
        <f>IFERROR(IF(workdata!J106&gt;=0.75*MAX(workdata!$H106:$Y106),1,workdata!J106/MAX(workdata!$H106:$Y106)),0)*$H106</f>
        <v>0</v>
      </c>
      <c r="P106" s="217">
        <f>IFERROR(IF(workdata!K106&gt;=0.75*MAX(workdata!$H106:$Y106),1,workdata!K106/MAX(workdata!$H106:$Y106)),0)*$H106</f>
        <v>0</v>
      </c>
      <c r="Q106" s="217">
        <f>IFERROR(IF(workdata!L106&gt;=0.75*MAX(workdata!$H106:$Y106),1,workdata!L106/MAX(workdata!$H106:$Y106)),0)*$H106</f>
        <v>0</v>
      </c>
      <c r="R106" s="217">
        <f>IFERROR(IF(workdata!M106&gt;=0.75*MAX(workdata!$H106:$Y106),1,workdata!M106/MAX(workdata!$H106:$Y106)),0)*$H106</f>
        <v>0</v>
      </c>
      <c r="S106" s="217">
        <f>IFERROR(IF(workdata!N106&gt;=0.75*MAX(workdata!$H106:$Y106),1,workdata!N106/MAX(workdata!$H106:$Y106)),0)*$H106</f>
        <v>0</v>
      </c>
      <c r="T106" s="217">
        <f>IFERROR(IF(workdata!O106&gt;=0.75*MAX(workdata!$H106:$Y106),1,workdata!O106/MAX(workdata!$H106:$Y106)),0)*$H106</f>
        <v>0</v>
      </c>
      <c r="U106" s="217">
        <f>IFERROR(IF(workdata!P106&gt;=0.75*MAX(workdata!$H106:$Y106),1,workdata!P106/MAX(workdata!$H106:$Y106)),0)*$H106</f>
        <v>0</v>
      </c>
      <c r="V106" s="217">
        <f>IFERROR(IF(workdata!Q106&gt;=0.75*MAX(workdata!$H106:$Y106),1,workdata!Q106/MAX(workdata!$H106:$Y106)),0)*$H106</f>
        <v>0</v>
      </c>
      <c r="W106" s="217">
        <f>IFERROR(IF(workdata!R106&gt;=0.75*MAX(workdata!$H106:$Y106),1,workdata!R106/MAX(workdata!$H106:$Y106)),0)*$H106</f>
        <v>0</v>
      </c>
      <c r="X106" s="217">
        <f>IFERROR(IF(workdata!S106&gt;=0.75*MAX(workdata!$H106:$Y106),1,workdata!S106/MAX(workdata!$H106:$Y106)),0)*$H106</f>
        <v>0</v>
      </c>
      <c r="Y106" s="217">
        <f>IFERROR(IF(workdata!T106&gt;=0.75*MAX(workdata!$H106:$Y106),1,workdata!T106/MAX(workdata!$H106:$Y106)),0)*$H106</f>
        <v>0</v>
      </c>
      <c r="Z106" s="217">
        <f>IFERROR(IF(workdata!U106&gt;=0.75*MAX(workdata!$H106:$Y106),1,workdata!U106/MAX(workdata!$H106:$Y106)),0)*$H106</f>
        <v>0</v>
      </c>
      <c r="AA106" s="217">
        <f>IFERROR(IF(workdata!V106&gt;=0.75*MAX(workdata!$H106:$Y106),1,workdata!V106/MAX(workdata!$H106:$Y106)),0)*$H106</f>
        <v>0</v>
      </c>
      <c r="AB106" s="217">
        <f>IFERROR(IF(workdata!W106&gt;=0.75*MAX(workdata!$H106:$Y106),1,workdata!W106/MAX(workdata!$H106:$Y106)),0)*$H106</f>
        <v>0</v>
      </c>
      <c r="AC106" s="217">
        <f>IFERROR(IF(workdata!X106&gt;=0.75*MAX(workdata!$H106:$Y106),1,workdata!X106/MAX(workdata!$H106:$Y106)),0)*$H106</f>
        <v>0</v>
      </c>
      <c r="AD106" s="217">
        <f>IFERROR(IF(workdata!Y106&gt;=0.75*MAX(workdata!$H106:$Y106),1,workdata!Y106/MAX(workdata!$H106:$Y106)),0)*$H106</f>
        <v>0</v>
      </c>
    </row>
    <row r="107" spans="1:30" x14ac:dyDescent="0.25">
      <c r="A107" s="1">
        <f>workdata!A107</f>
        <v>45478.25</v>
      </c>
      <c r="B107">
        <f t="shared" si="7"/>
        <v>2024</v>
      </c>
      <c r="C107">
        <f t="shared" si="8"/>
        <v>7</v>
      </c>
      <c r="D107">
        <f t="shared" si="6"/>
        <v>5</v>
      </c>
      <c r="E107">
        <v>1000</v>
      </c>
      <c r="F107">
        <v>49890</v>
      </c>
      <c r="G107">
        <f>workdata!B107</f>
        <v>0</v>
      </c>
      <c r="H107">
        <f t="shared" si="9"/>
        <v>0</v>
      </c>
      <c r="I107" s="217">
        <f>IFERROR(workdata!B107*1000*AUX!H107/(AUX!K107*50000),0)</f>
        <v>0</v>
      </c>
      <c r="J107" s="218">
        <f t="shared" si="10"/>
        <v>0</v>
      </c>
      <c r="K107" s="222">
        <f>AVERAGE(workdata!C107:F107)</f>
        <v>0</v>
      </c>
      <c r="L107" s="3">
        <f t="shared" si="11"/>
        <v>0</v>
      </c>
      <c r="M107" s="217">
        <f>IFERROR(IF(workdata!H107&gt;=0.75*MAX(workdata!$H107:$Y107),1,workdata!H107/MAX(workdata!$H107:$Y107)),0)*$H107</f>
        <v>0</v>
      </c>
      <c r="N107" s="217">
        <f>IFERROR(IF(workdata!I107&gt;=0.75*MAX(workdata!$H107:$Y107),1,workdata!I107/MAX(workdata!$H107:$Y107)),0)*$H107</f>
        <v>0</v>
      </c>
      <c r="O107" s="217">
        <f>IFERROR(IF(workdata!J107&gt;=0.75*MAX(workdata!$H107:$Y107),1,workdata!J107/MAX(workdata!$H107:$Y107)),0)*$H107</f>
        <v>0</v>
      </c>
      <c r="P107" s="217">
        <f>IFERROR(IF(workdata!K107&gt;=0.75*MAX(workdata!$H107:$Y107),1,workdata!K107/MAX(workdata!$H107:$Y107)),0)*$H107</f>
        <v>0</v>
      </c>
      <c r="Q107" s="217">
        <f>IFERROR(IF(workdata!L107&gt;=0.75*MAX(workdata!$H107:$Y107),1,workdata!L107/MAX(workdata!$H107:$Y107)),0)*$H107</f>
        <v>0</v>
      </c>
      <c r="R107" s="217">
        <f>IFERROR(IF(workdata!M107&gt;=0.75*MAX(workdata!$H107:$Y107),1,workdata!M107/MAX(workdata!$H107:$Y107)),0)*$H107</f>
        <v>0</v>
      </c>
      <c r="S107" s="217">
        <f>IFERROR(IF(workdata!N107&gt;=0.75*MAX(workdata!$H107:$Y107),1,workdata!N107/MAX(workdata!$H107:$Y107)),0)*$H107</f>
        <v>0</v>
      </c>
      <c r="T107" s="217">
        <f>IFERROR(IF(workdata!O107&gt;=0.75*MAX(workdata!$H107:$Y107),1,workdata!O107/MAX(workdata!$H107:$Y107)),0)*$H107</f>
        <v>0</v>
      </c>
      <c r="U107" s="217">
        <f>IFERROR(IF(workdata!P107&gt;=0.75*MAX(workdata!$H107:$Y107),1,workdata!P107/MAX(workdata!$H107:$Y107)),0)*$H107</f>
        <v>0</v>
      </c>
      <c r="V107" s="217">
        <f>IFERROR(IF(workdata!Q107&gt;=0.75*MAX(workdata!$H107:$Y107),1,workdata!Q107/MAX(workdata!$H107:$Y107)),0)*$H107</f>
        <v>0</v>
      </c>
      <c r="W107" s="217">
        <f>IFERROR(IF(workdata!R107&gt;=0.75*MAX(workdata!$H107:$Y107),1,workdata!R107/MAX(workdata!$H107:$Y107)),0)*$H107</f>
        <v>0</v>
      </c>
      <c r="X107" s="217">
        <f>IFERROR(IF(workdata!S107&gt;=0.75*MAX(workdata!$H107:$Y107),1,workdata!S107/MAX(workdata!$H107:$Y107)),0)*$H107</f>
        <v>0</v>
      </c>
      <c r="Y107" s="217">
        <f>IFERROR(IF(workdata!T107&gt;=0.75*MAX(workdata!$H107:$Y107),1,workdata!T107/MAX(workdata!$H107:$Y107)),0)*$H107</f>
        <v>0</v>
      </c>
      <c r="Z107" s="217">
        <f>IFERROR(IF(workdata!U107&gt;=0.75*MAX(workdata!$H107:$Y107),1,workdata!U107/MAX(workdata!$H107:$Y107)),0)*$H107</f>
        <v>0</v>
      </c>
      <c r="AA107" s="217">
        <f>IFERROR(IF(workdata!V107&gt;=0.75*MAX(workdata!$H107:$Y107),1,workdata!V107/MAX(workdata!$H107:$Y107)),0)*$H107</f>
        <v>0</v>
      </c>
      <c r="AB107" s="217">
        <f>IFERROR(IF(workdata!W107&gt;=0.75*MAX(workdata!$H107:$Y107),1,workdata!W107/MAX(workdata!$H107:$Y107)),0)*$H107</f>
        <v>0</v>
      </c>
      <c r="AC107" s="217">
        <f>IFERROR(IF(workdata!X107&gt;=0.75*MAX(workdata!$H107:$Y107),1,workdata!X107/MAX(workdata!$H107:$Y107)),0)*$H107</f>
        <v>0</v>
      </c>
      <c r="AD107" s="217">
        <f>IFERROR(IF(workdata!Y107&gt;=0.75*MAX(workdata!$H107:$Y107),1,workdata!Y107/MAX(workdata!$H107:$Y107)),0)*$H107</f>
        <v>0</v>
      </c>
    </row>
    <row r="108" spans="1:30" x14ac:dyDescent="0.25">
      <c r="A108" s="1">
        <f>workdata!A108</f>
        <v>45478.291666666664</v>
      </c>
      <c r="B108">
        <f t="shared" si="7"/>
        <v>2024</v>
      </c>
      <c r="C108">
        <f t="shared" si="8"/>
        <v>7</v>
      </c>
      <c r="D108">
        <f t="shared" si="6"/>
        <v>5</v>
      </c>
      <c r="E108">
        <v>1000</v>
      </c>
      <c r="F108">
        <v>49890</v>
      </c>
      <c r="G108">
        <f>workdata!B108</f>
        <v>876</v>
      </c>
      <c r="H108">
        <f t="shared" si="9"/>
        <v>0</v>
      </c>
      <c r="I108" s="217">
        <f>IFERROR(workdata!B108*1000*AUX!H108/(AUX!K108*50000),0)</f>
        <v>0</v>
      </c>
      <c r="J108" s="218">
        <f t="shared" si="10"/>
        <v>0</v>
      </c>
      <c r="K108" s="222">
        <f>AVERAGE(workdata!C108:F108)</f>
        <v>21.4345</v>
      </c>
      <c r="L108" s="3">
        <f t="shared" si="11"/>
        <v>0</v>
      </c>
      <c r="M108" s="217">
        <f>IFERROR(IF(workdata!H108&gt;=0.75*MAX(workdata!$H108:$Y108),1,workdata!H108/MAX(workdata!$H108:$Y108)),0)*$H108</f>
        <v>0</v>
      </c>
      <c r="N108" s="217">
        <f>IFERROR(IF(workdata!I108&gt;=0.75*MAX(workdata!$H108:$Y108),1,workdata!I108/MAX(workdata!$H108:$Y108)),0)*$H108</f>
        <v>0</v>
      </c>
      <c r="O108" s="217">
        <f>IFERROR(IF(workdata!J108&gt;=0.75*MAX(workdata!$H108:$Y108),1,workdata!J108/MAX(workdata!$H108:$Y108)),0)*$H108</f>
        <v>0</v>
      </c>
      <c r="P108" s="217">
        <f>IFERROR(IF(workdata!K108&gt;=0.75*MAX(workdata!$H108:$Y108),1,workdata!K108/MAX(workdata!$H108:$Y108)),0)*$H108</f>
        <v>0</v>
      </c>
      <c r="Q108" s="217">
        <f>IFERROR(IF(workdata!L108&gt;=0.75*MAX(workdata!$H108:$Y108),1,workdata!L108/MAX(workdata!$H108:$Y108)),0)*$H108</f>
        <v>0</v>
      </c>
      <c r="R108" s="217">
        <f>IFERROR(IF(workdata!M108&gt;=0.75*MAX(workdata!$H108:$Y108),1,workdata!M108/MAX(workdata!$H108:$Y108)),0)*$H108</f>
        <v>0</v>
      </c>
      <c r="S108" s="217">
        <f>IFERROR(IF(workdata!N108&gt;=0.75*MAX(workdata!$H108:$Y108),1,workdata!N108/MAX(workdata!$H108:$Y108)),0)*$H108</f>
        <v>0</v>
      </c>
      <c r="T108" s="217">
        <f>IFERROR(IF(workdata!O108&gt;=0.75*MAX(workdata!$H108:$Y108),1,workdata!O108/MAX(workdata!$H108:$Y108)),0)*$H108</f>
        <v>0</v>
      </c>
      <c r="U108" s="217">
        <f>IFERROR(IF(workdata!P108&gt;=0.75*MAX(workdata!$H108:$Y108),1,workdata!P108/MAX(workdata!$H108:$Y108)),0)*$H108</f>
        <v>0</v>
      </c>
      <c r="V108" s="217">
        <f>IFERROR(IF(workdata!Q108&gt;=0.75*MAX(workdata!$H108:$Y108),1,workdata!Q108/MAX(workdata!$H108:$Y108)),0)*$H108</f>
        <v>0</v>
      </c>
      <c r="W108" s="217">
        <f>IFERROR(IF(workdata!R108&gt;=0.75*MAX(workdata!$H108:$Y108),1,workdata!R108/MAX(workdata!$H108:$Y108)),0)*$H108</f>
        <v>0</v>
      </c>
      <c r="X108" s="217">
        <f>IFERROR(IF(workdata!S108&gt;=0.75*MAX(workdata!$H108:$Y108),1,workdata!S108/MAX(workdata!$H108:$Y108)),0)*$H108</f>
        <v>0</v>
      </c>
      <c r="Y108" s="217">
        <f>IFERROR(IF(workdata!T108&gt;=0.75*MAX(workdata!$H108:$Y108),1,workdata!T108/MAX(workdata!$H108:$Y108)),0)*$H108</f>
        <v>0</v>
      </c>
      <c r="Z108" s="217">
        <f>IFERROR(IF(workdata!U108&gt;=0.75*MAX(workdata!$H108:$Y108),1,workdata!U108/MAX(workdata!$H108:$Y108)),0)*$H108</f>
        <v>0</v>
      </c>
      <c r="AA108" s="217">
        <f>IFERROR(IF(workdata!V108&gt;=0.75*MAX(workdata!$H108:$Y108),1,workdata!V108/MAX(workdata!$H108:$Y108)),0)*$H108</f>
        <v>0</v>
      </c>
      <c r="AB108" s="217">
        <f>IFERROR(IF(workdata!W108&gt;=0.75*MAX(workdata!$H108:$Y108),1,workdata!W108/MAX(workdata!$H108:$Y108)),0)*$H108</f>
        <v>0</v>
      </c>
      <c r="AC108" s="217">
        <f>IFERROR(IF(workdata!X108&gt;=0.75*MAX(workdata!$H108:$Y108),1,workdata!X108/MAX(workdata!$H108:$Y108)),0)*$H108</f>
        <v>0</v>
      </c>
      <c r="AD108" s="217">
        <f>IFERROR(IF(workdata!Y108&gt;=0.75*MAX(workdata!$H108:$Y108),1,workdata!Y108/MAX(workdata!$H108:$Y108)),0)*$H108</f>
        <v>0</v>
      </c>
    </row>
    <row r="109" spans="1:30" x14ac:dyDescent="0.25">
      <c r="A109" s="1">
        <f>workdata!A109</f>
        <v>45478.333333333336</v>
      </c>
      <c r="B109">
        <f t="shared" si="7"/>
        <v>2024</v>
      </c>
      <c r="C109">
        <f t="shared" si="8"/>
        <v>7</v>
      </c>
      <c r="D109">
        <f t="shared" si="6"/>
        <v>5</v>
      </c>
      <c r="E109">
        <v>1000</v>
      </c>
      <c r="F109">
        <v>49890</v>
      </c>
      <c r="G109">
        <f>workdata!B109</f>
        <v>11570</v>
      </c>
      <c r="H109">
        <f t="shared" si="9"/>
        <v>1</v>
      </c>
      <c r="I109" s="217">
        <f>IFERROR(workdata!B109*1000*AUX!H109/(AUX!K109*50000),0)</f>
        <v>0.89550390476853892</v>
      </c>
      <c r="J109" s="218">
        <f t="shared" si="10"/>
        <v>1</v>
      </c>
      <c r="K109" s="222">
        <f>AVERAGE(workdata!C109:F109)</f>
        <v>258.40199999999999</v>
      </c>
      <c r="L109" s="3">
        <f t="shared" si="11"/>
        <v>231.39999999999998</v>
      </c>
      <c r="M109" s="217">
        <f>IFERROR(IF(workdata!H109&gt;=0.75*MAX(workdata!$H109:$Y109),1,workdata!H109/MAX(workdata!$H109:$Y109)),0)*$H109</f>
        <v>1</v>
      </c>
      <c r="N109" s="217">
        <f>IFERROR(IF(workdata!I109&gt;=0.75*MAX(workdata!$H109:$Y109),1,workdata!I109/MAX(workdata!$H109:$Y109)),0)*$H109</f>
        <v>1</v>
      </c>
      <c r="O109" s="217">
        <f>IFERROR(IF(workdata!J109&gt;=0.75*MAX(workdata!$H109:$Y109),1,workdata!J109/MAX(workdata!$H109:$Y109)),0)*$H109</f>
        <v>1</v>
      </c>
      <c r="P109" s="217">
        <f>IFERROR(IF(workdata!K109&gt;=0.75*MAX(workdata!$H109:$Y109),1,workdata!K109/MAX(workdata!$H109:$Y109)),0)*$H109</f>
        <v>1</v>
      </c>
      <c r="Q109" s="217">
        <f>IFERROR(IF(workdata!L109&gt;=0.75*MAX(workdata!$H109:$Y109),1,workdata!L109/MAX(workdata!$H109:$Y109)),0)*$H109</f>
        <v>1</v>
      </c>
      <c r="R109" s="217">
        <f>IFERROR(IF(workdata!M109&gt;=0.75*MAX(workdata!$H109:$Y109),1,workdata!M109/MAX(workdata!$H109:$Y109)),0)*$H109</f>
        <v>1</v>
      </c>
      <c r="S109" s="217">
        <f>IFERROR(IF(workdata!N109&gt;=0.75*MAX(workdata!$H109:$Y109),1,workdata!N109/MAX(workdata!$H109:$Y109)),0)*$H109</f>
        <v>1</v>
      </c>
      <c r="T109" s="217">
        <f>IFERROR(IF(workdata!O109&gt;=0.75*MAX(workdata!$H109:$Y109),1,workdata!O109/MAX(workdata!$H109:$Y109)),0)*$H109</f>
        <v>1</v>
      </c>
      <c r="U109" s="217">
        <f>IFERROR(IF(workdata!P109&gt;=0.75*MAX(workdata!$H109:$Y109),1,workdata!P109/MAX(workdata!$H109:$Y109)),0)*$H109</f>
        <v>1</v>
      </c>
      <c r="V109" s="217">
        <f>IFERROR(IF(workdata!Q109&gt;=0.75*MAX(workdata!$H109:$Y109),1,workdata!Q109/MAX(workdata!$H109:$Y109)),0)*$H109</f>
        <v>1</v>
      </c>
      <c r="W109" s="217">
        <f>IFERROR(IF(workdata!R109&gt;=0.75*MAX(workdata!$H109:$Y109),1,workdata!R109/MAX(workdata!$H109:$Y109)),0)*$H109</f>
        <v>1</v>
      </c>
      <c r="X109" s="217">
        <f>IFERROR(IF(workdata!S109&gt;=0.75*MAX(workdata!$H109:$Y109),1,workdata!S109/MAX(workdata!$H109:$Y109)),0)*$H109</f>
        <v>1</v>
      </c>
      <c r="Y109" s="217">
        <f>IFERROR(IF(workdata!T109&gt;=0.75*MAX(workdata!$H109:$Y109),1,workdata!T109/MAX(workdata!$H109:$Y109)),0)*$H109</f>
        <v>1</v>
      </c>
      <c r="Z109" s="217">
        <f>IFERROR(IF(workdata!U109&gt;=0.75*MAX(workdata!$H109:$Y109),1,workdata!U109/MAX(workdata!$H109:$Y109)),0)*$H109</f>
        <v>1</v>
      </c>
      <c r="AA109" s="217">
        <f>IFERROR(IF(workdata!V109&gt;=0.75*MAX(workdata!$H109:$Y109),1,workdata!V109/MAX(workdata!$H109:$Y109)),0)*$H109</f>
        <v>1</v>
      </c>
      <c r="AB109" s="217">
        <f>IFERROR(IF(workdata!W109&gt;=0.75*MAX(workdata!$H109:$Y109),1,workdata!W109/MAX(workdata!$H109:$Y109)),0)*$H109</f>
        <v>1</v>
      </c>
      <c r="AC109" s="217">
        <f>IFERROR(IF(workdata!X109&gt;=0.75*MAX(workdata!$H109:$Y109),1,workdata!X109/MAX(workdata!$H109:$Y109)),0)*$H109</f>
        <v>1</v>
      </c>
      <c r="AD109" s="217">
        <f>IFERROR(IF(workdata!Y109&gt;=0.75*MAX(workdata!$H109:$Y109),1,workdata!Y109/MAX(workdata!$H109:$Y109)),0)*$H109</f>
        <v>1</v>
      </c>
    </row>
    <row r="110" spans="1:30" x14ac:dyDescent="0.25">
      <c r="A110" s="1">
        <f>workdata!A110</f>
        <v>45478.375</v>
      </c>
      <c r="B110">
        <f t="shared" si="7"/>
        <v>2024</v>
      </c>
      <c r="C110">
        <f t="shared" si="8"/>
        <v>7</v>
      </c>
      <c r="D110">
        <f t="shared" si="6"/>
        <v>5</v>
      </c>
      <c r="E110">
        <v>1000</v>
      </c>
      <c r="F110">
        <v>49890</v>
      </c>
      <c r="G110">
        <f>workdata!B110</f>
        <v>29934</v>
      </c>
      <c r="H110">
        <f t="shared" si="9"/>
        <v>1</v>
      </c>
      <c r="I110" s="217">
        <f>IFERROR(workdata!B110*1000*AUX!H110/(AUX!K110*50000),0)</f>
        <v>0.86107524376312661</v>
      </c>
      <c r="J110" s="218">
        <f t="shared" si="10"/>
        <v>1</v>
      </c>
      <c r="K110" s="222">
        <f>AVERAGE(workdata!C110:F110)</f>
        <v>695.27025000000003</v>
      </c>
      <c r="L110" s="3">
        <f t="shared" si="11"/>
        <v>598.67999999999995</v>
      </c>
      <c r="M110" s="217">
        <f>IFERROR(IF(workdata!H110&gt;=0.75*MAX(workdata!$H110:$Y110),1,workdata!H110/MAX(workdata!$H110:$Y110)),0)*$H110</f>
        <v>1</v>
      </c>
      <c r="N110" s="217">
        <f>IFERROR(IF(workdata!I110&gt;=0.75*MAX(workdata!$H110:$Y110),1,workdata!I110/MAX(workdata!$H110:$Y110)),0)*$H110</f>
        <v>1</v>
      </c>
      <c r="O110" s="217">
        <f>IFERROR(IF(workdata!J110&gt;=0.75*MAX(workdata!$H110:$Y110),1,workdata!J110/MAX(workdata!$H110:$Y110)),0)*$H110</f>
        <v>1</v>
      </c>
      <c r="P110" s="217">
        <f>IFERROR(IF(workdata!K110&gt;=0.75*MAX(workdata!$H110:$Y110),1,workdata!K110/MAX(workdata!$H110:$Y110)),0)*$H110</f>
        <v>1</v>
      </c>
      <c r="Q110" s="217">
        <f>IFERROR(IF(workdata!L110&gt;=0.75*MAX(workdata!$H110:$Y110),1,workdata!L110/MAX(workdata!$H110:$Y110)),0)*$H110</f>
        <v>1</v>
      </c>
      <c r="R110" s="217">
        <f>IFERROR(IF(workdata!M110&gt;=0.75*MAX(workdata!$H110:$Y110),1,workdata!M110/MAX(workdata!$H110:$Y110)),0)*$H110</f>
        <v>1</v>
      </c>
      <c r="S110" s="217">
        <f>IFERROR(IF(workdata!N110&gt;=0.75*MAX(workdata!$H110:$Y110),1,workdata!N110/MAX(workdata!$H110:$Y110)),0)*$H110</f>
        <v>1</v>
      </c>
      <c r="T110" s="217">
        <f>IFERROR(IF(workdata!O110&gt;=0.75*MAX(workdata!$H110:$Y110),1,workdata!O110/MAX(workdata!$H110:$Y110)),0)*$H110</f>
        <v>1</v>
      </c>
      <c r="U110" s="217">
        <f>IFERROR(IF(workdata!P110&gt;=0.75*MAX(workdata!$H110:$Y110),1,workdata!P110/MAX(workdata!$H110:$Y110)),0)*$H110</f>
        <v>1</v>
      </c>
      <c r="V110" s="217">
        <f>IFERROR(IF(workdata!Q110&gt;=0.75*MAX(workdata!$H110:$Y110),1,workdata!Q110/MAX(workdata!$H110:$Y110)),0)*$H110</f>
        <v>1</v>
      </c>
      <c r="W110" s="217">
        <f>IFERROR(IF(workdata!R110&gt;=0.75*MAX(workdata!$H110:$Y110),1,workdata!R110/MAX(workdata!$H110:$Y110)),0)*$H110</f>
        <v>1</v>
      </c>
      <c r="X110" s="217">
        <f>IFERROR(IF(workdata!S110&gt;=0.75*MAX(workdata!$H110:$Y110),1,workdata!S110/MAX(workdata!$H110:$Y110)),0)*$H110</f>
        <v>1</v>
      </c>
      <c r="Y110" s="217">
        <f>IFERROR(IF(workdata!T110&gt;=0.75*MAX(workdata!$H110:$Y110),1,workdata!T110/MAX(workdata!$H110:$Y110)),0)*$H110</f>
        <v>1</v>
      </c>
      <c r="Z110" s="217">
        <f>IFERROR(IF(workdata!U110&gt;=0.75*MAX(workdata!$H110:$Y110),1,workdata!U110/MAX(workdata!$H110:$Y110)),0)*$H110</f>
        <v>1</v>
      </c>
      <c r="AA110" s="217">
        <f>IFERROR(IF(workdata!V110&gt;=0.75*MAX(workdata!$H110:$Y110),1,workdata!V110/MAX(workdata!$H110:$Y110)),0)*$H110</f>
        <v>1</v>
      </c>
      <c r="AB110" s="217">
        <f>IFERROR(IF(workdata!W110&gt;=0.75*MAX(workdata!$H110:$Y110),1,workdata!W110/MAX(workdata!$H110:$Y110)),0)*$H110</f>
        <v>1</v>
      </c>
      <c r="AC110" s="217">
        <f>IFERROR(IF(workdata!X110&gt;=0.75*MAX(workdata!$H110:$Y110),1,workdata!X110/MAX(workdata!$H110:$Y110)),0)*$H110</f>
        <v>1</v>
      </c>
      <c r="AD110" s="217">
        <f>IFERROR(IF(workdata!Y110&gt;=0.75*MAX(workdata!$H110:$Y110),1,workdata!Y110/MAX(workdata!$H110:$Y110)),0)*$H110</f>
        <v>1</v>
      </c>
    </row>
    <row r="111" spans="1:30" x14ac:dyDescent="0.25">
      <c r="A111" s="1">
        <f>workdata!A111</f>
        <v>45478.416666666664</v>
      </c>
      <c r="B111">
        <f t="shared" si="7"/>
        <v>2024</v>
      </c>
      <c r="C111">
        <f t="shared" si="8"/>
        <v>7</v>
      </c>
      <c r="D111">
        <f t="shared" si="6"/>
        <v>5</v>
      </c>
      <c r="E111">
        <v>1000</v>
      </c>
      <c r="F111">
        <v>49890</v>
      </c>
      <c r="G111">
        <f>workdata!B111</f>
        <v>37076</v>
      </c>
      <c r="H111">
        <f t="shared" si="9"/>
        <v>1</v>
      </c>
      <c r="I111" s="217">
        <f>IFERROR(workdata!B111*1000*AUX!H111/(AUX!K111*50000),0)</f>
        <v>0.86637655810671155</v>
      </c>
      <c r="J111" s="218">
        <f t="shared" si="10"/>
        <v>1</v>
      </c>
      <c r="K111" s="222">
        <f>AVERAGE(workdata!C111:F111)</f>
        <v>855.88650000000007</v>
      </c>
      <c r="L111" s="3">
        <f t="shared" si="11"/>
        <v>741.52</v>
      </c>
      <c r="M111" s="217">
        <f>IFERROR(IF(workdata!H111&gt;=0.75*MAX(workdata!$H111:$Y111),1,workdata!H111/MAX(workdata!$H111:$Y111)),0)*$H111</f>
        <v>1</v>
      </c>
      <c r="N111" s="217">
        <f>IFERROR(IF(workdata!I111&gt;=0.75*MAX(workdata!$H111:$Y111),1,workdata!I111/MAX(workdata!$H111:$Y111)),0)*$H111</f>
        <v>1</v>
      </c>
      <c r="O111" s="217">
        <f>IFERROR(IF(workdata!J111&gt;=0.75*MAX(workdata!$H111:$Y111),1,workdata!J111/MAX(workdata!$H111:$Y111)),0)*$H111</f>
        <v>1</v>
      </c>
      <c r="P111" s="217">
        <f>IFERROR(IF(workdata!K111&gt;=0.75*MAX(workdata!$H111:$Y111),1,workdata!K111/MAX(workdata!$H111:$Y111)),0)*$H111</f>
        <v>1</v>
      </c>
      <c r="Q111" s="217">
        <f>IFERROR(IF(workdata!L111&gt;=0.75*MAX(workdata!$H111:$Y111),1,workdata!L111/MAX(workdata!$H111:$Y111)),0)*$H111</f>
        <v>1</v>
      </c>
      <c r="R111" s="217">
        <f>IFERROR(IF(workdata!M111&gt;=0.75*MAX(workdata!$H111:$Y111),1,workdata!M111/MAX(workdata!$H111:$Y111)),0)*$H111</f>
        <v>1</v>
      </c>
      <c r="S111" s="217">
        <f>IFERROR(IF(workdata!N111&gt;=0.75*MAX(workdata!$H111:$Y111),1,workdata!N111/MAX(workdata!$H111:$Y111)),0)*$H111</f>
        <v>1</v>
      </c>
      <c r="T111" s="217">
        <f>IFERROR(IF(workdata!O111&gt;=0.75*MAX(workdata!$H111:$Y111),1,workdata!O111/MAX(workdata!$H111:$Y111)),0)*$H111</f>
        <v>1</v>
      </c>
      <c r="U111" s="217">
        <f>IFERROR(IF(workdata!P111&gt;=0.75*MAX(workdata!$H111:$Y111),1,workdata!P111/MAX(workdata!$H111:$Y111)),0)*$H111</f>
        <v>1</v>
      </c>
      <c r="V111" s="217">
        <f>IFERROR(IF(workdata!Q111&gt;=0.75*MAX(workdata!$H111:$Y111),1,workdata!Q111/MAX(workdata!$H111:$Y111)),0)*$H111</f>
        <v>1</v>
      </c>
      <c r="W111" s="217">
        <f>IFERROR(IF(workdata!R111&gt;=0.75*MAX(workdata!$H111:$Y111),1,workdata!R111/MAX(workdata!$H111:$Y111)),0)*$H111</f>
        <v>1</v>
      </c>
      <c r="X111" s="217">
        <f>IFERROR(IF(workdata!S111&gt;=0.75*MAX(workdata!$H111:$Y111),1,workdata!S111/MAX(workdata!$H111:$Y111)),0)*$H111</f>
        <v>1</v>
      </c>
      <c r="Y111" s="217">
        <f>IFERROR(IF(workdata!T111&gt;=0.75*MAX(workdata!$H111:$Y111),1,workdata!T111/MAX(workdata!$H111:$Y111)),0)*$H111</f>
        <v>1</v>
      </c>
      <c r="Z111" s="217">
        <f>IFERROR(IF(workdata!U111&gt;=0.75*MAX(workdata!$H111:$Y111),1,workdata!U111/MAX(workdata!$H111:$Y111)),0)*$H111</f>
        <v>1</v>
      </c>
      <c r="AA111" s="217">
        <f>IFERROR(IF(workdata!V111&gt;=0.75*MAX(workdata!$H111:$Y111),1,workdata!V111/MAX(workdata!$H111:$Y111)),0)*$H111</f>
        <v>1</v>
      </c>
      <c r="AB111" s="217">
        <f>IFERROR(IF(workdata!W111&gt;=0.75*MAX(workdata!$H111:$Y111),1,workdata!W111/MAX(workdata!$H111:$Y111)),0)*$H111</f>
        <v>1</v>
      </c>
      <c r="AC111" s="217">
        <f>IFERROR(IF(workdata!X111&gt;=0.75*MAX(workdata!$H111:$Y111),1,workdata!X111/MAX(workdata!$H111:$Y111)),0)*$H111</f>
        <v>1</v>
      </c>
      <c r="AD111" s="217">
        <f>IFERROR(IF(workdata!Y111&gt;=0.75*MAX(workdata!$H111:$Y111),1,workdata!Y111/MAX(workdata!$H111:$Y111)),0)*$H111</f>
        <v>1</v>
      </c>
    </row>
    <row r="112" spans="1:30" x14ac:dyDescent="0.25">
      <c r="A112" s="1">
        <f>workdata!A112</f>
        <v>45478.458333333336</v>
      </c>
      <c r="B112">
        <f t="shared" si="7"/>
        <v>2024</v>
      </c>
      <c r="C112">
        <f t="shared" si="8"/>
        <v>7</v>
      </c>
      <c r="D112">
        <f t="shared" si="6"/>
        <v>5</v>
      </c>
      <c r="E112">
        <v>1000</v>
      </c>
      <c r="F112">
        <v>49890</v>
      </c>
      <c r="G112">
        <f>workdata!B112</f>
        <v>38804</v>
      </c>
      <c r="H112">
        <f t="shared" si="9"/>
        <v>1</v>
      </c>
      <c r="I112" s="217">
        <f>IFERROR(workdata!B112*1000*AUX!H112/(AUX!K112*50000),0)</f>
        <v>0.84444040644298191</v>
      </c>
      <c r="J112" s="218">
        <f t="shared" si="10"/>
        <v>1</v>
      </c>
      <c r="K112" s="222">
        <f>AVERAGE(workdata!C112:F112)</f>
        <v>919.04650000000004</v>
      </c>
      <c r="L112" s="3">
        <f t="shared" si="11"/>
        <v>776.08</v>
      </c>
      <c r="M112" s="217">
        <f>IFERROR(IF(workdata!H112&gt;=0.75*MAX(workdata!$H112:$Y112),1,workdata!H112/MAX(workdata!$H112:$Y112)),0)*$H112</f>
        <v>1</v>
      </c>
      <c r="N112" s="217">
        <f>IFERROR(IF(workdata!I112&gt;=0.75*MAX(workdata!$H112:$Y112),1,workdata!I112/MAX(workdata!$H112:$Y112)),0)*$H112</f>
        <v>1</v>
      </c>
      <c r="O112" s="217">
        <f>IFERROR(IF(workdata!J112&gt;=0.75*MAX(workdata!$H112:$Y112),1,workdata!J112/MAX(workdata!$H112:$Y112)),0)*$H112</f>
        <v>1</v>
      </c>
      <c r="P112" s="217">
        <f>IFERROR(IF(workdata!K112&gt;=0.75*MAX(workdata!$H112:$Y112),1,workdata!K112/MAX(workdata!$H112:$Y112)),0)*$H112</f>
        <v>1</v>
      </c>
      <c r="Q112" s="217">
        <f>IFERROR(IF(workdata!L112&gt;=0.75*MAX(workdata!$H112:$Y112),1,workdata!L112/MAX(workdata!$H112:$Y112)),0)*$H112</f>
        <v>1</v>
      </c>
      <c r="R112" s="217">
        <f>IFERROR(IF(workdata!M112&gt;=0.75*MAX(workdata!$H112:$Y112),1,workdata!M112/MAX(workdata!$H112:$Y112)),0)*$H112</f>
        <v>1</v>
      </c>
      <c r="S112" s="217">
        <f>IFERROR(IF(workdata!N112&gt;=0.75*MAX(workdata!$H112:$Y112),1,workdata!N112/MAX(workdata!$H112:$Y112)),0)*$H112</f>
        <v>1</v>
      </c>
      <c r="T112" s="217">
        <f>IFERROR(IF(workdata!O112&gt;=0.75*MAX(workdata!$H112:$Y112),1,workdata!O112/MAX(workdata!$H112:$Y112)),0)*$H112</f>
        <v>1</v>
      </c>
      <c r="U112" s="217">
        <f>IFERROR(IF(workdata!P112&gt;=0.75*MAX(workdata!$H112:$Y112),1,workdata!P112/MAX(workdata!$H112:$Y112)),0)*$H112</f>
        <v>1</v>
      </c>
      <c r="V112" s="217">
        <f>IFERROR(IF(workdata!Q112&gt;=0.75*MAX(workdata!$H112:$Y112),1,workdata!Q112/MAX(workdata!$H112:$Y112)),0)*$H112</f>
        <v>1</v>
      </c>
      <c r="W112" s="217">
        <f>IFERROR(IF(workdata!R112&gt;=0.75*MAX(workdata!$H112:$Y112),1,workdata!R112/MAX(workdata!$H112:$Y112)),0)*$H112</f>
        <v>1</v>
      </c>
      <c r="X112" s="217">
        <f>IFERROR(IF(workdata!S112&gt;=0.75*MAX(workdata!$H112:$Y112),1,workdata!S112/MAX(workdata!$H112:$Y112)),0)*$H112</f>
        <v>1</v>
      </c>
      <c r="Y112" s="217">
        <f>IFERROR(IF(workdata!T112&gt;=0.75*MAX(workdata!$H112:$Y112),1,workdata!T112/MAX(workdata!$H112:$Y112)),0)*$H112</f>
        <v>1</v>
      </c>
      <c r="Z112" s="217">
        <f>IFERROR(IF(workdata!U112&gt;=0.75*MAX(workdata!$H112:$Y112),1,workdata!U112/MAX(workdata!$H112:$Y112)),0)*$H112</f>
        <v>1</v>
      </c>
      <c r="AA112" s="217">
        <f>IFERROR(IF(workdata!V112&gt;=0.75*MAX(workdata!$H112:$Y112),1,workdata!V112/MAX(workdata!$H112:$Y112)),0)*$H112</f>
        <v>1</v>
      </c>
      <c r="AB112" s="217">
        <f>IFERROR(IF(workdata!W112&gt;=0.75*MAX(workdata!$H112:$Y112),1,workdata!W112/MAX(workdata!$H112:$Y112)),0)*$H112</f>
        <v>1</v>
      </c>
      <c r="AC112" s="217">
        <f>IFERROR(IF(workdata!X112&gt;=0.75*MAX(workdata!$H112:$Y112),1,workdata!X112/MAX(workdata!$H112:$Y112)),0)*$H112</f>
        <v>1</v>
      </c>
      <c r="AD112" s="217">
        <f>IFERROR(IF(workdata!Y112&gt;=0.75*MAX(workdata!$H112:$Y112),1,workdata!Y112/MAX(workdata!$H112:$Y112)),0)*$H112</f>
        <v>1</v>
      </c>
    </row>
    <row r="113" spans="1:30" x14ac:dyDescent="0.25">
      <c r="A113" s="1">
        <f>workdata!A113</f>
        <v>45478.5</v>
      </c>
      <c r="B113">
        <f t="shared" si="7"/>
        <v>2024</v>
      </c>
      <c r="C113">
        <f t="shared" si="8"/>
        <v>7</v>
      </c>
      <c r="D113">
        <f t="shared" si="6"/>
        <v>5</v>
      </c>
      <c r="E113">
        <v>1000</v>
      </c>
      <c r="F113">
        <v>49890</v>
      </c>
      <c r="G113">
        <f>workdata!B113</f>
        <v>41328</v>
      </c>
      <c r="H113">
        <f t="shared" si="9"/>
        <v>1</v>
      </c>
      <c r="I113" s="217">
        <f>IFERROR(workdata!B113*1000*AUX!H113/(AUX!K113*50000),0)</f>
        <v>0.87412854573388288</v>
      </c>
      <c r="J113" s="218">
        <f t="shared" si="10"/>
        <v>1</v>
      </c>
      <c r="K113" s="222">
        <f>AVERAGE(workdata!C113:F113)</f>
        <v>945.58175000000006</v>
      </c>
      <c r="L113" s="3">
        <f t="shared" si="11"/>
        <v>826.56000000000006</v>
      </c>
      <c r="M113" s="217">
        <f>IFERROR(IF(workdata!H113&gt;=0.75*MAX(workdata!$H113:$Y113),1,workdata!H113/MAX(workdata!$H113:$Y113)),0)*$H113</f>
        <v>1</v>
      </c>
      <c r="N113" s="217">
        <f>IFERROR(IF(workdata!I113&gt;=0.75*MAX(workdata!$H113:$Y113),1,workdata!I113/MAX(workdata!$H113:$Y113)),0)*$H113</f>
        <v>1</v>
      </c>
      <c r="O113" s="217">
        <f>IFERROR(IF(workdata!J113&gt;=0.75*MAX(workdata!$H113:$Y113),1,workdata!J113/MAX(workdata!$H113:$Y113)),0)*$H113</f>
        <v>1</v>
      </c>
      <c r="P113" s="217">
        <f>IFERROR(IF(workdata!K113&gt;=0.75*MAX(workdata!$H113:$Y113),1,workdata!K113/MAX(workdata!$H113:$Y113)),0)*$H113</f>
        <v>1</v>
      </c>
      <c r="Q113" s="217">
        <f>IFERROR(IF(workdata!L113&gt;=0.75*MAX(workdata!$H113:$Y113),1,workdata!L113/MAX(workdata!$H113:$Y113)),0)*$H113</f>
        <v>1</v>
      </c>
      <c r="R113" s="217">
        <f>IFERROR(IF(workdata!M113&gt;=0.75*MAX(workdata!$H113:$Y113),1,workdata!M113/MAX(workdata!$H113:$Y113)),0)*$H113</f>
        <v>1</v>
      </c>
      <c r="S113" s="217">
        <f>IFERROR(IF(workdata!N113&gt;=0.75*MAX(workdata!$H113:$Y113),1,workdata!N113/MAX(workdata!$H113:$Y113)),0)*$H113</f>
        <v>1</v>
      </c>
      <c r="T113" s="217">
        <f>IFERROR(IF(workdata!O113&gt;=0.75*MAX(workdata!$H113:$Y113),1,workdata!O113/MAX(workdata!$H113:$Y113)),0)*$H113</f>
        <v>1</v>
      </c>
      <c r="U113" s="217">
        <f>IFERROR(IF(workdata!P113&gt;=0.75*MAX(workdata!$H113:$Y113),1,workdata!P113/MAX(workdata!$H113:$Y113)),0)*$H113</f>
        <v>1</v>
      </c>
      <c r="V113" s="217">
        <f>IFERROR(IF(workdata!Q113&gt;=0.75*MAX(workdata!$H113:$Y113),1,workdata!Q113/MAX(workdata!$H113:$Y113)),0)*$H113</f>
        <v>1</v>
      </c>
      <c r="W113" s="217">
        <f>IFERROR(IF(workdata!R113&gt;=0.75*MAX(workdata!$H113:$Y113),1,workdata!R113/MAX(workdata!$H113:$Y113)),0)*$H113</f>
        <v>1</v>
      </c>
      <c r="X113" s="217">
        <f>IFERROR(IF(workdata!S113&gt;=0.75*MAX(workdata!$H113:$Y113),1,workdata!S113/MAX(workdata!$H113:$Y113)),0)*$H113</f>
        <v>1</v>
      </c>
      <c r="Y113" s="217">
        <f>IFERROR(IF(workdata!T113&gt;=0.75*MAX(workdata!$H113:$Y113),1,workdata!T113/MAX(workdata!$H113:$Y113)),0)*$H113</f>
        <v>1</v>
      </c>
      <c r="Z113" s="217">
        <f>IFERROR(IF(workdata!U113&gt;=0.75*MAX(workdata!$H113:$Y113),1,workdata!U113/MAX(workdata!$H113:$Y113)),0)*$H113</f>
        <v>1</v>
      </c>
      <c r="AA113" s="217">
        <f>IFERROR(IF(workdata!V113&gt;=0.75*MAX(workdata!$H113:$Y113),1,workdata!V113/MAX(workdata!$H113:$Y113)),0)*$H113</f>
        <v>1</v>
      </c>
      <c r="AB113" s="217">
        <f>IFERROR(IF(workdata!W113&gt;=0.75*MAX(workdata!$H113:$Y113),1,workdata!W113/MAX(workdata!$H113:$Y113)),0)*$H113</f>
        <v>1</v>
      </c>
      <c r="AC113" s="217">
        <f>IFERROR(IF(workdata!X113&gt;=0.75*MAX(workdata!$H113:$Y113),1,workdata!X113/MAX(workdata!$H113:$Y113)),0)*$H113</f>
        <v>1</v>
      </c>
      <c r="AD113" s="217">
        <f>IFERROR(IF(workdata!Y113&gt;=0.75*MAX(workdata!$H113:$Y113),1,workdata!Y113/MAX(workdata!$H113:$Y113)),0)*$H113</f>
        <v>1</v>
      </c>
    </row>
    <row r="114" spans="1:30" x14ac:dyDescent="0.25">
      <c r="A114" s="1">
        <f>workdata!A114</f>
        <v>45478.541666666664</v>
      </c>
      <c r="B114">
        <f t="shared" si="7"/>
        <v>2024</v>
      </c>
      <c r="C114">
        <f t="shared" si="8"/>
        <v>7</v>
      </c>
      <c r="D114">
        <f t="shared" si="6"/>
        <v>5</v>
      </c>
      <c r="E114">
        <v>1000</v>
      </c>
      <c r="F114">
        <v>49890</v>
      </c>
      <c r="G114">
        <f>workdata!B114</f>
        <v>41417</v>
      </c>
      <c r="H114">
        <f t="shared" si="9"/>
        <v>1</v>
      </c>
      <c r="I114" s="217">
        <f>IFERROR(workdata!B114*1000*AUX!H114/(AUX!K114*50000),0)</f>
        <v>0.87099341870752622</v>
      </c>
      <c r="J114" s="218">
        <f t="shared" si="10"/>
        <v>1</v>
      </c>
      <c r="K114" s="222">
        <f>AVERAGE(workdata!C114:F114)</f>
        <v>951.029</v>
      </c>
      <c r="L114" s="3">
        <f t="shared" si="11"/>
        <v>828.33999999999992</v>
      </c>
      <c r="M114" s="217">
        <f>IFERROR(IF(workdata!H114&gt;=0.75*MAX(workdata!$H114:$Y114),1,workdata!H114/MAX(workdata!$H114:$Y114)),0)*$H114</f>
        <v>1</v>
      </c>
      <c r="N114" s="217">
        <f>IFERROR(IF(workdata!I114&gt;=0.75*MAX(workdata!$H114:$Y114),1,workdata!I114/MAX(workdata!$H114:$Y114)),0)*$H114</f>
        <v>1</v>
      </c>
      <c r="O114" s="217">
        <f>IFERROR(IF(workdata!J114&gt;=0.75*MAX(workdata!$H114:$Y114),1,workdata!J114/MAX(workdata!$H114:$Y114)),0)*$H114</f>
        <v>1</v>
      </c>
      <c r="P114" s="217">
        <f>IFERROR(IF(workdata!K114&gt;=0.75*MAX(workdata!$H114:$Y114),1,workdata!K114/MAX(workdata!$H114:$Y114)),0)*$H114</f>
        <v>1</v>
      </c>
      <c r="Q114" s="217">
        <f>IFERROR(IF(workdata!L114&gt;=0.75*MAX(workdata!$H114:$Y114),1,workdata!L114/MAX(workdata!$H114:$Y114)),0)*$H114</f>
        <v>1</v>
      </c>
      <c r="R114" s="217">
        <f>IFERROR(IF(workdata!M114&gt;=0.75*MAX(workdata!$H114:$Y114),1,workdata!M114/MAX(workdata!$H114:$Y114)),0)*$H114</f>
        <v>1</v>
      </c>
      <c r="S114" s="217">
        <f>IFERROR(IF(workdata!N114&gt;=0.75*MAX(workdata!$H114:$Y114),1,workdata!N114/MAX(workdata!$H114:$Y114)),0)*$H114</f>
        <v>1</v>
      </c>
      <c r="T114" s="217">
        <f>IFERROR(IF(workdata!O114&gt;=0.75*MAX(workdata!$H114:$Y114),1,workdata!O114/MAX(workdata!$H114:$Y114)),0)*$H114</f>
        <v>1</v>
      </c>
      <c r="U114" s="217">
        <f>IFERROR(IF(workdata!P114&gt;=0.75*MAX(workdata!$H114:$Y114),1,workdata!P114/MAX(workdata!$H114:$Y114)),0)*$H114</f>
        <v>1</v>
      </c>
      <c r="V114" s="217">
        <f>IFERROR(IF(workdata!Q114&gt;=0.75*MAX(workdata!$H114:$Y114),1,workdata!Q114/MAX(workdata!$H114:$Y114)),0)*$H114</f>
        <v>1</v>
      </c>
      <c r="W114" s="217">
        <f>IFERROR(IF(workdata!R114&gt;=0.75*MAX(workdata!$H114:$Y114),1,workdata!R114/MAX(workdata!$H114:$Y114)),0)*$H114</f>
        <v>1</v>
      </c>
      <c r="X114" s="217">
        <f>IFERROR(IF(workdata!S114&gt;=0.75*MAX(workdata!$H114:$Y114),1,workdata!S114/MAX(workdata!$H114:$Y114)),0)*$H114</f>
        <v>1</v>
      </c>
      <c r="Y114" s="217">
        <f>IFERROR(IF(workdata!T114&gt;=0.75*MAX(workdata!$H114:$Y114),1,workdata!T114/MAX(workdata!$H114:$Y114)),0)*$H114</f>
        <v>1</v>
      </c>
      <c r="Z114" s="217">
        <f>IFERROR(IF(workdata!U114&gt;=0.75*MAX(workdata!$H114:$Y114),1,workdata!U114/MAX(workdata!$H114:$Y114)),0)*$H114</f>
        <v>1</v>
      </c>
      <c r="AA114" s="217">
        <f>IFERROR(IF(workdata!V114&gt;=0.75*MAX(workdata!$H114:$Y114),1,workdata!V114/MAX(workdata!$H114:$Y114)),0)*$H114</f>
        <v>1</v>
      </c>
      <c r="AB114" s="217">
        <f>IFERROR(IF(workdata!W114&gt;=0.75*MAX(workdata!$H114:$Y114),1,workdata!W114/MAX(workdata!$H114:$Y114)),0)*$H114</f>
        <v>1</v>
      </c>
      <c r="AC114" s="217">
        <f>IFERROR(IF(workdata!X114&gt;=0.75*MAX(workdata!$H114:$Y114),1,workdata!X114/MAX(workdata!$H114:$Y114)),0)*$H114</f>
        <v>1</v>
      </c>
      <c r="AD114" s="217">
        <f>IFERROR(IF(workdata!Y114&gt;=0.75*MAX(workdata!$H114:$Y114),1,workdata!Y114/MAX(workdata!$H114:$Y114)),0)*$H114</f>
        <v>1</v>
      </c>
    </row>
    <row r="115" spans="1:30" x14ac:dyDescent="0.25">
      <c r="A115" s="1">
        <f>workdata!A115</f>
        <v>45478.583333333336</v>
      </c>
      <c r="B115">
        <f t="shared" si="7"/>
        <v>2024</v>
      </c>
      <c r="C115">
        <f t="shared" si="8"/>
        <v>7</v>
      </c>
      <c r="D115">
        <f t="shared" si="6"/>
        <v>5</v>
      </c>
      <c r="E115">
        <v>1000</v>
      </c>
      <c r="F115">
        <v>49890</v>
      </c>
      <c r="G115">
        <f>workdata!B115</f>
        <v>43507</v>
      </c>
      <c r="H115">
        <f t="shared" si="9"/>
        <v>1</v>
      </c>
      <c r="I115" s="217">
        <f>IFERROR(workdata!B115*1000*AUX!H115/(AUX!K115*50000),0)</f>
        <v>0.92079378701762671</v>
      </c>
      <c r="J115" s="218">
        <f t="shared" si="10"/>
        <v>1</v>
      </c>
      <c r="K115" s="222">
        <f>AVERAGE(workdata!C115:F115)</f>
        <v>944.98900000000003</v>
      </c>
      <c r="L115" s="3">
        <f t="shared" si="11"/>
        <v>870.1400000000001</v>
      </c>
      <c r="M115" s="217">
        <f>IFERROR(IF(workdata!H115&gt;=0.75*MAX(workdata!$H115:$Y115),1,workdata!H115/MAX(workdata!$H115:$Y115)),0)*$H115</f>
        <v>1</v>
      </c>
      <c r="N115" s="217">
        <f>IFERROR(IF(workdata!I115&gt;=0.75*MAX(workdata!$H115:$Y115),1,workdata!I115/MAX(workdata!$H115:$Y115)),0)*$H115</f>
        <v>1</v>
      </c>
      <c r="O115" s="217">
        <f>IFERROR(IF(workdata!J115&gt;=0.75*MAX(workdata!$H115:$Y115),1,workdata!J115/MAX(workdata!$H115:$Y115)),0)*$H115</f>
        <v>1</v>
      </c>
      <c r="P115" s="217">
        <f>IFERROR(IF(workdata!K115&gt;=0.75*MAX(workdata!$H115:$Y115),1,workdata!K115/MAX(workdata!$H115:$Y115)),0)*$H115</f>
        <v>1</v>
      </c>
      <c r="Q115" s="217">
        <f>IFERROR(IF(workdata!L115&gt;=0.75*MAX(workdata!$H115:$Y115),1,workdata!L115/MAX(workdata!$H115:$Y115)),0)*$H115</f>
        <v>1</v>
      </c>
      <c r="R115" s="217">
        <f>IFERROR(IF(workdata!M115&gt;=0.75*MAX(workdata!$H115:$Y115),1,workdata!M115/MAX(workdata!$H115:$Y115)),0)*$H115</f>
        <v>1</v>
      </c>
      <c r="S115" s="217">
        <f>IFERROR(IF(workdata!N115&gt;=0.75*MAX(workdata!$H115:$Y115),1,workdata!N115/MAX(workdata!$H115:$Y115)),0)*$H115</f>
        <v>1</v>
      </c>
      <c r="T115" s="217">
        <f>IFERROR(IF(workdata!O115&gt;=0.75*MAX(workdata!$H115:$Y115),1,workdata!O115/MAX(workdata!$H115:$Y115)),0)*$H115</f>
        <v>1</v>
      </c>
      <c r="U115" s="217">
        <f>IFERROR(IF(workdata!P115&gt;=0.75*MAX(workdata!$H115:$Y115),1,workdata!P115/MAX(workdata!$H115:$Y115)),0)*$H115</f>
        <v>1</v>
      </c>
      <c r="V115" s="217">
        <f>IFERROR(IF(workdata!Q115&gt;=0.75*MAX(workdata!$H115:$Y115),1,workdata!Q115/MAX(workdata!$H115:$Y115)),0)*$H115</f>
        <v>1</v>
      </c>
      <c r="W115" s="217">
        <f>IFERROR(IF(workdata!R115&gt;=0.75*MAX(workdata!$H115:$Y115),1,workdata!R115/MAX(workdata!$H115:$Y115)),0)*$H115</f>
        <v>1</v>
      </c>
      <c r="X115" s="217">
        <f>IFERROR(IF(workdata!S115&gt;=0.75*MAX(workdata!$H115:$Y115),1,workdata!S115/MAX(workdata!$H115:$Y115)),0)*$H115</f>
        <v>1</v>
      </c>
      <c r="Y115" s="217">
        <f>IFERROR(IF(workdata!T115&gt;=0.75*MAX(workdata!$H115:$Y115),1,workdata!T115/MAX(workdata!$H115:$Y115)),0)*$H115</f>
        <v>1</v>
      </c>
      <c r="Z115" s="217">
        <f>IFERROR(IF(workdata!U115&gt;=0.75*MAX(workdata!$H115:$Y115),1,workdata!U115/MAX(workdata!$H115:$Y115)),0)*$H115</f>
        <v>1</v>
      </c>
      <c r="AA115" s="217">
        <f>IFERROR(IF(workdata!V115&gt;=0.75*MAX(workdata!$H115:$Y115),1,workdata!V115/MAX(workdata!$H115:$Y115)),0)*$H115</f>
        <v>1</v>
      </c>
      <c r="AB115" s="217">
        <f>IFERROR(IF(workdata!W115&gt;=0.75*MAX(workdata!$H115:$Y115),1,workdata!W115/MAX(workdata!$H115:$Y115)),0)*$H115</f>
        <v>1</v>
      </c>
      <c r="AC115" s="217">
        <f>IFERROR(IF(workdata!X115&gt;=0.75*MAX(workdata!$H115:$Y115),1,workdata!X115/MAX(workdata!$H115:$Y115)),0)*$H115</f>
        <v>1</v>
      </c>
      <c r="AD115" s="217">
        <f>IFERROR(IF(workdata!Y115&gt;=0.75*MAX(workdata!$H115:$Y115),1,workdata!Y115/MAX(workdata!$H115:$Y115)),0)*$H115</f>
        <v>1</v>
      </c>
    </row>
    <row r="116" spans="1:30" x14ac:dyDescent="0.25">
      <c r="A116" s="1">
        <f>workdata!A116</f>
        <v>45478.625</v>
      </c>
      <c r="B116">
        <f t="shared" si="7"/>
        <v>2024</v>
      </c>
      <c r="C116">
        <f t="shared" si="8"/>
        <v>7</v>
      </c>
      <c r="D116">
        <f t="shared" si="6"/>
        <v>5</v>
      </c>
      <c r="E116">
        <v>1000</v>
      </c>
      <c r="F116">
        <v>49890</v>
      </c>
      <c r="G116">
        <f>workdata!B116</f>
        <v>42160</v>
      </c>
      <c r="H116">
        <f t="shared" si="9"/>
        <v>1</v>
      </c>
      <c r="I116" s="217">
        <f>IFERROR(workdata!B116*1000*AUX!H116/(AUX!K116*50000),0)</f>
        <v>0.88905407524853741</v>
      </c>
      <c r="J116" s="218">
        <f t="shared" si="10"/>
        <v>1</v>
      </c>
      <c r="K116" s="222">
        <f>AVERAGE(workdata!C116:F116)</f>
        <v>948.42374999999993</v>
      </c>
      <c r="L116" s="3">
        <f t="shared" si="11"/>
        <v>843.19999999999993</v>
      </c>
      <c r="M116" s="217">
        <f>IFERROR(IF(workdata!H116&gt;=0.75*MAX(workdata!$H116:$Y116),1,workdata!H116/MAX(workdata!$H116:$Y116)),0)*$H116</f>
        <v>1</v>
      </c>
      <c r="N116" s="217">
        <f>IFERROR(IF(workdata!I116&gt;=0.75*MAX(workdata!$H116:$Y116),1,workdata!I116/MAX(workdata!$H116:$Y116)),0)*$H116</f>
        <v>1</v>
      </c>
      <c r="O116" s="217">
        <f>IFERROR(IF(workdata!J116&gt;=0.75*MAX(workdata!$H116:$Y116),1,workdata!J116/MAX(workdata!$H116:$Y116)),0)*$H116</f>
        <v>1</v>
      </c>
      <c r="P116" s="217">
        <f>IFERROR(IF(workdata!K116&gt;=0.75*MAX(workdata!$H116:$Y116),1,workdata!K116/MAX(workdata!$H116:$Y116)),0)*$H116</f>
        <v>1</v>
      </c>
      <c r="Q116" s="217">
        <f>IFERROR(IF(workdata!L116&gt;=0.75*MAX(workdata!$H116:$Y116),1,workdata!L116/MAX(workdata!$H116:$Y116)),0)*$H116</f>
        <v>1</v>
      </c>
      <c r="R116" s="217">
        <f>IFERROR(IF(workdata!M116&gt;=0.75*MAX(workdata!$H116:$Y116),1,workdata!M116/MAX(workdata!$H116:$Y116)),0)*$H116</f>
        <v>1</v>
      </c>
      <c r="S116" s="217">
        <f>IFERROR(IF(workdata!N116&gt;=0.75*MAX(workdata!$H116:$Y116),1,workdata!N116/MAX(workdata!$H116:$Y116)),0)*$H116</f>
        <v>1</v>
      </c>
      <c r="T116" s="217">
        <f>IFERROR(IF(workdata!O116&gt;=0.75*MAX(workdata!$H116:$Y116),1,workdata!O116/MAX(workdata!$H116:$Y116)),0)*$H116</f>
        <v>1</v>
      </c>
      <c r="U116" s="217">
        <f>IFERROR(IF(workdata!P116&gt;=0.75*MAX(workdata!$H116:$Y116),1,workdata!P116/MAX(workdata!$H116:$Y116)),0)*$H116</f>
        <v>1</v>
      </c>
      <c r="V116" s="217">
        <f>IFERROR(IF(workdata!Q116&gt;=0.75*MAX(workdata!$H116:$Y116),1,workdata!Q116/MAX(workdata!$H116:$Y116)),0)*$H116</f>
        <v>1</v>
      </c>
      <c r="W116" s="217">
        <f>IFERROR(IF(workdata!R116&gt;=0.75*MAX(workdata!$H116:$Y116),1,workdata!R116/MAX(workdata!$H116:$Y116)),0)*$H116</f>
        <v>1</v>
      </c>
      <c r="X116" s="217">
        <f>IFERROR(IF(workdata!S116&gt;=0.75*MAX(workdata!$H116:$Y116),1,workdata!S116/MAX(workdata!$H116:$Y116)),0)*$H116</f>
        <v>1</v>
      </c>
      <c r="Y116" s="217">
        <f>IFERROR(IF(workdata!T116&gt;=0.75*MAX(workdata!$H116:$Y116),1,workdata!T116/MAX(workdata!$H116:$Y116)),0)*$H116</f>
        <v>1</v>
      </c>
      <c r="Z116" s="217">
        <f>IFERROR(IF(workdata!U116&gt;=0.75*MAX(workdata!$H116:$Y116),1,workdata!U116/MAX(workdata!$H116:$Y116)),0)*$H116</f>
        <v>1</v>
      </c>
      <c r="AA116" s="217">
        <f>IFERROR(IF(workdata!V116&gt;=0.75*MAX(workdata!$H116:$Y116),1,workdata!V116/MAX(workdata!$H116:$Y116)),0)*$H116</f>
        <v>1</v>
      </c>
      <c r="AB116" s="217">
        <f>IFERROR(IF(workdata!W116&gt;=0.75*MAX(workdata!$H116:$Y116),1,workdata!W116/MAX(workdata!$H116:$Y116)),0)*$H116</f>
        <v>1</v>
      </c>
      <c r="AC116" s="217">
        <f>IFERROR(IF(workdata!X116&gt;=0.75*MAX(workdata!$H116:$Y116),1,workdata!X116/MAX(workdata!$H116:$Y116)),0)*$H116</f>
        <v>1</v>
      </c>
      <c r="AD116" s="217">
        <f>IFERROR(IF(workdata!Y116&gt;=0.75*MAX(workdata!$H116:$Y116),1,workdata!Y116/MAX(workdata!$H116:$Y116)),0)*$H116</f>
        <v>1</v>
      </c>
    </row>
    <row r="117" spans="1:30" x14ac:dyDescent="0.25">
      <c r="A117" s="1">
        <f>workdata!A117</f>
        <v>45478.666666666664</v>
      </c>
      <c r="B117">
        <f t="shared" si="7"/>
        <v>2024</v>
      </c>
      <c r="C117">
        <f t="shared" si="8"/>
        <v>7</v>
      </c>
      <c r="D117">
        <f t="shared" si="6"/>
        <v>5</v>
      </c>
      <c r="E117">
        <v>1000</v>
      </c>
      <c r="F117">
        <v>49890</v>
      </c>
      <c r="G117">
        <f>workdata!B117</f>
        <v>41883</v>
      </c>
      <c r="H117">
        <f t="shared" si="9"/>
        <v>1</v>
      </c>
      <c r="I117" s="217">
        <f>IFERROR(workdata!B117*1000*AUX!H117/(AUX!K117*50000),0)</f>
        <v>0.87764277175273953</v>
      </c>
      <c r="J117" s="218">
        <f t="shared" si="10"/>
        <v>1</v>
      </c>
      <c r="K117" s="222">
        <f>AVERAGE(workdata!C117:F117)</f>
        <v>954.44299999999998</v>
      </c>
      <c r="L117" s="3">
        <f t="shared" si="11"/>
        <v>837.66</v>
      </c>
      <c r="M117" s="217">
        <f>IFERROR(IF(workdata!H117&gt;=0.75*MAX(workdata!$H117:$Y117),1,workdata!H117/MAX(workdata!$H117:$Y117)),0)*$H117</f>
        <v>1</v>
      </c>
      <c r="N117" s="217">
        <f>IFERROR(IF(workdata!I117&gt;=0.75*MAX(workdata!$H117:$Y117),1,workdata!I117/MAX(workdata!$H117:$Y117)),0)*$H117</f>
        <v>1</v>
      </c>
      <c r="O117" s="217">
        <f>IFERROR(IF(workdata!J117&gt;=0.75*MAX(workdata!$H117:$Y117),1,workdata!J117/MAX(workdata!$H117:$Y117)),0)*$H117</f>
        <v>1</v>
      </c>
      <c r="P117" s="217">
        <f>IFERROR(IF(workdata!K117&gt;=0.75*MAX(workdata!$H117:$Y117),1,workdata!K117/MAX(workdata!$H117:$Y117)),0)*$H117</f>
        <v>1</v>
      </c>
      <c r="Q117" s="217">
        <f>IFERROR(IF(workdata!L117&gt;=0.75*MAX(workdata!$H117:$Y117),1,workdata!L117/MAX(workdata!$H117:$Y117)),0)*$H117</f>
        <v>1</v>
      </c>
      <c r="R117" s="217">
        <f>IFERROR(IF(workdata!M117&gt;=0.75*MAX(workdata!$H117:$Y117),1,workdata!M117/MAX(workdata!$H117:$Y117)),0)*$H117</f>
        <v>1</v>
      </c>
      <c r="S117" s="217">
        <f>IFERROR(IF(workdata!N117&gt;=0.75*MAX(workdata!$H117:$Y117),1,workdata!N117/MAX(workdata!$H117:$Y117)),0)*$H117</f>
        <v>1</v>
      </c>
      <c r="T117" s="217">
        <f>IFERROR(IF(workdata!O117&gt;=0.75*MAX(workdata!$H117:$Y117),1,workdata!O117/MAX(workdata!$H117:$Y117)),0)*$H117</f>
        <v>1</v>
      </c>
      <c r="U117" s="217">
        <f>IFERROR(IF(workdata!P117&gt;=0.75*MAX(workdata!$H117:$Y117),1,workdata!P117/MAX(workdata!$H117:$Y117)),0)*$H117</f>
        <v>1</v>
      </c>
      <c r="V117" s="217">
        <f>IFERROR(IF(workdata!Q117&gt;=0.75*MAX(workdata!$H117:$Y117),1,workdata!Q117/MAX(workdata!$H117:$Y117)),0)*$H117</f>
        <v>1</v>
      </c>
      <c r="W117" s="217">
        <f>IFERROR(IF(workdata!R117&gt;=0.75*MAX(workdata!$H117:$Y117),1,workdata!R117/MAX(workdata!$H117:$Y117)),0)*$H117</f>
        <v>1</v>
      </c>
      <c r="X117" s="217">
        <f>IFERROR(IF(workdata!S117&gt;=0.75*MAX(workdata!$H117:$Y117),1,workdata!S117/MAX(workdata!$H117:$Y117)),0)*$H117</f>
        <v>1</v>
      </c>
      <c r="Y117" s="217">
        <f>IFERROR(IF(workdata!T117&gt;=0.75*MAX(workdata!$H117:$Y117),1,workdata!T117/MAX(workdata!$H117:$Y117)),0)*$H117</f>
        <v>1</v>
      </c>
      <c r="Z117" s="217">
        <f>IFERROR(IF(workdata!U117&gt;=0.75*MAX(workdata!$H117:$Y117),1,workdata!U117/MAX(workdata!$H117:$Y117)),0)*$H117</f>
        <v>1</v>
      </c>
      <c r="AA117" s="217">
        <f>IFERROR(IF(workdata!V117&gt;=0.75*MAX(workdata!$H117:$Y117),1,workdata!V117/MAX(workdata!$H117:$Y117)),0)*$H117</f>
        <v>1</v>
      </c>
      <c r="AB117" s="217">
        <f>IFERROR(IF(workdata!W117&gt;=0.75*MAX(workdata!$H117:$Y117),1,workdata!W117/MAX(workdata!$H117:$Y117)),0)*$H117</f>
        <v>1</v>
      </c>
      <c r="AC117" s="217">
        <f>IFERROR(IF(workdata!X117&gt;=0.75*MAX(workdata!$H117:$Y117),1,workdata!X117/MAX(workdata!$H117:$Y117)),0)*$H117</f>
        <v>1</v>
      </c>
      <c r="AD117" s="217">
        <f>IFERROR(IF(workdata!Y117&gt;=0.75*MAX(workdata!$H117:$Y117),1,workdata!Y117/MAX(workdata!$H117:$Y117)),0)*$H117</f>
        <v>1</v>
      </c>
    </row>
    <row r="118" spans="1:30" x14ac:dyDescent="0.25">
      <c r="A118" s="1">
        <f>workdata!A118</f>
        <v>45478.708333333336</v>
      </c>
      <c r="B118">
        <f t="shared" si="7"/>
        <v>2024</v>
      </c>
      <c r="C118">
        <f t="shared" si="8"/>
        <v>7</v>
      </c>
      <c r="D118">
        <f t="shared" si="6"/>
        <v>5</v>
      </c>
      <c r="E118">
        <v>1000</v>
      </c>
      <c r="F118">
        <v>49890</v>
      </c>
      <c r="G118">
        <f>workdata!B118</f>
        <v>41326</v>
      </c>
      <c r="H118">
        <f t="shared" si="9"/>
        <v>1</v>
      </c>
      <c r="I118" s="217">
        <f>IFERROR(workdata!B118*1000*AUX!H118/(AUX!K118*50000),0)</f>
        <v>0.88882006480217923</v>
      </c>
      <c r="J118" s="218">
        <f t="shared" si="10"/>
        <v>1</v>
      </c>
      <c r="K118" s="222">
        <f>AVERAGE(workdata!C118:F118)</f>
        <v>929.90699999999993</v>
      </c>
      <c r="L118" s="3">
        <f t="shared" si="11"/>
        <v>826.52</v>
      </c>
      <c r="M118" s="217">
        <f>IFERROR(IF(workdata!H118&gt;=0.75*MAX(workdata!$H118:$Y118),1,workdata!H118/MAX(workdata!$H118:$Y118)),0)*$H118</f>
        <v>1</v>
      </c>
      <c r="N118" s="217">
        <f>IFERROR(IF(workdata!I118&gt;=0.75*MAX(workdata!$H118:$Y118),1,workdata!I118/MAX(workdata!$H118:$Y118)),0)*$H118</f>
        <v>1</v>
      </c>
      <c r="O118" s="217">
        <f>IFERROR(IF(workdata!J118&gt;=0.75*MAX(workdata!$H118:$Y118),1,workdata!J118/MAX(workdata!$H118:$Y118)),0)*$H118</f>
        <v>1</v>
      </c>
      <c r="P118" s="217">
        <f>IFERROR(IF(workdata!K118&gt;=0.75*MAX(workdata!$H118:$Y118),1,workdata!K118/MAX(workdata!$H118:$Y118)),0)*$H118</f>
        <v>1</v>
      </c>
      <c r="Q118" s="217">
        <f>IFERROR(IF(workdata!L118&gt;=0.75*MAX(workdata!$H118:$Y118),1,workdata!L118/MAX(workdata!$H118:$Y118)),0)*$H118</f>
        <v>1</v>
      </c>
      <c r="R118" s="217">
        <f>IFERROR(IF(workdata!M118&gt;=0.75*MAX(workdata!$H118:$Y118),1,workdata!M118/MAX(workdata!$H118:$Y118)),0)*$H118</f>
        <v>1</v>
      </c>
      <c r="S118" s="217">
        <f>IFERROR(IF(workdata!N118&gt;=0.75*MAX(workdata!$H118:$Y118),1,workdata!N118/MAX(workdata!$H118:$Y118)),0)*$H118</f>
        <v>1</v>
      </c>
      <c r="T118" s="217">
        <f>IFERROR(IF(workdata!O118&gt;=0.75*MAX(workdata!$H118:$Y118),1,workdata!O118/MAX(workdata!$H118:$Y118)),0)*$H118</f>
        <v>1</v>
      </c>
      <c r="U118" s="217">
        <f>IFERROR(IF(workdata!P118&gt;=0.75*MAX(workdata!$H118:$Y118),1,workdata!P118/MAX(workdata!$H118:$Y118)),0)*$H118</f>
        <v>1</v>
      </c>
      <c r="V118" s="217">
        <f>IFERROR(IF(workdata!Q118&gt;=0.75*MAX(workdata!$H118:$Y118),1,workdata!Q118/MAX(workdata!$H118:$Y118)),0)*$H118</f>
        <v>1</v>
      </c>
      <c r="W118" s="217">
        <f>IFERROR(IF(workdata!R118&gt;=0.75*MAX(workdata!$H118:$Y118),1,workdata!R118/MAX(workdata!$H118:$Y118)),0)*$H118</f>
        <v>1</v>
      </c>
      <c r="X118" s="217">
        <f>IFERROR(IF(workdata!S118&gt;=0.75*MAX(workdata!$H118:$Y118),1,workdata!S118/MAX(workdata!$H118:$Y118)),0)*$H118</f>
        <v>1</v>
      </c>
      <c r="Y118" s="217">
        <f>IFERROR(IF(workdata!T118&gt;=0.75*MAX(workdata!$H118:$Y118),1,workdata!T118/MAX(workdata!$H118:$Y118)),0)*$H118</f>
        <v>1</v>
      </c>
      <c r="Z118" s="217">
        <f>IFERROR(IF(workdata!U118&gt;=0.75*MAX(workdata!$H118:$Y118),1,workdata!U118/MAX(workdata!$H118:$Y118)),0)*$H118</f>
        <v>1</v>
      </c>
      <c r="AA118" s="217">
        <f>IFERROR(IF(workdata!V118&gt;=0.75*MAX(workdata!$H118:$Y118),1,workdata!V118/MAX(workdata!$H118:$Y118)),0)*$H118</f>
        <v>1</v>
      </c>
      <c r="AB118" s="217">
        <f>IFERROR(IF(workdata!W118&gt;=0.75*MAX(workdata!$H118:$Y118),1,workdata!W118/MAX(workdata!$H118:$Y118)),0)*$H118</f>
        <v>1</v>
      </c>
      <c r="AC118" s="217">
        <f>IFERROR(IF(workdata!X118&gt;=0.75*MAX(workdata!$H118:$Y118),1,workdata!X118/MAX(workdata!$H118:$Y118)),0)*$H118</f>
        <v>1</v>
      </c>
      <c r="AD118" s="217">
        <f>IFERROR(IF(workdata!Y118&gt;=0.75*MAX(workdata!$H118:$Y118),1,workdata!Y118/MAX(workdata!$H118:$Y118)),0)*$H118</f>
        <v>1</v>
      </c>
    </row>
    <row r="119" spans="1:30" x14ac:dyDescent="0.25">
      <c r="A119" s="1">
        <f>workdata!A119</f>
        <v>45478.75</v>
      </c>
      <c r="B119">
        <f t="shared" si="7"/>
        <v>2024</v>
      </c>
      <c r="C119">
        <f t="shared" si="8"/>
        <v>7</v>
      </c>
      <c r="D119">
        <f t="shared" si="6"/>
        <v>5</v>
      </c>
      <c r="E119">
        <v>1000</v>
      </c>
      <c r="F119">
        <v>49890</v>
      </c>
      <c r="G119">
        <f>workdata!B119</f>
        <v>38320</v>
      </c>
      <c r="H119">
        <f t="shared" si="9"/>
        <v>1</v>
      </c>
      <c r="I119" s="217">
        <f>IFERROR(workdata!B119*1000*AUX!H119/(AUX!K119*50000),0)</f>
        <v>0.87497773738794504</v>
      </c>
      <c r="J119" s="218">
        <f t="shared" si="10"/>
        <v>1</v>
      </c>
      <c r="K119" s="222">
        <f>AVERAGE(workdata!C119:F119)</f>
        <v>875.9079999999999</v>
      </c>
      <c r="L119" s="3">
        <f t="shared" si="11"/>
        <v>766.40000000000009</v>
      </c>
      <c r="M119" s="217">
        <f>IFERROR(IF(workdata!H119&gt;=0.75*MAX(workdata!$H119:$Y119),1,workdata!H119/MAX(workdata!$H119:$Y119)),0)*$H119</f>
        <v>1</v>
      </c>
      <c r="N119" s="217">
        <f>IFERROR(IF(workdata!I119&gt;=0.75*MAX(workdata!$H119:$Y119),1,workdata!I119/MAX(workdata!$H119:$Y119)),0)*$H119</f>
        <v>1</v>
      </c>
      <c r="O119" s="217">
        <f>IFERROR(IF(workdata!J119&gt;=0.75*MAX(workdata!$H119:$Y119),1,workdata!J119/MAX(workdata!$H119:$Y119)),0)*$H119</f>
        <v>1</v>
      </c>
      <c r="P119" s="217">
        <f>IFERROR(IF(workdata!K119&gt;=0.75*MAX(workdata!$H119:$Y119),1,workdata!K119/MAX(workdata!$H119:$Y119)),0)*$H119</f>
        <v>1</v>
      </c>
      <c r="Q119" s="217">
        <f>IFERROR(IF(workdata!L119&gt;=0.75*MAX(workdata!$H119:$Y119),1,workdata!L119/MAX(workdata!$H119:$Y119)),0)*$H119</f>
        <v>1</v>
      </c>
      <c r="R119" s="217">
        <f>IFERROR(IF(workdata!M119&gt;=0.75*MAX(workdata!$H119:$Y119),1,workdata!M119/MAX(workdata!$H119:$Y119)),0)*$H119</f>
        <v>1</v>
      </c>
      <c r="S119" s="217">
        <f>IFERROR(IF(workdata!N119&gt;=0.75*MAX(workdata!$H119:$Y119),1,workdata!N119/MAX(workdata!$H119:$Y119)),0)*$H119</f>
        <v>1</v>
      </c>
      <c r="T119" s="217">
        <f>IFERROR(IF(workdata!O119&gt;=0.75*MAX(workdata!$H119:$Y119),1,workdata!O119/MAX(workdata!$H119:$Y119)),0)*$H119</f>
        <v>1</v>
      </c>
      <c r="U119" s="217">
        <f>IFERROR(IF(workdata!P119&gt;=0.75*MAX(workdata!$H119:$Y119),1,workdata!P119/MAX(workdata!$H119:$Y119)),0)*$H119</f>
        <v>1</v>
      </c>
      <c r="V119" s="217">
        <f>IFERROR(IF(workdata!Q119&gt;=0.75*MAX(workdata!$H119:$Y119),1,workdata!Q119/MAX(workdata!$H119:$Y119)),0)*$H119</f>
        <v>1</v>
      </c>
      <c r="W119" s="217">
        <f>IFERROR(IF(workdata!R119&gt;=0.75*MAX(workdata!$H119:$Y119),1,workdata!R119/MAX(workdata!$H119:$Y119)),0)*$H119</f>
        <v>1</v>
      </c>
      <c r="X119" s="217">
        <f>IFERROR(IF(workdata!S119&gt;=0.75*MAX(workdata!$H119:$Y119),1,workdata!S119/MAX(workdata!$H119:$Y119)),0)*$H119</f>
        <v>1</v>
      </c>
      <c r="Y119" s="217">
        <f>IFERROR(IF(workdata!T119&gt;=0.75*MAX(workdata!$H119:$Y119),1,workdata!T119/MAX(workdata!$H119:$Y119)),0)*$H119</f>
        <v>1</v>
      </c>
      <c r="Z119" s="217">
        <f>IFERROR(IF(workdata!U119&gt;=0.75*MAX(workdata!$H119:$Y119),1,workdata!U119/MAX(workdata!$H119:$Y119)),0)*$H119</f>
        <v>1</v>
      </c>
      <c r="AA119" s="217">
        <f>IFERROR(IF(workdata!V119&gt;=0.75*MAX(workdata!$H119:$Y119),1,workdata!V119/MAX(workdata!$H119:$Y119)),0)*$H119</f>
        <v>1</v>
      </c>
      <c r="AB119" s="217">
        <f>IFERROR(IF(workdata!W119&gt;=0.75*MAX(workdata!$H119:$Y119),1,workdata!W119/MAX(workdata!$H119:$Y119)),0)*$H119</f>
        <v>1</v>
      </c>
      <c r="AC119" s="217">
        <f>IFERROR(IF(workdata!X119&gt;=0.75*MAX(workdata!$H119:$Y119),1,workdata!X119/MAX(workdata!$H119:$Y119)),0)*$H119</f>
        <v>1</v>
      </c>
      <c r="AD119" s="217">
        <f>IFERROR(IF(workdata!Y119&gt;=0.75*MAX(workdata!$H119:$Y119),1,workdata!Y119/MAX(workdata!$H119:$Y119)),0)*$H119</f>
        <v>1</v>
      </c>
    </row>
    <row r="120" spans="1:30" x14ac:dyDescent="0.25">
      <c r="A120" s="1">
        <f>workdata!A120</f>
        <v>45478.791666666664</v>
      </c>
      <c r="B120">
        <f t="shared" si="7"/>
        <v>2024</v>
      </c>
      <c r="C120">
        <f t="shared" si="8"/>
        <v>7</v>
      </c>
      <c r="D120">
        <f t="shared" si="6"/>
        <v>5</v>
      </c>
      <c r="E120">
        <v>1000</v>
      </c>
      <c r="F120">
        <v>49890</v>
      </c>
      <c r="G120">
        <f>workdata!B120</f>
        <v>31763</v>
      </c>
      <c r="H120">
        <f t="shared" si="9"/>
        <v>1</v>
      </c>
      <c r="I120" s="217">
        <f>IFERROR(workdata!B120*1000*AUX!H120/(AUX!K120*50000),0)</f>
        <v>0.84694444851818707</v>
      </c>
      <c r="J120" s="218">
        <f t="shared" si="10"/>
        <v>1</v>
      </c>
      <c r="K120" s="222">
        <f>AVERAGE(workdata!C120:F120)</f>
        <v>750.06100000000015</v>
      </c>
      <c r="L120" s="3">
        <f t="shared" si="11"/>
        <v>635.26</v>
      </c>
      <c r="M120" s="217">
        <f>IFERROR(IF(workdata!H120&gt;=0.75*MAX(workdata!$H120:$Y120),1,workdata!H120/MAX(workdata!$H120:$Y120)),0)*$H120</f>
        <v>1</v>
      </c>
      <c r="N120" s="217">
        <f>IFERROR(IF(workdata!I120&gt;=0.75*MAX(workdata!$H120:$Y120),1,workdata!I120/MAX(workdata!$H120:$Y120)),0)*$H120</f>
        <v>1</v>
      </c>
      <c r="O120" s="217">
        <f>IFERROR(IF(workdata!J120&gt;=0.75*MAX(workdata!$H120:$Y120),1,workdata!J120/MAX(workdata!$H120:$Y120)),0)*$H120</f>
        <v>1</v>
      </c>
      <c r="P120" s="217">
        <f>IFERROR(IF(workdata!K120&gt;=0.75*MAX(workdata!$H120:$Y120),1,workdata!K120/MAX(workdata!$H120:$Y120)),0)*$H120</f>
        <v>1</v>
      </c>
      <c r="Q120" s="217">
        <f>IFERROR(IF(workdata!L120&gt;=0.75*MAX(workdata!$H120:$Y120),1,workdata!L120/MAX(workdata!$H120:$Y120)),0)*$H120</f>
        <v>1</v>
      </c>
      <c r="R120" s="217">
        <f>IFERROR(IF(workdata!M120&gt;=0.75*MAX(workdata!$H120:$Y120),1,workdata!M120/MAX(workdata!$H120:$Y120)),0)*$H120</f>
        <v>1</v>
      </c>
      <c r="S120" s="217">
        <f>IFERROR(IF(workdata!N120&gt;=0.75*MAX(workdata!$H120:$Y120),1,workdata!N120/MAX(workdata!$H120:$Y120)),0)*$H120</f>
        <v>1</v>
      </c>
      <c r="T120" s="217">
        <f>IFERROR(IF(workdata!O120&gt;=0.75*MAX(workdata!$H120:$Y120),1,workdata!O120/MAX(workdata!$H120:$Y120)),0)*$H120</f>
        <v>1</v>
      </c>
      <c r="U120" s="217">
        <f>IFERROR(IF(workdata!P120&gt;=0.75*MAX(workdata!$H120:$Y120),1,workdata!P120/MAX(workdata!$H120:$Y120)),0)*$H120</f>
        <v>1</v>
      </c>
      <c r="V120" s="217">
        <f>IFERROR(IF(workdata!Q120&gt;=0.75*MAX(workdata!$H120:$Y120),1,workdata!Q120/MAX(workdata!$H120:$Y120)),0)*$H120</f>
        <v>1</v>
      </c>
      <c r="W120" s="217">
        <f>IFERROR(IF(workdata!R120&gt;=0.75*MAX(workdata!$H120:$Y120),1,workdata!R120/MAX(workdata!$H120:$Y120)),0)*$H120</f>
        <v>1</v>
      </c>
      <c r="X120" s="217">
        <f>IFERROR(IF(workdata!S120&gt;=0.75*MAX(workdata!$H120:$Y120),1,workdata!S120/MAX(workdata!$H120:$Y120)),0)*$H120</f>
        <v>1</v>
      </c>
      <c r="Y120" s="217">
        <f>IFERROR(IF(workdata!T120&gt;=0.75*MAX(workdata!$H120:$Y120),1,workdata!T120/MAX(workdata!$H120:$Y120)),0)*$H120</f>
        <v>1</v>
      </c>
      <c r="Z120" s="217">
        <f>IFERROR(IF(workdata!U120&gt;=0.75*MAX(workdata!$H120:$Y120),1,workdata!U120/MAX(workdata!$H120:$Y120)),0)*$H120</f>
        <v>1</v>
      </c>
      <c r="AA120" s="217">
        <f>IFERROR(IF(workdata!V120&gt;=0.75*MAX(workdata!$H120:$Y120),1,workdata!V120/MAX(workdata!$H120:$Y120)),0)*$H120</f>
        <v>1</v>
      </c>
      <c r="AB120" s="217">
        <f>IFERROR(IF(workdata!W120&gt;=0.75*MAX(workdata!$H120:$Y120),1,workdata!W120/MAX(workdata!$H120:$Y120)),0)*$H120</f>
        <v>1</v>
      </c>
      <c r="AC120" s="217">
        <f>IFERROR(IF(workdata!X120&gt;=0.75*MAX(workdata!$H120:$Y120),1,workdata!X120/MAX(workdata!$H120:$Y120)),0)*$H120</f>
        <v>1</v>
      </c>
      <c r="AD120" s="217">
        <f>IFERROR(IF(workdata!Y120&gt;=0.75*MAX(workdata!$H120:$Y120),1,workdata!Y120/MAX(workdata!$H120:$Y120)),0)*$H120</f>
        <v>1</v>
      </c>
    </row>
    <row r="121" spans="1:30" x14ac:dyDescent="0.25">
      <c r="A121" s="1">
        <f>workdata!A121</f>
        <v>45478.833333333336</v>
      </c>
      <c r="B121">
        <f t="shared" si="7"/>
        <v>2024</v>
      </c>
      <c r="C121">
        <f t="shared" si="8"/>
        <v>7</v>
      </c>
      <c r="D121">
        <f t="shared" si="6"/>
        <v>5</v>
      </c>
      <c r="E121">
        <v>1000</v>
      </c>
      <c r="F121">
        <v>49890</v>
      </c>
      <c r="G121">
        <f>workdata!B121</f>
        <v>9681</v>
      </c>
      <c r="H121">
        <f t="shared" si="9"/>
        <v>1</v>
      </c>
      <c r="I121" s="217">
        <f>IFERROR(workdata!B121*1000*AUX!H121/(AUX!K121*50000),0)</f>
        <v>0.79802492745977316</v>
      </c>
      <c r="J121" s="218">
        <f t="shared" si="10"/>
        <v>1</v>
      </c>
      <c r="K121" s="222">
        <f>AVERAGE(workdata!C121:F121)</f>
        <v>242.624</v>
      </c>
      <c r="L121" s="3">
        <f t="shared" si="11"/>
        <v>193.62</v>
      </c>
      <c r="M121" s="217">
        <f>IFERROR(IF(workdata!H121&gt;=0.75*MAX(workdata!$H121:$Y121),1,workdata!H121/MAX(workdata!$H121:$Y121)),0)*$H121</f>
        <v>1</v>
      </c>
      <c r="N121" s="217">
        <f>IFERROR(IF(workdata!I121&gt;=0.75*MAX(workdata!$H121:$Y121),1,workdata!I121/MAX(workdata!$H121:$Y121)),0)*$H121</f>
        <v>1</v>
      </c>
      <c r="O121" s="217">
        <f>IFERROR(IF(workdata!J121&gt;=0.75*MAX(workdata!$H121:$Y121),1,workdata!J121/MAX(workdata!$H121:$Y121)),0)*$H121</f>
        <v>1</v>
      </c>
      <c r="P121" s="217">
        <f>IFERROR(IF(workdata!K121&gt;=0.75*MAX(workdata!$H121:$Y121),1,workdata!K121/MAX(workdata!$H121:$Y121)),0)*$H121</f>
        <v>1</v>
      </c>
      <c r="Q121" s="217">
        <f>IFERROR(IF(workdata!L121&gt;=0.75*MAX(workdata!$H121:$Y121),1,workdata!L121/MAX(workdata!$H121:$Y121)),0)*$H121</f>
        <v>1</v>
      </c>
      <c r="R121" s="217">
        <f>IFERROR(IF(workdata!M121&gt;=0.75*MAX(workdata!$H121:$Y121),1,workdata!M121/MAX(workdata!$H121:$Y121)),0)*$H121</f>
        <v>1</v>
      </c>
      <c r="S121" s="217">
        <f>IFERROR(IF(workdata!N121&gt;=0.75*MAX(workdata!$H121:$Y121),1,workdata!N121/MAX(workdata!$H121:$Y121)),0)*$H121</f>
        <v>1</v>
      </c>
      <c r="T121" s="217">
        <f>IFERROR(IF(workdata!O121&gt;=0.75*MAX(workdata!$H121:$Y121),1,workdata!O121/MAX(workdata!$H121:$Y121)),0)*$H121</f>
        <v>1</v>
      </c>
      <c r="U121" s="217">
        <f>IFERROR(IF(workdata!P121&gt;=0.75*MAX(workdata!$H121:$Y121),1,workdata!P121/MAX(workdata!$H121:$Y121)),0)*$H121</f>
        <v>1</v>
      </c>
      <c r="V121" s="217">
        <f>IFERROR(IF(workdata!Q121&gt;=0.75*MAX(workdata!$H121:$Y121),1,workdata!Q121/MAX(workdata!$H121:$Y121)),0)*$H121</f>
        <v>1</v>
      </c>
      <c r="W121" s="217">
        <f>IFERROR(IF(workdata!R121&gt;=0.75*MAX(workdata!$H121:$Y121),1,workdata!R121/MAX(workdata!$H121:$Y121)),0)*$H121</f>
        <v>1</v>
      </c>
      <c r="X121" s="217">
        <f>IFERROR(IF(workdata!S121&gt;=0.75*MAX(workdata!$H121:$Y121),1,workdata!S121/MAX(workdata!$H121:$Y121)),0)*$H121</f>
        <v>1</v>
      </c>
      <c r="Y121" s="217">
        <f>IFERROR(IF(workdata!T121&gt;=0.75*MAX(workdata!$H121:$Y121),1,workdata!T121/MAX(workdata!$H121:$Y121)),0)*$H121</f>
        <v>1</v>
      </c>
      <c r="Z121" s="217">
        <f>IFERROR(IF(workdata!U121&gt;=0.75*MAX(workdata!$H121:$Y121),1,workdata!U121/MAX(workdata!$H121:$Y121)),0)*$H121</f>
        <v>1</v>
      </c>
      <c r="AA121" s="217">
        <f>IFERROR(IF(workdata!V121&gt;=0.75*MAX(workdata!$H121:$Y121),1,workdata!V121/MAX(workdata!$H121:$Y121)),0)*$H121</f>
        <v>1</v>
      </c>
      <c r="AB121" s="217">
        <f>IFERROR(IF(workdata!W121&gt;=0.75*MAX(workdata!$H121:$Y121),1,workdata!W121/MAX(workdata!$H121:$Y121)),0)*$H121</f>
        <v>1</v>
      </c>
      <c r="AC121" s="217">
        <f>IFERROR(IF(workdata!X121&gt;=0.75*MAX(workdata!$H121:$Y121),1,workdata!X121/MAX(workdata!$H121:$Y121)),0)*$H121</f>
        <v>1</v>
      </c>
      <c r="AD121" s="217">
        <f>IFERROR(IF(workdata!Y121&gt;=0.75*MAX(workdata!$H121:$Y121),1,workdata!Y121/MAX(workdata!$H121:$Y121)),0)*$H121</f>
        <v>1</v>
      </c>
    </row>
    <row r="122" spans="1:30" x14ac:dyDescent="0.25">
      <c r="A122" s="1">
        <f>workdata!A122</f>
        <v>45478.875</v>
      </c>
      <c r="B122">
        <f t="shared" si="7"/>
        <v>2024</v>
      </c>
      <c r="C122">
        <f t="shared" si="8"/>
        <v>7</v>
      </c>
      <c r="D122">
        <f t="shared" si="6"/>
        <v>5</v>
      </c>
      <c r="E122">
        <v>1000</v>
      </c>
      <c r="F122">
        <v>49890</v>
      </c>
      <c r="G122">
        <f>workdata!B122</f>
        <v>711</v>
      </c>
      <c r="H122">
        <f t="shared" si="9"/>
        <v>0</v>
      </c>
      <c r="I122" s="217">
        <f>IFERROR(workdata!B122*1000*AUX!H122/(AUX!K122*50000),0)</f>
        <v>0</v>
      </c>
      <c r="J122" s="218">
        <f t="shared" si="10"/>
        <v>0</v>
      </c>
      <c r="K122" s="222">
        <f>AVERAGE(workdata!C122:F122)</f>
        <v>17.091750000000001</v>
      </c>
      <c r="L122" s="3">
        <f t="shared" si="11"/>
        <v>0</v>
      </c>
      <c r="M122" s="217">
        <f>IFERROR(IF(workdata!H122&gt;=0.75*MAX(workdata!$H122:$Y122),1,workdata!H122/MAX(workdata!$H122:$Y122)),0)*$H122</f>
        <v>0</v>
      </c>
      <c r="N122" s="217">
        <f>IFERROR(IF(workdata!I122&gt;=0.75*MAX(workdata!$H122:$Y122),1,workdata!I122/MAX(workdata!$H122:$Y122)),0)*$H122</f>
        <v>0</v>
      </c>
      <c r="O122" s="217">
        <f>IFERROR(IF(workdata!J122&gt;=0.75*MAX(workdata!$H122:$Y122),1,workdata!J122/MAX(workdata!$H122:$Y122)),0)*$H122</f>
        <v>0</v>
      </c>
      <c r="P122" s="217">
        <f>IFERROR(IF(workdata!K122&gt;=0.75*MAX(workdata!$H122:$Y122),1,workdata!K122/MAX(workdata!$H122:$Y122)),0)*$H122</f>
        <v>0</v>
      </c>
      <c r="Q122" s="217">
        <f>IFERROR(IF(workdata!L122&gt;=0.75*MAX(workdata!$H122:$Y122),1,workdata!L122/MAX(workdata!$H122:$Y122)),0)*$H122</f>
        <v>0</v>
      </c>
      <c r="R122" s="217">
        <f>IFERROR(IF(workdata!M122&gt;=0.75*MAX(workdata!$H122:$Y122),1,workdata!M122/MAX(workdata!$H122:$Y122)),0)*$H122</f>
        <v>0</v>
      </c>
      <c r="S122" s="217">
        <f>IFERROR(IF(workdata!N122&gt;=0.75*MAX(workdata!$H122:$Y122),1,workdata!N122/MAX(workdata!$H122:$Y122)),0)*$H122</f>
        <v>0</v>
      </c>
      <c r="T122" s="217">
        <f>IFERROR(IF(workdata!O122&gt;=0.75*MAX(workdata!$H122:$Y122),1,workdata!O122/MAX(workdata!$H122:$Y122)),0)*$H122</f>
        <v>0</v>
      </c>
      <c r="U122" s="217">
        <f>IFERROR(IF(workdata!P122&gt;=0.75*MAX(workdata!$H122:$Y122),1,workdata!P122/MAX(workdata!$H122:$Y122)),0)*$H122</f>
        <v>0</v>
      </c>
      <c r="V122" s="217">
        <f>IFERROR(IF(workdata!Q122&gt;=0.75*MAX(workdata!$H122:$Y122),1,workdata!Q122/MAX(workdata!$H122:$Y122)),0)*$H122</f>
        <v>0</v>
      </c>
      <c r="W122" s="217">
        <f>IFERROR(IF(workdata!R122&gt;=0.75*MAX(workdata!$H122:$Y122),1,workdata!R122/MAX(workdata!$H122:$Y122)),0)*$H122</f>
        <v>0</v>
      </c>
      <c r="X122" s="217">
        <f>IFERROR(IF(workdata!S122&gt;=0.75*MAX(workdata!$H122:$Y122),1,workdata!S122/MAX(workdata!$H122:$Y122)),0)*$H122</f>
        <v>0</v>
      </c>
      <c r="Y122" s="217">
        <f>IFERROR(IF(workdata!T122&gt;=0.75*MAX(workdata!$H122:$Y122),1,workdata!T122/MAX(workdata!$H122:$Y122)),0)*$H122</f>
        <v>0</v>
      </c>
      <c r="Z122" s="217">
        <f>IFERROR(IF(workdata!U122&gt;=0.75*MAX(workdata!$H122:$Y122),1,workdata!U122/MAX(workdata!$H122:$Y122)),0)*$H122</f>
        <v>0</v>
      </c>
      <c r="AA122" s="217">
        <f>IFERROR(IF(workdata!V122&gt;=0.75*MAX(workdata!$H122:$Y122),1,workdata!V122/MAX(workdata!$H122:$Y122)),0)*$H122</f>
        <v>0</v>
      </c>
      <c r="AB122" s="217">
        <f>IFERROR(IF(workdata!W122&gt;=0.75*MAX(workdata!$H122:$Y122),1,workdata!W122/MAX(workdata!$H122:$Y122)),0)*$H122</f>
        <v>0</v>
      </c>
      <c r="AC122" s="217">
        <f>IFERROR(IF(workdata!X122&gt;=0.75*MAX(workdata!$H122:$Y122),1,workdata!X122/MAX(workdata!$H122:$Y122)),0)*$H122</f>
        <v>0</v>
      </c>
      <c r="AD122" s="217">
        <f>IFERROR(IF(workdata!Y122&gt;=0.75*MAX(workdata!$H122:$Y122),1,workdata!Y122/MAX(workdata!$H122:$Y122)),0)*$H122</f>
        <v>0</v>
      </c>
    </row>
    <row r="123" spans="1:30" x14ac:dyDescent="0.25">
      <c r="A123" s="1">
        <f>workdata!A123</f>
        <v>45478.916666666664</v>
      </c>
      <c r="B123">
        <f t="shared" si="7"/>
        <v>2024</v>
      </c>
      <c r="C123">
        <f t="shared" si="8"/>
        <v>7</v>
      </c>
      <c r="D123">
        <f t="shared" si="6"/>
        <v>5</v>
      </c>
      <c r="E123">
        <v>1000</v>
      </c>
      <c r="F123">
        <v>49890</v>
      </c>
      <c r="G123">
        <f>workdata!B123</f>
        <v>0</v>
      </c>
      <c r="H123">
        <f t="shared" si="9"/>
        <v>0</v>
      </c>
      <c r="I123" s="217">
        <f>IFERROR(workdata!B123*1000*AUX!H123/(AUX!K123*50000),0)</f>
        <v>0</v>
      </c>
      <c r="J123" s="218">
        <f t="shared" si="10"/>
        <v>0</v>
      </c>
      <c r="K123" s="222">
        <f>AVERAGE(workdata!C123:F123)</f>
        <v>0</v>
      </c>
      <c r="L123" s="3">
        <f t="shared" si="11"/>
        <v>0</v>
      </c>
      <c r="M123" s="217">
        <f>IFERROR(IF(workdata!H123&gt;=0.75*MAX(workdata!$H123:$Y123),1,workdata!H123/MAX(workdata!$H123:$Y123)),0)*$H123</f>
        <v>0</v>
      </c>
      <c r="N123" s="217">
        <f>IFERROR(IF(workdata!I123&gt;=0.75*MAX(workdata!$H123:$Y123),1,workdata!I123/MAX(workdata!$H123:$Y123)),0)*$H123</f>
        <v>0</v>
      </c>
      <c r="O123" s="217">
        <f>IFERROR(IF(workdata!J123&gt;=0.75*MAX(workdata!$H123:$Y123),1,workdata!J123/MAX(workdata!$H123:$Y123)),0)*$H123</f>
        <v>0</v>
      </c>
      <c r="P123" s="217">
        <f>IFERROR(IF(workdata!K123&gt;=0.75*MAX(workdata!$H123:$Y123),1,workdata!K123/MAX(workdata!$H123:$Y123)),0)*$H123</f>
        <v>0</v>
      </c>
      <c r="Q123" s="217">
        <f>IFERROR(IF(workdata!L123&gt;=0.75*MAX(workdata!$H123:$Y123),1,workdata!L123/MAX(workdata!$H123:$Y123)),0)*$H123</f>
        <v>0</v>
      </c>
      <c r="R123" s="217">
        <f>IFERROR(IF(workdata!M123&gt;=0.75*MAX(workdata!$H123:$Y123),1,workdata!M123/MAX(workdata!$H123:$Y123)),0)*$H123</f>
        <v>0</v>
      </c>
      <c r="S123" s="217">
        <f>IFERROR(IF(workdata!N123&gt;=0.75*MAX(workdata!$H123:$Y123),1,workdata!N123/MAX(workdata!$H123:$Y123)),0)*$H123</f>
        <v>0</v>
      </c>
      <c r="T123" s="217">
        <f>IFERROR(IF(workdata!O123&gt;=0.75*MAX(workdata!$H123:$Y123),1,workdata!O123/MAX(workdata!$H123:$Y123)),0)*$H123</f>
        <v>0</v>
      </c>
      <c r="U123" s="217">
        <f>IFERROR(IF(workdata!P123&gt;=0.75*MAX(workdata!$H123:$Y123),1,workdata!P123/MAX(workdata!$H123:$Y123)),0)*$H123</f>
        <v>0</v>
      </c>
      <c r="V123" s="217">
        <f>IFERROR(IF(workdata!Q123&gt;=0.75*MAX(workdata!$H123:$Y123),1,workdata!Q123/MAX(workdata!$H123:$Y123)),0)*$H123</f>
        <v>0</v>
      </c>
      <c r="W123" s="217">
        <f>IFERROR(IF(workdata!R123&gt;=0.75*MAX(workdata!$H123:$Y123),1,workdata!R123/MAX(workdata!$H123:$Y123)),0)*$H123</f>
        <v>0</v>
      </c>
      <c r="X123" s="217">
        <f>IFERROR(IF(workdata!S123&gt;=0.75*MAX(workdata!$H123:$Y123),1,workdata!S123/MAX(workdata!$H123:$Y123)),0)*$H123</f>
        <v>0</v>
      </c>
      <c r="Y123" s="217">
        <f>IFERROR(IF(workdata!T123&gt;=0.75*MAX(workdata!$H123:$Y123),1,workdata!T123/MAX(workdata!$H123:$Y123)),0)*$H123</f>
        <v>0</v>
      </c>
      <c r="Z123" s="217">
        <f>IFERROR(IF(workdata!U123&gt;=0.75*MAX(workdata!$H123:$Y123),1,workdata!U123/MAX(workdata!$H123:$Y123)),0)*$H123</f>
        <v>0</v>
      </c>
      <c r="AA123" s="217">
        <f>IFERROR(IF(workdata!V123&gt;=0.75*MAX(workdata!$H123:$Y123),1,workdata!V123/MAX(workdata!$H123:$Y123)),0)*$H123</f>
        <v>0</v>
      </c>
      <c r="AB123" s="217">
        <f>IFERROR(IF(workdata!W123&gt;=0.75*MAX(workdata!$H123:$Y123),1,workdata!W123/MAX(workdata!$H123:$Y123)),0)*$H123</f>
        <v>0</v>
      </c>
      <c r="AC123" s="217">
        <f>IFERROR(IF(workdata!X123&gt;=0.75*MAX(workdata!$H123:$Y123),1,workdata!X123/MAX(workdata!$H123:$Y123)),0)*$H123</f>
        <v>0</v>
      </c>
      <c r="AD123" s="217">
        <f>IFERROR(IF(workdata!Y123&gt;=0.75*MAX(workdata!$H123:$Y123),1,workdata!Y123/MAX(workdata!$H123:$Y123)),0)*$H123</f>
        <v>0</v>
      </c>
    </row>
    <row r="124" spans="1:30" x14ac:dyDescent="0.25">
      <c r="A124" s="1">
        <f>workdata!A124</f>
        <v>45478.958333333336</v>
      </c>
      <c r="B124">
        <f t="shared" si="7"/>
        <v>2024</v>
      </c>
      <c r="C124">
        <f t="shared" si="8"/>
        <v>7</v>
      </c>
      <c r="D124">
        <f t="shared" si="6"/>
        <v>5</v>
      </c>
      <c r="E124">
        <v>1000</v>
      </c>
      <c r="F124">
        <v>49890</v>
      </c>
      <c r="G124">
        <f>workdata!B124</f>
        <v>0</v>
      </c>
      <c r="H124">
        <f t="shared" si="9"/>
        <v>0</v>
      </c>
      <c r="I124" s="217">
        <f>IFERROR(workdata!B124*1000*AUX!H124/(AUX!K124*50000),0)</f>
        <v>0</v>
      </c>
      <c r="J124" s="218">
        <f t="shared" si="10"/>
        <v>0</v>
      </c>
      <c r="K124" s="222">
        <f>AVERAGE(workdata!C124:F124)</f>
        <v>0</v>
      </c>
      <c r="L124" s="3">
        <f t="shared" si="11"/>
        <v>0</v>
      </c>
      <c r="M124" s="217">
        <f>IFERROR(IF(workdata!H124&gt;=0.75*MAX(workdata!$H124:$Y124),1,workdata!H124/MAX(workdata!$H124:$Y124)),0)*$H124</f>
        <v>0</v>
      </c>
      <c r="N124" s="217">
        <f>IFERROR(IF(workdata!I124&gt;=0.75*MAX(workdata!$H124:$Y124),1,workdata!I124/MAX(workdata!$H124:$Y124)),0)*$H124</f>
        <v>0</v>
      </c>
      <c r="O124" s="217">
        <f>IFERROR(IF(workdata!J124&gt;=0.75*MAX(workdata!$H124:$Y124),1,workdata!J124/MAX(workdata!$H124:$Y124)),0)*$H124</f>
        <v>0</v>
      </c>
      <c r="P124" s="217">
        <f>IFERROR(IF(workdata!K124&gt;=0.75*MAX(workdata!$H124:$Y124),1,workdata!K124/MAX(workdata!$H124:$Y124)),0)*$H124</f>
        <v>0</v>
      </c>
      <c r="Q124" s="217">
        <f>IFERROR(IF(workdata!L124&gt;=0.75*MAX(workdata!$H124:$Y124),1,workdata!L124/MAX(workdata!$H124:$Y124)),0)*$H124</f>
        <v>0</v>
      </c>
      <c r="R124" s="217">
        <f>IFERROR(IF(workdata!M124&gt;=0.75*MAX(workdata!$H124:$Y124),1,workdata!M124/MAX(workdata!$H124:$Y124)),0)*$H124</f>
        <v>0</v>
      </c>
      <c r="S124" s="217">
        <f>IFERROR(IF(workdata!N124&gt;=0.75*MAX(workdata!$H124:$Y124),1,workdata!N124/MAX(workdata!$H124:$Y124)),0)*$H124</f>
        <v>0</v>
      </c>
      <c r="T124" s="217">
        <f>IFERROR(IF(workdata!O124&gt;=0.75*MAX(workdata!$H124:$Y124),1,workdata!O124/MAX(workdata!$H124:$Y124)),0)*$H124</f>
        <v>0</v>
      </c>
      <c r="U124" s="217">
        <f>IFERROR(IF(workdata!P124&gt;=0.75*MAX(workdata!$H124:$Y124),1,workdata!P124/MAX(workdata!$H124:$Y124)),0)*$H124</f>
        <v>0</v>
      </c>
      <c r="V124" s="217">
        <f>IFERROR(IF(workdata!Q124&gt;=0.75*MAX(workdata!$H124:$Y124),1,workdata!Q124/MAX(workdata!$H124:$Y124)),0)*$H124</f>
        <v>0</v>
      </c>
      <c r="W124" s="217">
        <f>IFERROR(IF(workdata!R124&gt;=0.75*MAX(workdata!$H124:$Y124),1,workdata!R124/MAX(workdata!$H124:$Y124)),0)*$H124</f>
        <v>0</v>
      </c>
      <c r="X124" s="217">
        <f>IFERROR(IF(workdata!S124&gt;=0.75*MAX(workdata!$H124:$Y124),1,workdata!S124/MAX(workdata!$H124:$Y124)),0)*$H124</f>
        <v>0</v>
      </c>
      <c r="Y124" s="217">
        <f>IFERROR(IF(workdata!T124&gt;=0.75*MAX(workdata!$H124:$Y124),1,workdata!T124/MAX(workdata!$H124:$Y124)),0)*$H124</f>
        <v>0</v>
      </c>
      <c r="Z124" s="217">
        <f>IFERROR(IF(workdata!U124&gt;=0.75*MAX(workdata!$H124:$Y124),1,workdata!U124/MAX(workdata!$H124:$Y124)),0)*$H124</f>
        <v>0</v>
      </c>
      <c r="AA124" s="217">
        <f>IFERROR(IF(workdata!V124&gt;=0.75*MAX(workdata!$H124:$Y124),1,workdata!V124/MAX(workdata!$H124:$Y124)),0)*$H124</f>
        <v>0</v>
      </c>
      <c r="AB124" s="217">
        <f>IFERROR(IF(workdata!W124&gt;=0.75*MAX(workdata!$H124:$Y124),1,workdata!W124/MAX(workdata!$H124:$Y124)),0)*$H124</f>
        <v>0</v>
      </c>
      <c r="AC124" s="217">
        <f>IFERROR(IF(workdata!X124&gt;=0.75*MAX(workdata!$H124:$Y124),1,workdata!X124/MAX(workdata!$H124:$Y124)),0)*$H124</f>
        <v>0</v>
      </c>
      <c r="AD124" s="217">
        <f>IFERROR(IF(workdata!Y124&gt;=0.75*MAX(workdata!$H124:$Y124),1,workdata!Y124/MAX(workdata!$H124:$Y124)),0)*$H124</f>
        <v>0</v>
      </c>
    </row>
    <row r="125" spans="1:30" x14ac:dyDescent="0.25">
      <c r="A125" s="1">
        <f>workdata!A125</f>
        <v>45479</v>
      </c>
      <c r="B125">
        <f t="shared" si="7"/>
        <v>2024</v>
      </c>
      <c r="C125">
        <f t="shared" si="8"/>
        <v>7</v>
      </c>
      <c r="D125">
        <f t="shared" si="6"/>
        <v>6</v>
      </c>
      <c r="E125">
        <v>1000</v>
      </c>
      <c r="F125">
        <v>49890</v>
      </c>
      <c r="G125">
        <f>workdata!B125</f>
        <v>0</v>
      </c>
      <c r="H125">
        <f t="shared" si="9"/>
        <v>0</v>
      </c>
      <c r="I125" s="217">
        <f>IFERROR(workdata!B125*1000*AUX!H125/(AUX!K125*50000),0)</f>
        <v>0</v>
      </c>
      <c r="J125" s="218">
        <f t="shared" si="10"/>
        <v>0</v>
      </c>
      <c r="K125" s="222">
        <f>AVERAGE(workdata!C125:F125)</f>
        <v>0</v>
      </c>
      <c r="L125" s="3">
        <f t="shared" si="11"/>
        <v>0</v>
      </c>
      <c r="M125" s="217">
        <f>IFERROR(IF(workdata!H125&gt;=0.75*MAX(workdata!$H125:$Y125),1,workdata!H125/MAX(workdata!$H125:$Y125)),0)*$H125</f>
        <v>0</v>
      </c>
      <c r="N125" s="217">
        <f>IFERROR(IF(workdata!I125&gt;=0.75*MAX(workdata!$H125:$Y125),1,workdata!I125/MAX(workdata!$H125:$Y125)),0)*$H125</f>
        <v>0</v>
      </c>
      <c r="O125" s="217">
        <f>IFERROR(IF(workdata!J125&gt;=0.75*MAX(workdata!$H125:$Y125),1,workdata!J125/MAX(workdata!$H125:$Y125)),0)*$H125</f>
        <v>0</v>
      </c>
      <c r="P125" s="217">
        <f>IFERROR(IF(workdata!K125&gt;=0.75*MAX(workdata!$H125:$Y125),1,workdata!K125/MAX(workdata!$H125:$Y125)),0)*$H125</f>
        <v>0</v>
      </c>
      <c r="Q125" s="217">
        <f>IFERROR(IF(workdata!L125&gt;=0.75*MAX(workdata!$H125:$Y125),1,workdata!L125/MAX(workdata!$H125:$Y125)),0)*$H125</f>
        <v>0</v>
      </c>
      <c r="R125" s="217">
        <f>IFERROR(IF(workdata!M125&gt;=0.75*MAX(workdata!$H125:$Y125),1,workdata!M125/MAX(workdata!$H125:$Y125)),0)*$H125</f>
        <v>0</v>
      </c>
      <c r="S125" s="217">
        <f>IFERROR(IF(workdata!N125&gt;=0.75*MAX(workdata!$H125:$Y125),1,workdata!N125/MAX(workdata!$H125:$Y125)),0)*$H125</f>
        <v>0</v>
      </c>
      <c r="T125" s="217">
        <f>IFERROR(IF(workdata!O125&gt;=0.75*MAX(workdata!$H125:$Y125),1,workdata!O125/MAX(workdata!$H125:$Y125)),0)*$H125</f>
        <v>0</v>
      </c>
      <c r="U125" s="217">
        <f>IFERROR(IF(workdata!P125&gt;=0.75*MAX(workdata!$H125:$Y125),1,workdata!P125/MAX(workdata!$H125:$Y125)),0)*$H125</f>
        <v>0</v>
      </c>
      <c r="V125" s="217">
        <f>IFERROR(IF(workdata!Q125&gt;=0.75*MAX(workdata!$H125:$Y125),1,workdata!Q125/MAX(workdata!$H125:$Y125)),0)*$H125</f>
        <v>0</v>
      </c>
      <c r="W125" s="217">
        <f>IFERROR(IF(workdata!R125&gt;=0.75*MAX(workdata!$H125:$Y125),1,workdata!R125/MAX(workdata!$H125:$Y125)),0)*$H125</f>
        <v>0</v>
      </c>
      <c r="X125" s="217">
        <f>IFERROR(IF(workdata!S125&gt;=0.75*MAX(workdata!$H125:$Y125),1,workdata!S125/MAX(workdata!$H125:$Y125)),0)*$H125</f>
        <v>0</v>
      </c>
      <c r="Y125" s="217">
        <f>IFERROR(IF(workdata!T125&gt;=0.75*MAX(workdata!$H125:$Y125),1,workdata!T125/MAX(workdata!$H125:$Y125)),0)*$H125</f>
        <v>0</v>
      </c>
      <c r="Z125" s="217">
        <f>IFERROR(IF(workdata!U125&gt;=0.75*MAX(workdata!$H125:$Y125),1,workdata!U125/MAX(workdata!$H125:$Y125)),0)*$H125</f>
        <v>0</v>
      </c>
      <c r="AA125" s="217">
        <f>IFERROR(IF(workdata!V125&gt;=0.75*MAX(workdata!$H125:$Y125),1,workdata!V125/MAX(workdata!$H125:$Y125)),0)*$H125</f>
        <v>0</v>
      </c>
      <c r="AB125" s="217">
        <f>IFERROR(IF(workdata!W125&gt;=0.75*MAX(workdata!$H125:$Y125),1,workdata!W125/MAX(workdata!$H125:$Y125)),0)*$H125</f>
        <v>0</v>
      </c>
      <c r="AC125" s="217">
        <f>IFERROR(IF(workdata!X125&gt;=0.75*MAX(workdata!$H125:$Y125),1,workdata!X125/MAX(workdata!$H125:$Y125)),0)*$H125</f>
        <v>0</v>
      </c>
      <c r="AD125" s="217">
        <f>IFERROR(IF(workdata!Y125&gt;=0.75*MAX(workdata!$H125:$Y125),1,workdata!Y125/MAX(workdata!$H125:$Y125)),0)*$H125</f>
        <v>0</v>
      </c>
    </row>
    <row r="126" spans="1:30" x14ac:dyDescent="0.25">
      <c r="A126" s="1">
        <f>workdata!A126</f>
        <v>45479.041666666664</v>
      </c>
      <c r="B126">
        <f t="shared" si="7"/>
        <v>2024</v>
      </c>
      <c r="C126">
        <f t="shared" si="8"/>
        <v>7</v>
      </c>
      <c r="D126">
        <f t="shared" si="6"/>
        <v>6</v>
      </c>
      <c r="E126">
        <v>1000</v>
      </c>
      <c r="F126">
        <v>49890</v>
      </c>
      <c r="G126">
        <f>workdata!B126</f>
        <v>0</v>
      </c>
      <c r="H126">
        <f t="shared" si="9"/>
        <v>0</v>
      </c>
      <c r="I126" s="217">
        <f>IFERROR(workdata!B126*1000*AUX!H126/(AUX!K126*50000),0)</f>
        <v>0</v>
      </c>
      <c r="J126" s="218">
        <f t="shared" si="10"/>
        <v>0</v>
      </c>
      <c r="K126" s="222">
        <f>AVERAGE(workdata!C126:F126)</f>
        <v>0</v>
      </c>
      <c r="L126" s="3">
        <f t="shared" si="11"/>
        <v>0</v>
      </c>
      <c r="M126" s="217">
        <f>IFERROR(IF(workdata!H126&gt;=0.75*MAX(workdata!$H126:$Y126),1,workdata!H126/MAX(workdata!$H126:$Y126)),0)*$H126</f>
        <v>0</v>
      </c>
      <c r="N126" s="217">
        <f>IFERROR(IF(workdata!I126&gt;=0.75*MAX(workdata!$H126:$Y126),1,workdata!I126/MAX(workdata!$H126:$Y126)),0)*$H126</f>
        <v>0</v>
      </c>
      <c r="O126" s="217">
        <f>IFERROR(IF(workdata!J126&gt;=0.75*MAX(workdata!$H126:$Y126),1,workdata!J126/MAX(workdata!$H126:$Y126)),0)*$H126</f>
        <v>0</v>
      </c>
      <c r="P126" s="217">
        <f>IFERROR(IF(workdata!K126&gt;=0.75*MAX(workdata!$H126:$Y126),1,workdata!K126/MAX(workdata!$H126:$Y126)),0)*$H126</f>
        <v>0</v>
      </c>
      <c r="Q126" s="217">
        <f>IFERROR(IF(workdata!L126&gt;=0.75*MAX(workdata!$H126:$Y126),1,workdata!L126/MAX(workdata!$H126:$Y126)),0)*$H126</f>
        <v>0</v>
      </c>
      <c r="R126" s="217">
        <f>IFERROR(IF(workdata!M126&gt;=0.75*MAX(workdata!$H126:$Y126),1,workdata!M126/MAX(workdata!$H126:$Y126)),0)*$H126</f>
        <v>0</v>
      </c>
      <c r="S126" s="217">
        <f>IFERROR(IF(workdata!N126&gt;=0.75*MAX(workdata!$H126:$Y126),1,workdata!N126/MAX(workdata!$H126:$Y126)),0)*$H126</f>
        <v>0</v>
      </c>
      <c r="T126" s="217">
        <f>IFERROR(IF(workdata!O126&gt;=0.75*MAX(workdata!$H126:$Y126),1,workdata!O126/MAX(workdata!$H126:$Y126)),0)*$H126</f>
        <v>0</v>
      </c>
      <c r="U126" s="217">
        <f>IFERROR(IF(workdata!P126&gt;=0.75*MAX(workdata!$H126:$Y126),1,workdata!P126/MAX(workdata!$H126:$Y126)),0)*$H126</f>
        <v>0</v>
      </c>
      <c r="V126" s="217">
        <f>IFERROR(IF(workdata!Q126&gt;=0.75*MAX(workdata!$H126:$Y126),1,workdata!Q126/MAX(workdata!$H126:$Y126)),0)*$H126</f>
        <v>0</v>
      </c>
      <c r="W126" s="217">
        <f>IFERROR(IF(workdata!R126&gt;=0.75*MAX(workdata!$H126:$Y126),1,workdata!R126/MAX(workdata!$H126:$Y126)),0)*$H126</f>
        <v>0</v>
      </c>
      <c r="X126" s="217">
        <f>IFERROR(IF(workdata!S126&gt;=0.75*MAX(workdata!$H126:$Y126),1,workdata!S126/MAX(workdata!$H126:$Y126)),0)*$H126</f>
        <v>0</v>
      </c>
      <c r="Y126" s="217">
        <f>IFERROR(IF(workdata!T126&gt;=0.75*MAX(workdata!$H126:$Y126),1,workdata!T126/MAX(workdata!$H126:$Y126)),0)*$H126</f>
        <v>0</v>
      </c>
      <c r="Z126" s="217">
        <f>IFERROR(IF(workdata!U126&gt;=0.75*MAX(workdata!$H126:$Y126),1,workdata!U126/MAX(workdata!$H126:$Y126)),0)*$H126</f>
        <v>0</v>
      </c>
      <c r="AA126" s="217">
        <f>IFERROR(IF(workdata!V126&gt;=0.75*MAX(workdata!$H126:$Y126),1,workdata!V126/MAX(workdata!$H126:$Y126)),0)*$H126</f>
        <v>0</v>
      </c>
      <c r="AB126" s="217">
        <f>IFERROR(IF(workdata!W126&gt;=0.75*MAX(workdata!$H126:$Y126),1,workdata!W126/MAX(workdata!$H126:$Y126)),0)*$H126</f>
        <v>0</v>
      </c>
      <c r="AC126" s="217">
        <f>IFERROR(IF(workdata!X126&gt;=0.75*MAX(workdata!$H126:$Y126),1,workdata!X126/MAX(workdata!$H126:$Y126)),0)*$H126</f>
        <v>0</v>
      </c>
      <c r="AD126" s="217">
        <f>IFERROR(IF(workdata!Y126&gt;=0.75*MAX(workdata!$H126:$Y126),1,workdata!Y126/MAX(workdata!$H126:$Y126)),0)*$H126</f>
        <v>0</v>
      </c>
    </row>
    <row r="127" spans="1:30" x14ac:dyDescent="0.25">
      <c r="A127" s="1">
        <f>workdata!A127</f>
        <v>45479.083333333336</v>
      </c>
      <c r="B127">
        <f t="shared" si="7"/>
        <v>2024</v>
      </c>
      <c r="C127">
        <f t="shared" si="8"/>
        <v>7</v>
      </c>
      <c r="D127">
        <f t="shared" si="6"/>
        <v>6</v>
      </c>
      <c r="E127">
        <v>1000</v>
      </c>
      <c r="F127">
        <v>49890</v>
      </c>
      <c r="G127">
        <f>workdata!B127</f>
        <v>0</v>
      </c>
      <c r="H127">
        <f t="shared" si="9"/>
        <v>0</v>
      </c>
      <c r="I127" s="217">
        <f>IFERROR(workdata!B127*1000*AUX!H127/(AUX!K127*50000),0)</f>
        <v>0</v>
      </c>
      <c r="J127" s="218">
        <f t="shared" si="10"/>
        <v>0</v>
      </c>
      <c r="K127" s="222">
        <f>AVERAGE(workdata!C127:F127)</f>
        <v>0</v>
      </c>
      <c r="L127" s="3">
        <f t="shared" si="11"/>
        <v>0</v>
      </c>
      <c r="M127" s="217">
        <f>IFERROR(IF(workdata!H127&gt;=0.75*MAX(workdata!$H127:$Y127),1,workdata!H127/MAX(workdata!$H127:$Y127)),0)*$H127</f>
        <v>0</v>
      </c>
      <c r="N127" s="217">
        <f>IFERROR(IF(workdata!I127&gt;=0.75*MAX(workdata!$H127:$Y127),1,workdata!I127/MAX(workdata!$H127:$Y127)),0)*$H127</f>
        <v>0</v>
      </c>
      <c r="O127" s="217">
        <f>IFERROR(IF(workdata!J127&gt;=0.75*MAX(workdata!$H127:$Y127),1,workdata!J127/MAX(workdata!$H127:$Y127)),0)*$H127</f>
        <v>0</v>
      </c>
      <c r="P127" s="217">
        <f>IFERROR(IF(workdata!K127&gt;=0.75*MAX(workdata!$H127:$Y127),1,workdata!K127/MAX(workdata!$H127:$Y127)),0)*$H127</f>
        <v>0</v>
      </c>
      <c r="Q127" s="217">
        <f>IFERROR(IF(workdata!L127&gt;=0.75*MAX(workdata!$H127:$Y127),1,workdata!L127/MAX(workdata!$H127:$Y127)),0)*$H127</f>
        <v>0</v>
      </c>
      <c r="R127" s="217">
        <f>IFERROR(IF(workdata!M127&gt;=0.75*MAX(workdata!$H127:$Y127),1,workdata!M127/MAX(workdata!$H127:$Y127)),0)*$H127</f>
        <v>0</v>
      </c>
      <c r="S127" s="217">
        <f>IFERROR(IF(workdata!N127&gt;=0.75*MAX(workdata!$H127:$Y127),1,workdata!N127/MAX(workdata!$H127:$Y127)),0)*$H127</f>
        <v>0</v>
      </c>
      <c r="T127" s="217">
        <f>IFERROR(IF(workdata!O127&gt;=0.75*MAX(workdata!$H127:$Y127),1,workdata!O127/MAX(workdata!$H127:$Y127)),0)*$H127</f>
        <v>0</v>
      </c>
      <c r="U127" s="217">
        <f>IFERROR(IF(workdata!P127&gt;=0.75*MAX(workdata!$H127:$Y127),1,workdata!P127/MAX(workdata!$H127:$Y127)),0)*$H127</f>
        <v>0</v>
      </c>
      <c r="V127" s="217">
        <f>IFERROR(IF(workdata!Q127&gt;=0.75*MAX(workdata!$H127:$Y127),1,workdata!Q127/MAX(workdata!$H127:$Y127)),0)*$H127</f>
        <v>0</v>
      </c>
      <c r="W127" s="217">
        <f>IFERROR(IF(workdata!R127&gt;=0.75*MAX(workdata!$H127:$Y127),1,workdata!R127/MAX(workdata!$H127:$Y127)),0)*$H127</f>
        <v>0</v>
      </c>
      <c r="X127" s="217">
        <f>IFERROR(IF(workdata!S127&gt;=0.75*MAX(workdata!$H127:$Y127),1,workdata!S127/MAX(workdata!$H127:$Y127)),0)*$H127</f>
        <v>0</v>
      </c>
      <c r="Y127" s="217">
        <f>IFERROR(IF(workdata!T127&gt;=0.75*MAX(workdata!$H127:$Y127),1,workdata!T127/MAX(workdata!$H127:$Y127)),0)*$H127</f>
        <v>0</v>
      </c>
      <c r="Z127" s="217">
        <f>IFERROR(IF(workdata!U127&gt;=0.75*MAX(workdata!$H127:$Y127),1,workdata!U127/MAX(workdata!$H127:$Y127)),0)*$H127</f>
        <v>0</v>
      </c>
      <c r="AA127" s="217">
        <f>IFERROR(IF(workdata!V127&gt;=0.75*MAX(workdata!$H127:$Y127),1,workdata!V127/MAX(workdata!$H127:$Y127)),0)*$H127</f>
        <v>0</v>
      </c>
      <c r="AB127" s="217">
        <f>IFERROR(IF(workdata!W127&gt;=0.75*MAX(workdata!$H127:$Y127),1,workdata!W127/MAX(workdata!$H127:$Y127)),0)*$H127</f>
        <v>0</v>
      </c>
      <c r="AC127" s="217">
        <f>IFERROR(IF(workdata!X127&gt;=0.75*MAX(workdata!$H127:$Y127),1,workdata!X127/MAX(workdata!$H127:$Y127)),0)*$H127</f>
        <v>0</v>
      </c>
      <c r="AD127" s="217">
        <f>IFERROR(IF(workdata!Y127&gt;=0.75*MAX(workdata!$H127:$Y127),1,workdata!Y127/MAX(workdata!$H127:$Y127)),0)*$H127</f>
        <v>0</v>
      </c>
    </row>
    <row r="128" spans="1:30" x14ac:dyDescent="0.25">
      <c r="A128" s="1">
        <f>workdata!A128</f>
        <v>45479.125</v>
      </c>
      <c r="B128">
        <f t="shared" si="7"/>
        <v>2024</v>
      </c>
      <c r="C128">
        <f t="shared" si="8"/>
        <v>7</v>
      </c>
      <c r="D128">
        <f t="shared" si="6"/>
        <v>6</v>
      </c>
      <c r="E128">
        <v>1000</v>
      </c>
      <c r="F128">
        <v>49890</v>
      </c>
      <c r="G128">
        <f>workdata!B128</f>
        <v>0</v>
      </c>
      <c r="H128">
        <f t="shared" si="9"/>
        <v>0</v>
      </c>
      <c r="I128" s="217">
        <f>IFERROR(workdata!B128*1000*AUX!H128/(AUX!K128*50000),0)</f>
        <v>0</v>
      </c>
      <c r="J128" s="218">
        <f t="shared" si="10"/>
        <v>0</v>
      </c>
      <c r="K128" s="222">
        <f>AVERAGE(workdata!C128:F128)</f>
        <v>0</v>
      </c>
      <c r="L128" s="3">
        <f t="shared" si="11"/>
        <v>0</v>
      </c>
      <c r="M128" s="217">
        <f>IFERROR(IF(workdata!H128&gt;=0.75*MAX(workdata!$H128:$Y128),1,workdata!H128/MAX(workdata!$H128:$Y128)),0)*$H128</f>
        <v>0</v>
      </c>
      <c r="N128" s="217">
        <f>IFERROR(IF(workdata!I128&gt;=0.75*MAX(workdata!$H128:$Y128),1,workdata!I128/MAX(workdata!$H128:$Y128)),0)*$H128</f>
        <v>0</v>
      </c>
      <c r="O128" s="217">
        <f>IFERROR(IF(workdata!J128&gt;=0.75*MAX(workdata!$H128:$Y128),1,workdata!J128/MAX(workdata!$H128:$Y128)),0)*$H128</f>
        <v>0</v>
      </c>
      <c r="P128" s="217">
        <f>IFERROR(IF(workdata!K128&gt;=0.75*MAX(workdata!$H128:$Y128),1,workdata!K128/MAX(workdata!$H128:$Y128)),0)*$H128</f>
        <v>0</v>
      </c>
      <c r="Q128" s="217">
        <f>IFERROR(IF(workdata!L128&gt;=0.75*MAX(workdata!$H128:$Y128),1,workdata!L128/MAX(workdata!$H128:$Y128)),0)*$H128</f>
        <v>0</v>
      </c>
      <c r="R128" s="217">
        <f>IFERROR(IF(workdata!M128&gt;=0.75*MAX(workdata!$H128:$Y128),1,workdata!M128/MAX(workdata!$H128:$Y128)),0)*$H128</f>
        <v>0</v>
      </c>
      <c r="S128" s="217">
        <f>IFERROR(IF(workdata!N128&gt;=0.75*MAX(workdata!$H128:$Y128),1,workdata!N128/MAX(workdata!$H128:$Y128)),0)*$H128</f>
        <v>0</v>
      </c>
      <c r="T128" s="217">
        <f>IFERROR(IF(workdata!O128&gt;=0.75*MAX(workdata!$H128:$Y128),1,workdata!O128/MAX(workdata!$H128:$Y128)),0)*$H128</f>
        <v>0</v>
      </c>
      <c r="U128" s="217">
        <f>IFERROR(IF(workdata!P128&gt;=0.75*MAX(workdata!$H128:$Y128),1,workdata!P128/MAX(workdata!$H128:$Y128)),0)*$H128</f>
        <v>0</v>
      </c>
      <c r="V128" s="217">
        <f>IFERROR(IF(workdata!Q128&gt;=0.75*MAX(workdata!$H128:$Y128),1,workdata!Q128/MAX(workdata!$H128:$Y128)),0)*$H128</f>
        <v>0</v>
      </c>
      <c r="W128" s="217">
        <f>IFERROR(IF(workdata!R128&gt;=0.75*MAX(workdata!$H128:$Y128),1,workdata!R128/MAX(workdata!$H128:$Y128)),0)*$H128</f>
        <v>0</v>
      </c>
      <c r="X128" s="217">
        <f>IFERROR(IF(workdata!S128&gt;=0.75*MAX(workdata!$H128:$Y128),1,workdata!S128/MAX(workdata!$H128:$Y128)),0)*$H128</f>
        <v>0</v>
      </c>
      <c r="Y128" s="217">
        <f>IFERROR(IF(workdata!T128&gt;=0.75*MAX(workdata!$H128:$Y128),1,workdata!T128/MAX(workdata!$H128:$Y128)),0)*$H128</f>
        <v>0</v>
      </c>
      <c r="Z128" s="217">
        <f>IFERROR(IF(workdata!U128&gt;=0.75*MAX(workdata!$H128:$Y128),1,workdata!U128/MAX(workdata!$H128:$Y128)),0)*$H128</f>
        <v>0</v>
      </c>
      <c r="AA128" s="217">
        <f>IFERROR(IF(workdata!V128&gt;=0.75*MAX(workdata!$H128:$Y128),1,workdata!V128/MAX(workdata!$H128:$Y128)),0)*$H128</f>
        <v>0</v>
      </c>
      <c r="AB128" s="217">
        <f>IFERROR(IF(workdata!W128&gt;=0.75*MAX(workdata!$H128:$Y128),1,workdata!W128/MAX(workdata!$H128:$Y128)),0)*$H128</f>
        <v>0</v>
      </c>
      <c r="AC128" s="217">
        <f>IFERROR(IF(workdata!X128&gt;=0.75*MAX(workdata!$H128:$Y128),1,workdata!X128/MAX(workdata!$H128:$Y128)),0)*$H128</f>
        <v>0</v>
      </c>
      <c r="AD128" s="217">
        <f>IFERROR(IF(workdata!Y128&gt;=0.75*MAX(workdata!$H128:$Y128),1,workdata!Y128/MAX(workdata!$H128:$Y128)),0)*$H128</f>
        <v>0</v>
      </c>
    </row>
    <row r="129" spans="1:30" x14ac:dyDescent="0.25">
      <c r="A129" s="1">
        <f>workdata!A129</f>
        <v>45479.166666666664</v>
      </c>
      <c r="B129">
        <f t="shared" si="7"/>
        <v>2024</v>
      </c>
      <c r="C129">
        <f t="shared" si="8"/>
        <v>7</v>
      </c>
      <c r="D129">
        <f t="shared" si="6"/>
        <v>6</v>
      </c>
      <c r="E129">
        <v>1000</v>
      </c>
      <c r="F129">
        <v>49890</v>
      </c>
      <c r="G129">
        <f>workdata!B129</f>
        <v>0</v>
      </c>
      <c r="H129">
        <f t="shared" si="9"/>
        <v>0</v>
      </c>
      <c r="I129" s="217">
        <f>IFERROR(workdata!B129*1000*AUX!H129/(AUX!K129*50000),0)</f>
        <v>0</v>
      </c>
      <c r="J129" s="218">
        <f t="shared" si="10"/>
        <v>0</v>
      </c>
      <c r="K129" s="222">
        <f>AVERAGE(workdata!C129:F129)</f>
        <v>0</v>
      </c>
      <c r="L129" s="3">
        <f t="shared" si="11"/>
        <v>0</v>
      </c>
      <c r="M129" s="217">
        <f>IFERROR(IF(workdata!H129&gt;=0.75*MAX(workdata!$H129:$Y129),1,workdata!H129/MAX(workdata!$H129:$Y129)),0)*$H129</f>
        <v>0</v>
      </c>
      <c r="N129" s="217">
        <f>IFERROR(IF(workdata!I129&gt;=0.75*MAX(workdata!$H129:$Y129),1,workdata!I129/MAX(workdata!$H129:$Y129)),0)*$H129</f>
        <v>0</v>
      </c>
      <c r="O129" s="217">
        <f>IFERROR(IF(workdata!J129&gt;=0.75*MAX(workdata!$H129:$Y129),1,workdata!J129/MAX(workdata!$H129:$Y129)),0)*$H129</f>
        <v>0</v>
      </c>
      <c r="P129" s="217">
        <f>IFERROR(IF(workdata!K129&gt;=0.75*MAX(workdata!$H129:$Y129),1,workdata!K129/MAX(workdata!$H129:$Y129)),0)*$H129</f>
        <v>0</v>
      </c>
      <c r="Q129" s="217">
        <f>IFERROR(IF(workdata!L129&gt;=0.75*MAX(workdata!$H129:$Y129),1,workdata!L129/MAX(workdata!$H129:$Y129)),0)*$H129</f>
        <v>0</v>
      </c>
      <c r="R129" s="217">
        <f>IFERROR(IF(workdata!M129&gt;=0.75*MAX(workdata!$H129:$Y129),1,workdata!M129/MAX(workdata!$H129:$Y129)),0)*$H129</f>
        <v>0</v>
      </c>
      <c r="S129" s="217">
        <f>IFERROR(IF(workdata!N129&gt;=0.75*MAX(workdata!$H129:$Y129),1,workdata!N129/MAX(workdata!$H129:$Y129)),0)*$H129</f>
        <v>0</v>
      </c>
      <c r="T129" s="217">
        <f>IFERROR(IF(workdata!O129&gt;=0.75*MAX(workdata!$H129:$Y129),1,workdata!O129/MAX(workdata!$H129:$Y129)),0)*$H129</f>
        <v>0</v>
      </c>
      <c r="U129" s="217">
        <f>IFERROR(IF(workdata!P129&gt;=0.75*MAX(workdata!$H129:$Y129),1,workdata!P129/MAX(workdata!$H129:$Y129)),0)*$H129</f>
        <v>0</v>
      </c>
      <c r="V129" s="217">
        <f>IFERROR(IF(workdata!Q129&gt;=0.75*MAX(workdata!$H129:$Y129),1,workdata!Q129/MAX(workdata!$H129:$Y129)),0)*$H129</f>
        <v>0</v>
      </c>
      <c r="W129" s="217">
        <f>IFERROR(IF(workdata!R129&gt;=0.75*MAX(workdata!$H129:$Y129),1,workdata!R129/MAX(workdata!$H129:$Y129)),0)*$H129</f>
        <v>0</v>
      </c>
      <c r="X129" s="217">
        <f>IFERROR(IF(workdata!S129&gt;=0.75*MAX(workdata!$H129:$Y129),1,workdata!S129/MAX(workdata!$H129:$Y129)),0)*$H129</f>
        <v>0</v>
      </c>
      <c r="Y129" s="217">
        <f>IFERROR(IF(workdata!T129&gt;=0.75*MAX(workdata!$H129:$Y129),1,workdata!T129/MAX(workdata!$H129:$Y129)),0)*$H129</f>
        <v>0</v>
      </c>
      <c r="Z129" s="217">
        <f>IFERROR(IF(workdata!U129&gt;=0.75*MAX(workdata!$H129:$Y129),1,workdata!U129/MAX(workdata!$H129:$Y129)),0)*$H129</f>
        <v>0</v>
      </c>
      <c r="AA129" s="217">
        <f>IFERROR(IF(workdata!V129&gt;=0.75*MAX(workdata!$H129:$Y129),1,workdata!V129/MAX(workdata!$H129:$Y129)),0)*$H129</f>
        <v>0</v>
      </c>
      <c r="AB129" s="217">
        <f>IFERROR(IF(workdata!W129&gt;=0.75*MAX(workdata!$H129:$Y129),1,workdata!W129/MAX(workdata!$H129:$Y129)),0)*$H129</f>
        <v>0</v>
      </c>
      <c r="AC129" s="217">
        <f>IFERROR(IF(workdata!X129&gt;=0.75*MAX(workdata!$H129:$Y129),1,workdata!X129/MAX(workdata!$H129:$Y129)),0)*$H129</f>
        <v>0</v>
      </c>
      <c r="AD129" s="217">
        <f>IFERROR(IF(workdata!Y129&gt;=0.75*MAX(workdata!$H129:$Y129),1,workdata!Y129/MAX(workdata!$H129:$Y129)),0)*$H129</f>
        <v>0</v>
      </c>
    </row>
    <row r="130" spans="1:30" x14ac:dyDescent="0.25">
      <c r="A130" s="1">
        <f>workdata!A130</f>
        <v>45479.208333333336</v>
      </c>
      <c r="B130">
        <f t="shared" si="7"/>
        <v>2024</v>
      </c>
      <c r="C130">
        <f t="shared" si="8"/>
        <v>7</v>
      </c>
      <c r="D130">
        <f t="shared" si="6"/>
        <v>6</v>
      </c>
      <c r="E130">
        <v>1000</v>
      </c>
      <c r="F130">
        <v>49890</v>
      </c>
      <c r="G130">
        <f>workdata!B130</f>
        <v>0</v>
      </c>
      <c r="H130">
        <f t="shared" si="9"/>
        <v>0</v>
      </c>
      <c r="I130" s="217">
        <f>IFERROR(workdata!B130*1000*AUX!H130/(AUX!K130*50000),0)</f>
        <v>0</v>
      </c>
      <c r="J130" s="218">
        <f t="shared" si="10"/>
        <v>0</v>
      </c>
      <c r="K130" s="222">
        <f>AVERAGE(workdata!C130:F130)</f>
        <v>0</v>
      </c>
      <c r="L130" s="3">
        <f t="shared" si="11"/>
        <v>0</v>
      </c>
      <c r="M130" s="217">
        <f>IFERROR(IF(workdata!H130&gt;=0.75*MAX(workdata!$H130:$Y130),1,workdata!H130/MAX(workdata!$H130:$Y130)),0)*$H130</f>
        <v>0</v>
      </c>
      <c r="N130" s="217">
        <f>IFERROR(IF(workdata!I130&gt;=0.75*MAX(workdata!$H130:$Y130),1,workdata!I130/MAX(workdata!$H130:$Y130)),0)*$H130</f>
        <v>0</v>
      </c>
      <c r="O130" s="217">
        <f>IFERROR(IF(workdata!J130&gt;=0.75*MAX(workdata!$H130:$Y130),1,workdata!J130/MAX(workdata!$H130:$Y130)),0)*$H130</f>
        <v>0</v>
      </c>
      <c r="P130" s="217">
        <f>IFERROR(IF(workdata!K130&gt;=0.75*MAX(workdata!$H130:$Y130),1,workdata!K130/MAX(workdata!$H130:$Y130)),0)*$H130</f>
        <v>0</v>
      </c>
      <c r="Q130" s="217">
        <f>IFERROR(IF(workdata!L130&gt;=0.75*MAX(workdata!$H130:$Y130),1,workdata!L130/MAX(workdata!$H130:$Y130)),0)*$H130</f>
        <v>0</v>
      </c>
      <c r="R130" s="217">
        <f>IFERROR(IF(workdata!M130&gt;=0.75*MAX(workdata!$H130:$Y130),1,workdata!M130/MAX(workdata!$H130:$Y130)),0)*$H130</f>
        <v>0</v>
      </c>
      <c r="S130" s="217">
        <f>IFERROR(IF(workdata!N130&gt;=0.75*MAX(workdata!$H130:$Y130),1,workdata!N130/MAX(workdata!$H130:$Y130)),0)*$H130</f>
        <v>0</v>
      </c>
      <c r="T130" s="217">
        <f>IFERROR(IF(workdata!O130&gt;=0.75*MAX(workdata!$H130:$Y130),1,workdata!O130/MAX(workdata!$H130:$Y130)),0)*$H130</f>
        <v>0</v>
      </c>
      <c r="U130" s="217">
        <f>IFERROR(IF(workdata!P130&gt;=0.75*MAX(workdata!$H130:$Y130),1,workdata!P130/MAX(workdata!$H130:$Y130)),0)*$H130</f>
        <v>0</v>
      </c>
      <c r="V130" s="217">
        <f>IFERROR(IF(workdata!Q130&gt;=0.75*MAX(workdata!$H130:$Y130),1,workdata!Q130/MAX(workdata!$H130:$Y130)),0)*$H130</f>
        <v>0</v>
      </c>
      <c r="W130" s="217">
        <f>IFERROR(IF(workdata!R130&gt;=0.75*MAX(workdata!$H130:$Y130),1,workdata!R130/MAX(workdata!$H130:$Y130)),0)*$H130</f>
        <v>0</v>
      </c>
      <c r="X130" s="217">
        <f>IFERROR(IF(workdata!S130&gt;=0.75*MAX(workdata!$H130:$Y130),1,workdata!S130/MAX(workdata!$H130:$Y130)),0)*$H130</f>
        <v>0</v>
      </c>
      <c r="Y130" s="217">
        <f>IFERROR(IF(workdata!T130&gt;=0.75*MAX(workdata!$H130:$Y130),1,workdata!T130/MAX(workdata!$H130:$Y130)),0)*$H130</f>
        <v>0</v>
      </c>
      <c r="Z130" s="217">
        <f>IFERROR(IF(workdata!U130&gt;=0.75*MAX(workdata!$H130:$Y130),1,workdata!U130/MAX(workdata!$H130:$Y130)),0)*$H130</f>
        <v>0</v>
      </c>
      <c r="AA130" s="217">
        <f>IFERROR(IF(workdata!V130&gt;=0.75*MAX(workdata!$H130:$Y130),1,workdata!V130/MAX(workdata!$H130:$Y130)),0)*$H130</f>
        <v>0</v>
      </c>
      <c r="AB130" s="217">
        <f>IFERROR(IF(workdata!W130&gt;=0.75*MAX(workdata!$H130:$Y130),1,workdata!W130/MAX(workdata!$H130:$Y130)),0)*$H130</f>
        <v>0</v>
      </c>
      <c r="AC130" s="217">
        <f>IFERROR(IF(workdata!X130&gt;=0.75*MAX(workdata!$H130:$Y130),1,workdata!X130/MAX(workdata!$H130:$Y130)),0)*$H130</f>
        <v>0</v>
      </c>
      <c r="AD130" s="217">
        <f>IFERROR(IF(workdata!Y130&gt;=0.75*MAX(workdata!$H130:$Y130),1,workdata!Y130/MAX(workdata!$H130:$Y130)),0)*$H130</f>
        <v>0</v>
      </c>
    </row>
    <row r="131" spans="1:30" x14ac:dyDescent="0.25">
      <c r="A131" s="1">
        <f>workdata!A131</f>
        <v>45479.25</v>
      </c>
      <c r="B131">
        <f t="shared" si="7"/>
        <v>2024</v>
      </c>
      <c r="C131">
        <f t="shared" si="8"/>
        <v>7</v>
      </c>
      <c r="D131">
        <f t="shared" si="6"/>
        <v>6</v>
      </c>
      <c r="E131">
        <v>1000</v>
      </c>
      <c r="F131">
        <v>49890</v>
      </c>
      <c r="G131">
        <f>workdata!B131</f>
        <v>0</v>
      </c>
      <c r="H131">
        <f t="shared" si="9"/>
        <v>0</v>
      </c>
      <c r="I131" s="217">
        <f>IFERROR(workdata!B131*1000*AUX!H131/(AUX!K131*50000),0)</f>
        <v>0</v>
      </c>
      <c r="J131" s="218">
        <f t="shared" si="10"/>
        <v>0</v>
      </c>
      <c r="K131" s="222">
        <f>AVERAGE(workdata!C131:F131)</f>
        <v>0</v>
      </c>
      <c r="L131" s="3">
        <f t="shared" si="11"/>
        <v>0</v>
      </c>
      <c r="M131" s="217">
        <f>IFERROR(IF(workdata!H131&gt;=0.75*MAX(workdata!$H131:$Y131),1,workdata!H131/MAX(workdata!$H131:$Y131)),0)*$H131</f>
        <v>0</v>
      </c>
      <c r="N131" s="217">
        <f>IFERROR(IF(workdata!I131&gt;=0.75*MAX(workdata!$H131:$Y131),1,workdata!I131/MAX(workdata!$H131:$Y131)),0)*$H131</f>
        <v>0</v>
      </c>
      <c r="O131" s="217">
        <f>IFERROR(IF(workdata!J131&gt;=0.75*MAX(workdata!$H131:$Y131),1,workdata!J131/MAX(workdata!$H131:$Y131)),0)*$H131</f>
        <v>0</v>
      </c>
      <c r="P131" s="217">
        <f>IFERROR(IF(workdata!K131&gt;=0.75*MAX(workdata!$H131:$Y131),1,workdata!K131/MAX(workdata!$H131:$Y131)),0)*$H131</f>
        <v>0</v>
      </c>
      <c r="Q131" s="217">
        <f>IFERROR(IF(workdata!L131&gt;=0.75*MAX(workdata!$H131:$Y131),1,workdata!L131/MAX(workdata!$H131:$Y131)),0)*$H131</f>
        <v>0</v>
      </c>
      <c r="R131" s="217">
        <f>IFERROR(IF(workdata!M131&gt;=0.75*MAX(workdata!$H131:$Y131),1,workdata!M131/MAX(workdata!$H131:$Y131)),0)*$H131</f>
        <v>0</v>
      </c>
      <c r="S131" s="217">
        <f>IFERROR(IF(workdata!N131&gt;=0.75*MAX(workdata!$H131:$Y131),1,workdata!N131/MAX(workdata!$H131:$Y131)),0)*$H131</f>
        <v>0</v>
      </c>
      <c r="T131" s="217">
        <f>IFERROR(IF(workdata!O131&gt;=0.75*MAX(workdata!$H131:$Y131),1,workdata!O131/MAX(workdata!$H131:$Y131)),0)*$H131</f>
        <v>0</v>
      </c>
      <c r="U131" s="217">
        <f>IFERROR(IF(workdata!P131&gt;=0.75*MAX(workdata!$H131:$Y131),1,workdata!P131/MAX(workdata!$H131:$Y131)),0)*$H131</f>
        <v>0</v>
      </c>
      <c r="V131" s="217">
        <f>IFERROR(IF(workdata!Q131&gt;=0.75*MAX(workdata!$H131:$Y131),1,workdata!Q131/MAX(workdata!$H131:$Y131)),0)*$H131</f>
        <v>0</v>
      </c>
      <c r="W131" s="217">
        <f>IFERROR(IF(workdata!R131&gt;=0.75*MAX(workdata!$H131:$Y131),1,workdata!R131/MAX(workdata!$H131:$Y131)),0)*$H131</f>
        <v>0</v>
      </c>
      <c r="X131" s="217">
        <f>IFERROR(IF(workdata!S131&gt;=0.75*MAX(workdata!$H131:$Y131),1,workdata!S131/MAX(workdata!$H131:$Y131)),0)*$H131</f>
        <v>0</v>
      </c>
      <c r="Y131" s="217">
        <f>IFERROR(IF(workdata!T131&gt;=0.75*MAX(workdata!$H131:$Y131),1,workdata!T131/MAX(workdata!$H131:$Y131)),0)*$H131</f>
        <v>0</v>
      </c>
      <c r="Z131" s="217">
        <f>IFERROR(IF(workdata!U131&gt;=0.75*MAX(workdata!$H131:$Y131),1,workdata!U131/MAX(workdata!$H131:$Y131)),0)*$H131</f>
        <v>0</v>
      </c>
      <c r="AA131" s="217">
        <f>IFERROR(IF(workdata!V131&gt;=0.75*MAX(workdata!$H131:$Y131),1,workdata!V131/MAX(workdata!$H131:$Y131)),0)*$H131</f>
        <v>0</v>
      </c>
      <c r="AB131" s="217">
        <f>IFERROR(IF(workdata!W131&gt;=0.75*MAX(workdata!$H131:$Y131),1,workdata!W131/MAX(workdata!$H131:$Y131)),0)*$H131</f>
        <v>0</v>
      </c>
      <c r="AC131" s="217">
        <f>IFERROR(IF(workdata!X131&gt;=0.75*MAX(workdata!$H131:$Y131),1,workdata!X131/MAX(workdata!$H131:$Y131)),0)*$H131</f>
        <v>0</v>
      </c>
      <c r="AD131" s="217">
        <f>IFERROR(IF(workdata!Y131&gt;=0.75*MAX(workdata!$H131:$Y131),1,workdata!Y131/MAX(workdata!$H131:$Y131)),0)*$H131</f>
        <v>0</v>
      </c>
    </row>
    <row r="132" spans="1:30" x14ac:dyDescent="0.25">
      <c r="A132" s="1">
        <f>workdata!A132</f>
        <v>45479.291666666664</v>
      </c>
      <c r="B132">
        <f t="shared" si="7"/>
        <v>2024</v>
      </c>
      <c r="C132">
        <f t="shared" si="8"/>
        <v>7</v>
      </c>
      <c r="D132">
        <f t="shared" si="6"/>
        <v>6</v>
      </c>
      <c r="E132">
        <v>1000</v>
      </c>
      <c r="F132">
        <v>49890</v>
      </c>
      <c r="G132">
        <f>workdata!B132</f>
        <v>15</v>
      </c>
      <c r="H132">
        <f t="shared" si="9"/>
        <v>0</v>
      </c>
      <c r="I132" s="217">
        <f>IFERROR(workdata!B132*1000*AUX!H132/(AUX!K132*50000),0)</f>
        <v>0</v>
      </c>
      <c r="J132" s="218">
        <f t="shared" si="10"/>
        <v>0</v>
      </c>
      <c r="K132" s="222">
        <f>AVERAGE(workdata!C132:F132)</f>
        <v>2.4967499999999996</v>
      </c>
      <c r="L132" s="3">
        <f t="shared" si="11"/>
        <v>0</v>
      </c>
      <c r="M132" s="217">
        <f>IFERROR(IF(workdata!H132&gt;=0.75*MAX(workdata!$H132:$Y132),1,workdata!H132/MAX(workdata!$H132:$Y132)),0)*$H132</f>
        <v>0</v>
      </c>
      <c r="N132" s="217">
        <f>IFERROR(IF(workdata!I132&gt;=0.75*MAX(workdata!$H132:$Y132),1,workdata!I132/MAX(workdata!$H132:$Y132)),0)*$H132</f>
        <v>0</v>
      </c>
      <c r="O132" s="217">
        <f>IFERROR(IF(workdata!J132&gt;=0.75*MAX(workdata!$H132:$Y132),1,workdata!J132/MAX(workdata!$H132:$Y132)),0)*$H132</f>
        <v>0</v>
      </c>
      <c r="P132" s="217">
        <f>IFERROR(IF(workdata!K132&gt;=0.75*MAX(workdata!$H132:$Y132),1,workdata!K132/MAX(workdata!$H132:$Y132)),0)*$H132</f>
        <v>0</v>
      </c>
      <c r="Q132" s="217">
        <f>IFERROR(IF(workdata!L132&gt;=0.75*MAX(workdata!$H132:$Y132),1,workdata!L132/MAX(workdata!$H132:$Y132)),0)*$H132</f>
        <v>0</v>
      </c>
      <c r="R132" s="217">
        <f>IFERROR(IF(workdata!M132&gt;=0.75*MAX(workdata!$H132:$Y132),1,workdata!M132/MAX(workdata!$H132:$Y132)),0)*$H132</f>
        <v>0</v>
      </c>
      <c r="S132" s="217">
        <f>IFERROR(IF(workdata!N132&gt;=0.75*MAX(workdata!$H132:$Y132),1,workdata!N132/MAX(workdata!$H132:$Y132)),0)*$H132</f>
        <v>0</v>
      </c>
      <c r="T132" s="217">
        <f>IFERROR(IF(workdata!O132&gt;=0.75*MAX(workdata!$H132:$Y132),1,workdata!O132/MAX(workdata!$H132:$Y132)),0)*$H132</f>
        <v>0</v>
      </c>
      <c r="U132" s="217">
        <f>IFERROR(IF(workdata!P132&gt;=0.75*MAX(workdata!$H132:$Y132),1,workdata!P132/MAX(workdata!$H132:$Y132)),0)*$H132</f>
        <v>0</v>
      </c>
      <c r="V132" s="217">
        <f>IFERROR(IF(workdata!Q132&gt;=0.75*MAX(workdata!$H132:$Y132),1,workdata!Q132/MAX(workdata!$H132:$Y132)),0)*$H132</f>
        <v>0</v>
      </c>
      <c r="W132" s="217">
        <f>IFERROR(IF(workdata!R132&gt;=0.75*MAX(workdata!$H132:$Y132),1,workdata!R132/MAX(workdata!$H132:$Y132)),0)*$H132</f>
        <v>0</v>
      </c>
      <c r="X132" s="217">
        <f>IFERROR(IF(workdata!S132&gt;=0.75*MAX(workdata!$H132:$Y132),1,workdata!S132/MAX(workdata!$H132:$Y132)),0)*$H132</f>
        <v>0</v>
      </c>
      <c r="Y132" s="217">
        <f>IFERROR(IF(workdata!T132&gt;=0.75*MAX(workdata!$H132:$Y132),1,workdata!T132/MAX(workdata!$H132:$Y132)),0)*$H132</f>
        <v>0</v>
      </c>
      <c r="Z132" s="217">
        <f>IFERROR(IF(workdata!U132&gt;=0.75*MAX(workdata!$H132:$Y132),1,workdata!U132/MAX(workdata!$H132:$Y132)),0)*$H132</f>
        <v>0</v>
      </c>
      <c r="AA132" s="217">
        <f>IFERROR(IF(workdata!V132&gt;=0.75*MAX(workdata!$H132:$Y132),1,workdata!V132/MAX(workdata!$H132:$Y132)),0)*$H132</f>
        <v>0</v>
      </c>
      <c r="AB132" s="217">
        <f>IFERROR(IF(workdata!W132&gt;=0.75*MAX(workdata!$H132:$Y132),1,workdata!W132/MAX(workdata!$H132:$Y132)),0)*$H132</f>
        <v>0</v>
      </c>
      <c r="AC132" s="217">
        <f>IFERROR(IF(workdata!X132&gt;=0.75*MAX(workdata!$H132:$Y132),1,workdata!X132/MAX(workdata!$H132:$Y132)),0)*$H132</f>
        <v>0</v>
      </c>
      <c r="AD132" s="217">
        <f>IFERROR(IF(workdata!Y132&gt;=0.75*MAX(workdata!$H132:$Y132),1,workdata!Y132/MAX(workdata!$H132:$Y132)),0)*$H132</f>
        <v>0</v>
      </c>
    </row>
    <row r="133" spans="1:30" x14ac:dyDescent="0.25">
      <c r="A133" s="1">
        <f>workdata!A133</f>
        <v>45479.333333333336</v>
      </c>
      <c r="B133">
        <f t="shared" si="7"/>
        <v>2024</v>
      </c>
      <c r="C133">
        <f t="shared" si="8"/>
        <v>7</v>
      </c>
      <c r="D133">
        <f t="shared" ref="D133:D196" si="12">DAY(A133)</f>
        <v>6</v>
      </c>
      <c r="E133">
        <v>1000</v>
      </c>
      <c r="F133">
        <v>49890</v>
      </c>
      <c r="G133">
        <f>workdata!B133</f>
        <v>1044</v>
      </c>
      <c r="H133">
        <f t="shared" si="9"/>
        <v>0</v>
      </c>
      <c r="I133" s="217">
        <f>IFERROR(workdata!B133*1000*AUX!H133/(AUX!K133*50000),0)</f>
        <v>0</v>
      </c>
      <c r="J133" s="218">
        <f t="shared" si="10"/>
        <v>0</v>
      </c>
      <c r="K133" s="222">
        <f>AVERAGE(workdata!C133:F133)</f>
        <v>27.956499999999998</v>
      </c>
      <c r="L133" s="3">
        <f t="shared" si="11"/>
        <v>0</v>
      </c>
      <c r="M133" s="217">
        <f>IFERROR(IF(workdata!H133&gt;=0.75*MAX(workdata!$H133:$Y133),1,workdata!H133/MAX(workdata!$H133:$Y133)),0)*$H133</f>
        <v>0</v>
      </c>
      <c r="N133" s="217">
        <f>IFERROR(IF(workdata!I133&gt;=0.75*MAX(workdata!$H133:$Y133),1,workdata!I133/MAX(workdata!$H133:$Y133)),0)*$H133</f>
        <v>0</v>
      </c>
      <c r="O133" s="217">
        <f>IFERROR(IF(workdata!J133&gt;=0.75*MAX(workdata!$H133:$Y133),1,workdata!J133/MAX(workdata!$H133:$Y133)),0)*$H133</f>
        <v>0</v>
      </c>
      <c r="P133" s="217">
        <f>IFERROR(IF(workdata!K133&gt;=0.75*MAX(workdata!$H133:$Y133),1,workdata!K133/MAX(workdata!$H133:$Y133)),0)*$H133</f>
        <v>0</v>
      </c>
      <c r="Q133" s="217">
        <f>IFERROR(IF(workdata!L133&gt;=0.75*MAX(workdata!$H133:$Y133),1,workdata!L133/MAX(workdata!$H133:$Y133)),0)*$H133</f>
        <v>0</v>
      </c>
      <c r="R133" s="217">
        <f>IFERROR(IF(workdata!M133&gt;=0.75*MAX(workdata!$H133:$Y133),1,workdata!M133/MAX(workdata!$H133:$Y133)),0)*$H133</f>
        <v>0</v>
      </c>
      <c r="S133" s="217">
        <f>IFERROR(IF(workdata!N133&gt;=0.75*MAX(workdata!$H133:$Y133),1,workdata!N133/MAX(workdata!$H133:$Y133)),0)*$H133</f>
        <v>0</v>
      </c>
      <c r="T133" s="217">
        <f>IFERROR(IF(workdata!O133&gt;=0.75*MAX(workdata!$H133:$Y133),1,workdata!O133/MAX(workdata!$H133:$Y133)),0)*$H133</f>
        <v>0</v>
      </c>
      <c r="U133" s="217">
        <f>IFERROR(IF(workdata!P133&gt;=0.75*MAX(workdata!$H133:$Y133),1,workdata!P133/MAX(workdata!$H133:$Y133)),0)*$H133</f>
        <v>0</v>
      </c>
      <c r="V133" s="217">
        <f>IFERROR(IF(workdata!Q133&gt;=0.75*MAX(workdata!$H133:$Y133),1,workdata!Q133/MAX(workdata!$H133:$Y133)),0)*$H133</f>
        <v>0</v>
      </c>
      <c r="W133" s="217">
        <f>IFERROR(IF(workdata!R133&gt;=0.75*MAX(workdata!$H133:$Y133),1,workdata!R133/MAX(workdata!$H133:$Y133)),0)*$H133</f>
        <v>0</v>
      </c>
      <c r="X133" s="217">
        <f>IFERROR(IF(workdata!S133&gt;=0.75*MAX(workdata!$H133:$Y133),1,workdata!S133/MAX(workdata!$H133:$Y133)),0)*$H133</f>
        <v>0</v>
      </c>
      <c r="Y133" s="217">
        <f>IFERROR(IF(workdata!T133&gt;=0.75*MAX(workdata!$H133:$Y133),1,workdata!T133/MAX(workdata!$H133:$Y133)),0)*$H133</f>
        <v>0</v>
      </c>
      <c r="Z133" s="217">
        <f>IFERROR(IF(workdata!U133&gt;=0.75*MAX(workdata!$H133:$Y133),1,workdata!U133/MAX(workdata!$H133:$Y133)),0)*$H133</f>
        <v>0</v>
      </c>
      <c r="AA133" s="217">
        <f>IFERROR(IF(workdata!V133&gt;=0.75*MAX(workdata!$H133:$Y133),1,workdata!V133/MAX(workdata!$H133:$Y133)),0)*$H133</f>
        <v>0</v>
      </c>
      <c r="AB133" s="217">
        <f>IFERROR(IF(workdata!W133&gt;=0.75*MAX(workdata!$H133:$Y133),1,workdata!W133/MAX(workdata!$H133:$Y133)),0)*$H133</f>
        <v>0</v>
      </c>
      <c r="AC133" s="217">
        <f>IFERROR(IF(workdata!X133&gt;=0.75*MAX(workdata!$H133:$Y133),1,workdata!X133/MAX(workdata!$H133:$Y133)),0)*$H133</f>
        <v>0</v>
      </c>
      <c r="AD133" s="217">
        <f>IFERROR(IF(workdata!Y133&gt;=0.75*MAX(workdata!$H133:$Y133),1,workdata!Y133/MAX(workdata!$H133:$Y133)),0)*$H133</f>
        <v>0</v>
      </c>
    </row>
    <row r="134" spans="1:30" x14ac:dyDescent="0.25">
      <c r="A134" s="1">
        <f>workdata!A134</f>
        <v>45479.375</v>
      </c>
      <c r="B134">
        <f t="shared" ref="B134:B197" si="13">YEAR(A134)</f>
        <v>2024</v>
      </c>
      <c r="C134">
        <f t="shared" ref="C134:C197" si="14">MONTH(A134)</f>
        <v>7</v>
      </c>
      <c r="D134">
        <f t="shared" si="12"/>
        <v>6</v>
      </c>
      <c r="E134">
        <v>1000</v>
      </c>
      <c r="F134">
        <v>49890</v>
      </c>
      <c r="G134">
        <f>workdata!B134</f>
        <v>4508</v>
      </c>
      <c r="H134">
        <f t="shared" ref="H134:H197" si="15">IF(K134&gt;=100,1,0)</f>
        <v>0</v>
      </c>
      <c r="I134" s="217">
        <f>IFERROR(workdata!B134*1000*AUX!H134/(AUX!K134*50000),0)</f>
        <v>0</v>
      </c>
      <c r="J134" s="218">
        <f t="shared" ref="J134:J197" si="16">AVERAGE(M134:AD134)</f>
        <v>0</v>
      </c>
      <c r="K134" s="222">
        <f>AVERAGE(workdata!C134:F134)</f>
        <v>91.13900000000001</v>
      </c>
      <c r="L134" s="3">
        <f t="shared" ref="L134:L197" si="17">I134*K134</f>
        <v>0</v>
      </c>
      <c r="M134" s="217">
        <f>IFERROR(IF(workdata!H134&gt;=0.75*MAX(workdata!$H134:$Y134),1,workdata!H134/MAX(workdata!$H134:$Y134)),0)*$H134</f>
        <v>0</v>
      </c>
      <c r="N134" s="217">
        <f>IFERROR(IF(workdata!I134&gt;=0.75*MAX(workdata!$H134:$Y134),1,workdata!I134/MAX(workdata!$H134:$Y134)),0)*$H134</f>
        <v>0</v>
      </c>
      <c r="O134" s="217">
        <f>IFERROR(IF(workdata!J134&gt;=0.75*MAX(workdata!$H134:$Y134),1,workdata!J134/MAX(workdata!$H134:$Y134)),0)*$H134</f>
        <v>0</v>
      </c>
      <c r="P134" s="217">
        <f>IFERROR(IF(workdata!K134&gt;=0.75*MAX(workdata!$H134:$Y134),1,workdata!K134/MAX(workdata!$H134:$Y134)),0)*$H134</f>
        <v>0</v>
      </c>
      <c r="Q134" s="217">
        <f>IFERROR(IF(workdata!L134&gt;=0.75*MAX(workdata!$H134:$Y134),1,workdata!L134/MAX(workdata!$H134:$Y134)),0)*$H134</f>
        <v>0</v>
      </c>
      <c r="R134" s="217">
        <f>IFERROR(IF(workdata!M134&gt;=0.75*MAX(workdata!$H134:$Y134),1,workdata!M134/MAX(workdata!$H134:$Y134)),0)*$H134</f>
        <v>0</v>
      </c>
      <c r="S134" s="217">
        <f>IFERROR(IF(workdata!N134&gt;=0.75*MAX(workdata!$H134:$Y134),1,workdata!N134/MAX(workdata!$H134:$Y134)),0)*$H134</f>
        <v>0</v>
      </c>
      <c r="T134" s="217">
        <f>IFERROR(IF(workdata!O134&gt;=0.75*MAX(workdata!$H134:$Y134),1,workdata!O134/MAX(workdata!$H134:$Y134)),0)*$H134</f>
        <v>0</v>
      </c>
      <c r="U134" s="217">
        <f>IFERROR(IF(workdata!P134&gt;=0.75*MAX(workdata!$H134:$Y134),1,workdata!P134/MAX(workdata!$H134:$Y134)),0)*$H134</f>
        <v>0</v>
      </c>
      <c r="V134" s="217">
        <f>IFERROR(IF(workdata!Q134&gt;=0.75*MAX(workdata!$H134:$Y134),1,workdata!Q134/MAX(workdata!$H134:$Y134)),0)*$H134</f>
        <v>0</v>
      </c>
      <c r="W134" s="217">
        <f>IFERROR(IF(workdata!R134&gt;=0.75*MAX(workdata!$H134:$Y134),1,workdata!R134/MAX(workdata!$H134:$Y134)),0)*$H134</f>
        <v>0</v>
      </c>
      <c r="X134" s="217">
        <f>IFERROR(IF(workdata!S134&gt;=0.75*MAX(workdata!$H134:$Y134),1,workdata!S134/MAX(workdata!$H134:$Y134)),0)*$H134</f>
        <v>0</v>
      </c>
      <c r="Y134" s="217">
        <f>IFERROR(IF(workdata!T134&gt;=0.75*MAX(workdata!$H134:$Y134),1,workdata!T134/MAX(workdata!$H134:$Y134)),0)*$H134</f>
        <v>0</v>
      </c>
      <c r="Z134" s="217">
        <f>IFERROR(IF(workdata!U134&gt;=0.75*MAX(workdata!$H134:$Y134),1,workdata!U134/MAX(workdata!$H134:$Y134)),0)*$H134</f>
        <v>0</v>
      </c>
      <c r="AA134" s="217">
        <f>IFERROR(IF(workdata!V134&gt;=0.75*MAX(workdata!$H134:$Y134),1,workdata!V134/MAX(workdata!$H134:$Y134)),0)*$H134</f>
        <v>0</v>
      </c>
      <c r="AB134" s="217">
        <f>IFERROR(IF(workdata!W134&gt;=0.75*MAX(workdata!$H134:$Y134),1,workdata!W134/MAX(workdata!$H134:$Y134)),0)*$H134</f>
        <v>0</v>
      </c>
      <c r="AC134" s="217">
        <f>IFERROR(IF(workdata!X134&gt;=0.75*MAX(workdata!$H134:$Y134),1,workdata!X134/MAX(workdata!$H134:$Y134)),0)*$H134</f>
        <v>0</v>
      </c>
      <c r="AD134" s="217">
        <f>IFERROR(IF(workdata!Y134&gt;=0.75*MAX(workdata!$H134:$Y134),1,workdata!Y134/MAX(workdata!$H134:$Y134)),0)*$H134</f>
        <v>0</v>
      </c>
    </row>
    <row r="135" spans="1:30" x14ac:dyDescent="0.25">
      <c r="A135" s="1">
        <f>workdata!A135</f>
        <v>45479.416666666664</v>
      </c>
      <c r="B135">
        <f t="shared" si="13"/>
        <v>2024</v>
      </c>
      <c r="C135">
        <f t="shared" si="14"/>
        <v>7</v>
      </c>
      <c r="D135">
        <f t="shared" si="12"/>
        <v>6</v>
      </c>
      <c r="E135">
        <v>1000</v>
      </c>
      <c r="F135">
        <v>49890</v>
      </c>
      <c r="G135">
        <f>workdata!B135</f>
        <v>5862</v>
      </c>
      <c r="H135">
        <f t="shared" si="15"/>
        <v>1</v>
      </c>
      <c r="I135" s="217">
        <f>IFERROR(workdata!B135*1000*AUX!H135/(AUX!K135*50000),0)</f>
        <v>0.97699999999999987</v>
      </c>
      <c r="J135" s="218">
        <f t="shared" si="16"/>
        <v>1</v>
      </c>
      <c r="K135" s="222">
        <f>AVERAGE(workdata!C135:F135)</f>
        <v>120.00000000000001</v>
      </c>
      <c r="L135" s="3">
        <f t="shared" si="17"/>
        <v>117.24</v>
      </c>
      <c r="M135" s="217">
        <f>IFERROR(IF(workdata!H135&gt;=0.75*MAX(workdata!$H135:$Y135),1,workdata!H135/MAX(workdata!$H135:$Y135)),0)*$H135</f>
        <v>1</v>
      </c>
      <c r="N135" s="217">
        <f>IFERROR(IF(workdata!I135&gt;=0.75*MAX(workdata!$H135:$Y135),1,workdata!I135/MAX(workdata!$H135:$Y135)),0)*$H135</f>
        <v>1</v>
      </c>
      <c r="O135" s="217">
        <f>IFERROR(IF(workdata!J135&gt;=0.75*MAX(workdata!$H135:$Y135),1,workdata!J135/MAX(workdata!$H135:$Y135)),0)*$H135</f>
        <v>1</v>
      </c>
      <c r="P135" s="217">
        <f>IFERROR(IF(workdata!K135&gt;=0.75*MAX(workdata!$H135:$Y135),1,workdata!K135/MAX(workdata!$H135:$Y135)),0)*$H135</f>
        <v>1</v>
      </c>
      <c r="Q135" s="217">
        <f>IFERROR(IF(workdata!L135&gt;=0.75*MAX(workdata!$H135:$Y135),1,workdata!L135/MAX(workdata!$H135:$Y135)),0)*$H135</f>
        <v>1</v>
      </c>
      <c r="R135" s="217">
        <f>IFERROR(IF(workdata!M135&gt;=0.75*MAX(workdata!$H135:$Y135),1,workdata!M135/MAX(workdata!$H135:$Y135)),0)*$H135</f>
        <v>1</v>
      </c>
      <c r="S135" s="217">
        <f>IFERROR(IF(workdata!N135&gt;=0.75*MAX(workdata!$H135:$Y135),1,workdata!N135/MAX(workdata!$H135:$Y135)),0)*$H135</f>
        <v>1</v>
      </c>
      <c r="T135" s="217">
        <f>IFERROR(IF(workdata!O135&gt;=0.75*MAX(workdata!$H135:$Y135),1,workdata!O135/MAX(workdata!$H135:$Y135)),0)*$H135</f>
        <v>1</v>
      </c>
      <c r="U135" s="217">
        <f>IFERROR(IF(workdata!P135&gt;=0.75*MAX(workdata!$H135:$Y135),1,workdata!P135/MAX(workdata!$H135:$Y135)),0)*$H135</f>
        <v>1</v>
      </c>
      <c r="V135" s="217">
        <f>IFERROR(IF(workdata!Q135&gt;=0.75*MAX(workdata!$H135:$Y135),1,workdata!Q135/MAX(workdata!$H135:$Y135)),0)*$H135</f>
        <v>1</v>
      </c>
      <c r="W135" s="217">
        <f>IFERROR(IF(workdata!R135&gt;=0.75*MAX(workdata!$H135:$Y135),1,workdata!R135/MAX(workdata!$H135:$Y135)),0)*$H135</f>
        <v>1</v>
      </c>
      <c r="X135" s="217">
        <f>IFERROR(IF(workdata!S135&gt;=0.75*MAX(workdata!$H135:$Y135),1,workdata!S135/MAX(workdata!$H135:$Y135)),0)*$H135</f>
        <v>1</v>
      </c>
      <c r="Y135" s="217">
        <f>IFERROR(IF(workdata!T135&gt;=0.75*MAX(workdata!$H135:$Y135),1,workdata!T135/MAX(workdata!$H135:$Y135)),0)*$H135</f>
        <v>1</v>
      </c>
      <c r="Z135" s="217">
        <f>IFERROR(IF(workdata!U135&gt;=0.75*MAX(workdata!$H135:$Y135),1,workdata!U135/MAX(workdata!$H135:$Y135)),0)*$H135</f>
        <v>1</v>
      </c>
      <c r="AA135" s="217">
        <f>IFERROR(IF(workdata!V135&gt;=0.75*MAX(workdata!$H135:$Y135),1,workdata!V135/MAX(workdata!$H135:$Y135)),0)*$H135</f>
        <v>1</v>
      </c>
      <c r="AB135" s="217">
        <f>IFERROR(IF(workdata!W135&gt;=0.75*MAX(workdata!$H135:$Y135),1,workdata!W135/MAX(workdata!$H135:$Y135)),0)*$H135</f>
        <v>1</v>
      </c>
      <c r="AC135" s="217">
        <f>IFERROR(IF(workdata!X135&gt;=0.75*MAX(workdata!$H135:$Y135),1,workdata!X135/MAX(workdata!$H135:$Y135)),0)*$H135</f>
        <v>1</v>
      </c>
      <c r="AD135" s="217">
        <f>IFERROR(IF(workdata!Y135&gt;=0.75*MAX(workdata!$H135:$Y135),1,workdata!Y135/MAX(workdata!$H135:$Y135)),0)*$H135</f>
        <v>1</v>
      </c>
    </row>
    <row r="136" spans="1:30" x14ac:dyDescent="0.25">
      <c r="A136" s="1">
        <f>workdata!A136</f>
        <v>45479.458333333336</v>
      </c>
      <c r="B136">
        <f t="shared" si="13"/>
        <v>2024</v>
      </c>
      <c r="C136">
        <f t="shared" si="14"/>
        <v>7</v>
      </c>
      <c r="D136">
        <f t="shared" si="12"/>
        <v>6</v>
      </c>
      <c r="E136">
        <v>1000</v>
      </c>
      <c r="F136">
        <v>49890</v>
      </c>
      <c r="G136">
        <f>workdata!B136</f>
        <v>5472</v>
      </c>
      <c r="H136">
        <f t="shared" si="15"/>
        <v>1</v>
      </c>
      <c r="I136" s="217">
        <f>IFERROR(workdata!B136*1000*AUX!H136/(AUX!K136*50000),0)</f>
        <v>0.99302234844704151</v>
      </c>
      <c r="J136" s="218">
        <f t="shared" si="16"/>
        <v>1</v>
      </c>
      <c r="K136" s="222">
        <f>AVERAGE(workdata!C136:F136)</f>
        <v>110.209</v>
      </c>
      <c r="L136" s="3">
        <f t="shared" si="17"/>
        <v>109.44</v>
      </c>
      <c r="M136" s="217">
        <f>IFERROR(IF(workdata!H136&gt;=0.75*MAX(workdata!$H136:$Y136),1,workdata!H136/MAX(workdata!$H136:$Y136)),0)*$H136</f>
        <v>1</v>
      </c>
      <c r="N136" s="217">
        <f>IFERROR(IF(workdata!I136&gt;=0.75*MAX(workdata!$H136:$Y136),1,workdata!I136/MAX(workdata!$H136:$Y136)),0)*$H136</f>
        <v>1</v>
      </c>
      <c r="O136" s="217">
        <f>IFERROR(IF(workdata!J136&gt;=0.75*MAX(workdata!$H136:$Y136),1,workdata!J136/MAX(workdata!$H136:$Y136)),0)*$H136</f>
        <v>1</v>
      </c>
      <c r="P136" s="217">
        <f>IFERROR(IF(workdata!K136&gt;=0.75*MAX(workdata!$H136:$Y136),1,workdata!K136/MAX(workdata!$H136:$Y136)),0)*$H136</f>
        <v>1</v>
      </c>
      <c r="Q136" s="217">
        <f>IFERROR(IF(workdata!L136&gt;=0.75*MAX(workdata!$H136:$Y136),1,workdata!L136/MAX(workdata!$H136:$Y136)),0)*$H136</f>
        <v>1</v>
      </c>
      <c r="R136" s="217">
        <f>IFERROR(IF(workdata!M136&gt;=0.75*MAX(workdata!$H136:$Y136),1,workdata!M136/MAX(workdata!$H136:$Y136)),0)*$H136</f>
        <v>1</v>
      </c>
      <c r="S136" s="217">
        <f>IFERROR(IF(workdata!N136&gt;=0.75*MAX(workdata!$H136:$Y136),1,workdata!N136/MAX(workdata!$H136:$Y136)),0)*$H136</f>
        <v>1</v>
      </c>
      <c r="T136" s="217">
        <f>IFERROR(IF(workdata!O136&gt;=0.75*MAX(workdata!$H136:$Y136),1,workdata!O136/MAX(workdata!$H136:$Y136)),0)*$H136</f>
        <v>1</v>
      </c>
      <c r="U136" s="217">
        <f>IFERROR(IF(workdata!P136&gt;=0.75*MAX(workdata!$H136:$Y136),1,workdata!P136/MAX(workdata!$H136:$Y136)),0)*$H136</f>
        <v>1</v>
      </c>
      <c r="V136" s="217">
        <f>IFERROR(IF(workdata!Q136&gt;=0.75*MAX(workdata!$H136:$Y136),1,workdata!Q136/MAX(workdata!$H136:$Y136)),0)*$H136</f>
        <v>1</v>
      </c>
      <c r="W136" s="217">
        <f>IFERROR(IF(workdata!R136&gt;=0.75*MAX(workdata!$H136:$Y136),1,workdata!R136/MAX(workdata!$H136:$Y136)),0)*$H136</f>
        <v>1</v>
      </c>
      <c r="X136" s="217">
        <f>IFERROR(IF(workdata!S136&gt;=0.75*MAX(workdata!$H136:$Y136),1,workdata!S136/MAX(workdata!$H136:$Y136)),0)*$H136</f>
        <v>1</v>
      </c>
      <c r="Y136" s="217">
        <f>IFERROR(IF(workdata!T136&gt;=0.75*MAX(workdata!$H136:$Y136),1,workdata!T136/MAX(workdata!$H136:$Y136)),0)*$H136</f>
        <v>1</v>
      </c>
      <c r="Z136" s="217">
        <f>IFERROR(IF(workdata!U136&gt;=0.75*MAX(workdata!$H136:$Y136),1,workdata!U136/MAX(workdata!$H136:$Y136)),0)*$H136</f>
        <v>1</v>
      </c>
      <c r="AA136" s="217">
        <f>IFERROR(IF(workdata!V136&gt;=0.75*MAX(workdata!$H136:$Y136),1,workdata!V136/MAX(workdata!$H136:$Y136)),0)*$H136</f>
        <v>1</v>
      </c>
      <c r="AB136" s="217">
        <f>IFERROR(IF(workdata!W136&gt;=0.75*MAX(workdata!$H136:$Y136),1,workdata!W136/MAX(workdata!$H136:$Y136)),0)*$H136</f>
        <v>1</v>
      </c>
      <c r="AC136" s="217">
        <f>IFERROR(IF(workdata!X136&gt;=0.75*MAX(workdata!$H136:$Y136),1,workdata!X136/MAX(workdata!$H136:$Y136)),0)*$H136</f>
        <v>1</v>
      </c>
      <c r="AD136" s="217">
        <f>IFERROR(IF(workdata!Y136&gt;=0.75*MAX(workdata!$H136:$Y136),1,workdata!Y136/MAX(workdata!$H136:$Y136)),0)*$H136</f>
        <v>1</v>
      </c>
    </row>
    <row r="137" spans="1:30" x14ac:dyDescent="0.25">
      <c r="A137" s="1">
        <f>workdata!A137</f>
        <v>45479.5</v>
      </c>
      <c r="B137">
        <f t="shared" si="13"/>
        <v>2024</v>
      </c>
      <c r="C137">
        <f t="shared" si="14"/>
        <v>7</v>
      </c>
      <c r="D137">
        <f t="shared" si="12"/>
        <v>6</v>
      </c>
      <c r="E137">
        <v>1000</v>
      </c>
      <c r="F137">
        <v>49890</v>
      </c>
      <c r="G137">
        <f>workdata!B137</f>
        <v>8940</v>
      </c>
      <c r="H137">
        <f t="shared" si="15"/>
        <v>1</v>
      </c>
      <c r="I137" s="217">
        <f>IFERROR(workdata!B137*1000*AUX!H137/(AUX!K137*50000),0)</f>
        <v>0.97408699773639185</v>
      </c>
      <c r="J137" s="218">
        <f t="shared" si="16"/>
        <v>1</v>
      </c>
      <c r="K137" s="222">
        <f>AVERAGE(workdata!C137:F137)</f>
        <v>183.5565</v>
      </c>
      <c r="L137" s="3">
        <f t="shared" si="17"/>
        <v>178.8</v>
      </c>
      <c r="M137" s="217">
        <f>IFERROR(IF(workdata!H137&gt;=0.75*MAX(workdata!$H137:$Y137),1,workdata!H137/MAX(workdata!$H137:$Y137)),0)*$H137</f>
        <v>1</v>
      </c>
      <c r="N137" s="217">
        <f>IFERROR(IF(workdata!I137&gt;=0.75*MAX(workdata!$H137:$Y137),1,workdata!I137/MAX(workdata!$H137:$Y137)),0)*$H137</f>
        <v>1</v>
      </c>
      <c r="O137" s="217">
        <f>IFERROR(IF(workdata!J137&gt;=0.75*MAX(workdata!$H137:$Y137),1,workdata!J137/MAX(workdata!$H137:$Y137)),0)*$H137</f>
        <v>1</v>
      </c>
      <c r="P137" s="217">
        <f>IFERROR(IF(workdata!K137&gt;=0.75*MAX(workdata!$H137:$Y137),1,workdata!K137/MAX(workdata!$H137:$Y137)),0)*$H137</f>
        <v>1</v>
      </c>
      <c r="Q137" s="217">
        <f>IFERROR(IF(workdata!L137&gt;=0.75*MAX(workdata!$H137:$Y137),1,workdata!L137/MAX(workdata!$H137:$Y137)),0)*$H137</f>
        <v>1</v>
      </c>
      <c r="R137" s="217">
        <f>IFERROR(IF(workdata!M137&gt;=0.75*MAX(workdata!$H137:$Y137),1,workdata!M137/MAX(workdata!$H137:$Y137)),0)*$H137</f>
        <v>1</v>
      </c>
      <c r="S137" s="217">
        <f>IFERROR(IF(workdata!N137&gt;=0.75*MAX(workdata!$H137:$Y137),1,workdata!N137/MAX(workdata!$H137:$Y137)),0)*$H137</f>
        <v>1</v>
      </c>
      <c r="T137" s="217">
        <f>IFERROR(IF(workdata!O137&gt;=0.75*MAX(workdata!$H137:$Y137),1,workdata!O137/MAX(workdata!$H137:$Y137)),0)*$H137</f>
        <v>1</v>
      </c>
      <c r="U137" s="217">
        <f>IFERROR(IF(workdata!P137&gt;=0.75*MAX(workdata!$H137:$Y137),1,workdata!P137/MAX(workdata!$H137:$Y137)),0)*$H137</f>
        <v>1</v>
      </c>
      <c r="V137" s="217">
        <f>IFERROR(IF(workdata!Q137&gt;=0.75*MAX(workdata!$H137:$Y137),1,workdata!Q137/MAX(workdata!$H137:$Y137)),0)*$H137</f>
        <v>1</v>
      </c>
      <c r="W137" s="217">
        <f>IFERROR(IF(workdata!R137&gt;=0.75*MAX(workdata!$H137:$Y137),1,workdata!R137/MAX(workdata!$H137:$Y137)),0)*$H137</f>
        <v>1</v>
      </c>
      <c r="X137" s="217">
        <f>IFERROR(IF(workdata!S137&gt;=0.75*MAX(workdata!$H137:$Y137),1,workdata!S137/MAX(workdata!$H137:$Y137)),0)*$H137</f>
        <v>1</v>
      </c>
      <c r="Y137" s="217">
        <f>IFERROR(IF(workdata!T137&gt;=0.75*MAX(workdata!$H137:$Y137),1,workdata!T137/MAX(workdata!$H137:$Y137)),0)*$H137</f>
        <v>1</v>
      </c>
      <c r="Z137" s="217">
        <f>IFERROR(IF(workdata!U137&gt;=0.75*MAX(workdata!$H137:$Y137),1,workdata!U137/MAX(workdata!$H137:$Y137)),0)*$H137</f>
        <v>1</v>
      </c>
      <c r="AA137" s="217">
        <f>IFERROR(IF(workdata!V137&gt;=0.75*MAX(workdata!$H137:$Y137),1,workdata!V137/MAX(workdata!$H137:$Y137)),0)*$H137</f>
        <v>1</v>
      </c>
      <c r="AB137" s="217">
        <f>IFERROR(IF(workdata!W137&gt;=0.75*MAX(workdata!$H137:$Y137),1,workdata!W137/MAX(workdata!$H137:$Y137)),0)*$H137</f>
        <v>1</v>
      </c>
      <c r="AC137" s="217">
        <f>IFERROR(IF(workdata!X137&gt;=0.75*MAX(workdata!$H137:$Y137),1,workdata!X137/MAX(workdata!$H137:$Y137)),0)*$H137</f>
        <v>1</v>
      </c>
      <c r="AD137" s="217">
        <f>IFERROR(IF(workdata!Y137&gt;=0.75*MAX(workdata!$H137:$Y137),1,workdata!Y137/MAX(workdata!$H137:$Y137)),0)*$H137</f>
        <v>1</v>
      </c>
    </row>
    <row r="138" spans="1:30" x14ac:dyDescent="0.25">
      <c r="A138" s="1">
        <f>workdata!A138</f>
        <v>45479.541666666664</v>
      </c>
      <c r="B138">
        <f t="shared" si="13"/>
        <v>2024</v>
      </c>
      <c r="C138">
        <f t="shared" si="14"/>
        <v>7</v>
      </c>
      <c r="D138">
        <f t="shared" si="12"/>
        <v>6</v>
      </c>
      <c r="E138">
        <v>1000</v>
      </c>
      <c r="F138">
        <v>49890</v>
      </c>
      <c r="G138">
        <f>workdata!B138</f>
        <v>9001</v>
      </c>
      <c r="H138">
        <f t="shared" si="15"/>
        <v>1</v>
      </c>
      <c r="I138" s="217">
        <f>IFERROR(workdata!B138*1000*AUX!H138/(AUX!K138*50000),0)</f>
        <v>0.47625346568181348</v>
      </c>
      <c r="J138" s="218">
        <f t="shared" si="16"/>
        <v>1</v>
      </c>
      <c r="K138" s="222">
        <f>AVERAGE(workdata!C138:F138)</f>
        <v>377.99199999999996</v>
      </c>
      <c r="L138" s="3">
        <f t="shared" si="17"/>
        <v>180.02</v>
      </c>
      <c r="M138" s="217">
        <f>IFERROR(IF(workdata!H138&gt;=0.75*MAX(workdata!$H138:$Y138),1,workdata!H138/MAX(workdata!$H138:$Y138)),0)*$H138</f>
        <v>1</v>
      </c>
      <c r="N138" s="217">
        <f>IFERROR(IF(workdata!I138&gt;=0.75*MAX(workdata!$H138:$Y138),1,workdata!I138/MAX(workdata!$H138:$Y138)),0)*$H138</f>
        <v>1</v>
      </c>
      <c r="O138" s="217">
        <f>IFERROR(IF(workdata!J138&gt;=0.75*MAX(workdata!$H138:$Y138),1,workdata!J138/MAX(workdata!$H138:$Y138)),0)*$H138</f>
        <v>1</v>
      </c>
      <c r="P138" s="217">
        <f>IFERROR(IF(workdata!K138&gt;=0.75*MAX(workdata!$H138:$Y138),1,workdata!K138/MAX(workdata!$H138:$Y138)),0)*$H138</f>
        <v>1</v>
      </c>
      <c r="Q138" s="217">
        <f>IFERROR(IF(workdata!L138&gt;=0.75*MAX(workdata!$H138:$Y138),1,workdata!L138/MAX(workdata!$H138:$Y138)),0)*$H138</f>
        <v>1</v>
      </c>
      <c r="R138" s="217">
        <f>IFERROR(IF(workdata!M138&gt;=0.75*MAX(workdata!$H138:$Y138),1,workdata!M138/MAX(workdata!$H138:$Y138)),0)*$H138</f>
        <v>1</v>
      </c>
      <c r="S138" s="217">
        <f>IFERROR(IF(workdata!N138&gt;=0.75*MAX(workdata!$H138:$Y138),1,workdata!N138/MAX(workdata!$H138:$Y138)),0)*$H138</f>
        <v>1</v>
      </c>
      <c r="T138" s="217">
        <f>IFERROR(IF(workdata!O138&gt;=0.75*MAX(workdata!$H138:$Y138),1,workdata!O138/MAX(workdata!$H138:$Y138)),0)*$H138</f>
        <v>1</v>
      </c>
      <c r="U138" s="217">
        <f>IFERROR(IF(workdata!P138&gt;=0.75*MAX(workdata!$H138:$Y138),1,workdata!P138/MAX(workdata!$H138:$Y138)),0)*$H138</f>
        <v>1</v>
      </c>
      <c r="V138" s="217">
        <f>IFERROR(IF(workdata!Q138&gt;=0.75*MAX(workdata!$H138:$Y138),1,workdata!Q138/MAX(workdata!$H138:$Y138)),0)*$H138</f>
        <v>1</v>
      </c>
      <c r="W138" s="217">
        <f>IFERROR(IF(workdata!R138&gt;=0.75*MAX(workdata!$H138:$Y138),1,workdata!R138/MAX(workdata!$H138:$Y138)),0)*$H138</f>
        <v>1</v>
      </c>
      <c r="X138" s="217">
        <f>IFERROR(IF(workdata!S138&gt;=0.75*MAX(workdata!$H138:$Y138),1,workdata!S138/MAX(workdata!$H138:$Y138)),0)*$H138</f>
        <v>1</v>
      </c>
      <c r="Y138" s="217">
        <f>IFERROR(IF(workdata!T138&gt;=0.75*MAX(workdata!$H138:$Y138),1,workdata!T138/MAX(workdata!$H138:$Y138)),0)*$H138</f>
        <v>1</v>
      </c>
      <c r="Z138" s="217">
        <f>IFERROR(IF(workdata!U138&gt;=0.75*MAX(workdata!$H138:$Y138),1,workdata!U138/MAX(workdata!$H138:$Y138)),0)*$H138</f>
        <v>1</v>
      </c>
      <c r="AA138" s="217">
        <f>IFERROR(IF(workdata!V138&gt;=0.75*MAX(workdata!$H138:$Y138),1,workdata!V138/MAX(workdata!$H138:$Y138)),0)*$H138</f>
        <v>1</v>
      </c>
      <c r="AB138" s="217">
        <f>IFERROR(IF(workdata!W138&gt;=0.75*MAX(workdata!$H138:$Y138),1,workdata!W138/MAX(workdata!$H138:$Y138)),0)*$H138</f>
        <v>1</v>
      </c>
      <c r="AC138" s="217">
        <f>IFERROR(IF(workdata!X138&gt;=0.75*MAX(workdata!$H138:$Y138),1,workdata!X138/MAX(workdata!$H138:$Y138)),0)*$H138</f>
        <v>1</v>
      </c>
      <c r="AD138" s="217">
        <f>IFERROR(IF(workdata!Y138&gt;=0.75*MAX(workdata!$H138:$Y138),1,workdata!Y138/MAX(workdata!$H138:$Y138)),0)*$H138</f>
        <v>1</v>
      </c>
    </row>
    <row r="139" spans="1:30" x14ac:dyDescent="0.25">
      <c r="A139" s="1">
        <f>workdata!A139</f>
        <v>45479.583333333336</v>
      </c>
      <c r="B139">
        <f t="shared" si="13"/>
        <v>2024</v>
      </c>
      <c r="C139">
        <f t="shared" si="14"/>
        <v>7</v>
      </c>
      <c r="D139">
        <f t="shared" si="12"/>
        <v>6</v>
      </c>
      <c r="E139">
        <v>1000</v>
      </c>
      <c r="F139">
        <v>49890</v>
      </c>
      <c r="G139">
        <f>workdata!B139</f>
        <v>0</v>
      </c>
      <c r="H139">
        <f t="shared" si="15"/>
        <v>1</v>
      </c>
      <c r="I139" s="217">
        <f>IFERROR(workdata!B139*1000*AUX!H139/(AUX!K139*50000),0)</f>
        <v>0</v>
      </c>
      <c r="J139" s="218">
        <f t="shared" si="16"/>
        <v>1</v>
      </c>
      <c r="K139" s="222">
        <f>AVERAGE(workdata!C139:F139)</f>
        <v>617.726</v>
      </c>
      <c r="L139" s="3">
        <f t="shared" si="17"/>
        <v>0</v>
      </c>
      <c r="M139" s="217">
        <f>IFERROR(IF(workdata!H139&gt;=0.75*MAX(workdata!$H139:$Y139),1,workdata!H139/MAX(workdata!$H139:$Y139)),0)*$H139</f>
        <v>1</v>
      </c>
      <c r="N139" s="217">
        <f>IFERROR(IF(workdata!I139&gt;=0.75*MAX(workdata!$H139:$Y139),1,workdata!I139/MAX(workdata!$H139:$Y139)),0)*$H139</f>
        <v>1</v>
      </c>
      <c r="O139" s="217">
        <f>IFERROR(IF(workdata!J139&gt;=0.75*MAX(workdata!$H139:$Y139),1,workdata!J139/MAX(workdata!$H139:$Y139)),0)*$H139</f>
        <v>1</v>
      </c>
      <c r="P139" s="217">
        <f>IFERROR(IF(workdata!K139&gt;=0.75*MAX(workdata!$H139:$Y139),1,workdata!K139/MAX(workdata!$H139:$Y139)),0)*$H139</f>
        <v>1</v>
      </c>
      <c r="Q139" s="217">
        <f>IFERROR(IF(workdata!L139&gt;=0.75*MAX(workdata!$H139:$Y139),1,workdata!L139/MAX(workdata!$H139:$Y139)),0)*$H139</f>
        <v>1</v>
      </c>
      <c r="R139" s="217">
        <f>IFERROR(IF(workdata!M139&gt;=0.75*MAX(workdata!$H139:$Y139),1,workdata!M139/MAX(workdata!$H139:$Y139)),0)*$H139</f>
        <v>1</v>
      </c>
      <c r="S139" s="217">
        <f>IFERROR(IF(workdata!N139&gt;=0.75*MAX(workdata!$H139:$Y139),1,workdata!N139/MAX(workdata!$H139:$Y139)),0)*$H139</f>
        <v>1</v>
      </c>
      <c r="T139" s="217">
        <f>IFERROR(IF(workdata!O139&gt;=0.75*MAX(workdata!$H139:$Y139),1,workdata!O139/MAX(workdata!$H139:$Y139)),0)*$H139</f>
        <v>1</v>
      </c>
      <c r="U139" s="217">
        <f>IFERROR(IF(workdata!P139&gt;=0.75*MAX(workdata!$H139:$Y139),1,workdata!P139/MAX(workdata!$H139:$Y139)),0)*$H139</f>
        <v>1</v>
      </c>
      <c r="V139" s="217">
        <f>IFERROR(IF(workdata!Q139&gt;=0.75*MAX(workdata!$H139:$Y139),1,workdata!Q139/MAX(workdata!$H139:$Y139)),0)*$H139</f>
        <v>1</v>
      </c>
      <c r="W139" s="217">
        <f>IFERROR(IF(workdata!R139&gt;=0.75*MAX(workdata!$H139:$Y139),1,workdata!R139/MAX(workdata!$H139:$Y139)),0)*$H139</f>
        <v>1</v>
      </c>
      <c r="X139" s="217">
        <f>IFERROR(IF(workdata!S139&gt;=0.75*MAX(workdata!$H139:$Y139),1,workdata!S139/MAX(workdata!$H139:$Y139)),0)*$H139</f>
        <v>1</v>
      </c>
      <c r="Y139" s="217">
        <f>IFERROR(IF(workdata!T139&gt;=0.75*MAX(workdata!$H139:$Y139),1,workdata!T139/MAX(workdata!$H139:$Y139)),0)*$H139</f>
        <v>1</v>
      </c>
      <c r="Z139" s="217">
        <f>IFERROR(IF(workdata!U139&gt;=0.75*MAX(workdata!$H139:$Y139),1,workdata!U139/MAX(workdata!$H139:$Y139)),0)*$H139</f>
        <v>1</v>
      </c>
      <c r="AA139" s="217">
        <f>IFERROR(IF(workdata!V139&gt;=0.75*MAX(workdata!$H139:$Y139),1,workdata!V139/MAX(workdata!$H139:$Y139)),0)*$H139</f>
        <v>1</v>
      </c>
      <c r="AB139" s="217">
        <f>IFERROR(IF(workdata!W139&gt;=0.75*MAX(workdata!$H139:$Y139),1,workdata!W139/MAX(workdata!$H139:$Y139)),0)*$H139</f>
        <v>1</v>
      </c>
      <c r="AC139" s="217">
        <f>IFERROR(IF(workdata!X139&gt;=0.75*MAX(workdata!$H139:$Y139),1,workdata!X139/MAX(workdata!$H139:$Y139)),0)*$H139</f>
        <v>1</v>
      </c>
      <c r="AD139" s="217">
        <f>IFERROR(IF(workdata!Y139&gt;=0.75*MAX(workdata!$H139:$Y139),1,workdata!Y139/MAX(workdata!$H139:$Y139)),0)*$H139</f>
        <v>1</v>
      </c>
    </row>
    <row r="140" spans="1:30" x14ac:dyDescent="0.25">
      <c r="A140" s="1">
        <f>workdata!A140</f>
        <v>45479.625</v>
      </c>
      <c r="B140">
        <f t="shared" si="13"/>
        <v>2024</v>
      </c>
      <c r="C140">
        <f t="shared" si="14"/>
        <v>7</v>
      </c>
      <c r="D140">
        <f t="shared" si="12"/>
        <v>6</v>
      </c>
      <c r="E140">
        <v>1000</v>
      </c>
      <c r="F140">
        <v>49890</v>
      </c>
      <c r="G140">
        <f>workdata!B140</f>
        <v>0</v>
      </c>
      <c r="H140">
        <f t="shared" si="15"/>
        <v>1</v>
      </c>
      <c r="I140" s="217">
        <f>IFERROR(workdata!B140*1000*AUX!H140/(AUX!K140*50000),0)</f>
        <v>0</v>
      </c>
      <c r="J140" s="218">
        <f t="shared" si="16"/>
        <v>1</v>
      </c>
      <c r="K140" s="222">
        <f>AVERAGE(workdata!C140:F140)</f>
        <v>808.16550000000007</v>
      </c>
      <c r="L140" s="3">
        <f t="shared" si="17"/>
        <v>0</v>
      </c>
      <c r="M140" s="217">
        <f>IFERROR(IF(workdata!H140&gt;=0.75*MAX(workdata!$H140:$Y140),1,workdata!H140/MAX(workdata!$H140:$Y140)),0)*$H140</f>
        <v>1</v>
      </c>
      <c r="N140" s="217">
        <f>IFERROR(IF(workdata!I140&gt;=0.75*MAX(workdata!$H140:$Y140),1,workdata!I140/MAX(workdata!$H140:$Y140)),0)*$H140</f>
        <v>1</v>
      </c>
      <c r="O140" s="217">
        <f>IFERROR(IF(workdata!J140&gt;=0.75*MAX(workdata!$H140:$Y140),1,workdata!J140/MAX(workdata!$H140:$Y140)),0)*$H140</f>
        <v>1</v>
      </c>
      <c r="P140" s="217">
        <f>IFERROR(IF(workdata!K140&gt;=0.75*MAX(workdata!$H140:$Y140),1,workdata!K140/MAX(workdata!$H140:$Y140)),0)*$H140</f>
        <v>1</v>
      </c>
      <c r="Q140" s="217">
        <f>IFERROR(IF(workdata!L140&gt;=0.75*MAX(workdata!$H140:$Y140),1,workdata!L140/MAX(workdata!$H140:$Y140)),0)*$H140</f>
        <v>1</v>
      </c>
      <c r="R140" s="217">
        <f>IFERROR(IF(workdata!M140&gt;=0.75*MAX(workdata!$H140:$Y140),1,workdata!M140/MAX(workdata!$H140:$Y140)),0)*$H140</f>
        <v>1</v>
      </c>
      <c r="S140" s="217">
        <f>IFERROR(IF(workdata!N140&gt;=0.75*MAX(workdata!$H140:$Y140),1,workdata!N140/MAX(workdata!$H140:$Y140)),0)*$H140</f>
        <v>1</v>
      </c>
      <c r="T140" s="217">
        <f>IFERROR(IF(workdata!O140&gt;=0.75*MAX(workdata!$H140:$Y140),1,workdata!O140/MAX(workdata!$H140:$Y140)),0)*$H140</f>
        <v>1</v>
      </c>
      <c r="U140" s="217">
        <f>IFERROR(IF(workdata!P140&gt;=0.75*MAX(workdata!$H140:$Y140),1,workdata!P140/MAX(workdata!$H140:$Y140)),0)*$H140</f>
        <v>1</v>
      </c>
      <c r="V140" s="217">
        <f>IFERROR(IF(workdata!Q140&gt;=0.75*MAX(workdata!$H140:$Y140),1,workdata!Q140/MAX(workdata!$H140:$Y140)),0)*$H140</f>
        <v>1</v>
      </c>
      <c r="W140" s="217">
        <f>IFERROR(IF(workdata!R140&gt;=0.75*MAX(workdata!$H140:$Y140),1,workdata!R140/MAX(workdata!$H140:$Y140)),0)*$H140</f>
        <v>1</v>
      </c>
      <c r="X140" s="217">
        <f>IFERROR(IF(workdata!S140&gt;=0.75*MAX(workdata!$H140:$Y140),1,workdata!S140/MAX(workdata!$H140:$Y140)),0)*$H140</f>
        <v>1</v>
      </c>
      <c r="Y140" s="217">
        <f>IFERROR(IF(workdata!T140&gt;=0.75*MAX(workdata!$H140:$Y140),1,workdata!T140/MAX(workdata!$H140:$Y140)),0)*$H140</f>
        <v>1</v>
      </c>
      <c r="Z140" s="217">
        <f>IFERROR(IF(workdata!U140&gt;=0.75*MAX(workdata!$H140:$Y140),1,workdata!U140/MAX(workdata!$H140:$Y140)),0)*$H140</f>
        <v>1</v>
      </c>
      <c r="AA140" s="217">
        <f>IFERROR(IF(workdata!V140&gt;=0.75*MAX(workdata!$H140:$Y140),1,workdata!V140/MAX(workdata!$H140:$Y140)),0)*$H140</f>
        <v>1</v>
      </c>
      <c r="AB140" s="217">
        <f>IFERROR(IF(workdata!W140&gt;=0.75*MAX(workdata!$H140:$Y140),1,workdata!W140/MAX(workdata!$H140:$Y140)),0)*$H140</f>
        <v>1</v>
      </c>
      <c r="AC140" s="217">
        <f>IFERROR(IF(workdata!X140&gt;=0.75*MAX(workdata!$H140:$Y140),1,workdata!X140/MAX(workdata!$H140:$Y140)),0)*$H140</f>
        <v>1</v>
      </c>
      <c r="AD140" s="217">
        <f>IFERROR(IF(workdata!Y140&gt;=0.75*MAX(workdata!$H140:$Y140),1,workdata!Y140/MAX(workdata!$H140:$Y140)),0)*$H140</f>
        <v>1</v>
      </c>
    </row>
    <row r="141" spans="1:30" x14ac:dyDescent="0.25">
      <c r="A141" s="1">
        <f>workdata!A141</f>
        <v>45479.666666666664</v>
      </c>
      <c r="B141">
        <f t="shared" si="13"/>
        <v>2024</v>
      </c>
      <c r="C141">
        <f t="shared" si="14"/>
        <v>7</v>
      </c>
      <c r="D141">
        <f t="shared" si="12"/>
        <v>6</v>
      </c>
      <c r="E141">
        <v>1000</v>
      </c>
      <c r="F141">
        <v>49890</v>
      </c>
      <c r="G141">
        <f>workdata!B141</f>
        <v>0</v>
      </c>
      <c r="H141">
        <f t="shared" si="15"/>
        <v>1</v>
      </c>
      <c r="I141" s="217">
        <f>IFERROR(workdata!B141*1000*AUX!H141/(AUX!K141*50000),0)</f>
        <v>0</v>
      </c>
      <c r="J141" s="218">
        <f t="shared" si="16"/>
        <v>1</v>
      </c>
      <c r="K141" s="222">
        <f>AVERAGE(workdata!C141:F141)</f>
        <v>893.21550000000002</v>
      </c>
      <c r="L141" s="3">
        <f t="shared" si="17"/>
        <v>0</v>
      </c>
      <c r="M141" s="217">
        <f>IFERROR(IF(workdata!H141&gt;=0.75*MAX(workdata!$H141:$Y141),1,workdata!H141/MAX(workdata!$H141:$Y141)),0)*$H141</f>
        <v>1</v>
      </c>
      <c r="N141" s="217">
        <f>IFERROR(IF(workdata!I141&gt;=0.75*MAX(workdata!$H141:$Y141),1,workdata!I141/MAX(workdata!$H141:$Y141)),0)*$H141</f>
        <v>1</v>
      </c>
      <c r="O141" s="217">
        <f>IFERROR(IF(workdata!J141&gt;=0.75*MAX(workdata!$H141:$Y141),1,workdata!J141/MAX(workdata!$H141:$Y141)),0)*$H141</f>
        <v>1</v>
      </c>
      <c r="P141" s="217">
        <f>IFERROR(IF(workdata!K141&gt;=0.75*MAX(workdata!$H141:$Y141),1,workdata!K141/MAX(workdata!$H141:$Y141)),0)*$H141</f>
        <v>1</v>
      </c>
      <c r="Q141" s="217">
        <f>IFERROR(IF(workdata!L141&gt;=0.75*MAX(workdata!$H141:$Y141),1,workdata!L141/MAX(workdata!$H141:$Y141)),0)*$H141</f>
        <v>1</v>
      </c>
      <c r="R141" s="217">
        <f>IFERROR(IF(workdata!M141&gt;=0.75*MAX(workdata!$H141:$Y141),1,workdata!M141/MAX(workdata!$H141:$Y141)),0)*$H141</f>
        <v>1</v>
      </c>
      <c r="S141" s="217">
        <f>IFERROR(IF(workdata!N141&gt;=0.75*MAX(workdata!$H141:$Y141),1,workdata!N141/MAX(workdata!$H141:$Y141)),0)*$H141</f>
        <v>1</v>
      </c>
      <c r="T141" s="217">
        <f>IFERROR(IF(workdata!O141&gt;=0.75*MAX(workdata!$H141:$Y141),1,workdata!O141/MAX(workdata!$H141:$Y141)),0)*$H141</f>
        <v>1</v>
      </c>
      <c r="U141" s="217">
        <f>IFERROR(IF(workdata!P141&gt;=0.75*MAX(workdata!$H141:$Y141),1,workdata!P141/MAX(workdata!$H141:$Y141)),0)*$H141</f>
        <v>1</v>
      </c>
      <c r="V141" s="217">
        <f>IFERROR(IF(workdata!Q141&gt;=0.75*MAX(workdata!$H141:$Y141),1,workdata!Q141/MAX(workdata!$H141:$Y141)),0)*$H141</f>
        <v>1</v>
      </c>
      <c r="W141" s="217">
        <f>IFERROR(IF(workdata!R141&gt;=0.75*MAX(workdata!$H141:$Y141),1,workdata!R141/MAX(workdata!$H141:$Y141)),0)*$H141</f>
        <v>1</v>
      </c>
      <c r="X141" s="217">
        <f>IFERROR(IF(workdata!S141&gt;=0.75*MAX(workdata!$H141:$Y141),1,workdata!S141/MAX(workdata!$H141:$Y141)),0)*$H141</f>
        <v>1</v>
      </c>
      <c r="Y141" s="217">
        <f>IFERROR(IF(workdata!T141&gt;=0.75*MAX(workdata!$H141:$Y141),1,workdata!T141/MAX(workdata!$H141:$Y141)),0)*$H141</f>
        <v>1</v>
      </c>
      <c r="Z141" s="217">
        <f>IFERROR(IF(workdata!U141&gt;=0.75*MAX(workdata!$H141:$Y141),1,workdata!U141/MAX(workdata!$H141:$Y141)),0)*$H141</f>
        <v>1</v>
      </c>
      <c r="AA141" s="217">
        <f>IFERROR(IF(workdata!V141&gt;=0.75*MAX(workdata!$H141:$Y141),1,workdata!V141/MAX(workdata!$H141:$Y141)),0)*$H141</f>
        <v>1</v>
      </c>
      <c r="AB141" s="217">
        <f>IFERROR(IF(workdata!W141&gt;=0.75*MAX(workdata!$H141:$Y141),1,workdata!W141/MAX(workdata!$H141:$Y141)),0)*$H141</f>
        <v>1</v>
      </c>
      <c r="AC141" s="217">
        <f>IFERROR(IF(workdata!X141&gt;=0.75*MAX(workdata!$H141:$Y141),1,workdata!X141/MAX(workdata!$H141:$Y141)),0)*$H141</f>
        <v>1</v>
      </c>
      <c r="AD141" s="217">
        <f>IFERROR(IF(workdata!Y141&gt;=0.75*MAX(workdata!$H141:$Y141),1,workdata!Y141/MAX(workdata!$H141:$Y141)),0)*$H141</f>
        <v>1</v>
      </c>
    </row>
    <row r="142" spans="1:30" x14ac:dyDescent="0.25">
      <c r="A142" s="1">
        <f>workdata!A142</f>
        <v>45479.708333333336</v>
      </c>
      <c r="B142">
        <f t="shared" si="13"/>
        <v>2024</v>
      </c>
      <c r="C142">
        <f t="shared" si="14"/>
        <v>7</v>
      </c>
      <c r="D142">
        <f t="shared" si="12"/>
        <v>6</v>
      </c>
      <c r="E142">
        <v>1000</v>
      </c>
      <c r="F142">
        <v>49890</v>
      </c>
      <c r="G142">
        <f>workdata!B142</f>
        <v>0</v>
      </c>
      <c r="H142">
        <f t="shared" si="15"/>
        <v>1</v>
      </c>
      <c r="I142" s="217">
        <f>IFERROR(workdata!B142*1000*AUX!H142/(AUX!K142*50000),0)</f>
        <v>0</v>
      </c>
      <c r="J142" s="218">
        <f t="shared" si="16"/>
        <v>1</v>
      </c>
      <c r="K142" s="222">
        <f>AVERAGE(workdata!C142:F142)</f>
        <v>962.36575000000005</v>
      </c>
      <c r="L142" s="3">
        <f t="shared" si="17"/>
        <v>0</v>
      </c>
      <c r="M142" s="217">
        <f>IFERROR(IF(workdata!H142&gt;=0.75*MAX(workdata!$H142:$Y142),1,workdata!H142/MAX(workdata!$H142:$Y142)),0)*$H142</f>
        <v>1</v>
      </c>
      <c r="N142" s="217">
        <f>IFERROR(IF(workdata!I142&gt;=0.75*MAX(workdata!$H142:$Y142),1,workdata!I142/MAX(workdata!$H142:$Y142)),0)*$H142</f>
        <v>1</v>
      </c>
      <c r="O142" s="217">
        <f>IFERROR(IF(workdata!J142&gt;=0.75*MAX(workdata!$H142:$Y142),1,workdata!J142/MAX(workdata!$H142:$Y142)),0)*$H142</f>
        <v>1</v>
      </c>
      <c r="P142" s="217">
        <f>IFERROR(IF(workdata!K142&gt;=0.75*MAX(workdata!$H142:$Y142),1,workdata!K142/MAX(workdata!$H142:$Y142)),0)*$H142</f>
        <v>1</v>
      </c>
      <c r="Q142" s="217">
        <f>IFERROR(IF(workdata!L142&gt;=0.75*MAX(workdata!$H142:$Y142),1,workdata!L142/MAX(workdata!$H142:$Y142)),0)*$H142</f>
        <v>1</v>
      </c>
      <c r="R142" s="217">
        <f>IFERROR(IF(workdata!M142&gt;=0.75*MAX(workdata!$H142:$Y142),1,workdata!M142/MAX(workdata!$H142:$Y142)),0)*$H142</f>
        <v>1</v>
      </c>
      <c r="S142" s="217">
        <f>IFERROR(IF(workdata!N142&gt;=0.75*MAX(workdata!$H142:$Y142),1,workdata!N142/MAX(workdata!$H142:$Y142)),0)*$H142</f>
        <v>1</v>
      </c>
      <c r="T142" s="217">
        <f>IFERROR(IF(workdata!O142&gt;=0.75*MAX(workdata!$H142:$Y142),1,workdata!O142/MAX(workdata!$H142:$Y142)),0)*$H142</f>
        <v>1</v>
      </c>
      <c r="U142" s="217">
        <f>IFERROR(IF(workdata!P142&gt;=0.75*MAX(workdata!$H142:$Y142),1,workdata!P142/MAX(workdata!$H142:$Y142)),0)*$H142</f>
        <v>1</v>
      </c>
      <c r="V142" s="217">
        <f>IFERROR(IF(workdata!Q142&gt;=0.75*MAX(workdata!$H142:$Y142),1,workdata!Q142/MAX(workdata!$H142:$Y142)),0)*$H142</f>
        <v>1</v>
      </c>
      <c r="W142" s="217">
        <f>IFERROR(IF(workdata!R142&gt;=0.75*MAX(workdata!$H142:$Y142),1,workdata!R142/MAX(workdata!$H142:$Y142)),0)*$H142</f>
        <v>1</v>
      </c>
      <c r="X142" s="217">
        <f>IFERROR(IF(workdata!S142&gt;=0.75*MAX(workdata!$H142:$Y142),1,workdata!S142/MAX(workdata!$H142:$Y142)),0)*$H142</f>
        <v>1</v>
      </c>
      <c r="Y142" s="217">
        <f>IFERROR(IF(workdata!T142&gt;=0.75*MAX(workdata!$H142:$Y142),1,workdata!T142/MAX(workdata!$H142:$Y142)),0)*$H142</f>
        <v>1</v>
      </c>
      <c r="Z142" s="217">
        <f>IFERROR(IF(workdata!U142&gt;=0.75*MAX(workdata!$H142:$Y142),1,workdata!U142/MAX(workdata!$H142:$Y142)),0)*$H142</f>
        <v>1</v>
      </c>
      <c r="AA142" s="217">
        <f>IFERROR(IF(workdata!V142&gt;=0.75*MAX(workdata!$H142:$Y142),1,workdata!V142/MAX(workdata!$H142:$Y142)),0)*$H142</f>
        <v>1</v>
      </c>
      <c r="AB142" s="217">
        <f>IFERROR(IF(workdata!W142&gt;=0.75*MAX(workdata!$H142:$Y142),1,workdata!W142/MAX(workdata!$H142:$Y142)),0)*$H142</f>
        <v>1</v>
      </c>
      <c r="AC142" s="217">
        <f>IFERROR(IF(workdata!X142&gt;=0.75*MAX(workdata!$H142:$Y142),1,workdata!X142/MAX(workdata!$H142:$Y142)),0)*$H142</f>
        <v>1</v>
      </c>
      <c r="AD142" s="217">
        <f>IFERROR(IF(workdata!Y142&gt;=0.75*MAX(workdata!$H142:$Y142),1,workdata!Y142/MAX(workdata!$H142:$Y142)),0)*$H142</f>
        <v>1</v>
      </c>
    </row>
    <row r="143" spans="1:30" x14ac:dyDescent="0.25">
      <c r="A143" s="1">
        <f>workdata!A143</f>
        <v>45479.75</v>
      </c>
      <c r="B143">
        <f t="shared" si="13"/>
        <v>2024</v>
      </c>
      <c r="C143">
        <f t="shared" si="14"/>
        <v>7</v>
      </c>
      <c r="D143">
        <f t="shared" si="12"/>
        <v>6</v>
      </c>
      <c r="E143">
        <v>1000</v>
      </c>
      <c r="F143">
        <v>49890</v>
      </c>
      <c r="G143">
        <f>workdata!B143</f>
        <v>1449</v>
      </c>
      <c r="H143">
        <f t="shared" si="15"/>
        <v>1</v>
      </c>
      <c r="I143" s="217">
        <f>IFERROR(workdata!B143*1000*AUX!H143/(AUX!K143*50000),0)</f>
        <v>3.1361718682786172E-2</v>
      </c>
      <c r="J143" s="218">
        <f t="shared" si="16"/>
        <v>1</v>
      </c>
      <c r="K143" s="222">
        <f>AVERAGE(workdata!C143:F143)</f>
        <v>924.05650000000003</v>
      </c>
      <c r="L143" s="3">
        <f t="shared" si="17"/>
        <v>28.98</v>
      </c>
      <c r="M143" s="217">
        <f>IFERROR(IF(workdata!H143&gt;=0.75*MAX(workdata!$H143:$Y143),1,workdata!H143/MAX(workdata!$H143:$Y143)),0)*$H143</f>
        <v>1</v>
      </c>
      <c r="N143" s="217">
        <f>IFERROR(IF(workdata!I143&gt;=0.75*MAX(workdata!$H143:$Y143),1,workdata!I143/MAX(workdata!$H143:$Y143)),0)*$H143</f>
        <v>1</v>
      </c>
      <c r="O143" s="217">
        <f>IFERROR(IF(workdata!J143&gt;=0.75*MAX(workdata!$H143:$Y143),1,workdata!J143/MAX(workdata!$H143:$Y143)),0)*$H143</f>
        <v>1</v>
      </c>
      <c r="P143" s="217">
        <f>IFERROR(IF(workdata!K143&gt;=0.75*MAX(workdata!$H143:$Y143),1,workdata!K143/MAX(workdata!$H143:$Y143)),0)*$H143</f>
        <v>1</v>
      </c>
      <c r="Q143" s="217">
        <f>IFERROR(IF(workdata!L143&gt;=0.75*MAX(workdata!$H143:$Y143),1,workdata!L143/MAX(workdata!$H143:$Y143)),0)*$H143</f>
        <v>1</v>
      </c>
      <c r="R143" s="217">
        <f>IFERROR(IF(workdata!M143&gt;=0.75*MAX(workdata!$H143:$Y143),1,workdata!M143/MAX(workdata!$H143:$Y143)),0)*$H143</f>
        <v>1</v>
      </c>
      <c r="S143" s="217">
        <f>IFERROR(IF(workdata!N143&gt;=0.75*MAX(workdata!$H143:$Y143),1,workdata!N143/MAX(workdata!$H143:$Y143)),0)*$H143</f>
        <v>1</v>
      </c>
      <c r="T143" s="217">
        <f>IFERROR(IF(workdata!O143&gt;=0.75*MAX(workdata!$H143:$Y143),1,workdata!O143/MAX(workdata!$H143:$Y143)),0)*$H143</f>
        <v>1</v>
      </c>
      <c r="U143" s="217">
        <f>IFERROR(IF(workdata!P143&gt;=0.75*MAX(workdata!$H143:$Y143),1,workdata!P143/MAX(workdata!$H143:$Y143)),0)*$H143</f>
        <v>1</v>
      </c>
      <c r="V143" s="217">
        <f>IFERROR(IF(workdata!Q143&gt;=0.75*MAX(workdata!$H143:$Y143),1,workdata!Q143/MAX(workdata!$H143:$Y143)),0)*$H143</f>
        <v>1</v>
      </c>
      <c r="W143" s="217">
        <f>IFERROR(IF(workdata!R143&gt;=0.75*MAX(workdata!$H143:$Y143),1,workdata!R143/MAX(workdata!$H143:$Y143)),0)*$H143</f>
        <v>1</v>
      </c>
      <c r="X143" s="217">
        <f>IFERROR(IF(workdata!S143&gt;=0.75*MAX(workdata!$H143:$Y143),1,workdata!S143/MAX(workdata!$H143:$Y143)),0)*$H143</f>
        <v>1</v>
      </c>
      <c r="Y143" s="217">
        <f>IFERROR(IF(workdata!T143&gt;=0.75*MAX(workdata!$H143:$Y143),1,workdata!T143/MAX(workdata!$H143:$Y143)),0)*$H143</f>
        <v>1</v>
      </c>
      <c r="Z143" s="217">
        <f>IFERROR(IF(workdata!U143&gt;=0.75*MAX(workdata!$H143:$Y143),1,workdata!U143/MAX(workdata!$H143:$Y143)),0)*$H143</f>
        <v>1</v>
      </c>
      <c r="AA143" s="217">
        <f>IFERROR(IF(workdata!V143&gt;=0.75*MAX(workdata!$H143:$Y143),1,workdata!V143/MAX(workdata!$H143:$Y143)),0)*$H143</f>
        <v>1</v>
      </c>
      <c r="AB143" s="217">
        <f>IFERROR(IF(workdata!W143&gt;=0.75*MAX(workdata!$H143:$Y143),1,workdata!W143/MAX(workdata!$H143:$Y143)),0)*$H143</f>
        <v>1</v>
      </c>
      <c r="AC143" s="217">
        <f>IFERROR(IF(workdata!X143&gt;=0.75*MAX(workdata!$H143:$Y143),1,workdata!X143/MAX(workdata!$H143:$Y143)),0)*$H143</f>
        <v>1</v>
      </c>
      <c r="AD143" s="217">
        <f>IFERROR(IF(workdata!Y143&gt;=0.75*MAX(workdata!$H143:$Y143),1,workdata!Y143/MAX(workdata!$H143:$Y143)),0)*$H143</f>
        <v>1</v>
      </c>
    </row>
    <row r="144" spans="1:30" x14ac:dyDescent="0.25">
      <c r="A144" s="1">
        <f>workdata!A144</f>
        <v>45479.791666666664</v>
      </c>
      <c r="B144">
        <f t="shared" si="13"/>
        <v>2024</v>
      </c>
      <c r="C144">
        <f t="shared" si="14"/>
        <v>7</v>
      </c>
      <c r="D144">
        <f t="shared" si="12"/>
        <v>6</v>
      </c>
      <c r="E144">
        <v>1000</v>
      </c>
      <c r="F144">
        <v>49890</v>
      </c>
      <c r="G144">
        <f>workdata!B144</f>
        <v>31121</v>
      </c>
      <c r="H144">
        <f t="shared" si="15"/>
        <v>1</v>
      </c>
      <c r="I144" s="217">
        <f>IFERROR(workdata!B144*1000*AUX!H144/(AUX!K144*50000),0)</f>
        <v>0.76162437119674198</v>
      </c>
      <c r="J144" s="218">
        <f t="shared" si="16"/>
        <v>1</v>
      </c>
      <c r="K144" s="222">
        <f>AVERAGE(workdata!C144:F144)</f>
        <v>817.22700000000009</v>
      </c>
      <c r="L144" s="3">
        <f t="shared" si="17"/>
        <v>622.41999999999996</v>
      </c>
      <c r="M144" s="217">
        <f>IFERROR(IF(workdata!H144&gt;=0.75*MAX(workdata!$H144:$Y144),1,workdata!H144/MAX(workdata!$H144:$Y144)),0)*$H144</f>
        <v>1</v>
      </c>
      <c r="N144" s="217">
        <f>IFERROR(IF(workdata!I144&gt;=0.75*MAX(workdata!$H144:$Y144),1,workdata!I144/MAX(workdata!$H144:$Y144)),0)*$H144</f>
        <v>1</v>
      </c>
      <c r="O144" s="217">
        <f>IFERROR(IF(workdata!J144&gt;=0.75*MAX(workdata!$H144:$Y144),1,workdata!J144/MAX(workdata!$H144:$Y144)),0)*$H144</f>
        <v>1</v>
      </c>
      <c r="P144" s="217">
        <f>IFERROR(IF(workdata!K144&gt;=0.75*MAX(workdata!$H144:$Y144),1,workdata!K144/MAX(workdata!$H144:$Y144)),0)*$H144</f>
        <v>1</v>
      </c>
      <c r="Q144" s="217">
        <f>IFERROR(IF(workdata!L144&gt;=0.75*MAX(workdata!$H144:$Y144),1,workdata!L144/MAX(workdata!$H144:$Y144)),0)*$H144</f>
        <v>1</v>
      </c>
      <c r="R144" s="217">
        <f>IFERROR(IF(workdata!M144&gt;=0.75*MAX(workdata!$H144:$Y144),1,workdata!M144/MAX(workdata!$H144:$Y144)),0)*$H144</f>
        <v>1</v>
      </c>
      <c r="S144" s="217">
        <f>IFERROR(IF(workdata!N144&gt;=0.75*MAX(workdata!$H144:$Y144),1,workdata!N144/MAX(workdata!$H144:$Y144)),0)*$H144</f>
        <v>1</v>
      </c>
      <c r="T144" s="217">
        <f>IFERROR(IF(workdata!O144&gt;=0.75*MAX(workdata!$H144:$Y144),1,workdata!O144/MAX(workdata!$H144:$Y144)),0)*$H144</f>
        <v>1</v>
      </c>
      <c r="U144" s="217">
        <f>IFERROR(IF(workdata!P144&gt;=0.75*MAX(workdata!$H144:$Y144),1,workdata!P144/MAX(workdata!$H144:$Y144)),0)*$H144</f>
        <v>1</v>
      </c>
      <c r="V144" s="217">
        <f>IFERROR(IF(workdata!Q144&gt;=0.75*MAX(workdata!$H144:$Y144),1,workdata!Q144/MAX(workdata!$H144:$Y144)),0)*$H144</f>
        <v>1</v>
      </c>
      <c r="W144" s="217">
        <f>IFERROR(IF(workdata!R144&gt;=0.75*MAX(workdata!$H144:$Y144),1,workdata!R144/MAX(workdata!$H144:$Y144)),0)*$H144</f>
        <v>1</v>
      </c>
      <c r="X144" s="217">
        <f>IFERROR(IF(workdata!S144&gt;=0.75*MAX(workdata!$H144:$Y144),1,workdata!S144/MAX(workdata!$H144:$Y144)),0)*$H144</f>
        <v>1</v>
      </c>
      <c r="Y144" s="217">
        <f>IFERROR(IF(workdata!T144&gt;=0.75*MAX(workdata!$H144:$Y144),1,workdata!T144/MAX(workdata!$H144:$Y144)),0)*$H144</f>
        <v>1</v>
      </c>
      <c r="Z144" s="217">
        <f>IFERROR(IF(workdata!U144&gt;=0.75*MAX(workdata!$H144:$Y144),1,workdata!U144/MAX(workdata!$H144:$Y144)),0)*$H144</f>
        <v>1</v>
      </c>
      <c r="AA144" s="217">
        <f>IFERROR(IF(workdata!V144&gt;=0.75*MAX(workdata!$H144:$Y144),1,workdata!V144/MAX(workdata!$H144:$Y144)),0)*$H144</f>
        <v>1</v>
      </c>
      <c r="AB144" s="217">
        <f>IFERROR(IF(workdata!W144&gt;=0.75*MAX(workdata!$H144:$Y144),1,workdata!W144/MAX(workdata!$H144:$Y144)),0)*$H144</f>
        <v>1</v>
      </c>
      <c r="AC144" s="217">
        <f>IFERROR(IF(workdata!X144&gt;=0.75*MAX(workdata!$H144:$Y144),1,workdata!X144/MAX(workdata!$H144:$Y144)),0)*$H144</f>
        <v>1</v>
      </c>
      <c r="AD144" s="217">
        <f>IFERROR(IF(workdata!Y144&gt;=0.75*MAX(workdata!$H144:$Y144),1,workdata!Y144/MAX(workdata!$H144:$Y144)),0)*$H144</f>
        <v>1</v>
      </c>
    </row>
    <row r="145" spans="1:30" x14ac:dyDescent="0.25">
      <c r="A145" s="1">
        <f>workdata!A145</f>
        <v>45479.833333333336</v>
      </c>
      <c r="B145">
        <f t="shared" si="13"/>
        <v>2024</v>
      </c>
      <c r="C145">
        <f t="shared" si="14"/>
        <v>7</v>
      </c>
      <c r="D145">
        <f t="shared" si="12"/>
        <v>6</v>
      </c>
      <c r="E145">
        <v>1000</v>
      </c>
      <c r="F145">
        <v>49890</v>
      </c>
      <c r="G145">
        <f>workdata!B145</f>
        <v>15112</v>
      </c>
      <c r="H145">
        <f t="shared" si="15"/>
        <v>1</v>
      </c>
      <c r="I145" s="217">
        <f>IFERROR(workdata!B145*1000*AUX!H145/(AUX!K145*50000),0)</f>
        <v>0.6674410490378373</v>
      </c>
      <c r="J145" s="218">
        <f t="shared" si="16"/>
        <v>1</v>
      </c>
      <c r="K145" s="222">
        <f>AVERAGE(workdata!C145:F145)</f>
        <v>452.834</v>
      </c>
      <c r="L145" s="3">
        <f t="shared" si="17"/>
        <v>302.24</v>
      </c>
      <c r="M145" s="217">
        <f>IFERROR(IF(workdata!H145&gt;=0.75*MAX(workdata!$H145:$Y145),1,workdata!H145/MAX(workdata!$H145:$Y145)),0)*$H145</f>
        <v>1</v>
      </c>
      <c r="N145" s="217">
        <f>IFERROR(IF(workdata!I145&gt;=0.75*MAX(workdata!$H145:$Y145),1,workdata!I145/MAX(workdata!$H145:$Y145)),0)*$H145</f>
        <v>1</v>
      </c>
      <c r="O145" s="217">
        <f>IFERROR(IF(workdata!J145&gt;=0.75*MAX(workdata!$H145:$Y145),1,workdata!J145/MAX(workdata!$H145:$Y145)),0)*$H145</f>
        <v>1</v>
      </c>
      <c r="P145" s="217">
        <f>IFERROR(IF(workdata!K145&gt;=0.75*MAX(workdata!$H145:$Y145),1,workdata!K145/MAX(workdata!$H145:$Y145)),0)*$H145</f>
        <v>1</v>
      </c>
      <c r="Q145" s="217">
        <f>IFERROR(IF(workdata!L145&gt;=0.75*MAX(workdata!$H145:$Y145),1,workdata!L145/MAX(workdata!$H145:$Y145)),0)*$H145</f>
        <v>1</v>
      </c>
      <c r="R145" s="217">
        <f>IFERROR(IF(workdata!M145&gt;=0.75*MAX(workdata!$H145:$Y145),1,workdata!M145/MAX(workdata!$H145:$Y145)),0)*$H145</f>
        <v>1</v>
      </c>
      <c r="S145" s="217">
        <f>IFERROR(IF(workdata!N145&gt;=0.75*MAX(workdata!$H145:$Y145),1,workdata!N145/MAX(workdata!$H145:$Y145)),0)*$H145</f>
        <v>1</v>
      </c>
      <c r="T145" s="217">
        <f>IFERROR(IF(workdata!O145&gt;=0.75*MAX(workdata!$H145:$Y145),1,workdata!O145/MAX(workdata!$H145:$Y145)),0)*$H145</f>
        <v>1</v>
      </c>
      <c r="U145" s="217">
        <f>IFERROR(IF(workdata!P145&gt;=0.75*MAX(workdata!$H145:$Y145),1,workdata!P145/MAX(workdata!$H145:$Y145)),0)*$H145</f>
        <v>1</v>
      </c>
      <c r="V145" s="217">
        <f>IFERROR(IF(workdata!Q145&gt;=0.75*MAX(workdata!$H145:$Y145),1,workdata!Q145/MAX(workdata!$H145:$Y145)),0)*$H145</f>
        <v>1</v>
      </c>
      <c r="W145" s="217">
        <f>IFERROR(IF(workdata!R145&gt;=0.75*MAX(workdata!$H145:$Y145),1,workdata!R145/MAX(workdata!$H145:$Y145)),0)*$H145</f>
        <v>1</v>
      </c>
      <c r="X145" s="217">
        <f>IFERROR(IF(workdata!S145&gt;=0.75*MAX(workdata!$H145:$Y145),1,workdata!S145/MAX(workdata!$H145:$Y145)),0)*$H145</f>
        <v>1</v>
      </c>
      <c r="Y145" s="217">
        <f>IFERROR(IF(workdata!T145&gt;=0.75*MAX(workdata!$H145:$Y145),1,workdata!T145/MAX(workdata!$H145:$Y145)),0)*$H145</f>
        <v>1</v>
      </c>
      <c r="Z145" s="217">
        <f>IFERROR(IF(workdata!U145&gt;=0.75*MAX(workdata!$H145:$Y145),1,workdata!U145/MAX(workdata!$H145:$Y145)),0)*$H145</f>
        <v>1</v>
      </c>
      <c r="AA145" s="217">
        <f>IFERROR(IF(workdata!V145&gt;=0.75*MAX(workdata!$H145:$Y145),1,workdata!V145/MAX(workdata!$H145:$Y145)),0)*$H145</f>
        <v>1</v>
      </c>
      <c r="AB145" s="217">
        <f>IFERROR(IF(workdata!W145&gt;=0.75*MAX(workdata!$H145:$Y145),1,workdata!W145/MAX(workdata!$H145:$Y145)),0)*$H145</f>
        <v>1</v>
      </c>
      <c r="AC145" s="217">
        <f>IFERROR(IF(workdata!X145&gt;=0.75*MAX(workdata!$H145:$Y145),1,workdata!X145/MAX(workdata!$H145:$Y145)),0)*$H145</f>
        <v>1</v>
      </c>
      <c r="AD145" s="217">
        <f>IFERROR(IF(workdata!Y145&gt;=0.75*MAX(workdata!$H145:$Y145),1,workdata!Y145/MAX(workdata!$H145:$Y145)),0)*$H145</f>
        <v>1</v>
      </c>
    </row>
    <row r="146" spans="1:30" x14ac:dyDescent="0.25">
      <c r="A146" s="1">
        <f>workdata!A146</f>
        <v>45479.875</v>
      </c>
      <c r="B146">
        <f t="shared" si="13"/>
        <v>2024</v>
      </c>
      <c r="C146">
        <f t="shared" si="14"/>
        <v>7</v>
      </c>
      <c r="D146">
        <f t="shared" si="12"/>
        <v>6</v>
      </c>
      <c r="E146">
        <v>1000</v>
      </c>
      <c r="F146">
        <v>49890</v>
      </c>
      <c r="G146">
        <f>workdata!B146</f>
        <v>1730</v>
      </c>
      <c r="H146">
        <f t="shared" si="15"/>
        <v>0</v>
      </c>
      <c r="I146" s="217">
        <f>IFERROR(workdata!B146*1000*AUX!H146/(AUX!K146*50000),0)</f>
        <v>0</v>
      </c>
      <c r="J146" s="218">
        <f t="shared" si="16"/>
        <v>0</v>
      </c>
      <c r="K146" s="222">
        <f>AVERAGE(workdata!C146:F146)</f>
        <v>58.195749999999997</v>
      </c>
      <c r="L146" s="3">
        <f t="shared" si="17"/>
        <v>0</v>
      </c>
      <c r="M146" s="217">
        <f>IFERROR(IF(workdata!H146&gt;=0.75*MAX(workdata!$H146:$Y146),1,workdata!H146/MAX(workdata!$H146:$Y146)),0)*$H146</f>
        <v>0</v>
      </c>
      <c r="N146" s="217">
        <f>IFERROR(IF(workdata!I146&gt;=0.75*MAX(workdata!$H146:$Y146),1,workdata!I146/MAX(workdata!$H146:$Y146)),0)*$H146</f>
        <v>0</v>
      </c>
      <c r="O146" s="217">
        <f>IFERROR(IF(workdata!J146&gt;=0.75*MAX(workdata!$H146:$Y146),1,workdata!J146/MAX(workdata!$H146:$Y146)),0)*$H146</f>
        <v>0</v>
      </c>
      <c r="P146" s="217">
        <f>IFERROR(IF(workdata!K146&gt;=0.75*MAX(workdata!$H146:$Y146),1,workdata!K146/MAX(workdata!$H146:$Y146)),0)*$H146</f>
        <v>0</v>
      </c>
      <c r="Q146" s="217">
        <f>IFERROR(IF(workdata!L146&gt;=0.75*MAX(workdata!$H146:$Y146),1,workdata!L146/MAX(workdata!$H146:$Y146)),0)*$H146</f>
        <v>0</v>
      </c>
      <c r="R146" s="217">
        <f>IFERROR(IF(workdata!M146&gt;=0.75*MAX(workdata!$H146:$Y146),1,workdata!M146/MAX(workdata!$H146:$Y146)),0)*$H146</f>
        <v>0</v>
      </c>
      <c r="S146" s="217">
        <f>IFERROR(IF(workdata!N146&gt;=0.75*MAX(workdata!$H146:$Y146),1,workdata!N146/MAX(workdata!$H146:$Y146)),0)*$H146</f>
        <v>0</v>
      </c>
      <c r="T146" s="217">
        <f>IFERROR(IF(workdata!O146&gt;=0.75*MAX(workdata!$H146:$Y146),1,workdata!O146/MAX(workdata!$H146:$Y146)),0)*$H146</f>
        <v>0</v>
      </c>
      <c r="U146" s="217">
        <f>IFERROR(IF(workdata!P146&gt;=0.75*MAX(workdata!$H146:$Y146),1,workdata!P146/MAX(workdata!$H146:$Y146)),0)*$H146</f>
        <v>0</v>
      </c>
      <c r="V146" s="217">
        <f>IFERROR(IF(workdata!Q146&gt;=0.75*MAX(workdata!$H146:$Y146),1,workdata!Q146/MAX(workdata!$H146:$Y146)),0)*$H146</f>
        <v>0</v>
      </c>
      <c r="W146" s="217">
        <f>IFERROR(IF(workdata!R146&gt;=0.75*MAX(workdata!$H146:$Y146),1,workdata!R146/MAX(workdata!$H146:$Y146)),0)*$H146</f>
        <v>0</v>
      </c>
      <c r="X146" s="217">
        <f>IFERROR(IF(workdata!S146&gt;=0.75*MAX(workdata!$H146:$Y146),1,workdata!S146/MAX(workdata!$H146:$Y146)),0)*$H146</f>
        <v>0</v>
      </c>
      <c r="Y146" s="217">
        <f>IFERROR(IF(workdata!T146&gt;=0.75*MAX(workdata!$H146:$Y146),1,workdata!T146/MAX(workdata!$H146:$Y146)),0)*$H146</f>
        <v>0</v>
      </c>
      <c r="Z146" s="217">
        <f>IFERROR(IF(workdata!U146&gt;=0.75*MAX(workdata!$H146:$Y146),1,workdata!U146/MAX(workdata!$H146:$Y146)),0)*$H146</f>
        <v>0</v>
      </c>
      <c r="AA146" s="217">
        <f>IFERROR(IF(workdata!V146&gt;=0.75*MAX(workdata!$H146:$Y146),1,workdata!V146/MAX(workdata!$H146:$Y146)),0)*$H146</f>
        <v>0</v>
      </c>
      <c r="AB146" s="217">
        <f>IFERROR(IF(workdata!W146&gt;=0.75*MAX(workdata!$H146:$Y146),1,workdata!W146/MAX(workdata!$H146:$Y146)),0)*$H146</f>
        <v>0</v>
      </c>
      <c r="AC146" s="217">
        <f>IFERROR(IF(workdata!X146&gt;=0.75*MAX(workdata!$H146:$Y146),1,workdata!X146/MAX(workdata!$H146:$Y146)),0)*$H146</f>
        <v>0</v>
      </c>
      <c r="AD146" s="217">
        <f>IFERROR(IF(workdata!Y146&gt;=0.75*MAX(workdata!$H146:$Y146),1,workdata!Y146/MAX(workdata!$H146:$Y146)),0)*$H146</f>
        <v>0</v>
      </c>
    </row>
    <row r="147" spans="1:30" x14ac:dyDescent="0.25">
      <c r="A147" s="1">
        <f>workdata!A147</f>
        <v>45479.916666666664</v>
      </c>
      <c r="B147">
        <f t="shared" si="13"/>
        <v>2024</v>
      </c>
      <c r="C147">
        <f t="shared" si="14"/>
        <v>7</v>
      </c>
      <c r="D147">
        <f t="shared" si="12"/>
        <v>6</v>
      </c>
      <c r="E147">
        <v>1000</v>
      </c>
      <c r="F147">
        <v>49890</v>
      </c>
      <c r="G147">
        <f>workdata!B147</f>
        <v>0</v>
      </c>
      <c r="H147">
        <f t="shared" si="15"/>
        <v>0</v>
      </c>
      <c r="I147" s="217">
        <f>IFERROR(workdata!B147*1000*AUX!H147/(AUX!K147*50000),0)</f>
        <v>0</v>
      </c>
      <c r="J147" s="218">
        <f t="shared" si="16"/>
        <v>0</v>
      </c>
      <c r="K147" s="222">
        <f>AVERAGE(workdata!C147:F147)</f>
        <v>0</v>
      </c>
      <c r="L147" s="3">
        <f t="shared" si="17"/>
        <v>0</v>
      </c>
      <c r="M147" s="217">
        <f>IFERROR(IF(workdata!H147&gt;=0.75*MAX(workdata!$H147:$Y147),1,workdata!H147/MAX(workdata!$H147:$Y147)),0)*$H147</f>
        <v>0</v>
      </c>
      <c r="N147" s="217">
        <f>IFERROR(IF(workdata!I147&gt;=0.75*MAX(workdata!$H147:$Y147),1,workdata!I147/MAX(workdata!$H147:$Y147)),0)*$H147</f>
        <v>0</v>
      </c>
      <c r="O147" s="217">
        <f>IFERROR(IF(workdata!J147&gt;=0.75*MAX(workdata!$H147:$Y147),1,workdata!J147/MAX(workdata!$H147:$Y147)),0)*$H147</f>
        <v>0</v>
      </c>
      <c r="P147" s="217">
        <f>IFERROR(IF(workdata!K147&gt;=0.75*MAX(workdata!$H147:$Y147),1,workdata!K147/MAX(workdata!$H147:$Y147)),0)*$H147</f>
        <v>0</v>
      </c>
      <c r="Q147" s="217">
        <f>IFERROR(IF(workdata!L147&gt;=0.75*MAX(workdata!$H147:$Y147),1,workdata!L147/MAX(workdata!$H147:$Y147)),0)*$H147</f>
        <v>0</v>
      </c>
      <c r="R147" s="217">
        <f>IFERROR(IF(workdata!M147&gt;=0.75*MAX(workdata!$H147:$Y147),1,workdata!M147/MAX(workdata!$H147:$Y147)),0)*$H147</f>
        <v>0</v>
      </c>
      <c r="S147" s="217">
        <f>IFERROR(IF(workdata!N147&gt;=0.75*MAX(workdata!$H147:$Y147),1,workdata!N147/MAX(workdata!$H147:$Y147)),0)*$H147</f>
        <v>0</v>
      </c>
      <c r="T147" s="217">
        <f>IFERROR(IF(workdata!O147&gt;=0.75*MAX(workdata!$H147:$Y147),1,workdata!O147/MAX(workdata!$H147:$Y147)),0)*$H147</f>
        <v>0</v>
      </c>
      <c r="U147" s="217">
        <f>IFERROR(IF(workdata!P147&gt;=0.75*MAX(workdata!$H147:$Y147),1,workdata!P147/MAX(workdata!$H147:$Y147)),0)*$H147</f>
        <v>0</v>
      </c>
      <c r="V147" s="217">
        <f>IFERROR(IF(workdata!Q147&gt;=0.75*MAX(workdata!$H147:$Y147),1,workdata!Q147/MAX(workdata!$H147:$Y147)),0)*$H147</f>
        <v>0</v>
      </c>
      <c r="W147" s="217">
        <f>IFERROR(IF(workdata!R147&gt;=0.75*MAX(workdata!$H147:$Y147),1,workdata!R147/MAX(workdata!$H147:$Y147)),0)*$H147</f>
        <v>0</v>
      </c>
      <c r="X147" s="217">
        <f>IFERROR(IF(workdata!S147&gt;=0.75*MAX(workdata!$H147:$Y147),1,workdata!S147/MAX(workdata!$H147:$Y147)),0)*$H147</f>
        <v>0</v>
      </c>
      <c r="Y147" s="217">
        <f>IFERROR(IF(workdata!T147&gt;=0.75*MAX(workdata!$H147:$Y147),1,workdata!T147/MAX(workdata!$H147:$Y147)),0)*$H147</f>
        <v>0</v>
      </c>
      <c r="Z147" s="217">
        <f>IFERROR(IF(workdata!U147&gt;=0.75*MAX(workdata!$H147:$Y147),1,workdata!U147/MAX(workdata!$H147:$Y147)),0)*$H147</f>
        <v>0</v>
      </c>
      <c r="AA147" s="217">
        <f>IFERROR(IF(workdata!V147&gt;=0.75*MAX(workdata!$H147:$Y147),1,workdata!V147/MAX(workdata!$H147:$Y147)),0)*$H147</f>
        <v>0</v>
      </c>
      <c r="AB147" s="217">
        <f>IFERROR(IF(workdata!W147&gt;=0.75*MAX(workdata!$H147:$Y147),1,workdata!W147/MAX(workdata!$H147:$Y147)),0)*$H147</f>
        <v>0</v>
      </c>
      <c r="AC147" s="217">
        <f>IFERROR(IF(workdata!X147&gt;=0.75*MAX(workdata!$H147:$Y147),1,workdata!X147/MAX(workdata!$H147:$Y147)),0)*$H147</f>
        <v>0</v>
      </c>
      <c r="AD147" s="217">
        <f>IFERROR(IF(workdata!Y147&gt;=0.75*MAX(workdata!$H147:$Y147),1,workdata!Y147/MAX(workdata!$H147:$Y147)),0)*$H147</f>
        <v>0</v>
      </c>
    </row>
    <row r="148" spans="1:30" x14ac:dyDescent="0.25">
      <c r="A148" s="1">
        <f>workdata!A148</f>
        <v>45479.958333333336</v>
      </c>
      <c r="B148">
        <f t="shared" si="13"/>
        <v>2024</v>
      </c>
      <c r="C148">
        <f t="shared" si="14"/>
        <v>7</v>
      </c>
      <c r="D148">
        <f t="shared" si="12"/>
        <v>6</v>
      </c>
      <c r="E148">
        <v>1000</v>
      </c>
      <c r="F148">
        <v>49890</v>
      </c>
      <c r="G148">
        <f>workdata!B148</f>
        <v>0</v>
      </c>
      <c r="H148">
        <f t="shared" si="15"/>
        <v>0</v>
      </c>
      <c r="I148" s="217">
        <f>IFERROR(workdata!B148*1000*AUX!H148/(AUX!K148*50000),0)</f>
        <v>0</v>
      </c>
      <c r="J148" s="218">
        <f t="shared" si="16"/>
        <v>0</v>
      </c>
      <c r="K148" s="222">
        <f>AVERAGE(workdata!C148:F148)</f>
        <v>0</v>
      </c>
      <c r="L148" s="3">
        <f t="shared" si="17"/>
        <v>0</v>
      </c>
      <c r="M148" s="217">
        <f>IFERROR(IF(workdata!H148&gt;=0.75*MAX(workdata!$H148:$Y148),1,workdata!H148/MAX(workdata!$H148:$Y148)),0)*$H148</f>
        <v>0</v>
      </c>
      <c r="N148" s="217">
        <f>IFERROR(IF(workdata!I148&gt;=0.75*MAX(workdata!$H148:$Y148),1,workdata!I148/MAX(workdata!$H148:$Y148)),0)*$H148</f>
        <v>0</v>
      </c>
      <c r="O148" s="217">
        <f>IFERROR(IF(workdata!J148&gt;=0.75*MAX(workdata!$H148:$Y148),1,workdata!J148/MAX(workdata!$H148:$Y148)),0)*$H148</f>
        <v>0</v>
      </c>
      <c r="P148" s="217">
        <f>IFERROR(IF(workdata!K148&gt;=0.75*MAX(workdata!$H148:$Y148),1,workdata!K148/MAX(workdata!$H148:$Y148)),0)*$H148</f>
        <v>0</v>
      </c>
      <c r="Q148" s="217">
        <f>IFERROR(IF(workdata!L148&gt;=0.75*MAX(workdata!$H148:$Y148),1,workdata!L148/MAX(workdata!$H148:$Y148)),0)*$H148</f>
        <v>0</v>
      </c>
      <c r="R148" s="217">
        <f>IFERROR(IF(workdata!M148&gt;=0.75*MAX(workdata!$H148:$Y148),1,workdata!M148/MAX(workdata!$H148:$Y148)),0)*$H148</f>
        <v>0</v>
      </c>
      <c r="S148" s="217">
        <f>IFERROR(IF(workdata!N148&gt;=0.75*MAX(workdata!$H148:$Y148),1,workdata!N148/MAX(workdata!$H148:$Y148)),0)*$H148</f>
        <v>0</v>
      </c>
      <c r="T148" s="217">
        <f>IFERROR(IF(workdata!O148&gt;=0.75*MAX(workdata!$H148:$Y148),1,workdata!O148/MAX(workdata!$H148:$Y148)),0)*$H148</f>
        <v>0</v>
      </c>
      <c r="U148" s="217">
        <f>IFERROR(IF(workdata!P148&gt;=0.75*MAX(workdata!$H148:$Y148),1,workdata!P148/MAX(workdata!$H148:$Y148)),0)*$H148</f>
        <v>0</v>
      </c>
      <c r="V148" s="217">
        <f>IFERROR(IF(workdata!Q148&gt;=0.75*MAX(workdata!$H148:$Y148),1,workdata!Q148/MAX(workdata!$H148:$Y148)),0)*$H148</f>
        <v>0</v>
      </c>
      <c r="W148" s="217">
        <f>IFERROR(IF(workdata!R148&gt;=0.75*MAX(workdata!$H148:$Y148),1,workdata!R148/MAX(workdata!$H148:$Y148)),0)*$H148</f>
        <v>0</v>
      </c>
      <c r="X148" s="217">
        <f>IFERROR(IF(workdata!S148&gt;=0.75*MAX(workdata!$H148:$Y148),1,workdata!S148/MAX(workdata!$H148:$Y148)),0)*$H148</f>
        <v>0</v>
      </c>
      <c r="Y148" s="217">
        <f>IFERROR(IF(workdata!T148&gt;=0.75*MAX(workdata!$H148:$Y148),1,workdata!T148/MAX(workdata!$H148:$Y148)),0)*$H148</f>
        <v>0</v>
      </c>
      <c r="Z148" s="217">
        <f>IFERROR(IF(workdata!U148&gt;=0.75*MAX(workdata!$H148:$Y148),1,workdata!U148/MAX(workdata!$H148:$Y148)),0)*$H148</f>
        <v>0</v>
      </c>
      <c r="AA148" s="217">
        <f>IFERROR(IF(workdata!V148&gt;=0.75*MAX(workdata!$H148:$Y148),1,workdata!V148/MAX(workdata!$H148:$Y148)),0)*$H148</f>
        <v>0</v>
      </c>
      <c r="AB148" s="217">
        <f>IFERROR(IF(workdata!W148&gt;=0.75*MAX(workdata!$H148:$Y148),1,workdata!W148/MAX(workdata!$H148:$Y148)),0)*$H148</f>
        <v>0</v>
      </c>
      <c r="AC148" s="217">
        <f>IFERROR(IF(workdata!X148&gt;=0.75*MAX(workdata!$H148:$Y148),1,workdata!X148/MAX(workdata!$H148:$Y148)),0)*$H148</f>
        <v>0</v>
      </c>
      <c r="AD148" s="217">
        <f>IFERROR(IF(workdata!Y148&gt;=0.75*MAX(workdata!$H148:$Y148),1,workdata!Y148/MAX(workdata!$H148:$Y148)),0)*$H148</f>
        <v>0</v>
      </c>
    </row>
    <row r="149" spans="1:30" x14ac:dyDescent="0.25">
      <c r="A149" s="1">
        <f>workdata!A149</f>
        <v>45480</v>
      </c>
      <c r="B149">
        <f t="shared" si="13"/>
        <v>2024</v>
      </c>
      <c r="C149">
        <f t="shared" si="14"/>
        <v>7</v>
      </c>
      <c r="D149">
        <f t="shared" si="12"/>
        <v>7</v>
      </c>
      <c r="E149">
        <v>1000</v>
      </c>
      <c r="F149">
        <v>49890</v>
      </c>
      <c r="G149">
        <f>workdata!B149</f>
        <v>0</v>
      </c>
      <c r="H149">
        <f t="shared" si="15"/>
        <v>0</v>
      </c>
      <c r="I149" s="217">
        <f>IFERROR(workdata!B149*1000*AUX!H149/(AUX!K149*50000),0)</f>
        <v>0</v>
      </c>
      <c r="J149" s="218">
        <f t="shared" si="16"/>
        <v>0</v>
      </c>
      <c r="K149" s="222">
        <f>AVERAGE(workdata!C149:F149)</f>
        <v>0</v>
      </c>
      <c r="L149" s="3">
        <f t="shared" si="17"/>
        <v>0</v>
      </c>
      <c r="M149" s="217">
        <f>IFERROR(IF(workdata!H149&gt;=0.75*MAX(workdata!$H149:$Y149),1,workdata!H149/MAX(workdata!$H149:$Y149)),0)*$H149</f>
        <v>0</v>
      </c>
      <c r="N149" s="217">
        <f>IFERROR(IF(workdata!I149&gt;=0.75*MAX(workdata!$H149:$Y149),1,workdata!I149/MAX(workdata!$H149:$Y149)),0)*$H149</f>
        <v>0</v>
      </c>
      <c r="O149" s="217">
        <f>IFERROR(IF(workdata!J149&gt;=0.75*MAX(workdata!$H149:$Y149),1,workdata!J149/MAX(workdata!$H149:$Y149)),0)*$H149</f>
        <v>0</v>
      </c>
      <c r="P149" s="217">
        <f>IFERROR(IF(workdata!K149&gt;=0.75*MAX(workdata!$H149:$Y149),1,workdata!K149/MAX(workdata!$H149:$Y149)),0)*$H149</f>
        <v>0</v>
      </c>
      <c r="Q149" s="217">
        <f>IFERROR(IF(workdata!L149&gt;=0.75*MAX(workdata!$H149:$Y149),1,workdata!L149/MAX(workdata!$H149:$Y149)),0)*$H149</f>
        <v>0</v>
      </c>
      <c r="R149" s="217">
        <f>IFERROR(IF(workdata!M149&gt;=0.75*MAX(workdata!$H149:$Y149),1,workdata!M149/MAX(workdata!$H149:$Y149)),0)*$H149</f>
        <v>0</v>
      </c>
      <c r="S149" s="217">
        <f>IFERROR(IF(workdata!N149&gt;=0.75*MAX(workdata!$H149:$Y149),1,workdata!N149/MAX(workdata!$H149:$Y149)),0)*$H149</f>
        <v>0</v>
      </c>
      <c r="T149" s="217">
        <f>IFERROR(IF(workdata!O149&gt;=0.75*MAX(workdata!$H149:$Y149),1,workdata!O149/MAX(workdata!$H149:$Y149)),0)*$H149</f>
        <v>0</v>
      </c>
      <c r="U149" s="217">
        <f>IFERROR(IF(workdata!P149&gt;=0.75*MAX(workdata!$H149:$Y149),1,workdata!P149/MAX(workdata!$H149:$Y149)),0)*$H149</f>
        <v>0</v>
      </c>
      <c r="V149" s="217">
        <f>IFERROR(IF(workdata!Q149&gt;=0.75*MAX(workdata!$H149:$Y149),1,workdata!Q149/MAX(workdata!$H149:$Y149)),0)*$H149</f>
        <v>0</v>
      </c>
      <c r="W149" s="217">
        <f>IFERROR(IF(workdata!R149&gt;=0.75*MAX(workdata!$H149:$Y149),1,workdata!R149/MAX(workdata!$H149:$Y149)),0)*$H149</f>
        <v>0</v>
      </c>
      <c r="X149" s="217">
        <f>IFERROR(IF(workdata!S149&gt;=0.75*MAX(workdata!$H149:$Y149),1,workdata!S149/MAX(workdata!$H149:$Y149)),0)*$H149</f>
        <v>0</v>
      </c>
      <c r="Y149" s="217">
        <f>IFERROR(IF(workdata!T149&gt;=0.75*MAX(workdata!$H149:$Y149),1,workdata!T149/MAX(workdata!$H149:$Y149)),0)*$H149</f>
        <v>0</v>
      </c>
      <c r="Z149" s="217">
        <f>IFERROR(IF(workdata!U149&gt;=0.75*MAX(workdata!$H149:$Y149),1,workdata!U149/MAX(workdata!$H149:$Y149)),0)*$H149</f>
        <v>0</v>
      </c>
      <c r="AA149" s="217">
        <f>IFERROR(IF(workdata!V149&gt;=0.75*MAX(workdata!$H149:$Y149),1,workdata!V149/MAX(workdata!$H149:$Y149)),0)*$H149</f>
        <v>0</v>
      </c>
      <c r="AB149" s="217">
        <f>IFERROR(IF(workdata!W149&gt;=0.75*MAX(workdata!$H149:$Y149),1,workdata!W149/MAX(workdata!$H149:$Y149)),0)*$H149</f>
        <v>0</v>
      </c>
      <c r="AC149" s="217">
        <f>IFERROR(IF(workdata!X149&gt;=0.75*MAX(workdata!$H149:$Y149),1,workdata!X149/MAX(workdata!$H149:$Y149)),0)*$H149</f>
        <v>0</v>
      </c>
      <c r="AD149" s="217">
        <f>IFERROR(IF(workdata!Y149&gt;=0.75*MAX(workdata!$H149:$Y149),1,workdata!Y149/MAX(workdata!$H149:$Y149)),0)*$H149</f>
        <v>0</v>
      </c>
    </row>
    <row r="150" spans="1:30" x14ac:dyDescent="0.25">
      <c r="A150" s="1">
        <f>workdata!A150</f>
        <v>45480.041666666664</v>
      </c>
      <c r="B150">
        <f t="shared" si="13"/>
        <v>2024</v>
      </c>
      <c r="C150">
        <f t="shared" si="14"/>
        <v>7</v>
      </c>
      <c r="D150">
        <f t="shared" si="12"/>
        <v>7</v>
      </c>
      <c r="E150">
        <v>1000</v>
      </c>
      <c r="F150">
        <v>49890</v>
      </c>
      <c r="G150">
        <f>workdata!B150</f>
        <v>0</v>
      </c>
      <c r="H150">
        <f t="shared" si="15"/>
        <v>0</v>
      </c>
      <c r="I150" s="217">
        <f>IFERROR(workdata!B150*1000*AUX!H150/(AUX!K150*50000),0)</f>
        <v>0</v>
      </c>
      <c r="J150" s="218">
        <f t="shared" si="16"/>
        <v>0</v>
      </c>
      <c r="K150" s="222">
        <f>AVERAGE(workdata!C150:F150)</f>
        <v>0</v>
      </c>
      <c r="L150" s="3">
        <f t="shared" si="17"/>
        <v>0</v>
      </c>
      <c r="M150" s="217">
        <f>IFERROR(IF(workdata!H150&gt;=0.75*MAX(workdata!$H150:$Y150),1,workdata!H150/MAX(workdata!$H150:$Y150)),0)*$H150</f>
        <v>0</v>
      </c>
      <c r="N150" s="217">
        <f>IFERROR(IF(workdata!I150&gt;=0.75*MAX(workdata!$H150:$Y150),1,workdata!I150/MAX(workdata!$H150:$Y150)),0)*$H150</f>
        <v>0</v>
      </c>
      <c r="O150" s="217">
        <f>IFERROR(IF(workdata!J150&gt;=0.75*MAX(workdata!$H150:$Y150),1,workdata!J150/MAX(workdata!$H150:$Y150)),0)*$H150</f>
        <v>0</v>
      </c>
      <c r="P150" s="217">
        <f>IFERROR(IF(workdata!K150&gt;=0.75*MAX(workdata!$H150:$Y150),1,workdata!K150/MAX(workdata!$H150:$Y150)),0)*$H150</f>
        <v>0</v>
      </c>
      <c r="Q150" s="217">
        <f>IFERROR(IF(workdata!L150&gt;=0.75*MAX(workdata!$H150:$Y150),1,workdata!L150/MAX(workdata!$H150:$Y150)),0)*$H150</f>
        <v>0</v>
      </c>
      <c r="R150" s="217">
        <f>IFERROR(IF(workdata!M150&gt;=0.75*MAX(workdata!$H150:$Y150),1,workdata!M150/MAX(workdata!$H150:$Y150)),0)*$H150</f>
        <v>0</v>
      </c>
      <c r="S150" s="217">
        <f>IFERROR(IF(workdata!N150&gt;=0.75*MAX(workdata!$H150:$Y150),1,workdata!N150/MAX(workdata!$H150:$Y150)),0)*$H150</f>
        <v>0</v>
      </c>
      <c r="T150" s="217">
        <f>IFERROR(IF(workdata!O150&gt;=0.75*MAX(workdata!$H150:$Y150),1,workdata!O150/MAX(workdata!$H150:$Y150)),0)*$H150</f>
        <v>0</v>
      </c>
      <c r="U150" s="217">
        <f>IFERROR(IF(workdata!P150&gt;=0.75*MAX(workdata!$H150:$Y150),1,workdata!P150/MAX(workdata!$H150:$Y150)),0)*$H150</f>
        <v>0</v>
      </c>
      <c r="V150" s="217">
        <f>IFERROR(IF(workdata!Q150&gt;=0.75*MAX(workdata!$H150:$Y150),1,workdata!Q150/MAX(workdata!$H150:$Y150)),0)*$H150</f>
        <v>0</v>
      </c>
      <c r="W150" s="217">
        <f>IFERROR(IF(workdata!R150&gt;=0.75*MAX(workdata!$H150:$Y150),1,workdata!R150/MAX(workdata!$H150:$Y150)),0)*$H150</f>
        <v>0</v>
      </c>
      <c r="X150" s="217">
        <f>IFERROR(IF(workdata!S150&gt;=0.75*MAX(workdata!$H150:$Y150),1,workdata!S150/MAX(workdata!$H150:$Y150)),0)*$H150</f>
        <v>0</v>
      </c>
      <c r="Y150" s="217">
        <f>IFERROR(IF(workdata!T150&gt;=0.75*MAX(workdata!$H150:$Y150),1,workdata!T150/MAX(workdata!$H150:$Y150)),0)*$H150</f>
        <v>0</v>
      </c>
      <c r="Z150" s="217">
        <f>IFERROR(IF(workdata!U150&gt;=0.75*MAX(workdata!$H150:$Y150),1,workdata!U150/MAX(workdata!$H150:$Y150)),0)*$H150</f>
        <v>0</v>
      </c>
      <c r="AA150" s="217">
        <f>IFERROR(IF(workdata!V150&gt;=0.75*MAX(workdata!$H150:$Y150),1,workdata!V150/MAX(workdata!$H150:$Y150)),0)*$H150</f>
        <v>0</v>
      </c>
      <c r="AB150" s="217">
        <f>IFERROR(IF(workdata!W150&gt;=0.75*MAX(workdata!$H150:$Y150),1,workdata!W150/MAX(workdata!$H150:$Y150)),0)*$H150</f>
        <v>0</v>
      </c>
      <c r="AC150" s="217">
        <f>IFERROR(IF(workdata!X150&gt;=0.75*MAX(workdata!$H150:$Y150),1,workdata!X150/MAX(workdata!$H150:$Y150)),0)*$H150</f>
        <v>0</v>
      </c>
      <c r="AD150" s="217">
        <f>IFERROR(IF(workdata!Y150&gt;=0.75*MAX(workdata!$H150:$Y150),1,workdata!Y150/MAX(workdata!$H150:$Y150)),0)*$H150</f>
        <v>0</v>
      </c>
    </row>
    <row r="151" spans="1:30" x14ac:dyDescent="0.25">
      <c r="A151" s="1">
        <f>workdata!A151</f>
        <v>45480.083333333336</v>
      </c>
      <c r="B151">
        <f t="shared" si="13"/>
        <v>2024</v>
      </c>
      <c r="C151">
        <f t="shared" si="14"/>
        <v>7</v>
      </c>
      <c r="D151">
        <f t="shared" si="12"/>
        <v>7</v>
      </c>
      <c r="E151">
        <v>1000</v>
      </c>
      <c r="F151">
        <v>49890</v>
      </c>
      <c r="G151">
        <f>workdata!B151</f>
        <v>0</v>
      </c>
      <c r="H151">
        <f t="shared" si="15"/>
        <v>0</v>
      </c>
      <c r="I151" s="217">
        <f>IFERROR(workdata!B151*1000*AUX!H151/(AUX!K151*50000),0)</f>
        <v>0</v>
      </c>
      <c r="J151" s="218">
        <f t="shared" si="16"/>
        <v>0</v>
      </c>
      <c r="K151" s="222">
        <f>AVERAGE(workdata!C151:F151)</f>
        <v>0</v>
      </c>
      <c r="L151" s="3">
        <f t="shared" si="17"/>
        <v>0</v>
      </c>
      <c r="M151" s="217">
        <f>IFERROR(IF(workdata!H151&gt;=0.75*MAX(workdata!$H151:$Y151),1,workdata!H151/MAX(workdata!$H151:$Y151)),0)*$H151</f>
        <v>0</v>
      </c>
      <c r="N151" s="217">
        <f>IFERROR(IF(workdata!I151&gt;=0.75*MAX(workdata!$H151:$Y151),1,workdata!I151/MAX(workdata!$H151:$Y151)),0)*$H151</f>
        <v>0</v>
      </c>
      <c r="O151" s="217">
        <f>IFERROR(IF(workdata!J151&gt;=0.75*MAX(workdata!$H151:$Y151),1,workdata!J151/MAX(workdata!$H151:$Y151)),0)*$H151</f>
        <v>0</v>
      </c>
      <c r="P151" s="217">
        <f>IFERROR(IF(workdata!K151&gt;=0.75*MAX(workdata!$H151:$Y151),1,workdata!K151/MAX(workdata!$H151:$Y151)),0)*$H151</f>
        <v>0</v>
      </c>
      <c r="Q151" s="217">
        <f>IFERROR(IF(workdata!L151&gt;=0.75*MAX(workdata!$H151:$Y151),1,workdata!L151/MAX(workdata!$H151:$Y151)),0)*$H151</f>
        <v>0</v>
      </c>
      <c r="R151" s="217">
        <f>IFERROR(IF(workdata!M151&gt;=0.75*MAX(workdata!$H151:$Y151),1,workdata!M151/MAX(workdata!$H151:$Y151)),0)*$H151</f>
        <v>0</v>
      </c>
      <c r="S151" s="217">
        <f>IFERROR(IF(workdata!N151&gt;=0.75*MAX(workdata!$H151:$Y151),1,workdata!N151/MAX(workdata!$H151:$Y151)),0)*$H151</f>
        <v>0</v>
      </c>
      <c r="T151" s="217">
        <f>IFERROR(IF(workdata!O151&gt;=0.75*MAX(workdata!$H151:$Y151),1,workdata!O151/MAX(workdata!$H151:$Y151)),0)*$H151</f>
        <v>0</v>
      </c>
      <c r="U151" s="217">
        <f>IFERROR(IF(workdata!P151&gt;=0.75*MAX(workdata!$H151:$Y151),1,workdata!P151/MAX(workdata!$H151:$Y151)),0)*$H151</f>
        <v>0</v>
      </c>
      <c r="V151" s="217">
        <f>IFERROR(IF(workdata!Q151&gt;=0.75*MAX(workdata!$H151:$Y151),1,workdata!Q151/MAX(workdata!$H151:$Y151)),0)*$H151</f>
        <v>0</v>
      </c>
      <c r="W151" s="217">
        <f>IFERROR(IF(workdata!R151&gt;=0.75*MAX(workdata!$H151:$Y151),1,workdata!R151/MAX(workdata!$H151:$Y151)),0)*$H151</f>
        <v>0</v>
      </c>
      <c r="X151" s="217">
        <f>IFERROR(IF(workdata!S151&gt;=0.75*MAX(workdata!$H151:$Y151),1,workdata!S151/MAX(workdata!$H151:$Y151)),0)*$H151</f>
        <v>0</v>
      </c>
      <c r="Y151" s="217">
        <f>IFERROR(IF(workdata!T151&gt;=0.75*MAX(workdata!$H151:$Y151),1,workdata!T151/MAX(workdata!$H151:$Y151)),0)*$H151</f>
        <v>0</v>
      </c>
      <c r="Z151" s="217">
        <f>IFERROR(IF(workdata!U151&gt;=0.75*MAX(workdata!$H151:$Y151),1,workdata!U151/MAX(workdata!$H151:$Y151)),0)*$H151</f>
        <v>0</v>
      </c>
      <c r="AA151" s="217">
        <f>IFERROR(IF(workdata!V151&gt;=0.75*MAX(workdata!$H151:$Y151),1,workdata!V151/MAX(workdata!$H151:$Y151)),0)*$H151</f>
        <v>0</v>
      </c>
      <c r="AB151" s="217">
        <f>IFERROR(IF(workdata!W151&gt;=0.75*MAX(workdata!$H151:$Y151),1,workdata!W151/MAX(workdata!$H151:$Y151)),0)*$H151</f>
        <v>0</v>
      </c>
      <c r="AC151" s="217">
        <f>IFERROR(IF(workdata!X151&gt;=0.75*MAX(workdata!$H151:$Y151),1,workdata!X151/MAX(workdata!$H151:$Y151)),0)*$H151</f>
        <v>0</v>
      </c>
      <c r="AD151" s="217">
        <f>IFERROR(IF(workdata!Y151&gt;=0.75*MAX(workdata!$H151:$Y151),1,workdata!Y151/MAX(workdata!$H151:$Y151)),0)*$H151</f>
        <v>0</v>
      </c>
    </row>
    <row r="152" spans="1:30" x14ac:dyDescent="0.25">
      <c r="A152" s="1">
        <f>workdata!A152</f>
        <v>45480.125</v>
      </c>
      <c r="B152">
        <f t="shared" si="13"/>
        <v>2024</v>
      </c>
      <c r="C152">
        <f t="shared" si="14"/>
        <v>7</v>
      </c>
      <c r="D152">
        <f t="shared" si="12"/>
        <v>7</v>
      </c>
      <c r="E152">
        <v>1000</v>
      </c>
      <c r="F152">
        <v>49890</v>
      </c>
      <c r="G152">
        <f>workdata!B152</f>
        <v>0</v>
      </c>
      <c r="H152">
        <f t="shared" si="15"/>
        <v>0</v>
      </c>
      <c r="I152" s="217">
        <f>IFERROR(workdata!B152*1000*AUX!H152/(AUX!K152*50000),0)</f>
        <v>0</v>
      </c>
      <c r="J152" s="218">
        <f t="shared" si="16"/>
        <v>0</v>
      </c>
      <c r="K152" s="222">
        <f>AVERAGE(workdata!C152:F152)</f>
        <v>0</v>
      </c>
      <c r="L152" s="3">
        <f t="shared" si="17"/>
        <v>0</v>
      </c>
      <c r="M152" s="217">
        <f>IFERROR(IF(workdata!H152&gt;=0.75*MAX(workdata!$H152:$Y152),1,workdata!H152/MAX(workdata!$H152:$Y152)),0)*$H152</f>
        <v>0</v>
      </c>
      <c r="N152" s="217">
        <f>IFERROR(IF(workdata!I152&gt;=0.75*MAX(workdata!$H152:$Y152),1,workdata!I152/MAX(workdata!$H152:$Y152)),0)*$H152</f>
        <v>0</v>
      </c>
      <c r="O152" s="217">
        <f>IFERROR(IF(workdata!J152&gt;=0.75*MAX(workdata!$H152:$Y152),1,workdata!J152/MAX(workdata!$H152:$Y152)),0)*$H152</f>
        <v>0</v>
      </c>
      <c r="P152" s="217">
        <f>IFERROR(IF(workdata!K152&gt;=0.75*MAX(workdata!$H152:$Y152),1,workdata!K152/MAX(workdata!$H152:$Y152)),0)*$H152</f>
        <v>0</v>
      </c>
      <c r="Q152" s="217">
        <f>IFERROR(IF(workdata!L152&gt;=0.75*MAX(workdata!$H152:$Y152),1,workdata!L152/MAX(workdata!$H152:$Y152)),0)*$H152</f>
        <v>0</v>
      </c>
      <c r="R152" s="217">
        <f>IFERROR(IF(workdata!M152&gt;=0.75*MAX(workdata!$H152:$Y152),1,workdata!M152/MAX(workdata!$H152:$Y152)),0)*$H152</f>
        <v>0</v>
      </c>
      <c r="S152" s="217">
        <f>IFERROR(IF(workdata!N152&gt;=0.75*MAX(workdata!$H152:$Y152),1,workdata!N152/MAX(workdata!$H152:$Y152)),0)*$H152</f>
        <v>0</v>
      </c>
      <c r="T152" s="217">
        <f>IFERROR(IF(workdata!O152&gt;=0.75*MAX(workdata!$H152:$Y152),1,workdata!O152/MAX(workdata!$H152:$Y152)),0)*$H152</f>
        <v>0</v>
      </c>
      <c r="U152" s="217">
        <f>IFERROR(IF(workdata!P152&gt;=0.75*MAX(workdata!$H152:$Y152),1,workdata!P152/MAX(workdata!$H152:$Y152)),0)*$H152</f>
        <v>0</v>
      </c>
      <c r="V152" s="217">
        <f>IFERROR(IF(workdata!Q152&gt;=0.75*MAX(workdata!$H152:$Y152),1,workdata!Q152/MAX(workdata!$H152:$Y152)),0)*$H152</f>
        <v>0</v>
      </c>
      <c r="W152" s="217">
        <f>IFERROR(IF(workdata!R152&gt;=0.75*MAX(workdata!$H152:$Y152),1,workdata!R152/MAX(workdata!$H152:$Y152)),0)*$H152</f>
        <v>0</v>
      </c>
      <c r="X152" s="217">
        <f>IFERROR(IF(workdata!S152&gt;=0.75*MAX(workdata!$H152:$Y152),1,workdata!S152/MAX(workdata!$H152:$Y152)),0)*$H152</f>
        <v>0</v>
      </c>
      <c r="Y152" s="217">
        <f>IFERROR(IF(workdata!T152&gt;=0.75*MAX(workdata!$H152:$Y152),1,workdata!T152/MAX(workdata!$H152:$Y152)),0)*$H152</f>
        <v>0</v>
      </c>
      <c r="Z152" s="217">
        <f>IFERROR(IF(workdata!U152&gt;=0.75*MAX(workdata!$H152:$Y152),1,workdata!U152/MAX(workdata!$H152:$Y152)),0)*$H152</f>
        <v>0</v>
      </c>
      <c r="AA152" s="217">
        <f>IFERROR(IF(workdata!V152&gt;=0.75*MAX(workdata!$H152:$Y152),1,workdata!V152/MAX(workdata!$H152:$Y152)),0)*$H152</f>
        <v>0</v>
      </c>
      <c r="AB152" s="217">
        <f>IFERROR(IF(workdata!W152&gt;=0.75*MAX(workdata!$H152:$Y152),1,workdata!W152/MAX(workdata!$H152:$Y152)),0)*$H152</f>
        <v>0</v>
      </c>
      <c r="AC152" s="217">
        <f>IFERROR(IF(workdata!X152&gt;=0.75*MAX(workdata!$H152:$Y152),1,workdata!X152/MAX(workdata!$H152:$Y152)),0)*$H152</f>
        <v>0</v>
      </c>
      <c r="AD152" s="217">
        <f>IFERROR(IF(workdata!Y152&gt;=0.75*MAX(workdata!$H152:$Y152),1,workdata!Y152/MAX(workdata!$H152:$Y152)),0)*$H152</f>
        <v>0</v>
      </c>
    </row>
    <row r="153" spans="1:30" x14ac:dyDescent="0.25">
      <c r="A153" s="1">
        <f>workdata!A153</f>
        <v>45480.166666666664</v>
      </c>
      <c r="B153">
        <f t="shared" si="13"/>
        <v>2024</v>
      </c>
      <c r="C153">
        <f t="shared" si="14"/>
        <v>7</v>
      </c>
      <c r="D153">
        <f t="shared" si="12"/>
        <v>7</v>
      </c>
      <c r="E153">
        <v>1000</v>
      </c>
      <c r="F153">
        <v>49890</v>
      </c>
      <c r="G153">
        <f>workdata!B153</f>
        <v>0</v>
      </c>
      <c r="H153">
        <f t="shared" si="15"/>
        <v>0</v>
      </c>
      <c r="I153" s="217">
        <f>IFERROR(workdata!B153*1000*AUX!H153/(AUX!K153*50000),0)</f>
        <v>0</v>
      </c>
      <c r="J153" s="218">
        <f t="shared" si="16"/>
        <v>0</v>
      </c>
      <c r="K153" s="222">
        <f>AVERAGE(workdata!C153:F153)</f>
        <v>0</v>
      </c>
      <c r="L153" s="3">
        <f t="shared" si="17"/>
        <v>0</v>
      </c>
      <c r="M153" s="217">
        <f>IFERROR(IF(workdata!H153&gt;=0.75*MAX(workdata!$H153:$Y153),1,workdata!H153/MAX(workdata!$H153:$Y153)),0)*$H153</f>
        <v>0</v>
      </c>
      <c r="N153" s="217">
        <f>IFERROR(IF(workdata!I153&gt;=0.75*MAX(workdata!$H153:$Y153),1,workdata!I153/MAX(workdata!$H153:$Y153)),0)*$H153</f>
        <v>0</v>
      </c>
      <c r="O153" s="217">
        <f>IFERROR(IF(workdata!J153&gt;=0.75*MAX(workdata!$H153:$Y153),1,workdata!J153/MAX(workdata!$H153:$Y153)),0)*$H153</f>
        <v>0</v>
      </c>
      <c r="P153" s="217">
        <f>IFERROR(IF(workdata!K153&gt;=0.75*MAX(workdata!$H153:$Y153),1,workdata!K153/MAX(workdata!$H153:$Y153)),0)*$H153</f>
        <v>0</v>
      </c>
      <c r="Q153" s="217">
        <f>IFERROR(IF(workdata!L153&gt;=0.75*MAX(workdata!$H153:$Y153),1,workdata!L153/MAX(workdata!$H153:$Y153)),0)*$H153</f>
        <v>0</v>
      </c>
      <c r="R153" s="217">
        <f>IFERROR(IF(workdata!M153&gt;=0.75*MAX(workdata!$H153:$Y153),1,workdata!M153/MAX(workdata!$H153:$Y153)),0)*$H153</f>
        <v>0</v>
      </c>
      <c r="S153" s="217">
        <f>IFERROR(IF(workdata!N153&gt;=0.75*MAX(workdata!$H153:$Y153),1,workdata!N153/MAX(workdata!$H153:$Y153)),0)*$H153</f>
        <v>0</v>
      </c>
      <c r="T153" s="217">
        <f>IFERROR(IF(workdata!O153&gt;=0.75*MAX(workdata!$H153:$Y153),1,workdata!O153/MAX(workdata!$H153:$Y153)),0)*$H153</f>
        <v>0</v>
      </c>
      <c r="U153" s="217">
        <f>IFERROR(IF(workdata!P153&gt;=0.75*MAX(workdata!$H153:$Y153),1,workdata!P153/MAX(workdata!$H153:$Y153)),0)*$H153</f>
        <v>0</v>
      </c>
      <c r="V153" s="217">
        <f>IFERROR(IF(workdata!Q153&gt;=0.75*MAX(workdata!$H153:$Y153),1,workdata!Q153/MAX(workdata!$H153:$Y153)),0)*$H153</f>
        <v>0</v>
      </c>
      <c r="W153" s="217">
        <f>IFERROR(IF(workdata!R153&gt;=0.75*MAX(workdata!$H153:$Y153),1,workdata!R153/MAX(workdata!$H153:$Y153)),0)*$H153</f>
        <v>0</v>
      </c>
      <c r="X153" s="217">
        <f>IFERROR(IF(workdata!S153&gt;=0.75*MAX(workdata!$H153:$Y153),1,workdata!S153/MAX(workdata!$H153:$Y153)),0)*$H153</f>
        <v>0</v>
      </c>
      <c r="Y153" s="217">
        <f>IFERROR(IF(workdata!T153&gt;=0.75*MAX(workdata!$H153:$Y153),1,workdata!T153/MAX(workdata!$H153:$Y153)),0)*$H153</f>
        <v>0</v>
      </c>
      <c r="Z153" s="217">
        <f>IFERROR(IF(workdata!U153&gt;=0.75*MAX(workdata!$H153:$Y153),1,workdata!U153/MAX(workdata!$H153:$Y153)),0)*$H153</f>
        <v>0</v>
      </c>
      <c r="AA153" s="217">
        <f>IFERROR(IF(workdata!V153&gt;=0.75*MAX(workdata!$H153:$Y153),1,workdata!V153/MAX(workdata!$H153:$Y153)),0)*$H153</f>
        <v>0</v>
      </c>
      <c r="AB153" s="217">
        <f>IFERROR(IF(workdata!W153&gt;=0.75*MAX(workdata!$H153:$Y153),1,workdata!W153/MAX(workdata!$H153:$Y153)),0)*$H153</f>
        <v>0</v>
      </c>
      <c r="AC153" s="217">
        <f>IFERROR(IF(workdata!X153&gt;=0.75*MAX(workdata!$H153:$Y153),1,workdata!X153/MAX(workdata!$H153:$Y153)),0)*$H153</f>
        <v>0</v>
      </c>
      <c r="AD153" s="217">
        <f>IFERROR(IF(workdata!Y153&gt;=0.75*MAX(workdata!$H153:$Y153),1,workdata!Y153/MAX(workdata!$H153:$Y153)),0)*$H153</f>
        <v>0</v>
      </c>
    </row>
    <row r="154" spans="1:30" x14ac:dyDescent="0.25">
      <c r="A154" s="1">
        <f>workdata!A154</f>
        <v>45480.208333333336</v>
      </c>
      <c r="B154">
        <f t="shared" si="13"/>
        <v>2024</v>
      </c>
      <c r="C154">
        <f t="shared" si="14"/>
        <v>7</v>
      </c>
      <c r="D154">
        <f t="shared" si="12"/>
        <v>7</v>
      </c>
      <c r="E154">
        <v>1000</v>
      </c>
      <c r="F154">
        <v>49890</v>
      </c>
      <c r="G154">
        <f>workdata!B154</f>
        <v>0</v>
      </c>
      <c r="H154">
        <f t="shared" si="15"/>
        <v>0</v>
      </c>
      <c r="I154" s="217">
        <f>IFERROR(workdata!B154*1000*AUX!H154/(AUX!K154*50000),0)</f>
        <v>0</v>
      </c>
      <c r="J154" s="218">
        <f t="shared" si="16"/>
        <v>0</v>
      </c>
      <c r="K154" s="222">
        <f>AVERAGE(workdata!C154:F154)</f>
        <v>0</v>
      </c>
      <c r="L154" s="3">
        <f t="shared" si="17"/>
        <v>0</v>
      </c>
      <c r="M154" s="217">
        <f>IFERROR(IF(workdata!H154&gt;=0.75*MAX(workdata!$H154:$Y154),1,workdata!H154/MAX(workdata!$H154:$Y154)),0)*$H154</f>
        <v>0</v>
      </c>
      <c r="N154" s="217">
        <f>IFERROR(IF(workdata!I154&gt;=0.75*MAX(workdata!$H154:$Y154),1,workdata!I154/MAX(workdata!$H154:$Y154)),0)*$H154</f>
        <v>0</v>
      </c>
      <c r="O154" s="217">
        <f>IFERROR(IF(workdata!J154&gt;=0.75*MAX(workdata!$H154:$Y154),1,workdata!J154/MAX(workdata!$H154:$Y154)),0)*$H154</f>
        <v>0</v>
      </c>
      <c r="P154" s="217">
        <f>IFERROR(IF(workdata!K154&gt;=0.75*MAX(workdata!$H154:$Y154),1,workdata!K154/MAX(workdata!$H154:$Y154)),0)*$H154</f>
        <v>0</v>
      </c>
      <c r="Q154" s="217">
        <f>IFERROR(IF(workdata!L154&gt;=0.75*MAX(workdata!$H154:$Y154),1,workdata!L154/MAX(workdata!$H154:$Y154)),0)*$H154</f>
        <v>0</v>
      </c>
      <c r="R154" s="217">
        <f>IFERROR(IF(workdata!M154&gt;=0.75*MAX(workdata!$H154:$Y154),1,workdata!M154/MAX(workdata!$H154:$Y154)),0)*$H154</f>
        <v>0</v>
      </c>
      <c r="S154" s="217">
        <f>IFERROR(IF(workdata!N154&gt;=0.75*MAX(workdata!$H154:$Y154),1,workdata!N154/MAX(workdata!$H154:$Y154)),0)*$H154</f>
        <v>0</v>
      </c>
      <c r="T154" s="217">
        <f>IFERROR(IF(workdata!O154&gt;=0.75*MAX(workdata!$H154:$Y154),1,workdata!O154/MAX(workdata!$H154:$Y154)),0)*$H154</f>
        <v>0</v>
      </c>
      <c r="U154" s="217">
        <f>IFERROR(IF(workdata!P154&gt;=0.75*MAX(workdata!$H154:$Y154),1,workdata!P154/MAX(workdata!$H154:$Y154)),0)*$H154</f>
        <v>0</v>
      </c>
      <c r="V154" s="217">
        <f>IFERROR(IF(workdata!Q154&gt;=0.75*MAX(workdata!$H154:$Y154),1,workdata!Q154/MAX(workdata!$H154:$Y154)),0)*$H154</f>
        <v>0</v>
      </c>
      <c r="W154" s="217">
        <f>IFERROR(IF(workdata!R154&gt;=0.75*MAX(workdata!$H154:$Y154),1,workdata!R154/MAX(workdata!$H154:$Y154)),0)*$H154</f>
        <v>0</v>
      </c>
      <c r="X154" s="217">
        <f>IFERROR(IF(workdata!S154&gt;=0.75*MAX(workdata!$H154:$Y154),1,workdata!S154/MAX(workdata!$H154:$Y154)),0)*$H154</f>
        <v>0</v>
      </c>
      <c r="Y154" s="217">
        <f>IFERROR(IF(workdata!T154&gt;=0.75*MAX(workdata!$H154:$Y154),1,workdata!T154/MAX(workdata!$H154:$Y154)),0)*$H154</f>
        <v>0</v>
      </c>
      <c r="Z154" s="217">
        <f>IFERROR(IF(workdata!U154&gt;=0.75*MAX(workdata!$H154:$Y154),1,workdata!U154/MAX(workdata!$H154:$Y154)),0)*$H154</f>
        <v>0</v>
      </c>
      <c r="AA154" s="217">
        <f>IFERROR(IF(workdata!V154&gt;=0.75*MAX(workdata!$H154:$Y154),1,workdata!V154/MAX(workdata!$H154:$Y154)),0)*$H154</f>
        <v>0</v>
      </c>
      <c r="AB154" s="217">
        <f>IFERROR(IF(workdata!W154&gt;=0.75*MAX(workdata!$H154:$Y154),1,workdata!W154/MAX(workdata!$H154:$Y154)),0)*$H154</f>
        <v>0</v>
      </c>
      <c r="AC154" s="217">
        <f>IFERROR(IF(workdata!X154&gt;=0.75*MAX(workdata!$H154:$Y154),1,workdata!X154/MAX(workdata!$H154:$Y154)),0)*$H154</f>
        <v>0</v>
      </c>
      <c r="AD154" s="217">
        <f>IFERROR(IF(workdata!Y154&gt;=0.75*MAX(workdata!$H154:$Y154),1,workdata!Y154/MAX(workdata!$H154:$Y154)),0)*$H154</f>
        <v>0</v>
      </c>
    </row>
    <row r="155" spans="1:30" x14ac:dyDescent="0.25">
      <c r="A155" s="1">
        <f>workdata!A155</f>
        <v>45480.25</v>
      </c>
      <c r="B155">
        <f t="shared" si="13"/>
        <v>2024</v>
      </c>
      <c r="C155">
        <f t="shared" si="14"/>
        <v>7</v>
      </c>
      <c r="D155">
        <f t="shared" si="12"/>
        <v>7</v>
      </c>
      <c r="E155">
        <v>1000</v>
      </c>
      <c r="F155">
        <v>49890</v>
      </c>
      <c r="G155">
        <f>workdata!B155</f>
        <v>0</v>
      </c>
      <c r="H155">
        <f t="shared" si="15"/>
        <v>0</v>
      </c>
      <c r="I155" s="217">
        <f>IFERROR(workdata!B155*1000*AUX!H155/(AUX!K155*50000),0)</f>
        <v>0</v>
      </c>
      <c r="J155" s="218">
        <f t="shared" si="16"/>
        <v>0</v>
      </c>
      <c r="K155" s="222">
        <f>AVERAGE(workdata!C155:F155)</f>
        <v>0</v>
      </c>
      <c r="L155" s="3">
        <f t="shared" si="17"/>
        <v>0</v>
      </c>
      <c r="M155" s="217">
        <f>IFERROR(IF(workdata!H155&gt;=0.75*MAX(workdata!$H155:$Y155),1,workdata!H155/MAX(workdata!$H155:$Y155)),0)*$H155</f>
        <v>0</v>
      </c>
      <c r="N155" s="217">
        <f>IFERROR(IF(workdata!I155&gt;=0.75*MAX(workdata!$H155:$Y155),1,workdata!I155/MAX(workdata!$H155:$Y155)),0)*$H155</f>
        <v>0</v>
      </c>
      <c r="O155" s="217">
        <f>IFERROR(IF(workdata!J155&gt;=0.75*MAX(workdata!$H155:$Y155),1,workdata!J155/MAX(workdata!$H155:$Y155)),0)*$H155</f>
        <v>0</v>
      </c>
      <c r="P155" s="217">
        <f>IFERROR(IF(workdata!K155&gt;=0.75*MAX(workdata!$H155:$Y155),1,workdata!K155/MAX(workdata!$H155:$Y155)),0)*$H155</f>
        <v>0</v>
      </c>
      <c r="Q155" s="217">
        <f>IFERROR(IF(workdata!L155&gt;=0.75*MAX(workdata!$H155:$Y155),1,workdata!L155/MAX(workdata!$H155:$Y155)),0)*$H155</f>
        <v>0</v>
      </c>
      <c r="R155" s="217">
        <f>IFERROR(IF(workdata!M155&gt;=0.75*MAX(workdata!$H155:$Y155),1,workdata!M155/MAX(workdata!$H155:$Y155)),0)*$H155</f>
        <v>0</v>
      </c>
      <c r="S155" s="217">
        <f>IFERROR(IF(workdata!N155&gt;=0.75*MAX(workdata!$H155:$Y155),1,workdata!N155/MAX(workdata!$H155:$Y155)),0)*$H155</f>
        <v>0</v>
      </c>
      <c r="T155" s="217">
        <f>IFERROR(IF(workdata!O155&gt;=0.75*MAX(workdata!$H155:$Y155),1,workdata!O155/MAX(workdata!$H155:$Y155)),0)*$H155</f>
        <v>0</v>
      </c>
      <c r="U155" s="217">
        <f>IFERROR(IF(workdata!P155&gt;=0.75*MAX(workdata!$H155:$Y155),1,workdata!P155/MAX(workdata!$H155:$Y155)),0)*$H155</f>
        <v>0</v>
      </c>
      <c r="V155" s="217">
        <f>IFERROR(IF(workdata!Q155&gt;=0.75*MAX(workdata!$H155:$Y155),1,workdata!Q155/MAX(workdata!$H155:$Y155)),0)*$H155</f>
        <v>0</v>
      </c>
      <c r="W155" s="217">
        <f>IFERROR(IF(workdata!R155&gt;=0.75*MAX(workdata!$H155:$Y155),1,workdata!R155/MAX(workdata!$H155:$Y155)),0)*$H155</f>
        <v>0</v>
      </c>
      <c r="X155" s="217">
        <f>IFERROR(IF(workdata!S155&gt;=0.75*MAX(workdata!$H155:$Y155),1,workdata!S155/MAX(workdata!$H155:$Y155)),0)*$H155</f>
        <v>0</v>
      </c>
      <c r="Y155" s="217">
        <f>IFERROR(IF(workdata!T155&gt;=0.75*MAX(workdata!$H155:$Y155),1,workdata!T155/MAX(workdata!$H155:$Y155)),0)*$H155</f>
        <v>0</v>
      </c>
      <c r="Z155" s="217">
        <f>IFERROR(IF(workdata!U155&gt;=0.75*MAX(workdata!$H155:$Y155),1,workdata!U155/MAX(workdata!$H155:$Y155)),0)*$H155</f>
        <v>0</v>
      </c>
      <c r="AA155" s="217">
        <f>IFERROR(IF(workdata!V155&gt;=0.75*MAX(workdata!$H155:$Y155),1,workdata!V155/MAX(workdata!$H155:$Y155)),0)*$H155</f>
        <v>0</v>
      </c>
      <c r="AB155" s="217">
        <f>IFERROR(IF(workdata!W155&gt;=0.75*MAX(workdata!$H155:$Y155),1,workdata!W155/MAX(workdata!$H155:$Y155)),0)*$H155</f>
        <v>0</v>
      </c>
      <c r="AC155" s="217">
        <f>IFERROR(IF(workdata!X155&gt;=0.75*MAX(workdata!$H155:$Y155),1,workdata!X155/MAX(workdata!$H155:$Y155)),0)*$H155</f>
        <v>0</v>
      </c>
      <c r="AD155" s="217">
        <f>IFERROR(IF(workdata!Y155&gt;=0.75*MAX(workdata!$H155:$Y155),1,workdata!Y155/MAX(workdata!$H155:$Y155)),0)*$H155</f>
        <v>0</v>
      </c>
    </row>
    <row r="156" spans="1:30" x14ac:dyDescent="0.25">
      <c r="A156" s="1">
        <f>workdata!A156</f>
        <v>45480.291666666664</v>
      </c>
      <c r="B156">
        <f t="shared" si="13"/>
        <v>2024</v>
      </c>
      <c r="C156">
        <f t="shared" si="14"/>
        <v>7</v>
      </c>
      <c r="D156">
        <f t="shared" si="12"/>
        <v>7</v>
      </c>
      <c r="E156">
        <v>1000</v>
      </c>
      <c r="F156">
        <v>49890</v>
      </c>
      <c r="G156">
        <f>workdata!B156</f>
        <v>737</v>
      </c>
      <c r="H156">
        <f t="shared" si="15"/>
        <v>0</v>
      </c>
      <c r="I156" s="217">
        <f>IFERROR(workdata!B156*1000*AUX!H156/(AUX!K156*50000),0)</f>
        <v>0</v>
      </c>
      <c r="J156" s="218">
        <f t="shared" si="16"/>
        <v>0</v>
      </c>
      <c r="K156" s="222">
        <f>AVERAGE(workdata!C156:F156)</f>
        <v>20.388999999999999</v>
      </c>
      <c r="L156" s="3">
        <f t="shared" si="17"/>
        <v>0</v>
      </c>
      <c r="M156" s="217">
        <f>IFERROR(IF(workdata!H156&gt;=0.75*MAX(workdata!$H156:$Y156),1,workdata!H156/MAX(workdata!$H156:$Y156)),0)*$H156</f>
        <v>0</v>
      </c>
      <c r="N156" s="217">
        <f>IFERROR(IF(workdata!I156&gt;=0.75*MAX(workdata!$H156:$Y156),1,workdata!I156/MAX(workdata!$H156:$Y156)),0)*$H156</f>
        <v>0</v>
      </c>
      <c r="O156" s="217">
        <f>IFERROR(IF(workdata!J156&gt;=0.75*MAX(workdata!$H156:$Y156),1,workdata!J156/MAX(workdata!$H156:$Y156)),0)*$H156</f>
        <v>0</v>
      </c>
      <c r="P156" s="217">
        <f>IFERROR(IF(workdata!K156&gt;=0.75*MAX(workdata!$H156:$Y156),1,workdata!K156/MAX(workdata!$H156:$Y156)),0)*$H156</f>
        <v>0</v>
      </c>
      <c r="Q156" s="217">
        <f>IFERROR(IF(workdata!L156&gt;=0.75*MAX(workdata!$H156:$Y156),1,workdata!L156/MAX(workdata!$H156:$Y156)),0)*$H156</f>
        <v>0</v>
      </c>
      <c r="R156" s="217">
        <f>IFERROR(IF(workdata!M156&gt;=0.75*MAX(workdata!$H156:$Y156),1,workdata!M156/MAX(workdata!$H156:$Y156)),0)*$H156</f>
        <v>0</v>
      </c>
      <c r="S156" s="217">
        <f>IFERROR(IF(workdata!N156&gt;=0.75*MAX(workdata!$H156:$Y156),1,workdata!N156/MAX(workdata!$H156:$Y156)),0)*$H156</f>
        <v>0</v>
      </c>
      <c r="T156" s="217">
        <f>IFERROR(IF(workdata!O156&gt;=0.75*MAX(workdata!$H156:$Y156),1,workdata!O156/MAX(workdata!$H156:$Y156)),0)*$H156</f>
        <v>0</v>
      </c>
      <c r="U156" s="217">
        <f>IFERROR(IF(workdata!P156&gt;=0.75*MAX(workdata!$H156:$Y156),1,workdata!P156/MAX(workdata!$H156:$Y156)),0)*$H156</f>
        <v>0</v>
      </c>
      <c r="V156" s="217">
        <f>IFERROR(IF(workdata!Q156&gt;=0.75*MAX(workdata!$H156:$Y156),1,workdata!Q156/MAX(workdata!$H156:$Y156)),0)*$H156</f>
        <v>0</v>
      </c>
      <c r="W156" s="217">
        <f>IFERROR(IF(workdata!R156&gt;=0.75*MAX(workdata!$H156:$Y156),1,workdata!R156/MAX(workdata!$H156:$Y156)),0)*$H156</f>
        <v>0</v>
      </c>
      <c r="X156" s="217">
        <f>IFERROR(IF(workdata!S156&gt;=0.75*MAX(workdata!$H156:$Y156),1,workdata!S156/MAX(workdata!$H156:$Y156)),0)*$H156</f>
        <v>0</v>
      </c>
      <c r="Y156" s="217">
        <f>IFERROR(IF(workdata!T156&gt;=0.75*MAX(workdata!$H156:$Y156),1,workdata!T156/MAX(workdata!$H156:$Y156)),0)*$H156</f>
        <v>0</v>
      </c>
      <c r="Z156" s="217">
        <f>IFERROR(IF(workdata!U156&gt;=0.75*MAX(workdata!$H156:$Y156),1,workdata!U156/MAX(workdata!$H156:$Y156)),0)*$H156</f>
        <v>0</v>
      </c>
      <c r="AA156" s="217">
        <f>IFERROR(IF(workdata!V156&gt;=0.75*MAX(workdata!$H156:$Y156),1,workdata!V156/MAX(workdata!$H156:$Y156)),0)*$H156</f>
        <v>0</v>
      </c>
      <c r="AB156" s="217">
        <f>IFERROR(IF(workdata!W156&gt;=0.75*MAX(workdata!$H156:$Y156),1,workdata!W156/MAX(workdata!$H156:$Y156)),0)*$H156</f>
        <v>0</v>
      </c>
      <c r="AC156" s="217">
        <f>IFERROR(IF(workdata!X156&gt;=0.75*MAX(workdata!$H156:$Y156),1,workdata!X156/MAX(workdata!$H156:$Y156)),0)*$H156</f>
        <v>0</v>
      </c>
      <c r="AD156" s="217">
        <f>IFERROR(IF(workdata!Y156&gt;=0.75*MAX(workdata!$H156:$Y156),1,workdata!Y156/MAX(workdata!$H156:$Y156)),0)*$H156</f>
        <v>0</v>
      </c>
    </row>
    <row r="157" spans="1:30" x14ac:dyDescent="0.25">
      <c r="A157" s="1">
        <f>workdata!A157</f>
        <v>45480.333333333336</v>
      </c>
      <c r="B157">
        <f t="shared" si="13"/>
        <v>2024</v>
      </c>
      <c r="C157">
        <f t="shared" si="14"/>
        <v>7</v>
      </c>
      <c r="D157">
        <f t="shared" si="12"/>
        <v>7</v>
      </c>
      <c r="E157">
        <v>1000</v>
      </c>
      <c r="F157">
        <v>49890</v>
      </c>
      <c r="G157">
        <f>workdata!B157</f>
        <v>12808</v>
      </c>
      <c r="H157">
        <f t="shared" si="15"/>
        <v>1</v>
      </c>
      <c r="I157" s="217">
        <f>IFERROR(workdata!B157*1000*AUX!H157/(AUX!K157*50000),0)</f>
        <v>0.88554864536915723</v>
      </c>
      <c r="J157" s="218">
        <f t="shared" si="16"/>
        <v>1</v>
      </c>
      <c r="K157" s="222">
        <f>AVERAGE(workdata!C157:F157)</f>
        <v>289.267</v>
      </c>
      <c r="L157" s="3">
        <f t="shared" si="17"/>
        <v>256.16000000000003</v>
      </c>
      <c r="M157" s="217">
        <f>IFERROR(IF(workdata!H157&gt;=0.75*MAX(workdata!$H157:$Y157),1,workdata!H157/MAX(workdata!$H157:$Y157)),0)*$H157</f>
        <v>1</v>
      </c>
      <c r="N157" s="217">
        <f>IFERROR(IF(workdata!I157&gt;=0.75*MAX(workdata!$H157:$Y157),1,workdata!I157/MAX(workdata!$H157:$Y157)),0)*$H157</f>
        <v>1</v>
      </c>
      <c r="O157" s="217">
        <f>IFERROR(IF(workdata!J157&gt;=0.75*MAX(workdata!$H157:$Y157),1,workdata!J157/MAX(workdata!$H157:$Y157)),0)*$H157</f>
        <v>1</v>
      </c>
      <c r="P157" s="217">
        <f>IFERROR(IF(workdata!K157&gt;=0.75*MAX(workdata!$H157:$Y157),1,workdata!K157/MAX(workdata!$H157:$Y157)),0)*$H157</f>
        <v>1</v>
      </c>
      <c r="Q157" s="217">
        <f>IFERROR(IF(workdata!L157&gt;=0.75*MAX(workdata!$H157:$Y157),1,workdata!L157/MAX(workdata!$H157:$Y157)),0)*$H157</f>
        <v>1</v>
      </c>
      <c r="R157" s="217">
        <f>IFERROR(IF(workdata!M157&gt;=0.75*MAX(workdata!$H157:$Y157),1,workdata!M157/MAX(workdata!$H157:$Y157)),0)*$H157</f>
        <v>1</v>
      </c>
      <c r="S157" s="217">
        <f>IFERROR(IF(workdata!N157&gt;=0.75*MAX(workdata!$H157:$Y157),1,workdata!N157/MAX(workdata!$H157:$Y157)),0)*$H157</f>
        <v>1</v>
      </c>
      <c r="T157" s="217">
        <f>IFERROR(IF(workdata!O157&gt;=0.75*MAX(workdata!$H157:$Y157),1,workdata!O157/MAX(workdata!$H157:$Y157)),0)*$H157</f>
        <v>1</v>
      </c>
      <c r="U157" s="217">
        <f>IFERROR(IF(workdata!P157&gt;=0.75*MAX(workdata!$H157:$Y157),1,workdata!P157/MAX(workdata!$H157:$Y157)),0)*$H157</f>
        <v>1</v>
      </c>
      <c r="V157" s="217">
        <f>IFERROR(IF(workdata!Q157&gt;=0.75*MAX(workdata!$H157:$Y157),1,workdata!Q157/MAX(workdata!$H157:$Y157)),0)*$H157</f>
        <v>1</v>
      </c>
      <c r="W157" s="217">
        <f>IFERROR(IF(workdata!R157&gt;=0.75*MAX(workdata!$H157:$Y157),1,workdata!R157/MAX(workdata!$H157:$Y157)),0)*$H157</f>
        <v>1</v>
      </c>
      <c r="X157" s="217">
        <f>IFERROR(IF(workdata!S157&gt;=0.75*MAX(workdata!$H157:$Y157),1,workdata!S157/MAX(workdata!$H157:$Y157)),0)*$H157</f>
        <v>1</v>
      </c>
      <c r="Y157" s="217">
        <f>IFERROR(IF(workdata!T157&gt;=0.75*MAX(workdata!$H157:$Y157),1,workdata!T157/MAX(workdata!$H157:$Y157)),0)*$H157</f>
        <v>1</v>
      </c>
      <c r="Z157" s="217">
        <f>IFERROR(IF(workdata!U157&gt;=0.75*MAX(workdata!$H157:$Y157),1,workdata!U157/MAX(workdata!$H157:$Y157)),0)*$H157</f>
        <v>1</v>
      </c>
      <c r="AA157" s="217">
        <f>IFERROR(IF(workdata!V157&gt;=0.75*MAX(workdata!$H157:$Y157),1,workdata!V157/MAX(workdata!$H157:$Y157)),0)*$H157</f>
        <v>1</v>
      </c>
      <c r="AB157" s="217">
        <f>IFERROR(IF(workdata!W157&gt;=0.75*MAX(workdata!$H157:$Y157),1,workdata!W157/MAX(workdata!$H157:$Y157)),0)*$H157</f>
        <v>1</v>
      </c>
      <c r="AC157" s="217">
        <f>IFERROR(IF(workdata!X157&gt;=0.75*MAX(workdata!$H157:$Y157),1,workdata!X157/MAX(workdata!$H157:$Y157)),0)*$H157</f>
        <v>1</v>
      </c>
      <c r="AD157" s="217">
        <f>IFERROR(IF(workdata!Y157&gt;=0.75*MAX(workdata!$H157:$Y157),1,workdata!Y157/MAX(workdata!$H157:$Y157)),0)*$H157</f>
        <v>1</v>
      </c>
    </row>
    <row r="158" spans="1:30" x14ac:dyDescent="0.25">
      <c r="A158" s="1">
        <f>workdata!A158</f>
        <v>45480.375</v>
      </c>
      <c r="B158">
        <f t="shared" si="13"/>
        <v>2024</v>
      </c>
      <c r="C158">
        <f t="shared" si="14"/>
        <v>7</v>
      </c>
      <c r="D158">
        <f t="shared" si="12"/>
        <v>7</v>
      </c>
      <c r="E158">
        <v>1000</v>
      </c>
      <c r="F158">
        <v>49890</v>
      </c>
      <c r="G158">
        <f>workdata!B158</f>
        <v>28271</v>
      </c>
      <c r="H158">
        <f t="shared" si="15"/>
        <v>1</v>
      </c>
      <c r="I158" s="217">
        <f>IFERROR(workdata!B158*1000*AUX!H158/(AUX!K158*50000),0)</f>
        <v>0.75167389089149439</v>
      </c>
      <c r="J158" s="218">
        <f t="shared" si="16"/>
        <v>1</v>
      </c>
      <c r="K158" s="222">
        <f>AVERAGE(workdata!C158:F158)</f>
        <v>752.21450000000004</v>
      </c>
      <c r="L158" s="3">
        <f t="shared" si="17"/>
        <v>565.42000000000007</v>
      </c>
      <c r="M158" s="217">
        <f>IFERROR(IF(workdata!H158&gt;=0.75*MAX(workdata!$H158:$Y158),1,workdata!H158/MAX(workdata!$H158:$Y158)),0)*$H158</f>
        <v>1</v>
      </c>
      <c r="N158" s="217">
        <f>IFERROR(IF(workdata!I158&gt;=0.75*MAX(workdata!$H158:$Y158),1,workdata!I158/MAX(workdata!$H158:$Y158)),0)*$H158</f>
        <v>1</v>
      </c>
      <c r="O158" s="217">
        <f>IFERROR(IF(workdata!J158&gt;=0.75*MAX(workdata!$H158:$Y158),1,workdata!J158/MAX(workdata!$H158:$Y158)),0)*$H158</f>
        <v>1</v>
      </c>
      <c r="P158" s="217">
        <f>IFERROR(IF(workdata!K158&gt;=0.75*MAX(workdata!$H158:$Y158),1,workdata!K158/MAX(workdata!$H158:$Y158)),0)*$H158</f>
        <v>1</v>
      </c>
      <c r="Q158" s="217">
        <f>IFERROR(IF(workdata!L158&gt;=0.75*MAX(workdata!$H158:$Y158),1,workdata!L158/MAX(workdata!$H158:$Y158)),0)*$H158</f>
        <v>1</v>
      </c>
      <c r="R158" s="217">
        <f>IFERROR(IF(workdata!M158&gt;=0.75*MAX(workdata!$H158:$Y158),1,workdata!M158/MAX(workdata!$H158:$Y158)),0)*$H158</f>
        <v>1</v>
      </c>
      <c r="S158" s="217">
        <f>IFERROR(IF(workdata!N158&gt;=0.75*MAX(workdata!$H158:$Y158),1,workdata!N158/MAX(workdata!$H158:$Y158)),0)*$H158</f>
        <v>1</v>
      </c>
      <c r="T158" s="217">
        <f>IFERROR(IF(workdata!O158&gt;=0.75*MAX(workdata!$H158:$Y158),1,workdata!O158/MAX(workdata!$H158:$Y158)),0)*$H158</f>
        <v>1</v>
      </c>
      <c r="U158" s="217">
        <f>IFERROR(IF(workdata!P158&gt;=0.75*MAX(workdata!$H158:$Y158),1,workdata!P158/MAX(workdata!$H158:$Y158)),0)*$H158</f>
        <v>1</v>
      </c>
      <c r="V158" s="217">
        <f>IFERROR(IF(workdata!Q158&gt;=0.75*MAX(workdata!$H158:$Y158),1,workdata!Q158/MAX(workdata!$H158:$Y158)),0)*$H158</f>
        <v>1</v>
      </c>
      <c r="W158" s="217">
        <f>IFERROR(IF(workdata!R158&gt;=0.75*MAX(workdata!$H158:$Y158),1,workdata!R158/MAX(workdata!$H158:$Y158)),0)*$H158</f>
        <v>1</v>
      </c>
      <c r="X158" s="217">
        <f>IFERROR(IF(workdata!S158&gt;=0.75*MAX(workdata!$H158:$Y158),1,workdata!S158/MAX(workdata!$H158:$Y158)),0)*$H158</f>
        <v>1</v>
      </c>
      <c r="Y158" s="217">
        <f>IFERROR(IF(workdata!T158&gt;=0.75*MAX(workdata!$H158:$Y158),1,workdata!T158/MAX(workdata!$H158:$Y158)),0)*$H158</f>
        <v>1</v>
      </c>
      <c r="Z158" s="217">
        <f>IFERROR(IF(workdata!U158&gt;=0.75*MAX(workdata!$H158:$Y158),1,workdata!U158/MAX(workdata!$H158:$Y158)),0)*$H158</f>
        <v>1</v>
      </c>
      <c r="AA158" s="217">
        <f>IFERROR(IF(workdata!V158&gt;=0.75*MAX(workdata!$H158:$Y158),1,workdata!V158/MAX(workdata!$H158:$Y158)),0)*$H158</f>
        <v>1</v>
      </c>
      <c r="AB158" s="217">
        <f>IFERROR(IF(workdata!W158&gt;=0.75*MAX(workdata!$H158:$Y158),1,workdata!W158/MAX(workdata!$H158:$Y158)),0)*$H158</f>
        <v>1</v>
      </c>
      <c r="AC158" s="217">
        <f>IFERROR(IF(workdata!X158&gt;=0.75*MAX(workdata!$H158:$Y158),1,workdata!X158/MAX(workdata!$H158:$Y158)),0)*$H158</f>
        <v>1</v>
      </c>
      <c r="AD158" s="217">
        <f>IFERROR(IF(workdata!Y158&gt;=0.75*MAX(workdata!$H158:$Y158),1,workdata!Y158/MAX(workdata!$H158:$Y158)),0)*$H158</f>
        <v>1</v>
      </c>
    </row>
    <row r="159" spans="1:30" x14ac:dyDescent="0.25">
      <c r="A159" s="1">
        <f>workdata!A159</f>
        <v>45480.416666666664</v>
      </c>
      <c r="B159">
        <f t="shared" si="13"/>
        <v>2024</v>
      </c>
      <c r="C159">
        <f t="shared" si="14"/>
        <v>7</v>
      </c>
      <c r="D159">
        <f t="shared" si="12"/>
        <v>7</v>
      </c>
      <c r="E159">
        <v>1000</v>
      </c>
      <c r="F159">
        <v>49890</v>
      </c>
      <c r="G159">
        <f>workdata!B159</f>
        <v>14299</v>
      </c>
      <c r="H159">
        <f t="shared" si="15"/>
        <v>1</v>
      </c>
      <c r="I159" s="217">
        <f>IFERROR(workdata!B159*1000*AUX!H159/(AUX!K159*50000),0)</f>
        <v>0.31074742426971286</v>
      </c>
      <c r="J159" s="218">
        <f t="shared" si="16"/>
        <v>1</v>
      </c>
      <c r="K159" s="222">
        <f>AVERAGE(workdata!C159:F159)</f>
        <v>920.29724999999996</v>
      </c>
      <c r="L159" s="3">
        <f t="shared" si="17"/>
        <v>285.97999999999996</v>
      </c>
      <c r="M159" s="217">
        <f>IFERROR(IF(workdata!H159&gt;=0.75*MAX(workdata!$H159:$Y159),1,workdata!H159/MAX(workdata!$H159:$Y159)),0)*$H159</f>
        <v>1</v>
      </c>
      <c r="N159" s="217">
        <f>IFERROR(IF(workdata!I159&gt;=0.75*MAX(workdata!$H159:$Y159),1,workdata!I159/MAX(workdata!$H159:$Y159)),0)*$H159</f>
        <v>1</v>
      </c>
      <c r="O159" s="217">
        <f>IFERROR(IF(workdata!J159&gt;=0.75*MAX(workdata!$H159:$Y159),1,workdata!J159/MAX(workdata!$H159:$Y159)),0)*$H159</f>
        <v>1</v>
      </c>
      <c r="P159" s="217">
        <f>IFERROR(IF(workdata!K159&gt;=0.75*MAX(workdata!$H159:$Y159),1,workdata!K159/MAX(workdata!$H159:$Y159)),0)*$H159</f>
        <v>1</v>
      </c>
      <c r="Q159" s="217">
        <f>IFERROR(IF(workdata!L159&gt;=0.75*MAX(workdata!$H159:$Y159),1,workdata!L159/MAX(workdata!$H159:$Y159)),0)*$H159</f>
        <v>1</v>
      </c>
      <c r="R159" s="217">
        <f>IFERROR(IF(workdata!M159&gt;=0.75*MAX(workdata!$H159:$Y159),1,workdata!M159/MAX(workdata!$H159:$Y159)),0)*$H159</f>
        <v>1</v>
      </c>
      <c r="S159" s="217">
        <f>IFERROR(IF(workdata!N159&gt;=0.75*MAX(workdata!$H159:$Y159),1,workdata!N159/MAX(workdata!$H159:$Y159)),0)*$H159</f>
        <v>1</v>
      </c>
      <c r="T159" s="217">
        <f>IFERROR(IF(workdata!O159&gt;=0.75*MAX(workdata!$H159:$Y159),1,workdata!O159/MAX(workdata!$H159:$Y159)),0)*$H159</f>
        <v>1</v>
      </c>
      <c r="U159" s="217">
        <f>IFERROR(IF(workdata!P159&gt;=0.75*MAX(workdata!$H159:$Y159),1,workdata!P159/MAX(workdata!$H159:$Y159)),0)*$H159</f>
        <v>1</v>
      </c>
      <c r="V159" s="217">
        <f>IFERROR(IF(workdata!Q159&gt;=0.75*MAX(workdata!$H159:$Y159),1,workdata!Q159/MAX(workdata!$H159:$Y159)),0)*$H159</f>
        <v>1</v>
      </c>
      <c r="W159" s="217">
        <f>IFERROR(IF(workdata!R159&gt;=0.75*MAX(workdata!$H159:$Y159),1,workdata!R159/MAX(workdata!$H159:$Y159)),0)*$H159</f>
        <v>1</v>
      </c>
      <c r="X159" s="217">
        <f>IFERROR(IF(workdata!S159&gt;=0.75*MAX(workdata!$H159:$Y159),1,workdata!S159/MAX(workdata!$H159:$Y159)),0)*$H159</f>
        <v>1</v>
      </c>
      <c r="Y159" s="217">
        <f>IFERROR(IF(workdata!T159&gt;=0.75*MAX(workdata!$H159:$Y159),1,workdata!T159/MAX(workdata!$H159:$Y159)),0)*$H159</f>
        <v>1</v>
      </c>
      <c r="Z159" s="217">
        <f>IFERROR(IF(workdata!U159&gt;=0.75*MAX(workdata!$H159:$Y159),1,workdata!U159/MAX(workdata!$H159:$Y159)),0)*$H159</f>
        <v>1</v>
      </c>
      <c r="AA159" s="217">
        <f>IFERROR(IF(workdata!V159&gt;=0.75*MAX(workdata!$H159:$Y159),1,workdata!V159/MAX(workdata!$H159:$Y159)),0)*$H159</f>
        <v>1</v>
      </c>
      <c r="AB159" s="217">
        <f>IFERROR(IF(workdata!W159&gt;=0.75*MAX(workdata!$H159:$Y159),1,workdata!W159/MAX(workdata!$H159:$Y159)),0)*$H159</f>
        <v>1</v>
      </c>
      <c r="AC159" s="217">
        <f>IFERROR(IF(workdata!X159&gt;=0.75*MAX(workdata!$H159:$Y159),1,workdata!X159/MAX(workdata!$H159:$Y159)),0)*$H159</f>
        <v>1</v>
      </c>
      <c r="AD159" s="217">
        <f>IFERROR(IF(workdata!Y159&gt;=0.75*MAX(workdata!$H159:$Y159),1,workdata!Y159/MAX(workdata!$H159:$Y159)),0)*$H159</f>
        <v>1</v>
      </c>
    </row>
    <row r="160" spans="1:30" x14ac:dyDescent="0.25">
      <c r="A160" s="1">
        <f>workdata!A160</f>
        <v>45480.458333333336</v>
      </c>
      <c r="B160">
        <f t="shared" si="13"/>
        <v>2024</v>
      </c>
      <c r="C160">
        <f t="shared" si="14"/>
        <v>7</v>
      </c>
      <c r="D160">
        <f t="shared" si="12"/>
        <v>7</v>
      </c>
      <c r="E160">
        <v>1000</v>
      </c>
      <c r="F160">
        <v>49890</v>
      </c>
      <c r="G160">
        <f>workdata!B160</f>
        <v>25296</v>
      </c>
      <c r="H160">
        <f t="shared" si="15"/>
        <v>1</v>
      </c>
      <c r="I160" s="217">
        <f>IFERROR(workdata!B160*1000*AUX!H160/(AUX!K160*50000),0)</f>
        <v>0.51812442073030229</v>
      </c>
      <c r="J160" s="218">
        <f t="shared" si="16"/>
        <v>1</v>
      </c>
      <c r="K160" s="222">
        <f>AVERAGE(workdata!C160:F160)</f>
        <v>976.44500000000005</v>
      </c>
      <c r="L160" s="3">
        <f t="shared" si="17"/>
        <v>505.92000000000007</v>
      </c>
      <c r="M160" s="217">
        <f>IFERROR(IF(workdata!H160&gt;=0.75*MAX(workdata!$H160:$Y160),1,workdata!H160/MAX(workdata!$H160:$Y160)),0)*$H160</f>
        <v>1</v>
      </c>
      <c r="N160" s="217">
        <f>IFERROR(IF(workdata!I160&gt;=0.75*MAX(workdata!$H160:$Y160),1,workdata!I160/MAX(workdata!$H160:$Y160)),0)*$H160</f>
        <v>1</v>
      </c>
      <c r="O160" s="217">
        <f>IFERROR(IF(workdata!J160&gt;=0.75*MAX(workdata!$H160:$Y160),1,workdata!J160/MAX(workdata!$H160:$Y160)),0)*$H160</f>
        <v>1</v>
      </c>
      <c r="P160" s="217">
        <f>IFERROR(IF(workdata!K160&gt;=0.75*MAX(workdata!$H160:$Y160),1,workdata!K160/MAX(workdata!$H160:$Y160)),0)*$H160</f>
        <v>1</v>
      </c>
      <c r="Q160" s="217">
        <f>IFERROR(IF(workdata!L160&gt;=0.75*MAX(workdata!$H160:$Y160),1,workdata!L160/MAX(workdata!$H160:$Y160)),0)*$H160</f>
        <v>1</v>
      </c>
      <c r="R160" s="217">
        <f>IFERROR(IF(workdata!M160&gt;=0.75*MAX(workdata!$H160:$Y160),1,workdata!M160/MAX(workdata!$H160:$Y160)),0)*$H160</f>
        <v>1</v>
      </c>
      <c r="S160" s="217">
        <f>IFERROR(IF(workdata!N160&gt;=0.75*MAX(workdata!$H160:$Y160),1,workdata!N160/MAX(workdata!$H160:$Y160)),0)*$H160</f>
        <v>1</v>
      </c>
      <c r="T160" s="217">
        <f>IFERROR(IF(workdata!O160&gt;=0.75*MAX(workdata!$H160:$Y160),1,workdata!O160/MAX(workdata!$H160:$Y160)),0)*$H160</f>
        <v>1</v>
      </c>
      <c r="U160" s="217">
        <f>IFERROR(IF(workdata!P160&gt;=0.75*MAX(workdata!$H160:$Y160),1,workdata!P160/MAX(workdata!$H160:$Y160)),0)*$H160</f>
        <v>1</v>
      </c>
      <c r="V160" s="217">
        <f>IFERROR(IF(workdata!Q160&gt;=0.75*MAX(workdata!$H160:$Y160),1,workdata!Q160/MAX(workdata!$H160:$Y160)),0)*$H160</f>
        <v>1</v>
      </c>
      <c r="W160" s="217">
        <f>IFERROR(IF(workdata!R160&gt;=0.75*MAX(workdata!$H160:$Y160),1,workdata!R160/MAX(workdata!$H160:$Y160)),0)*$H160</f>
        <v>1</v>
      </c>
      <c r="X160" s="217">
        <f>IFERROR(IF(workdata!S160&gt;=0.75*MAX(workdata!$H160:$Y160),1,workdata!S160/MAX(workdata!$H160:$Y160)),0)*$H160</f>
        <v>1</v>
      </c>
      <c r="Y160" s="217">
        <f>IFERROR(IF(workdata!T160&gt;=0.75*MAX(workdata!$H160:$Y160),1,workdata!T160/MAX(workdata!$H160:$Y160)),0)*$H160</f>
        <v>1</v>
      </c>
      <c r="Z160" s="217">
        <f>IFERROR(IF(workdata!U160&gt;=0.75*MAX(workdata!$H160:$Y160),1,workdata!U160/MAX(workdata!$H160:$Y160)),0)*$H160</f>
        <v>1</v>
      </c>
      <c r="AA160" s="217">
        <f>IFERROR(IF(workdata!V160&gt;=0.75*MAX(workdata!$H160:$Y160),1,workdata!V160/MAX(workdata!$H160:$Y160)),0)*$H160</f>
        <v>1</v>
      </c>
      <c r="AB160" s="217">
        <f>IFERROR(IF(workdata!W160&gt;=0.75*MAX(workdata!$H160:$Y160),1,workdata!W160/MAX(workdata!$H160:$Y160)),0)*$H160</f>
        <v>1</v>
      </c>
      <c r="AC160" s="217">
        <f>IFERROR(IF(workdata!X160&gt;=0.75*MAX(workdata!$H160:$Y160),1,workdata!X160/MAX(workdata!$H160:$Y160)),0)*$H160</f>
        <v>1</v>
      </c>
      <c r="AD160" s="217">
        <f>IFERROR(IF(workdata!Y160&gt;=0.75*MAX(workdata!$H160:$Y160),1,workdata!Y160/MAX(workdata!$H160:$Y160)),0)*$H160</f>
        <v>1</v>
      </c>
    </row>
    <row r="161" spans="1:30" x14ac:dyDescent="0.25">
      <c r="A161" s="1">
        <f>workdata!A161</f>
        <v>45480.5</v>
      </c>
      <c r="B161">
        <f t="shared" si="13"/>
        <v>2024</v>
      </c>
      <c r="C161">
        <f t="shared" si="14"/>
        <v>7</v>
      </c>
      <c r="D161">
        <f t="shared" si="12"/>
        <v>7</v>
      </c>
      <c r="E161">
        <v>1000</v>
      </c>
      <c r="F161">
        <v>49890</v>
      </c>
      <c r="G161">
        <f>workdata!B161</f>
        <v>31923</v>
      </c>
      <c r="H161">
        <f t="shared" si="15"/>
        <v>1</v>
      </c>
      <c r="I161" s="217">
        <f>IFERROR(workdata!B161*1000*AUX!H161/(AUX!K161*50000),0)</f>
        <v>0.64045999645392648</v>
      </c>
      <c r="J161" s="218">
        <f t="shared" si="16"/>
        <v>1</v>
      </c>
      <c r="K161" s="222">
        <f>AVERAGE(workdata!C161:F161)</f>
        <v>996.87725</v>
      </c>
      <c r="L161" s="3">
        <f t="shared" si="17"/>
        <v>638.46</v>
      </c>
      <c r="M161" s="217">
        <f>IFERROR(IF(workdata!H161&gt;=0.75*MAX(workdata!$H161:$Y161),1,workdata!H161/MAX(workdata!$H161:$Y161)),0)*$H161</f>
        <v>1</v>
      </c>
      <c r="N161" s="217">
        <f>IFERROR(IF(workdata!I161&gt;=0.75*MAX(workdata!$H161:$Y161),1,workdata!I161/MAX(workdata!$H161:$Y161)),0)*$H161</f>
        <v>1</v>
      </c>
      <c r="O161" s="217">
        <f>IFERROR(IF(workdata!J161&gt;=0.75*MAX(workdata!$H161:$Y161),1,workdata!J161/MAX(workdata!$H161:$Y161)),0)*$H161</f>
        <v>1</v>
      </c>
      <c r="P161" s="217">
        <f>IFERROR(IF(workdata!K161&gt;=0.75*MAX(workdata!$H161:$Y161),1,workdata!K161/MAX(workdata!$H161:$Y161)),0)*$H161</f>
        <v>1</v>
      </c>
      <c r="Q161" s="217">
        <f>IFERROR(IF(workdata!L161&gt;=0.75*MAX(workdata!$H161:$Y161),1,workdata!L161/MAX(workdata!$H161:$Y161)),0)*$H161</f>
        <v>1</v>
      </c>
      <c r="R161" s="217">
        <f>IFERROR(IF(workdata!M161&gt;=0.75*MAX(workdata!$H161:$Y161),1,workdata!M161/MAX(workdata!$H161:$Y161)),0)*$H161</f>
        <v>1</v>
      </c>
      <c r="S161" s="217">
        <f>IFERROR(IF(workdata!N161&gt;=0.75*MAX(workdata!$H161:$Y161),1,workdata!N161/MAX(workdata!$H161:$Y161)),0)*$H161</f>
        <v>1</v>
      </c>
      <c r="T161" s="217">
        <f>IFERROR(IF(workdata!O161&gt;=0.75*MAX(workdata!$H161:$Y161),1,workdata!O161/MAX(workdata!$H161:$Y161)),0)*$H161</f>
        <v>1</v>
      </c>
      <c r="U161" s="217">
        <f>IFERROR(IF(workdata!P161&gt;=0.75*MAX(workdata!$H161:$Y161),1,workdata!P161/MAX(workdata!$H161:$Y161)),0)*$H161</f>
        <v>1</v>
      </c>
      <c r="V161" s="217">
        <f>IFERROR(IF(workdata!Q161&gt;=0.75*MAX(workdata!$H161:$Y161),1,workdata!Q161/MAX(workdata!$H161:$Y161)),0)*$H161</f>
        <v>1</v>
      </c>
      <c r="W161" s="217">
        <f>IFERROR(IF(workdata!R161&gt;=0.75*MAX(workdata!$H161:$Y161),1,workdata!R161/MAX(workdata!$H161:$Y161)),0)*$H161</f>
        <v>1</v>
      </c>
      <c r="X161" s="217">
        <f>IFERROR(IF(workdata!S161&gt;=0.75*MAX(workdata!$H161:$Y161),1,workdata!S161/MAX(workdata!$H161:$Y161)),0)*$H161</f>
        <v>1</v>
      </c>
      <c r="Y161" s="217">
        <f>IFERROR(IF(workdata!T161&gt;=0.75*MAX(workdata!$H161:$Y161),1,workdata!T161/MAX(workdata!$H161:$Y161)),0)*$H161</f>
        <v>1</v>
      </c>
      <c r="Z161" s="217">
        <f>IFERROR(IF(workdata!U161&gt;=0.75*MAX(workdata!$H161:$Y161),1,workdata!U161/MAX(workdata!$H161:$Y161)),0)*$H161</f>
        <v>1</v>
      </c>
      <c r="AA161" s="217">
        <f>IFERROR(IF(workdata!V161&gt;=0.75*MAX(workdata!$H161:$Y161),1,workdata!V161/MAX(workdata!$H161:$Y161)),0)*$H161</f>
        <v>1</v>
      </c>
      <c r="AB161" s="217">
        <f>IFERROR(IF(workdata!W161&gt;=0.75*MAX(workdata!$H161:$Y161),1,workdata!W161/MAX(workdata!$H161:$Y161)),0)*$H161</f>
        <v>1</v>
      </c>
      <c r="AC161" s="217">
        <f>IFERROR(IF(workdata!X161&gt;=0.75*MAX(workdata!$H161:$Y161),1,workdata!X161/MAX(workdata!$H161:$Y161)),0)*$H161</f>
        <v>1</v>
      </c>
      <c r="AD161" s="217">
        <f>IFERROR(IF(workdata!Y161&gt;=0.75*MAX(workdata!$H161:$Y161),1,workdata!Y161/MAX(workdata!$H161:$Y161)),0)*$H161</f>
        <v>1</v>
      </c>
    </row>
    <row r="162" spans="1:30" x14ac:dyDescent="0.25">
      <c r="A162" s="1">
        <f>workdata!A162</f>
        <v>45480.541666666664</v>
      </c>
      <c r="B162">
        <f t="shared" si="13"/>
        <v>2024</v>
      </c>
      <c r="C162">
        <f t="shared" si="14"/>
        <v>7</v>
      </c>
      <c r="D162">
        <f t="shared" si="12"/>
        <v>7</v>
      </c>
      <c r="E162">
        <v>1000</v>
      </c>
      <c r="F162">
        <v>49890</v>
      </c>
      <c r="G162">
        <f>workdata!B162</f>
        <v>41683</v>
      </c>
      <c r="H162">
        <f t="shared" si="15"/>
        <v>1</v>
      </c>
      <c r="I162" s="217">
        <f>IFERROR(workdata!B162*1000*AUX!H162/(AUX!K162*50000),0)</f>
        <v>0.83268534180741438</v>
      </c>
      <c r="J162" s="218">
        <f t="shared" si="16"/>
        <v>1</v>
      </c>
      <c r="K162" s="222">
        <f>AVERAGE(workdata!C162:F162)</f>
        <v>1001.1704999999999</v>
      </c>
      <c r="L162" s="3">
        <f t="shared" si="17"/>
        <v>833.66</v>
      </c>
      <c r="M162" s="217">
        <f>IFERROR(IF(workdata!H162&gt;=0.75*MAX(workdata!$H162:$Y162),1,workdata!H162/MAX(workdata!$H162:$Y162)),0)*$H162</f>
        <v>1</v>
      </c>
      <c r="N162" s="217">
        <f>IFERROR(IF(workdata!I162&gt;=0.75*MAX(workdata!$H162:$Y162),1,workdata!I162/MAX(workdata!$H162:$Y162)),0)*$H162</f>
        <v>1</v>
      </c>
      <c r="O162" s="217">
        <f>IFERROR(IF(workdata!J162&gt;=0.75*MAX(workdata!$H162:$Y162),1,workdata!J162/MAX(workdata!$H162:$Y162)),0)*$H162</f>
        <v>1</v>
      </c>
      <c r="P162" s="217">
        <f>IFERROR(IF(workdata!K162&gt;=0.75*MAX(workdata!$H162:$Y162),1,workdata!K162/MAX(workdata!$H162:$Y162)),0)*$H162</f>
        <v>1</v>
      </c>
      <c r="Q162" s="217">
        <f>IFERROR(IF(workdata!L162&gt;=0.75*MAX(workdata!$H162:$Y162),1,workdata!L162/MAX(workdata!$H162:$Y162)),0)*$H162</f>
        <v>1</v>
      </c>
      <c r="R162" s="217">
        <f>IFERROR(IF(workdata!M162&gt;=0.75*MAX(workdata!$H162:$Y162),1,workdata!M162/MAX(workdata!$H162:$Y162)),0)*$H162</f>
        <v>1</v>
      </c>
      <c r="S162" s="217">
        <f>IFERROR(IF(workdata!N162&gt;=0.75*MAX(workdata!$H162:$Y162),1,workdata!N162/MAX(workdata!$H162:$Y162)),0)*$H162</f>
        <v>1</v>
      </c>
      <c r="T162" s="217">
        <f>IFERROR(IF(workdata!O162&gt;=0.75*MAX(workdata!$H162:$Y162),1,workdata!O162/MAX(workdata!$H162:$Y162)),0)*$H162</f>
        <v>1</v>
      </c>
      <c r="U162" s="217">
        <f>IFERROR(IF(workdata!P162&gt;=0.75*MAX(workdata!$H162:$Y162),1,workdata!P162/MAX(workdata!$H162:$Y162)),0)*$H162</f>
        <v>1</v>
      </c>
      <c r="V162" s="217">
        <f>IFERROR(IF(workdata!Q162&gt;=0.75*MAX(workdata!$H162:$Y162),1,workdata!Q162/MAX(workdata!$H162:$Y162)),0)*$H162</f>
        <v>1</v>
      </c>
      <c r="W162" s="217">
        <f>IFERROR(IF(workdata!R162&gt;=0.75*MAX(workdata!$H162:$Y162),1,workdata!R162/MAX(workdata!$H162:$Y162)),0)*$H162</f>
        <v>1</v>
      </c>
      <c r="X162" s="217">
        <f>IFERROR(IF(workdata!S162&gt;=0.75*MAX(workdata!$H162:$Y162),1,workdata!S162/MAX(workdata!$H162:$Y162)),0)*$H162</f>
        <v>1</v>
      </c>
      <c r="Y162" s="217">
        <f>IFERROR(IF(workdata!T162&gt;=0.75*MAX(workdata!$H162:$Y162),1,workdata!T162/MAX(workdata!$H162:$Y162)),0)*$H162</f>
        <v>1</v>
      </c>
      <c r="Z162" s="217">
        <f>IFERROR(IF(workdata!U162&gt;=0.75*MAX(workdata!$H162:$Y162),1,workdata!U162/MAX(workdata!$H162:$Y162)),0)*$H162</f>
        <v>1</v>
      </c>
      <c r="AA162" s="217">
        <f>IFERROR(IF(workdata!V162&gt;=0.75*MAX(workdata!$H162:$Y162),1,workdata!V162/MAX(workdata!$H162:$Y162)),0)*$H162</f>
        <v>1</v>
      </c>
      <c r="AB162" s="217">
        <f>IFERROR(IF(workdata!W162&gt;=0.75*MAX(workdata!$H162:$Y162),1,workdata!W162/MAX(workdata!$H162:$Y162)),0)*$H162</f>
        <v>1</v>
      </c>
      <c r="AC162" s="217">
        <f>IFERROR(IF(workdata!X162&gt;=0.75*MAX(workdata!$H162:$Y162),1,workdata!X162/MAX(workdata!$H162:$Y162)),0)*$H162</f>
        <v>1</v>
      </c>
      <c r="AD162" s="217">
        <f>IFERROR(IF(workdata!Y162&gt;=0.75*MAX(workdata!$H162:$Y162),1,workdata!Y162/MAX(workdata!$H162:$Y162)),0)*$H162</f>
        <v>1</v>
      </c>
    </row>
    <row r="163" spans="1:30" x14ac:dyDescent="0.25">
      <c r="A163" s="1">
        <f>workdata!A163</f>
        <v>45480.583333333336</v>
      </c>
      <c r="B163">
        <f t="shared" si="13"/>
        <v>2024</v>
      </c>
      <c r="C163">
        <f t="shared" si="14"/>
        <v>7</v>
      </c>
      <c r="D163">
        <f t="shared" si="12"/>
        <v>7</v>
      </c>
      <c r="E163">
        <v>1000</v>
      </c>
      <c r="F163">
        <v>49890</v>
      </c>
      <c r="G163">
        <f>workdata!B163</f>
        <v>23065</v>
      </c>
      <c r="H163">
        <f t="shared" si="15"/>
        <v>1</v>
      </c>
      <c r="I163" s="217">
        <f>IFERROR(workdata!B163*1000*AUX!H163/(AUX!K163*50000),0)</f>
        <v>0.46365606831112299</v>
      </c>
      <c r="J163" s="218">
        <f t="shared" si="16"/>
        <v>1</v>
      </c>
      <c r="K163" s="222">
        <f>AVERAGE(workdata!C163:F163)</f>
        <v>994.91849999999999</v>
      </c>
      <c r="L163" s="3">
        <f t="shared" si="17"/>
        <v>461.3</v>
      </c>
      <c r="M163" s="217">
        <f>IFERROR(IF(workdata!H163&gt;=0.75*MAX(workdata!$H163:$Y163),1,workdata!H163/MAX(workdata!$H163:$Y163)),0)*$H163</f>
        <v>1</v>
      </c>
      <c r="N163" s="217">
        <f>IFERROR(IF(workdata!I163&gt;=0.75*MAX(workdata!$H163:$Y163),1,workdata!I163/MAX(workdata!$H163:$Y163)),0)*$H163</f>
        <v>1</v>
      </c>
      <c r="O163" s="217">
        <f>IFERROR(IF(workdata!J163&gt;=0.75*MAX(workdata!$H163:$Y163),1,workdata!J163/MAX(workdata!$H163:$Y163)),0)*$H163</f>
        <v>1</v>
      </c>
      <c r="P163" s="217">
        <f>IFERROR(IF(workdata!K163&gt;=0.75*MAX(workdata!$H163:$Y163),1,workdata!K163/MAX(workdata!$H163:$Y163)),0)*$H163</f>
        <v>1</v>
      </c>
      <c r="Q163" s="217">
        <f>IFERROR(IF(workdata!L163&gt;=0.75*MAX(workdata!$H163:$Y163),1,workdata!L163/MAX(workdata!$H163:$Y163)),0)*$H163</f>
        <v>1</v>
      </c>
      <c r="R163" s="217">
        <f>IFERROR(IF(workdata!M163&gt;=0.75*MAX(workdata!$H163:$Y163),1,workdata!M163/MAX(workdata!$H163:$Y163)),0)*$H163</f>
        <v>1</v>
      </c>
      <c r="S163" s="217">
        <f>IFERROR(IF(workdata!N163&gt;=0.75*MAX(workdata!$H163:$Y163),1,workdata!N163/MAX(workdata!$H163:$Y163)),0)*$H163</f>
        <v>1</v>
      </c>
      <c r="T163" s="217">
        <f>IFERROR(IF(workdata!O163&gt;=0.75*MAX(workdata!$H163:$Y163),1,workdata!O163/MAX(workdata!$H163:$Y163)),0)*$H163</f>
        <v>1</v>
      </c>
      <c r="U163" s="217">
        <f>IFERROR(IF(workdata!P163&gt;=0.75*MAX(workdata!$H163:$Y163),1,workdata!P163/MAX(workdata!$H163:$Y163)),0)*$H163</f>
        <v>1</v>
      </c>
      <c r="V163" s="217">
        <f>IFERROR(IF(workdata!Q163&gt;=0.75*MAX(workdata!$H163:$Y163),1,workdata!Q163/MAX(workdata!$H163:$Y163)),0)*$H163</f>
        <v>1</v>
      </c>
      <c r="W163" s="217">
        <f>IFERROR(IF(workdata!R163&gt;=0.75*MAX(workdata!$H163:$Y163),1,workdata!R163/MAX(workdata!$H163:$Y163)),0)*$H163</f>
        <v>1</v>
      </c>
      <c r="X163" s="217">
        <f>IFERROR(IF(workdata!S163&gt;=0.75*MAX(workdata!$H163:$Y163),1,workdata!S163/MAX(workdata!$H163:$Y163)),0)*$H163</f>
        <v>1</v>
      </c>
      <c r="Y163" s="217">
        <f>IFERROR(IF(workdata!T163&gt;=0.75*MAX(workdata!$H163:$Y163),1,workdata!T163/MAX(workdata!$H163:$Y163)),0)*$H163</f>
        <v>1</v>
      </c>
      <c r="Z163" s="217">
        <f>IFERROR(IF(workdata!U163&gt;=0.75*MAX(workdata!$H163:$Y163),1,workdata!U163/MAX(workdata!$H163:$Y163)),0)*$H163</f>
        <v>1</v>
      </c>
      <c r="AA163" s="217">
        <f>IFERROR(IF(workdata!V163&gt;=0.75*MAX(workdata!$H163:$Y163),1,workdata!V163/MAX(workdata!$H163:$Y163)),0)*$H163</f>
        <v>1</v>
      </c>
      <c r="AB163" s="217">
        <f>IFERROR(IF(workdata!W163&gt;=0.75*MAX(workdata!$H163:$Y163),1,workdata!W163/MAX(workdata!$H163:$Y163)),0)*$H163</f>
        <v>1</v>
      </c>
      <c r="AC163" s="217">
        <f>IFERROR(IF(workdata!X163&gt;=0.75*MAX(workdata!$H163:$Y163),1,workdata!X163/MAX(workdata!$H163:$Y163)),0)*$H163</f>
        <v>1</v>
      </c>
      <c r="AD163" s="217">
        <f>IFERROR(IF(workdata!Y163&gt;=0.75*MAX(workdata!$H163:$Y163),1,workdata!Y163/MAX(workdata!$H163:$Y163)),0)*$H163</f>
        <v>1</v>
      </c>
    </row>
    <row r="164" spans="1:30" x14ac:dyDescent="0.25">
      <c r="A164" s="1">
        <f>workdata!A164</f>
        <v>45480.625</v>
      </c>
      <c r="B164">
        <f t="shared" si="13"/>
        <v>2024</v>
      </c>
      <c r="C164">
        <f t="shared" si="14"/>
        <v>7</v>
      </c>
      <c r="D164">
        <f t="shared" si="12"/>
        <v>7</v>
      </c>
      <c r="E164">
        <v>1000</v>
      </c>
      <c r="F164">
        <v>49890</v>
      </c>
      <c r="G164">
        <f>workdata!B164</f>
        <v>0</v>
      </c>
      <c r="H164">
        <f t="shared" si="15"/>
        <v>1</v>
      </c>
      <c r="I164" s="217">
        <f>IFERROR(workdata!B164*1000*AUX!H164/(AUX!K164*50000),0)</f>
        <v>0</v>
      </c>
      <c r="J164" s="218">
        <f t="shared" si="16"/>
        <v>1</v>
      </c>
      <c r="K164" s="222">
        <f>AVERAGE(workdata!C164:F164)</f>
        <v>1001.15725</v>
      </c>
      <c r="L164" s="3">
        <f t="shared" si="17"/>
        <v>0</v>
      </c>
      <c r="M164" s="217">
        <f>IFERROR(IF(workdata!H164&gt;=0.75*MAX(workdata!$H164:$Y164),1,workdata!H164/MAX(workdata!$H164:$Y164)),0)*$H164</f>
        <v>1</v>
      </c>
      <c r="N164" s="217">
        <f>IFERROR(IF(workdata!I164&gt;=0.75*MAX(workdata!$H164:$Y164),1,workdata!I164/MAX(workdata!$H164:$Y164)),0)*$H164</f>
        <v>1</v>
      </c>
      <c r="O164" s="217">
        <f>IFERROR(IF(workdata!J164&gt;=0.75*MAX(workdata!$H164:$Y164),1,workdata!J164/MAX(workdata!$H164:$Y164)),0)*$H164</f>
        <v>1</v>
      </c>
      <c r="P164" s="217">
        <f>IFERROR(IF(workdata!K164&gt;=0.75*MAX(workdata!$H164:$Y164),1,workdata!K164/MAX(workdata!$H164:$Y164)),0)*$H164</f>
        <v>1</v>
      </c>
      <c r="Q164" s="217">
        <f>IFERROR(IF(workdata!L164&gt;=0.75*MAX(workdata!$H164:$Y164),1,workdata!L164/MAX(workdata!$H164:$Y164)),0)*$H164</f>
        <v>1</v>
      </c>
      <c r="R164" s="217">
        <f>IFERROR(IF(workdata!M164&gt;=0.75*MAX(workdata!$H164:$Y164),1,workdata!M164/MAX(workdata!$H164:$Y164)),0)*$H164</f>
        <v>1</v>
      </c>
      <c r="S164" s="217">
        <f>IFERROR(IF(workdata!N164&gt;=0.75*MAX(workdata!$H164:$Y164),1,workdata!N164/MAX(workdata!$H164:$Y164)),0)*$H164</f>
        <v>1</v>
      </c>
      <c r="T164" s="217">
        <f>IFERROR(IF(workdata!O164&gt;=0.75*MAX(workdata!$H164:$Y164),1,workdata!O164/MAX(workdata!$H164:$Y164)),0)*$H164</f>
        <v>1</v>
      </c>
      <c r="U164" s="217">
        <f>IFERROR(IF(workdata!P164&gt;=0.75*MAX(workdata!$H164:$Y164),1,workdata!P164/MAX(workdata!$H164:$Y164)),0)*$H164</f>
        <v>1</v>
      </c>
      <c r="V164" s="217">
        <f>IFERROR(IF(workdata!Q164&gt;=0.75*MAX(workdata!$H164:$Y164),1,workdata!Q164/MAX(workdata!$H164:$Y164)),0)*$H164</f>
        <v>1</v>
      </c>
      <c r="W164" s="217">
        <f>IFERROR(IF(workdata!R164&gt;=0.75*MAX(workdata!$H164:$Y164),1,workdata!R164/MAX(workdata!$H164:$Y164)),0)*$H164</f>
        <v>1</v>
      </c>
      <c r="X164" s="217">
        <f>IFERROR(IF(workdata!S164&gt;=0.75*MAX(workdata!$H164:$Y164),1,workdata!S164/MAX(workdata!$H164:$Y164)),0)*$H164</f>
        <v>1</v>
      </c>
      <c r="Y164" s="217">
        <f>IFERROR(IF(workdata!T164&gt;=0.75*MAX(workdata!$H164:$Y164),1,workdata!T164/MAX(workdata!$H164:$Y164)),0)*$H164</f>
        <v>1</v>
      </c>
      <c r="Z164" s="217">
        <f>IFERROR(IF(workdata!U164&gt;=0.75*MAX(workdata!$H164:$Y164),1,workdata!U164/MAX(workdata!$H164:$Y164)),0)*$H164</f>
        <v>1</v>
      </c>
      <c r="AA164" s="217">
        <f>IFERROR(IF(workdata!V164&gt;=0.75*MAX(workdata!$H164:$Y164),1,workdata!V164/MAX(workdata!$H164:$Y164)),0)*$H164</f>
        <v>1</v>
      </c>
      <c r="AB164" s="217">
        <f>IFERROR(IF(workdata!W164&gt;=0.75*MAX(workdata!$H164:$Y164),1,workdata!W164/MAX(workdata!$H164:$Y164)),0)*$H164</f>
        <v>1</v>
      </c>
      <c r="AC164" s="217">
        <f>IFERROR(IF(workdata!X164&gt;=0.75*MAX(workdata!$H164:$Y164),1,workdata!X164/MAX(workdata!$H164:$Y164)),0)*$H164</f>
        <v>1</v>
      </c>
      <c r="AD164" s="217">
        <f>IFERROR(IF(workdata!Y164&gt;=0.75*MAX(workdata!$H164:$Y164),1,workdata!Y164/MAX(workdata!$H164:$Y164)),0)*$H164</f>
        <v>1</v>
      </c>
    </row>
    <row r="165" spans="1:30" x14ac:dyDescent="0.25">
      <c r="A165" s="1">
        <f>workdata!A165</f>
        <v>45480.666666666664</v>
      </c>
      <c r="B165">
        <f t="shared" si="13"/>
        <v>2024</v>
      </c>
      <c r="C165">
        <f t="shared" si="14"/>
        <v>7</v>
      </c>
      <c r="D165">
        <f t="shared" si="12"/>
        <v>7</v>
      </c>
      <c r="E165">
        <v>1000</v>
      </c>
      <c r="F165">
        <v>49890</v>
      </c>
      <c r="G165">
        <f>workdata!B165</f>
        <v>1565</v>
      </c>
      <c r="H165">
        <f t="shared" si="15"/>
        <v>1</v>
      </c>
      <c r="I165" s="217">
        <f>IFERROR(workdata!B165*1000*AUX!H165/(AUX!K165*50000),0)</f>
        <v>3.0901669751485908E-2</v>
      </c>
      <c r="J165" s="218">
        <f t="shared" si="16"/>
        <v>1</v>
      </c>
      <c r="K165" s="222">
        <f>AVERAGE(workdata!C165:F165)</f>
        <v>1012.89025</v>
      </c>
      <c r="L165" s="3">
        <f t="shared" si="17"/>
        <v>31.3</v>
      </c>
      <c r="M165" s="217">
        <f>IFERROR(IF(workdata!H165&gt;=0.75*MAX(workdata!$H165:$Y165),1,workdata!H165/MAX(workdata!$H165:$Y165)),0)*$H165</f>
        <v>1</v>
      </c>
      <c r="N165" s="217">
        <f>IFERROR(IF(workdata!I165&gt;=0.75*MAX(workdata!$H165:$Y165),1,workdata!I165/MAX(workdata!$H165:$Y165)),0)*$H165</f>
        <v>1</v>
      </c>
      <c r="O165" s="217">
        <f>IFERROR(IF(workdata!J165&gt;=0.75*MAX(workdata!$H165:$Y165),1,workdata!J165/MAX(workdata!$H165:$Y165)),0)*$H165</f>
        <v>1</v>
      </c>
      <c r="P165" s="217">
        <f>IFERROR(IF(workdata!K165&gt;=0.75*MAX(workdata!$H165:$Y165),1,workdata!K165/MAX(workdata!$H165:$Y165)),0)*$H165</f>
        <v>1</v>
      </c>
      <c r="Q165" s="217">
        <f>IFERROR(IF(workdata!L165&gt;=0.75*MAX(workdata!$H165:$Y165),1,workdata!L165/MAX(workdata!$H165:$Y165)),0)*$H165</f>
        <v>1</v>
      </c>
      <c r="R165" s="217">
        <f>IFERROR(IF(workdata!M165&gt;=0.75*MAX(workdata!$H165:$Y165),1,workdata!M165/MAX(workdata!$H165:$Y165)),0)*$H165</f>
        <v>1</v>
      </c>
      <c r="S165" s="217">
        <f>IFERROR(IF(workdata!N165&gt;=0.75*MAX(workdata!$H165:$Y165),1,workdata!N165/MAX(workdata!$H165:$Y165)),0)*$H165</f>
        <v>1</v>
      </c>
      <c r="T165" s="217">
        <f>IFERROR(IF(workdata!O165&gt;=0.75*MAX(workdata!$H165:$Y165),1,workdata!O165/MAX(workdata!$H165:$Y165)),0)*$H165</f>
        <v>1</v>
      </c>
      <c r="U165" s="217">
        <f>IFERROR(IF(workdata!P165&gt;=0.75*MAX(workdata!$H165:$Y165),1,workdata!P165/MAX(workdata!$H165:$Y165)),0)*$H165</f>
        <v>1</v>
      </c>
      <c r="V165" s="217">
        <f>IFERROR(IF(workdata!Q165&gt;=0.75*MAX(workdata!$H165:$Y165),1,workdata!Q165/MAX(workdata!$H165:$Y165)),0)*$H165</f>
        <v>1</v>
      </c>
      <c r="W165" s="217">
        <f>IFERROR(IF(workdata!R165&gt;=0.75*MAX(workdata!$H165:$Y165),1,workdata!R165/MAX(workdata!$H165:$Y165)),0)*$H165</f>
        <v>1</v>
      </c>
      <c r="X165" s="217">
        <f>IFERROR(IF(workdata!S165&gt;=0.75*MAX(workdata!$H165:$Y165),1,workdata!S165/MAX(workdata!$H165:$Y165)),0)*$H165</f>
        <v>1</v>
      </c>
      <c r="Y165" s="217">
        <f>IFERROR(IF(workdata!T165&gt;=0.75*MAX(workdata!$H165:$Y165),1,workdata!T165/MAX(workdata!$H165:$Y165)),0)*$H165</f>
        <v>1</v>
      </c>
      <c r="Z165" s="217">
        <f>IFERROR(IF(workdata!U165&gt;=0.75*MAX(workdata!$H165:$Y165),1,workdata!U165/MAX(workdata!$H165:$Y165)),0)*$H165</f>
        <v>1</v>
      </c>
      <c r="AA165" s="217">
        <f>IFERROR(IF(workdata!V165&gt;=0.75*MAX(workdata!$H165:$Y165),1,workdata!V165/MAX(workdata!$H165:$Y165)),0)*$H165</f>
        <v>1</v>
      </c>
      <c r="AB165" s="217">
        <f>IFERROR(IF(workdata!W165&gt;=0.75*MAX(workdata!$H165:$Y165),1,workdata!W165/MAX(workdata!$H165:$Y165)),0)*$H165</f>
        <v>1</v>
      </c>
      <c r="AC165" s="217">
        <f>IFERROR(IF(workdata!X165&gt;=0.75*MAX(workdata!$H165:$Y165),1,workdata!X165/MAX(workdata!$H165:$Y165)),0)*$H165</f>
        <v>1</v>
      </c>
      <c r="AD165" s="217">
        <f>IFERROR(IF(workdata!Y165&gt;=0.75*MAX(workdata!$H165:$Y165),1,workdata!Y165/MAX(workdata!$H165:$Y165)),0)*$H165</f>
        <v>1</v>
      </c>
    </row>
    <row r="166" spans="1:30" x14ac:dyDescent="0.25">
      <c r="A166" s="1">
        <f>workdata!A166</f>
        <v>45480.708333333336</v>
      </c>
      <c r="B166">
        <f t="shared" si="13"/>
        <v>2024</v>
      </c>
      <c r="C166">
        <f t="shared" si="14"/>
        <v>7</v>
      </c>
      <c r="D166">
        <f t="shared" si="12"/>
        <v>7</v>
      </c>
      <c r="E166">
        <v>1000</v>
      </c>
      <c r="F166">
        <v>49890</v>
      </c>
      <c r="G166">
        <f>workdata!B166</f>
        <v>40630</v>
      </c>
      <c r="H166">
        <f t="shared" si="15"/>
        <v>1</v>
      </c>
      <c r="I166" s="217">
        <f>IFERROR(workdata!B166*1000*AUX!H166/(AUX!K166*50000),0)</f>
        <v>0.81051596083570121</v>
      </c>
      <c r="J166" s="218">
        <f t="shared" si="16"/>
        <v>1</v>
      </c>
      <c r="K166" s="222">
        <f>AVERAGE(workdata!C166:F166)</f>
        <v>1002.57125</v>
      </c>
      <c r="L166" s="3">
        <f t="shared" si="17"/>
        <v>812.6</v>
      </c>
      <c r="M166" s="217">
        <f>IFERROR(IF(workdata!H166&gt;=0.75*MAX(workdata!$H166:$Y166),1,workdata!H166/MAX(workdata!$H166:$Y166)),0)*$H166</f>
        <v>1</v>
      </c>
      <c r="N166" s="217">
        <f>IFERROR(IF(workdata!I166&gt;=0.75*MAX(workdata!$H166:$Y166),1,workdata!I166/MAX(workdata!$H166:$Y166)),0)*$H166</f>
        <v>1</v>
      </c>
      <c r="O166" s="217">
        <f>IFERROR(IF(workdata!J166&gt;=0.75*MAX(workdata!$H166:$Y166),1,workdata!J166/MAX(workdata!$H166:$Y166)),0)*$H166</f>
        <v>1</v>
      </c>
      <c r="P166" s="217">
        <f>IFERROR(IF(workdata!K166&gt;=0.75*MAX(workdata!$H166:$Y166),1,workdata!K166/MAX(workdata!$H166:$Y166)),0)*$H166</f>
        <v>1</v>
      </c>
      <c r="Q166" s="217">
        <f>IFERROR(IF(workdata!L166&gt;=0.75*MAX(workdata!$H166:$Y166),1,workdata!L166/MAX(workdata!$H166:$Y166)),0)*$H166</f>
        <v>1</v>
      </c>
      <c r="R166" s="217">
        <f>IFERROR(IF(workdata!M166&gt;=0.75*MAX(workdata!$H166:$Y166),1,workdata!M166/MAX(workdata!$H166:$Y166)),0)*$H166</f>
        <v>1</v>
      </c>
      <c r="S166" s="217">
        <f>IFERROR(IF(workdata!N166&gt;=0.75*MAX(workdata!$H166:$Y166),1,workdata!N166/MAX(workdata!$H166:$Y166)),0)*$H166</f>
        <v>1</v>
      </c>
      <c r="T166" s="217">
        <f>IFERROR(IF(workdata!O166&gt;=0.75*MAX(workdata!$H166:$Y166),1,workdata!O166/MAX(workdata!$H166:$Y166)),0)*$H166</f>
        <v>1</v>
      </c>
      <c r="U166" s="217">
        <f>IFERROR(IF(workdata!P166&gt;=0.75*MAX(workdata!$H166:$Y166),1,workdata!P166/MAX(workdata!$H166:$Y166)),0)*$H166</f>
        <v>1</v>
      </c>
      <c r="V166" s="217">
        <f>IFERROR(IF(workdata!Q166&gt;=0.75*MAX(workdata!$H166:$Y166),1,workdata!Q166/MAX(workdata!$H166:$Y166)),0)*$H166</f>
        <v>1</v>
      </c>
      <c r="W166" s="217">
        <f>IFERROR(IF(workdata!R166&gt;=0.75*MAX(workdata!$H166:$Y166),1,workdata!R166/MAX(workdata!$H166:$Y166)),0)*$H166</f>
        <v>1</v>
      </c>
      <c r="X166" s="217">
        <f>IFERROR(IF(workdata!S166&gt;=0.75*MAX(workdata!$H166:$Y166),1,workdata!S166/MAX(workdata!$H166:$Y166)),0)*$H166</f>
        <v>1</v>
      </c>
      <c r="Y166" s="217">
        <f>IFERROR(IF(workdata!T166&gt;=0.75*MAX(workdata!$H166:$Y166),1,workdata!T166/MAX(workdata!$H166:$Y166)),0)*$H166</f>
        <v>1</v>
      </c>
      <c r="Z166" s="217">
        <f>IFERROR(IF(workdata!U166&gt;=0.75*MAX(workdata!$H166:$Y166),1,workdata!U166/MAX(workdata!$H166:$Y166)),0)*$H166</f>
        <v>1</v>
      </c>
      <c r="AA166" s="217">
        <f>IFERROR(IF(workdata!V166&gt;=0.75*MAX(workdata!$H166:$Y166),1,workdata!V166/MAX(workdata!$H166:$Y166)),0)*$H166</f>
        <v>1</v>
      </c>
      <c r="AB166" s="217">
        <f>IFERROR(IF(workdata!W166&gt;=0.75*MAX(workdata!$H166:$Y166),1,workdata!W166/MAX(workdata!$H166:$Y166)),0)*$H166</f>
        <v>1</v>
      </c>
      <c r="AC166" s="217">
        <f>IFERROR(IF(workdata!X166&gt;=0.75*MAX(workdata!$H166:$Y166),1,workdata!X166/MAX(workdata!$H166:$Y166)),0)*$H166</f>
        <v>1</v>
      </c>
      <c r="AD166" s="217">
        <f>IFERROR(IF(workdata!Y166&gt;=0.75*MAX(workdata!$H166:$Y166),1,workdata!Y166/MAX(workdata!$H166:$Y166)),0)*$H166</f>
        <v>1</v>
      </c>
    </row>
    <row r="167" spans="1:30" x14ac:dyDescent="0.25">
      <c r="A167" s="1">
        <f>workdata!A167</f>
        <v>45480.75</v>
      </c>
      <c r="B167">
        <f t="shared" si="13"/>
        <v>2024</v>
      </c>
      <c r="C167">
        <f t="shared" si="14"/>
        <v>7</v>
      </c>
      <c r="D167">
        <f t="shared" si="12"/>
        <v>7</v>
      </c>
      <c r="E167">
        <v>1000</v>
      </c>
      <c r="F167">
        <v>49890</v>
      </c>
      <c r="G167">
        <f>workdata!B167</f>
        <v>41981</v>
      </c>
      <c r="H167">
        <f t="shared" si="15"/>
        <v>1</v>
      </c>
      <c r="I167" s="217">
        <f>IFERROR(workdata!B167*1000*AUX!H167/(AUX!K167*50000),0)</f>
        <v>0.8671106595734519</v>
      </c>
      <c r="J167" s="218">
        <f t="shared" si="16"/>
        <v>1</v>
      </c>
      <c r="K167" s="222">
        <f>AVERAGE(workdata!C167:F167)</f>
        <v>968.29624999999987</v>
      </c>
      <c r="L167" s="3">
        <f t="shared" si="17"/>
        <v>839.62</v>
      </c>
      <c r="M167" s="217">
        <f>IFERROR(IF(workdata!H167&gt;=0.75*MAX(workdata!$H167:$Y167),1,workdata!H167/MAX(workdata!$H167:$Y167)),0)*$H167</f>
        <v>1</v>
      </c>
      <c r="N167" s="217">
        <f>IFERROR(IF(workdata!I167&gt;=0.75*MAX(workdata!$H167:$Y167),1,workdata!I167/MAX(workdata!$H167:$Y167)),0)*$H167</f>
        <v>1</v>
      </c>
      <c r="O167" s="217">
        <f>IFERROR(IF(workdata!J167&gt;=0.75*MAX(workdata!$H167:$Y167),1,workdata!J167/MAX(workdata!$H167:$Y167)),0)*$H167</f>
        <v>1</v>
      </c>
      <c r="P167" s="217">
        <f>IFERROR(IF(workdata!K167&gt;=0.75*MAX(workdata!$H167:$Y167),1,workdata!K167/MAX(workdata!$H167:$Y167)),0)*$H167</f>
        <v>1</v>
      </c>
      <c r="Q167" s="217">
        <f>IFERROR(IF(workdata!L167&gt;=0.75*MAX(workdata!$H167:$Y167),1,workdata!L167/MAX(workdata!$H167:$Y167)),0)*$H167</f>
        <v>1</v>
      </c>
      <c r="R167" s="217">
        <f>IFERROR(IF(workdata!M167&gt;=0.75*MAX(workdata!$H167:$Y167),1,workdata!M167/MAX(workdata!$H167:$Y167)),0)*$H167</f>
        <v>1</v>
      </c>
      <c r="S167" s="217">
        <f>IFERROR(IF(workdata!N167&gt;=0.75*MAX(workdata!$H167:$Y167),1,workdata!N167/MAX(workdata!$H167:$Y167)),0)*$H167</f>
        <v>1</v>
      </c>
      <c r="T167" s="217">
        <f>IFERROR(IF(workdata!O167&gt;=0.75*MAX(workdata!$H167:$Y167),1,workdata!O167/MAX(workdata!$H167:$Y167)),0)*$H167</f>
        <v>1</v>
      </c>
      <c r="U167" s="217">
        <f>IFERROR(IF(workdata!P167&gt;=0.75*MAX(workdata!$H167:$Y167),1,workdata!P167/MAX(workdata!$H167:$Y167)),0)*$H167</f>
        <v>1</v>
      </c>
      <c r="V167" s="217">
        <f>IFERROR(IF(workdata!Q167&gt;=0.75*MAX(workdata!$H167:$Y167),1,workdata!Q167/MAX(workdata!$H167:$Y167)),0)*$H167</f>
        <v>1</v>
      </c>
      <c r="W167" s="217">
        <f>IFERROR(IF(workdata!R167&gt;=0.75*MAX(workdata!$H167:$Y167),1,workdata!R167/MAX(workdata!$H167:$Y167)),0)*$H167</f>
        <v>1</v>
      </c>
      <c r="X167" s="217">
        <f>IFERROR(IF(workdata!S167&gt;=0.75*MAX(workdata!$H167:$Y167),1,workdata!S167/MAX(workdata!$H167:$Y167)),0)*$H167</f>
        <v>1</v>
      </c>
      <c r="Y167" s="217">
        <f>IFERROR(IF(workdata!T167&gt;=0.75*MAX(workdata!$H167:$Y167),1,workdata!T167/MAX(workdata!$H167:$Y167)),0)*$H167</f>
        <v>1</v>
      </c>
      <c r="Z167" s="217">
        <f>IFERROR(IF(workdata!U167&gt;=0.75*MAX(workdata!$H167:$Y167),1,workdata!U167/MAX(workdata!$H167:$Y167)),0)*$H167</f>
        <v>1</v>
      </c>
      <c r="AA167" s="217">
        <f>IFERROR(IF(workdata!V167&gt;=0.75*MAX(workdata!$H167:$Y167),1,workdata!V167/MAX(workdata!$H167:$Y167)),0)*$H167</f>
        <v>1</v>
      </c>
      <c r="AB167" s="217">
        <f>IFERROR(IF(workdata!W167&gt;=0.75*MAX(workdata!$H167:$Y167),1,workdata!W167/MAX(workdata!$H167:$Y167)),0)*$H167</f>
        <v>1</v>
      </c>
      <c r="AC167" s="217">
        <f>IFERROR(IF(workdata!X167&gt;=0.75*MAX(workdata!$H167:$Y167),1,workdata!X167/MAX(workdata!$H167:$Y167)),0)*$H167</f>
        <v>1</v>
      </c>
      <c r="AD167" s="217">
        <f>IFERROR(IF(workdata!Y167&gt;=0.75*MAX(workdata!$H167:$Y167),1,workdata!Y167/MAX(workdata!$H167:$Y167)),0)*$H167</f>
        <v>1</v>
      </c>
    </row>
    <row r="168" spans="1:30" x14ac:dyDescent="0.25">
      <c r="A168" s="1">
        <f>workdata!A168</f>
        <v>45480.791666666664</v>
      </c>
      <c r="B168">
        <f t="shared" si="13"/>
        <v>2024</v>
      </c>
      <c r="C168">
        <f t="shared" si="14"/>
        <v>7</v>
      </c>
      <c r="D168">
        <f t="shared" si="12"/>
        <v>7</v>
      </c>
      <c r="E168">
        <v>1000</v>
      </c>
      <c r="F168">
        <v>49890</v>
      </c>
      <c r="G168">
        <f>workdata!B168</f>
        <v>37011</v>
      </c>
      <c r="H168">
        <f t="shared" si="15"/>
        <v>1</v>
      </c>
      <c r="I168" s="217">
        <f>IFERROR(workdata!B168*1000*AUX!H168/(AUX!K168*50000),0)</f>
        <v>0.85055750975624123</v>
      </c>
      <c r="J168" s="218">
        <f t="shared" si="16"/>
        <v>1</v>
      </c>
      <c r="K168" s="222">
        <f>AVERAGE(workdata!C168:F168)</f>
        <v>870.27625</v>
      </c>
      <c r="L168" s="3">
        <f t="shared" si="17"/>
        <v>740.22</v>
      </c>
      <c r="M168" s="217">
        <f>IFERROR(IF(workdata!H168&gt;=0.75*MAX(workdata!$H168:$Y168),1,workdata!H168/MAX(workdata!$H168:$Y168)),0)*$H168</f>
        <v>1</v>
      </c>
      <c r="N168" s="217">
        <f>IFERROR(IF(workdata!I168&gt;=0.75*MAX(workdata!$H168:$Y168),1,workdata!I168/MAX(workdata!$H168:$Y168)),0)*$H168</f>
        <v>1</v>
      </c>
      <c r="O168" s="217">
        <f>IFERROR(IF(workdata!J168&gt;=0.75*MAX(workdata!$H168:$Y168),1,workdata!J168/MAX(workdata!$H168:$Y168)),0)*$H168</f>
        <v>1</v>
      </c>
      <c r="P168" s="217">
        <f>IFERROR(IF(workdata!K168&gt;=0.75*MAX(workdata!$H168:$Y168),1,workdata!K168/MAX(workdata!$H168:$Y168)),0)*$H168</f>
        <v>1</v>
      </c>
      <c r="Q168" s="217">
        <f>IFERROR(IF(workdata!L168&gt;=0.75*MAX(workdata!$H168:$Y168),1,workdata!L168/MAX(workdata!$H168:$Y168)),0)*$H168</f>
        <v>1</v>
      </c>
      <c r="R168" s="217">
        <f>IFERROR(IF(workdata!M168&gt;=0.75*MAX(workdata!$H168:$Y168),1,workdata!M168/MAX(workdata!$H168:$Y168)),0)*$H168</f>
        <v>1</v>
      </c>
      <c r="S168" s="217">
        <f>IFERROR(IF(workdata!N168&gt;=0.75*MAX(workdata!$H168:$Y168),1,workdata!N168/MAX(workdata!$H168:$Y168)),0)*$H168</f>
        <v>1</v>
      </c>
      <c r="T168" s="217">
        <f>IFERROR(IF(workdata!O168&gt;=0.75*MAX(workdata!$H168:$Y168),1,workdata!O168/MAX(workdata!$H168:$Y168)),0)*$H168</f>
        <v>1</v>
      </c>
      <c r="U168" s="217">
        <f>IFERROR(IF(workdata!P168&gt;=0.75*MAX(workdata!$H168:$Y168),1,workdata!P168/MAX(workdata!$H168:$Y168)),0)*$H168</f>
        <v>1</v>
      </c>
      <c r="V168" s="217">
        <f>IFERROR(IF(workdata!Q168&gt;=0.75*MAX(workdata!$H168:$Y168),1,workdata!Q168/MAX(workdata!$H168:$Y168)),0)*$H168</f>
        <v>1</v>
      </c>
      <c r="W168" s="217">
        <f>IFERROR(IF(workdata!R168&gt;=0.75*MAX(workdata!$H168:$Y168),1,workdata!R168/MAX(workdata!$H168:$Y168)),0)*$H168</f>
        <v>1</v>
      </c>
      <c r="X168" s="217">
        <f>IFERROR(IF(workdata!S168&gt;=0.75*MAX(workdata!$H168:$Y168),1,workdata!S168/MAX(workdata!$H168:$Y168)),0)*$H168</f>
        <v>1</v>
      </c>
      <c r="Y168" s="217">
        <f>IFERROR(IF(workdata!T168&gt;=0.75*MAX(workdata!$H168:$Y168),1,workdata!T168/MAX(workdata!$H168:$Y168)),0)*$H168</f>
        <v>1</v>
      </c>
      <c r="Z168" s="217">
        <f>IFERROR(IF(workdata!U168&gt;=0.75*MAX(workdata!$H168:$Y168),1,workdata!U168/MAX(workdata!$H168:$Y168)),0)*$H168</f>
        <v>1</v>
      </c>
      <c r="AA168" s="217">
        <f>IFERROR(IF(workdata!V168&gt;=0.75*MAX(workdata!$H168:$Y168),1,workdata!V168/MAX(workdata!$H168:$Y168)),0)*$H168</f>
        <v>1</v>
      </c>
      <c r="AB168" s="217">
        <f>IFERROR(IF(workdata!W168&gt;=0.75*MAX(workdata!$H168:$Y168),1,workdata!W168/MAX(workdata!$H168:$Y168)),0)*$H168</f>
        <v>1</v>
      </c>
      <c r="AC168" s="217">
        <f>IFERROR(IF(workdata!X168&gt;=0.75*MAX(workdata!$H168:$Y168),1,workdata!X168/MAX(workdata!$H168:$Y168)),0)*$H168</f>
        <v>1</v>
      </c>
      <c r="AD168" s="217">
        <f>IFERROR(IF(workdata!Y168&gt;=0.75*MAX(workdata!$H168:$Y168),1,workdata!Y168/MAX(workdata!$H168:$Y168)),0)*$H168</f>
        <v>1</v>
      </c>
    </row>
    <row r="169" spans="1:30" x14ac:dyDescent="0.25">
      <c r="A169" s="1">
        <f>workdata!A169</f>
        <v>45480.833333333336</v>
      </c>
      <c r="B169">
        <f t="shared" si="13"/>
        <v>2024</v>
      </c>
      <c r="C169">
        <f t="shared" si="14"/>
        <v>7</v>
      </c>
      <c r="D169">
        <f t="shared" si="12"/>
        <v>7</v>
      </c>
      <c r="E169">
        <v>1000</v>
      </c>
      <c r="F169">
        <v>49890</v>
      </c>
      <c r="G169">
        <f>workdata!B169</f>
        <v>16165</v>
      </c>
      <c r="H169">
        <f t="shared" si="15"/>
        <v>1</v>
      </c>
      <c r="I169" s="217">
        <f>IFERROR(workdata!B169*1000*AUX!H169/(AUX!K169*50000),0)</f>
        <v>0.65276833437568305</v>
      </c>
      <c r="J169" s="218">
        <f t="shared" si="16"/>
        <v>1</v>
      </c>
      <c r="K169" s="222">
        <f>AVERAGE(workdata!C169:F169)</f>
        <v>495.27525000000003</v>
      </c>
      <c r="L169" s="3">
        <f t="shared" si="17"/>
        <v>323.3</v>
      </c>
      <c r="M169" s="217">
        <f>IFERROR(IF(workdata!H169&gt;=0.75*MAX(workdata!$H169:$Y169),1,workdata!H169/MAX(workdata!$H169:$Y169)),0)*$H169</f>
        <v>1</v>
      </c>
      <c r="N169" s="217">
        <f>IFERROR(IF(workdata!I169&gt;=0.75*MAX(workdata!$H169:$Y169),1,workdata!I169/MAX(workdata!$H169:$Y169)),0)*$H169</f>
        <v>1</v>
      </c>
      <c r="O169" s="217">
        <f>IFERROR(IF(workdata!J169&gt;=0.75*MAX(workdata!$H169:$Y169),1,workdata!J169/MAX(workdata!$H169:$Y169)),0)*$H169</f>
        <v>1</v>
      </c>
      <c r="P169" s="217">
        <f>IFERROR(IF(workdata!K169&gt;=0.75*MAX(workdata!$H169:$Y169),1,workdata!K169/MAX(workdata!$H169:$Y169)),0)*$H169</f>
        <v>1</v>
      </c>
      <c r="Q169" s="217">
        <f>IFERROR(IF(workdata!L169&gt;=0.75*MAX(workdata!$H169:$Y169),1,workdata!L169/MAX(workdata!$H169:$Y169)),0)*$H169</f>
        <v>1</v>
      </c>
      <c r="R169" s="217">
        <f>IFERROR(IF(workdata!M169&gt;=0.75*MAX(workdata!$H169:$Y169),1,workdata!M169/MAX(workdata!$H169:$Y169)),0)*$H169</f>
        <v>1</v>
      </c>
      <c r="S169" s="217">
        <f>IFERROR(IF(workdata!N169&gt;=0.75*MAX(workdata!$H169:$Y169),1,workdata!N169/MAX(workdata!$H169:$Y169)),0)*$H169</f>
        <v>1</v>
      </c>
      <c r="T169" s="217">
        <f>IFERROR(IF(workdata!O169&gt;=0.75*MAX(workdata!$H169:$Y169),1,workdata!O169/MAX(workdata!$H169:$Y169)),0)*$H169</f>
        <v>1</v>
      </c>
      <c r="U169" s="217">
        <f>IFERROR(IF(workdata!P169&gt;=0.75*MAX(workdata!$H169:$Y169),1,workdata!P169/MAX(workdata!$H169:$Y169)),0)*$H169</f>
        <v>1</v>
      </c>
      <c r="V169" s="217">
        <f>IFERROR(IF(workdata!Q169&gt;=0.75*MAX(workdata!$H169:$Y169),1,workdata!Q169/MAX(workdata!$H169:$Y169)),0)*$H169</f>
        <v>1</v>
      </c>
      <c r="W169" s="217">
        <f>IFERROR(IF(workdata!R169&gt;=0.75*MAX(workdata!$H169:$Y169),1,workdata!R169/MAX(workdata!$H169:$Y169)),0)*$H169</f>
        <v>1</v>
      </c>
      <c r="X169" s="217">
        <f>IFERROR(IF(workdata!S169&gt;=0.75*MAX(workdata!$H169:$Y169),1,workdata!S169/MAX(workdata!$H169:$Y169)),0)*$H169</f>
        <v>1</v>
      </c>
      <c r="Y169" s="217">
        <f>IFERROR(IF(workdata!T169&gt;=0.75*MAX(workdata!$H169:$Y169),1,workdata!T169/MAX(workdata!$H169:$Y169)),0)*$H169</f>
        <v>1</v>
      </c>
      <c r="Z169" s="217">
        <f>IFERROR(IF(workdata!U169&gt;=0.75*MAX(workdata!$H169:$Y169),1,workdata!U169/MAX(workdata!$H169:$Y169)),0)*$H169</f>
        <v>1</v>
      </c>
      <c r="AA169" s="217">
        <f>IFERROR(IF(workdata!V169&gt;=0.75*MAX(workdata!$H169:$Y169),1,workdata!V169/MAX(workdata!$H169:$Y169)),0)*$H169</f>
        <v>1</v>
      </c>
      <c r="AB169" s="217">
        <f>IFERROR(IF(workdata!W169&gt;=0.75*MAX(workdata!$H169:$Y169),1,workdata!W169/MAX(workdata!$H169:$Y169)),0)*$H169</f>
        <v>1</v>
      </c>
      <c r="AC169" s="217">
        <f>IFERROR(IF(workdata!X169&gt;=0.75*MAX(workdata!$H169:$Y169),1,workdata!X169/MAX(workdata!$H169:$Y169)),0)*$H169</f>
        <v>1</v>
      </c>
      <c r="AD169" s="217">
        <f>IFERROR(IF(workdata!Y169&gt;=0.75*MAX(workdata!$H169:$Y169),1,workdata!Y169/MAX(workdata!$H169:$Y169)),0)*$H169</f>
        <v>1</v>
      </c>
    </row>
    <row r="170" spans="1:30" x14ac:dyDescent="0.25">
      <c r="A170" s="1">
        <f>workdata!A170</f>
        <v>45480.875</v>
      </c>
      <c r="B170">
        <f t="shared" si="13"/>
        <v>2024</v>
      </c>
      <c r="C170">
        <f t="shared" si="14"/>
        <v>7</v>
      </c>
      <c r="D170">
        <f t="shared" si="12"/>
        <v>7</v>
      </c>
      <c r="E170">
        <v>1000</v>
      </c>
      <c r="F170">
        <v>49890</v>
      </c>
      <c r="G170">
        <f>workdata!B170</f>
        <v>2137</v>
      </c>
      <c r="H170">
        <f t="shared" si="15"/>
        <v>0</v>
      </c>
      <c r="I170" s="217">
        <f>IFERROR(workdata!B170*1000*AUX!H170/(AUX!K170*50000),0)</f>
        <v>0</v>
      </c>
      <c r="J170" s="218">
        <f t="shared" si="16"/>
        <v>0</v>
      </c>
      <c r="K170" s="222">
        <f>AVERAGE(workdata!C170:F170)</f>
        <v>65.248999999999995</v>
      </c>
      <c r="L170" s="3">
        <f t="shared" si="17"/>
        <v>0</v>
      </c>
      <c r="M170" s="217">
        <f>IFERROR(IF(workdata!H170&gt;=0.75*MAX(workdata!$H170:$Y170),1,workdata!H170/MAX(workdata!$H170:$Y170)),0)*$H170</f>
        <v>0</v>
      </c>
      <c r="N170" s="217">
        <f>IFERROR(IF(workdata!I170&gt;=0.75*MAX(workdata!$H170:$Y170),1,workdata!I170/MAX(workdata!$H170:$Y170)),0)*$H170</f>
        <v>0</v>
      </c>
      <c r="O170" s="217">
        <f>IFERROR(IF(workdata!J170&gt;=0.75*MAX(workdata!$H170:$Y170),1,workdata!J170/MAX(workdata!$H170:$Y170)),0)*$H170</f>
        <v>0</v>
      </c>
      <c r="P170" s="217">
        <f>IFERROR(IF(workdata!K170&gt;=0.75*MAX(workdata!$H170:$Y170),1,workdata!K170/MAX(workdata!$H170:$Y170)),0)*$H170</f>
        <v>0</v>
      </c>
      <c r="Q170" s="217">
        <f>IFERROR(IF(workdata!L170&gt;=0.75*MAX(workdata!$H170:$Y170),1,workdata!L170/MAX(workdata!$H170:$Y170)),0)*$H170</f>
        <v>0</v>
      </c>
      <c r="R170" s="217">
        <f>IFERROR(IF(workdata!M170&gt;=0.75*MAX(workdata!$H170:$Y170),1,workdata!M170/MAX(workdata!$H170:$Y170)),0)*$H170</f>
        <v>0</v>
      </c>
      <c r="S170" s="217">
        <f>IFERROR(IF(workdata!N170&gt;=0.75*MAX(workdata!$H170:$Y170),1,workdata!N170/MAX(workdata!$H170:$Y170)),0)*$H170</f>
        <v>0</v>
      </c>
      <c r="T170" s="217">
        <f>IFERROR(IF(workdata!O170&gt;=0.75*MAX(workdata!$H170:$Y170),1,workdata!O170/MAX(workdata!$H170:$Y170)),0)*$H170</f>
        <v>0</v>
      </c>
      <c r="U170" s="217">
        <f>IFERROR(IF(workdata!P170&gt;=0.75*MAX(workdata!$H170:$Y170),1,workdata!P170/MAX(workdata!$H170:$Y170)),0)*$H170</f>
        <v>0</v>
      </c>
      <c r="V170" s="217">
        <f>IFERROR(IF(workdata!Q170&gt;=0.75*MAX(workdata!$H170:$Y170),1,workdata!Q170/MAX(workdata!$H170:$Y170)),0)*$H170</f>
        <v>0</v>
      </c>
      <c r="W170" s="217">
        <f>IFERROR(IF(workdata!R170&gt;=0.75*MAX(workdata!$H170:$Y170),1,workdata!R170/MAX(workdata!$H170:$Y170)),0)*$H170</f>
        <v>0</v>
      </c>
      <c r="X170" s="217">
        <f>IFERROR(IF(workdata!S170&gt;=0.75*MAX(workdata!$H170:$Y170),1,workdata!S170/MAX(workdata!$H170:$Y170)),0)*$H170</f>
        <v>0</v>
      </c>
      <c r="Y170" s="217">
        <f>IFERROR(IF(workdata!T170&gt;=0.75*MAX(workdata!$H170:$Y170),1,workdata!T170/MAX(workdata!$H170:$Y170)),0)*$H170</f>
        <v>0</v>
      </c>
      <c r="Z170" s="217">
        <f>IFERROR(IF(workdata!U170&gt;=0.75*MAX(workdata!$H170:$Y170),1,workdata!U170/MAX(workdata!$H170:$Y170)),0)*$H170</f>
        <v>0</v>
      </c>
      <c r="AA170" s="217">
        <f>IFERROR(IF(workdata!V170&gt;=0.75*MAX(workdata!$H170:$Y170),1,workdata!V170/MAX(workdata!$H170:$Y170)),0)*$H170</f>
        <v>0</v>
      </c>
      <c r="AB170" s="217">
        <f>IFERROR(IF(workdata!W170&gt;=0.75*MAX(workdata!$H170:$Y170),1,workdata!W170/MAX(workdata!$H170:$Y170)),0)*$H170</f>
        <v>0</v>
      </c>
      <c r="AC170" s="217">
        <f>IFERROR(IF(workdata!X170&gt;=0.75*MAX(workdata!$H170:$Y170),1,workdata!X170/MAX(workdata!$H170:$Y170)),0)*$H170</f>
        <v>0</v>
      </c>
      <c r="AD170" s="217">
        <f>IFERROR(IF(workdata!Y170&gt;=0.75*MAX(workdata!$H170:$Y170),1,workdata!Y170/MAX(workdata!$H170:$Y170)),0)*$H170</f>
        <v>0</v>
      </c>
    </row>
    <row r="171" spans="1:30" x14ac:dyDescent="0.25">
      <c r="A171" s="1">
        <f>workdata!A171</f>
        <v>45480.916666666664</v>
      </c>
      <c r="B171">
        <f t="shared" si="13"/>
        <v>2024</v>
      </c>
      <c r="C171">
        <f t="shared" si="14"/>
        <v>7</v>
      </c>
      <c r="D171">
        <f t="shared" si="12"/>
        <v>7</v>
      </c>
      <c r="E171">
        <v>1000</v>
      </c>
      <c r="F171">
        <v>49890</v>
      </c>
      <c r="G171">
        <f>workdata!B171</f>
        <v>0</v>
      </c>
      <c r="H171">
        <f t="shared" si="15"/>
        <v>0</v>
      </c>
      <c r="I171" s="217">
        <f>IFERROR(workdata!B171*1000*AUX!H171/(AUX!K171*50000),0)</f>
        <v>0</v>
      </c>
      <c r="J171" s="218">
        <f t="shared" si="16"/>
        <v>0</v>
      </c>
      <c r="K171" s="222">
        <f>AVERAGE(workdata!C171:F171)</f>
        <v>0</v>
      </c>
      <c r="L171" s="3">
        <f t="shared" si="17"/>
        <v>0</v>
      </c>
      <c r="M171" s="217">
        <f>IFERROR(IF(workdata!H171&gt;=0.75*MAX(workdata!$H171:$Y171),1,workdata!H171/MAX(workdata!$H171:$Y171)),0)*$H171</f>
        <v>0</v>
      </c>
      <c r="N171" s="217">
        <f>IFERROR(IF(workdata!I171&gt;=0.75*MAX(workdata!$H171:$Y171),1,workdata!I171/MAX(workdata!$H171:$Y171)),0)*$H171</f>
        <v>0</v>
      </c>
      <c r="O171" s="217">
        <f>IFERROR(IF(workdata!J171&gt;=0.75*MAX(workdata!$H171:$Y171),1,workdata!J171/MAX(workdata!$H171:$Y171)),0)*$H171</f>
        <v>0</v>
      </c>
      <c r="P171" s="217">
        <f>IFERROR(IF(workdata!K171&gt;=0.75*MAX(workdata!$H171:$Y171),1,workdata!K171/MAX(workdata!$H171:$Y171)),0)*$H171</f>
        <v>0</v>
      </c>
      <c r="Q171" s="217">
        <f>IFERROR(IF(workdata!L171&gt;=0.75*MAX(workdata!$H171:$Y171),1,workdata!L171/MAX(workdata!$H171:$Y171)),0)*$H171</f>
        <v>0</v>
      </c>
      <c r="R171" s="217">
        <f>IFERROR(IF(workdata!M171&gt;=0.75*MAX(workdata!$H171:$Y171),1,workdata!M171/MAX(workdata!$H171:$Y171)),0)*$H171</f>
        <v>0</v>
      </c>
      <c r="S171" s="217">
        <f>IFERROR(IF(workdata!N171&gt;=0.75*MAX(workdata!$H171:$Y171),1,workdata!N171/MAX(workdata!$H171:$Y171)),0)*$H171</f>
        <v>0</v>
      </c>
      <c r="T171" s="217">
        <f>IFERROR(IF(workdata!O171&gt;=0.75*MAX(workdata!$H171:$Y171),1,workdata!O171/MAX(workdata!$H171:$Y171)),0)*$H171</f>
        <v>0</v>
      </c>
      <c r="U171" s="217">
        <f>IFERROR(IF(workdata!P171&gt;=0.75*MAX(workdata!$H171:$Y171),1,workdata!P171/MAX(workdata!$H171:$Y171)),0)*$H171</f>
        <v>0</v>
      </c>
      <c r="V171" s="217">
        <f>IFERROR(IF(workdata!Q171&gt;=0.75*MAX(workdata!$H171:$Y171),1,workdata!Q171/MAX(workdata!$H171:$Y171)),0)*$H171</f>
        <v>0</v>
      </c>
      <c r="W171" s="217">
        <f>IFERROR(IF(workdata!R171&gt;=0.75*MAX(workdata!$H171:$Y171),1,workdata!R171/MAX(workdata!$H171:$Y171)),0)*$H171</f>
        <v>0</v>
      </c>
      <c r="X171" s="217">
        <f>IFERROR(IF(workdata!S171&gt;=0.75*MAX(workdata!$H171:$Y171),1,workdata!S171/MAX(workdata!$H171:$Y171)),0)*$H171</f>
        <v>0</v>
      </c>
      <c r="Y171" s="217">
        <f>IFERROR(IF(workdata!T171&gt;=0.75*MAX(workdata!$H171:$Y171),1,workdata!T171/MAX(workdata!$H171:$Y171)),0)*$H171</f>
        <v>0</v>
      </c>
      <c r="Z171" s="217">
        <f>IFERROR(IF(workdata!U171&gt;=0.75*MAX(workdata!$H171:$Y171),1,workdata!U171/MAX(workdata!$H171:$Y171)),0)*$H171</f>
        <v>0</v>
      </c>
      <c r="AA171" s="217">
        <f>IFERROR(IF(workdata!V171&gt;=0.75*MAX(workdata!$H171:$Y171),1,workdata!V171/MAX(workdata!$H171:$Y171)),0)*$H171</f>
        <v>0</v>
      </c>
      <c r="AB171" s="217">
        <f>IFERROR(IF(workdata!W171&gt;=0.75*MAX(workdata!$H171:$Y171),1,workdata!W171/MAX(workdata!$H171:$Y171)),0)*$H171</f>
        <v>0</v>
      </c>
      <c r="AC171" s="217">
        <f>IFERROR(IF(workdata!X171&gt;=0.75*MAX(workdata!$H171:$Y171),1,workdata!X171/MAX(workdata!$H171:$Y171)),0)*$H171</f>
        <v>0</v>
      </c>
      <c r="AD171" s="217">
        <f>IFERROR(IF(workdata!Y171&gt;=0.75*MAX(workdata!$H171:$Y171),1,workdata!Y171/MAX(workdata!$H171:$Y171)),0)*$H171</f>
        <v>0</v>
      </c>
    </row>
    <row r="172" spans="1:30" x14ac:dyDescent="0.25">
      <c r="A172" s="1">
        <f>workdata!A172</f>
        <v>45480.958333333336</v>
      </c>
      <c r="B172">
        <f t="shared" si="13"/>
        <v>2024</v>
      </c>
      <c r="C172">
        <f t="shared" si="14"/>
        <v>7</v>
      </c>
      <c r="D172">
        <f t="shared" si="12"/>
        <v>7</v>
      </c>
      <c r="E172">
        <v>1000</v>
      </c>
      <c r="F172">
        <v>49890</v>
      </c>
      <c r="G172">
        <f>workdata!B172</f>
        <v>0</v>
      </c>
      <c r="H172">
        <f t="shared" si="15"/>
        <v>0</v>
      </c>
      <c r="I172" s="217">
        <f>IFERROR(workdata!B172*1000*AUX!H172/(AUX!K172*50000),0)</f>
        <v>0</v>
      </c>
      <c r="J172" s="218">
        <f t="shared" si="16"/>
        <v>0</v>
      </c>
      <c r="K172" s="222">
        <f>AVERAGE(workdata!C172:F172)</f>
        <v>0</v>
      </c>
      <c r="L172" s="3">
        <f t="shared" si="17"/>
        <v>0</v>
      </c>
      <c r="M172" s="217">
        <f>IFERROR(IF(workdata!H172&gt;=0.75*MAX(workdata!$H172:$Y172),1,workdata!H172/MAX(workdata!$H172:$Y172)),0)*$H172</f>
        <v>0</v>
      </c>
      <c r="N172" s="217">
        <f>IFERROR(IF(workdata!I172&gt;=0.75*MAX(workdata!$H172:$Y172),1,workdata!I172/MAX(workdata!$H172:$Y172)),0)*$H172</f>
        <v>0</v>
      </c>
      <c r="O172" s="217">
        <f>IFERROR(IF(workdata!J172&gt;=0.75*MAX(workdata!$H172:$Y172),1,workdata!J172/MAX(workdata!$H172:$Y172)),0)*$H172</f>
        <v>0</v>
      </c>
      <c r="P172" s="217">
        <f>IFERROR(IF(workdata!K172&gt;=0.75*MAX(workdata!$H172:$Y172),1,workdata!K172/MAX(workdata!$H172:$Y172)),0)*$H172</f>
        <v>0</v>
      </c>
      <c r="Q172" s="217">
        <f>IFERROR(IF(workdata!L172&gt;=0.75*MAX(workdata!$H172:$Y172),1,workdata!L172/MAX(workdata!$H172:$Y172)),0)*$H172</f>
        <v>0</v>
      </c>
      <c r="R172" s="217">
        <f>IFERROR(IF(workdata!M172&gt;=0.75*MAX(workdata!$H172:$Y172),1,workdata!M172/MAX(workdata!$H172:$Y172)),0)*$H172</f>
        <v>0</v>
      </c>
      <c r="S172" s="217">
        <f>IFERROR(IF(workdata!N172&gt;=0.75*MAX(workdata!$H172:$Y172),1,workdata!N172/MAX(workdata!$H172:$Y172)),0)*$H172</f>
        <v>0</v>
      </c>
      <c r="T172" s="217">
        <f>IFERROR(IF(workdata!O172&gt;=0.75*MAX(workdata!$H172:$Y172),1,workdata!O172/MAX(workdata!$H172:$Y172)),0)*$H172</f>
        <v>0</v>
      </c>
      <c r="U172" s="217">
        <f>IFERROR(IF(workdata!P172&gt;=0.75*MAX(workdata!$H172:$Y172),1,workdata!P172/MAX(workdata!$H172:$Y172)),0)*$H172</f>
        <v>0</v>
      </c>
      <c r="V172" s="217">
        <f>IFERROR(IF(workdata!Q172&gt;=0.75*MAX(workdata!$H172:$Y172),1,workdata!Q172/MAX(workdata!$H172:$Y172)),0)*$H172</f>
        <v>0</v>
      </c>
      <c r="W172" s="217">
        <f>IFERROR(IF(workdata!R172&gt;=0.75*MAX(workdata!$H172:$Y172),1,workdata!R172/MAX(workdata!$H172:$Y172)),0)*$H172</f>
        <v>0</v>
      </c>
      <c r="X172" s="217">
        <f>IFERROR(IF(workdata!S172&gt;=0.75*MAX(workdata!$H172:$Y172),1,workdata!S172/MAX(workdata!$H172:$Y172)),0)*$H172</f>
        <v>0</v>
      </c>
      <c r="Y172" s="217">
        <f>IFERROR(IF(workdata!T172&gt;=0.75*MAX(workdata!$H172:$Y172),1,workdata!T172/MAX(workdata!$H172:$Y172)),0)*$H172</f>
        <v>0</v>
      </c>
      <c r="Z172" s="217">
        <f>IFERROR(IF(workdata!U172&gt;=0.75*MAX(workdata!$H172:$Y172),1,workdata!U172/MAX(workdata!$H172:$Y172)),0)*$H172</f>
        <v>0</v>
      </c>
      <c r="AA172" s="217">
        <f>IFERROR(IF(workdata!V172&gt;=0.75*MAX(workdata!$H172:$Y172),1,workdata!V172/MAX(workdata!$H172:$Y172)),0)*$H172</f>
        <v>0</v>
      </c>
      <c r="AB172" s="217">
        <f>IFERROR(IF(workdata!W172&gt;=0.75*MAX(workdata!$H172:$Y172),1,workdata!W172/MAX(workdata!$H172:$Y172)),0)*$H172</f>
        <v>0</v>
      </c>
      <c r="AC172" s="217">
        <f>IFERROR(IF(workdata!X172&gt;=0.75*MAX(workdata!$H172:$Y172),1,workdata!X172/MAX(workdata!$H172:$Y172)),0)*$H172</f>
        <v>0</v>
      </c>
      <c r="AD172" s="217">
        <f>IFERROR(IF(workdata!Y172&gt;=0.75*MAX(workdata!$H172:$Y172),1,workdata!Y172/MAX(workdata!$H172:$Y172)),0)*$H172</f>
        <v>0</v>
      </c>
    </row>
    <row r="173" spans="1:30" x14ac:dyDescent="0.25">
      <c r="A173" s="1">
        <f>workdata!A173</f>
        <v>45481</v>
      </c>
      <c r="B173">
        <f t="shared" si="13"/>
        <v>2024</v>
      </c>
      <c r="C173">
        <f t="shared" si="14"/>
        <v>7</v>
      </c>
      <c r="D173">
        <f t="shared" si="12"/>
        <v>8</v>
      </c>
      <c r="E173">
        <v>1000</v>
      </c>
      <c r="F173">
        <v>49890</v>
      </c>
      <c r="G173">
        <f>workdata!B173</f>
        <v>0</v>
      </c>
      <c r="H173">
        <f t="shared" si="15"/>
        <v>0</v>
      </c>
      <c r="I173" s="217">
        <f>IFERROR(workdata!B173*1000*AUX!H173/(AUX!K173*50000),0)</f>
        <v>0</v>
      </c>
      <c r="J173" s="218">
        <f t="shared" si="16"/>
        <v>0</v>
      </c>
      <c r="K173" s="222">
        <f>AVERAGE(workdata!C173:F173)</f>
        <v>0</v>
      </c>
      <c r="L173" s="3">
        <f t="shared" si="17"/>
        <v>0</v>
      </c>
      <c r="M173" s="217">
        <f>IFERROR(IF(workdata!H173&gt;=0.75*MAX(workdata!$H173:$Y173),1,workdata!H173/MAX(workdata!$H173:$Y173)),0)*$H173</f>
        <v>0</v>
      </c>
      <c r="N173" s="217">
        <f>IFERROR(IF(workdata!I173&gt;=0.75*MAX(workdata!$H173:$Y173),1,workdata!I173/MAX(workdata!$H173:$Y173)),0)*$H173</f>
        <v>0</v>
      </c>
      <c r="O173" s="217">
        <f>IFERROR(IF(workdata!J173&gt;=0.75*MAX(workdata!$H173:$Y173),1,workdata!J173/MAX(workdata!$H173:$Y173)),0)*$H173</f>
        <v>0</v>
      </c>
      <c r="P173" s="217">
        <f>IFERROR(IF(workdata!K173&gt;=0.75*MAX(workdata!$H173:$Y173),1,workdata!K173/MAX(workdata!$H173:$Y173)),0)*$H173</f>
        <v>0</v>
      </c>
      <c r="Q173" s="217">
        <f>IFERROR(IF(workdata!L173&gt;=0.75*MAX(workdata!$H173:$Y173),1,workdata!L173/MAX(workdata!$H173:$Y173)),0)*$H173</f>
        <v>0</v>
      </c>
      <c r="R173" s="217">
        <f>IFERROR(IF(workdata!M173&gt;=0.75*MAX(workdata!$H173:$Y173),1,workdata!M173/MAX(workdata!$H173:$Y173)),0)*$H173</f>
        <v>0</v>
      </c>
      <c r="S173" s="217">
        <f>IFERROR(IF(workdata!N173&gt;=0.75*MAX(workdata!$H173:$Y173),1,workdata!N173/MAX(workdata!$H173:$Y173)),0)*$H173</f>
        <v>0</v>
      </c>
      <c r="T173" s="217">
        <f>IFERROR(IF(workdata!O173&gt;=0.75*MAX(workdata!$H173:$Y173),1,workdata!O173/MAX(workdata!$H173:$Y173)),0)*$H173</f>
        <v>0</v>
      </c>
      <c r="U173" s="217">
        <f>IFERROR(IF(workdata!P173&gt;=0.75*MAX(workdata!$H173:$Y173),1,workdata!P173/MAX(workdata!$H173:$Y173)),0)*$H173</f>
        <v>0</v>
      </c>
      <c r="V173" s="217">
        <f>IFERROR(IF(workdata!Q173&gt;=0.75*MAX(workdata!$H173:$Y173),1,workdata!Q173/MAX(workdata!$H173:$Y173)),0)*$H173</f>
        <v>0</v>
      </c>
      <c r="W173" s="217">
        <f>IFERROR(IF(workdata!R173&gt;=0.75*MAX(workdata!$H173:$Y173),1,workdata!R173/MAX(workdata!$H173:$Y173)),0)*$H173</f>
        <v>0</v>
      </c>
      <c r="X173" s="217">
        <f>IFERROR(IF(workdata!S173&gt;=0.75*MAX(workdata!$H173:$Y173),1,workdata!S173/MAX(workdata!$H173:$Y173)),0)*$H173</f>
        <v>0</v>
      </c>
      <c r="Y173" s="217">
        <f>IFERROR(IF(workdata!T173&gt;=0.75*MAX(workdata!$H173:$Y173),1,workdata!T173/MAX(workdata!$H173:$Y173)),0)*$H173</f>
        <v>0</v>
      </c>
      <c r="Z173" s="217">
        <f>IFERROR(IF(workdata!U173&gt;=0.75*MAX(workdata!$H173:$Y173),1,workdata!U173/MAX(workdata!$H173:$Y173)),0)*$H173</f>
        <v>0</v>
      </c>
      <c r="AA173" s="217">
        <f>IFERROR(IF(workdata!V173&gt;=0.75*MAX(workdata!$H173:$Y173),1,workdata!V173/MAX(workdata!$H173:$Y173)),0)*$H173</f>
        <v>0</v>
      </c>
      <c r="AB173" s="217">
        <f>IFERROR(IF(workdata!W173&gt;=0.75*MAX(workdata!$H173:$Y173),1,workdata!W173/MAX(workdata!$H173:$Y173)),0)*$H173</f>
        <v>0</v>
      </c>
      <c r="AC173" s="217">
        <f>IFERROR(IF(workdata!X173&gt;=0.75*MAX(workdata!$H173:$Y173),1,workdata!X173/MAX(workdata!$H173:$Y173)),0)*$H173</f>
        <v>0</v>
      </c>
      <c r="AD173" s="217">
        <f>IFERROR(IF(workdata!Y173&gt;=0.75*MAX(workdata!$H173:$Y173),1,workdata!Y173/MAX(workdata!$H173:$Y173)),0)*$H173</f>
        <v>0</v>
      </c>
    </row>
    <row r="174" spans="1:30" x14ac:dyDescent="0.25">
      <c r="A174" s="1">
        <f>workdata!A174</f>
        <v>45481.041666666664</v>
      </c>
      <c r="B174">
        <f t="shared" si="13"/>
        <v>2024</v>
      </c>
      <c r="C174">
        <f t="shared" si="14"/>
        <v>7</v>
      </c>
      <c r="D174">
        <f t="shared" si="12"/>
        <v>8</v>
      </c>
      <c r="E174">
        <v>1000</v>
      </c>
      <c r="F174">
        <v>49890</v>
      </c>
      <c r="G174">
        <f>workdata!B174</f>
        <v>0</v>
      </c>
      <c r="H174">
        <f t="shared" si="15"/>
        <v>0</v>
      </c>
      <c r="I174" s="217">
        <f>IFERROR(workdata!B174*1000*AUX!H174/(AUX!K174*50000),0)</f>
        <v>0</v>
      </c>
      <c r="J174" s="218">
        <f t="shared" si="16"/>
        <v>0</v>
      </c>
      <c r="K174" s="222">
        <f>AVERAGE(workdata!C174:F174)</f>
        <v>0</v>
      </c>
      <c r="L174" s="3">
        <f t="shared" si="17"/>
        <v>0</v>
      </c>
      <c r="M174" s="217">
        <f>IFERROR(IF(workdata!H174&gt;=0.75*MAX(workdata!$H174:$Y174),1,workdata!H174/MAX(workdata!$H174:$Y174)),0)*$H174</f>
        <v>0</v>
      </c>
      <c r="N174" s="217">
        <f>IFERROR(IF(workdata!I174&gt;=0.75*MAX(workdata!$H174:$Y174),1,workdata!I174/MAX(workdata!$H174:$Y174)),0)*$H174</f>
        <v>0</v>
      </c>
      <c r="O174" s="217">
        <f>IFERROR(IF(workdata!J174&gt;=0.75*MAX(workdata!$H174:$Y174),1,workdata!J174/MAX(workdata!$H174:$Y174)),0)*$H174</f>
        <v>0</v>
      </c>
      <c r="P174" s="217">
        <f>IFERROR(IF(workdata!K174&gt;=0.75*MAX(workdata!$H174:$Y174),1,workdata!K174/MAX(workdata!$H174:$Y174)),0)*$H174</f>
        <v>0</v>
      </c>
      <c r="Q174" s="217">
        <f>IFERROR(IF(workdata!L174&gt;=0.75*MAX(workdata!$H174:$Y174),1,workdata!L174/MAX(workdata!$H174:$Y174)),0)*$H174</f>
        <v>0</v>
      </c>
      <c r="R174" s="217">
        <f>IFERROR(IF(workdata!M174&gt;=0.75*MAX(workdata!$H174:$Y174),1,workdata!M174/MAX(workdata!$H174:$Y174)),0)*$H174</f>
        <v>0</v>
      </c>
      <c r="S174" s="217">
        <f>IFERROR(IF(workdata!N174&gt;=0.75*MAX(workdata!$H174:$Y174),1,workdata!N174/MAX(workdata!$H174:$Y174)),0)*$H174</f>
        <v>0</v>
      </c>
      <c r="T174" s="217">
        <f>IFERROR(IF(workdata!O174&gt;=0.75*MAX(workdata!$H174:$Y174),1,workdata!O174/MAX(workdata!$H174:$Y174)),0)*$H174</f>
        <v>0</v>
      </c>
      <c r="U174" s="217">
        <f>IFERROR(IF(workdata!P174&gt;=0.75*MAX(workdata!$H174:$Y174),1,workdata!P174/MAX(workdata!$H174:$Y174)),0)*$H174</f>
        <v>0</v>
      </c>
      <c r="V174" s="217">
        <f>IFERROR(IF(workdata!Q174&gt;=0.75*MAX(workdata!$H174:$Y174),1,workdata!Q174/MAX(workdata!$H174:$Y174)),0)*$H174</f>
        <v>0</v>
      </c>
      <c r="W174" s="217">
        <f>IFERROR(IF(workdata!R174&gt;=0.75*MAX(workdata!$H174:$Y174),1,workdata!R174/MAX(workdata!$H174:$Y174)),0)*$H174</f>
        <v>0</v>
      </c>
      <c r="X174" s="217">
        <f>IFERROR(IF(workdata!S174&gt;=0.75*MAX(workdata!$H174:$Y174),1,workdata!S174/MAX(workdata!$H174:$Y174)),0)*$H174</f>
        <v>0</v>
      </c>
      <c r="Y174" s="217">
        <f>IFERROR(IF(workdata!T174&gt;=0.75*MAX(workdata!$H174:$Y174),1,workdata!T174/MAX(workdata!$H174:$Y174)),0)*$H174</f>
        <v>0</v>
      </c>
      <c r="Z174" s="217">
        <f>IFERROR(IF(workdata!U174&gt;=0.75*MAX(workdata!$H174:$Y174),1,workdata!U174/MAX(workdata!$H174:$Y174)),0)*$H174</f>
        <v>0</v>
      </c>
      <c r="AA174" s="217">
        <f>IFERROR(IF(workdata!V174&gt;=0.75*MAX(workdata!$H174:$Y174),1,workdata!V174/MAX(workdata!$H174:$Y174)),0)*$H174</f>
        <v>0</v>
      </c>
      <c r="AB174" s="217">
        <f>IFERROR(IF(workdata!W174&gt;=0.75*MAX(workdata!$H174:$Y174),1,workdata!W174/MAX(workdata!$H174:$Y174)),0)*$H174</f>
        <v>0</v>
      </c>
      <c r="AC174" s="217">
        <f>IFERROR(IF(workdata!X174&gt;=0.75*MAX(workdata!$H174:$Y174),1,workdata!X174/MAX(workdata!$H174:$Y174)),0)*$H174</f>
        <v>0</v>
      </c>
      <c r="AD174" s="217">
        <f>IFERROR(IF(workdata!Y174&gt;=0.75*MAX(workdata!$H174:$Y174),1,workdata!Y174/MAX(workdata!$H174:$Y174)),0)*$H174</f>
        <v>0</v>
      </c>
    </row>
    <row r="175" spans="1:30" x14ac:dyDescent="0.25">
      <c r="A175" s="1">
        <f>workdata!A175</f>
        <v>45481.083333333336</v>
      </c>
      <c r="B175">
        <f t="shared" si="13"/>
        <v>2024</v>
      </c>
      <c r="C175">
        <f t="shared" si="14"/>
        <v>7</v>
      </c>
      <c r="D175">
        <f t="shared" si="12"/>
        <v>8</v>
      </c>
      <c r="E175">
        <v>1000</v>
      </c>
      <c r="F175">
        <v>49890</v>
      </c>
      <c r="G175">
        <f>workdata!B175</f>
        <v>0</v>
      </c>
      <c r="H175">
        <f t="shared" si="15"/>
        <v>0</v>
      </c>
      <c r="I175" s="217">
        <f>IFERROR(workdata!B175*1000*AUX!H175/(AUX!K175*50000),0)</f>
        <v>0</v>
      </c>
      <c r="J175" s="218">
        <f t="shared" si="16"/>
        <v>0</v>
      </c>
      <c r="K175" s="222">
        <f>AVERAGE(workdata!C175:F175)</f>
        <v>0</v>
      </c>
      <c r="L175" s="3">
        <f t="shared" si="17"/>
        <v>0</v>
      </c>
      <c r="M175" s="217">
        <f>IFERROR(IF(workdata!H175&gt;=0.75*MAX(workdata!$H175:$Y175),1,workdata!H175/MAX(workdata!$H175:$Y175)),0)*$H175</f>
        <v>0</v>
      </c>
      <c r="N175" s="217">
        <f>IFERROR(IF(workdata!I175&gt;=0.75*MAX(workdata!$H175:$Y175),1,workdata!I175/MAX(workdata!$H175:$Y175)),0)*$H175</f>
        <v>0</v>
      </c>
      <c r="O175" s="217">
        <f>IFERROR(IF(workdata!J175&gt;=0.75*MAX(workdata!$H175:$Y175),1,workdata!J175/MAX(workdata!$H175:$Y175)),0)*$H175</f>
        <v>0</v>
      </c>
      <c r="P175" s="217">
        <f>IFERROR(IF(workdata!K175&gt;=0.75*MAX(workdata!$H175:$Y175),1,workdata!K175/MAX(workdata!$H175:$Y175)),0)*$H175</f>
        <v>0</v>
      </c>
      <c r="Q175" s="217">
        <f>IFERROR(IF(workdata!L175&gt;=0.75*MAX(workdata!$H175:$Y175),1,workdata!L175/MAX(workdata!$H175:$Y175)),0)*$H175</f>
        <v>0</v>
      </c>
      <c r="R175" s="217">
        <f>IFERROR(IF(workdata!M175&gt;=0.75*MAX(workdata!$H175:$Y175),1,workdata!M175/MAX(workdata!$H175:$Y175)),0)*$H175</f>
        <v>0</v>
      </c>
      <c r="S175" s="217">
        <f>IFERROR(IF(workdata!N175&gt;=0.75*MAX(workdata!$H175:$Y175),1,workdata!N175/MAX(workdata!$H175:$Y175)),0)*$H175</f>
        <v>0</v>
      </c>
      <c r="T175" s="217">
        <f>IFERROR(IF(workdata!O175&gt;=0.75*MAX(workdata!$H175:$Y175),1,workdata!O175/MAX(workdata!$H175:$Y175)),0)*$H175</f>
        <v>0</v>
      </c>
      <c r="U175" s="217">
        <f>IFERROR(IF(workdata!P175&gt;=0.75*MAX(workdata!$H175:$Y175),1,workdata!P175/MAX(workdata!$H175:$Y175)),0)*$H175</f>
        <v>0</v>
      </c>
      <c r="V175" s="217">
        <f>IFERROR(IF(workdata!Q175&gt;=0.75*MAX(workdata!$H175:$Y175),1,workdata!Q175/MAX(workdata!$H175:$Y175)),0)*$H175</f>
        <v>0</v>
      </c>
      <c r="W175" s="217">
        <f>IFERROR(IF(workdata!R175&gt;=0.75*MAX(workdata!$H175:$Y175),1,workdata!R175/MAX(workdata!$H175:$Y175)),0)*$H175</f>
        <v>0</v>
      </c>
      <c r="X175" s="217">
        <f>IFERROR(IF(workdata!S175&gt;=0.75*MAX(workdata!$H175:$Y175),1,workdata!S175/MAX(workdata!$H175:$Y175)),0)*$H175</f>
        <v>0</v>
      </c>
      <c r="Y175" s="217">
        <f>IFERROR(IF(workdata!T175&gt;=0.75*MAX(workdata!$H175:$Y175),1,workdata!T175/MAX(workdata!$H175:$Y175)),0)*$H175</f>
        <v>0</v>
      </c>
      <c r="Z175" s="217">
        <f>IFERROR(IF(workdata!U175&gt;=0.75*MAX(workdata!$H175:$Y175),1,workdata!U175/MAX(workdata!$H175:$Y175)),0)*$H175</f>
        <v>0</v>
      </c>
      <c r="AA175" s="217">
        <f>IFERROR(IF(workdata!V175&gt;=0.75*MAX(workdata!$H175:$Y175),1,workdata!V175/MAX(workdata!$H175:$Y175)),0)*$H175</f>
        <v>0</v>
      </c>
      <c r="AB175" s="217">
        <f>IFERROR(IF(workdata!W175&gt;=0.75*MAX(workdata!$H175:$Y175),1,workdata!W175/MAX(workdata!$H175:$Y175)),0)*$H175</f>
        <v>0</v>
      </c>
      <c r="AC175" s="217">
        <f>IFERROR(IF(workdata!X175&gt;=0.75*MAX(workdata!$H175:$Y175),1,workdata!X175/MAX(workdata!$H175:$Y175)),0)*$H175</f>
        <v>0</v>
      </c>
      <c r="AD175" s="217">
        <f>IFERROR(IF(workdata!Y175&gt;=0.75*MAX(workdata!$H175:$Y175),1,workdata!Y175/MAX(workdata!$H175:$Y175)),0)*$H175</f>
        <v>0</v>
      </c>
    </row>
    <row r="176" spans="1:30" x14ac:dyDescent="0.25">
      <c r="A176" s="1">
        <f>workdata!A176</f>
        <v>45481.125</v>
      </c>
      <c r="B176">
        <f t="shared" si="13"/>
        <v>2024</v>
      </c>
      <c r="C176">
        <f t="shared" si="14"/>
        <v>7</v>
      </c>
      <c r="D176">
        <f t="shared" si="12"/>
        <v>8</v>
      </c>
      <c r="E176">
        <v>1000</v>
      </c>
      <c r="F176">
        <v>49890</v>
      </c>
      <c r="G176">
        <f>workdata!B176</f>
        <v>0</v>
      </c>
      <c r="H176">
        <f t="shared" si="15"/>
        <v>0</v>
      </c>
      <c r="I176" s="217">
        <f>IFERROR(workdata!B176*1000*AUX!H176/(AUX!K176*50000),0)</f>
        <v>0</v>
      </c>
      <c r="J176" s="218">
        <f t="shared" si="16"/>
        <v>0</v>
      </c>
      <c r="K176" s="222">
        <f>AVERAGE(workdata!C176:F176)</f>
        <v>0</v>
      </c>
      <c r="L176" s="3">
        <f t="shared" si="17"/>
        <v>0</v>
      </c>
      <c r="M176" s="217">
        <f>IFERROR(IF(workdata!H176&gt;=0.75*MAX(workdata!$H176:$Y176),1,workdata!H176/MAX(workdata!$H176:$Y176)),0)*$H176</f>
        <v>0</v>
      </c>
      <c r="N176" s="217">
        <f>IFERROR(IF(workdata!I176&gt;=0.75*MAX(workdata!$H176:$Y176),1,workdata!I176/MAX(workdata!$H176:$Y176)),0)*$H176</f>
        <v>0</v>
      </c>
      <c r="O176" s="217">
        <f>IFERROR(IF(workdata!J176&gt;=0.75*MAX(workdata!$H176:$Y176),1,workdata!J176/MAX(workdata!$H176:$Y176)),0)*$H176</f>
        <v>0</v>
      </c>
      <c r="P176" s="217">
        <f>IFERROR(IF(workdata!K176&gt;=0.75*MAX(workdata!$H176:$Y176),1,workdata!K176/MAX(workdata!$H176:$Y176)),0)*$H176</f>
        <v>0</v>
      </c>
      <c r="Q176" s="217">
        <f>IFERROR(IF(workdata!L176&gt;=0.75*MAX(workdata!$H176:$Y176),1,workdata!L176/MAX(workdata!$H176:$Y176)),0)*$H176</f>
        <v>0</v>
      </c>
      <c r="R176" s="217">
        <f>IFERROR(IF(workdata!M176&gt;=0.75*MAX(workdata!$H176:$Y176),1,workdata!M176/MAX(workdata!$H176:$Y176)),0)*$H176</f>
        <v>0</v>
      </c>
      <c r="S176" s="217">
        <f>IFERROR(IF(workdata!N176&gt;=0.75*MAX(workdata!$H176:$Y176),1,workdata!N176/MAX(workdata!$H176:$Y176)),0)*$H176</f>
        <v>0</v>
      </c>
      <c r="T176" s="217">
        <f>IFERROR(IF(workdata!O176&gt;=0.75*MAX(workdata!$H176:$Y176),1,workdata!O176/MAX(workdata!$H176:$Y176)),0)*$H176</f>
        <v>0</v>
      </c>
      <c r="U176" s="217">
        <f>IFERROR(IF(workdata!P176&gt;=0.75*MAX(workdata!$H176:$Y176),1,workdata!P176/MAX(workdata!$H176:$Y176)),0)*$H176</f>
        <v>0</v>
      </c>
      <c r="V176" s="217">
        <f>IFERROR(IF(workdata!Q176&gt;=0.75*MAX(workdata!$H176:$Y176),1,workdata!Q176/MAX(workdata!$H176:$Y176)),0)*$H176</f>
        <v>0</v>
      </c>
      <c r="W176" s="217">
        <f>IFERROR(IF(workdata!R176&gt;=0.75*MAX(workdata!$H176:$Y176),1,workdata!R176/MAX(workdata!$H176:$Y176)),0)*$H176</f>
        <v>0</v>
      </c>
      <c r="X176" s="217">
        <f>IFERROR(IF(workdata!S176&gt;=0.75*MAX(workdata!$H176:$Y176),1,workdata!S176/MAX(workdata!$H176:$Y176)),0)*$H176</f>
        <v>0</v>
      </c>
      <c r="Y176" s="217">
        <f>IFERROR(IF(workdata!T176&gt;=0.75*MAX(workdata!$H176:$Y176),1,workdata!T176/MAX(workdata!$H176:$Y176)),0)*$H176</f>
        <v>0</v>
      </c>
      <c r="Z176" s="217">
        <f>IFERROR(IF(workdata!U176&gt;=0.75*MAX(workdata!$H176:$Y176),1,workdata!U176/MAX(workdata!$H176:$Y176)),0)*$H176</f>
        <v>0</v>
      </c>
      <c r="AA176" s="217">
        <f>IFERROR(IF(workdata!V176&gt;=0.75*MAX(workdata!$H176:$Y176),1,workdata!V176/MAX(workdata!$H176:$Y176)),0)*$H176</f>
        <v>0</v>
      </c>
      <c r="AB176" s="217">
        <f>IFERROR(IF(workdata!W176&gt;=0.75*MAX(workdata!$H176:$Y176),1,workdata!W176/MAX(workdata!$H176:$Y176)),0)*$H176</f>
        <v>0</v>
      </c>
      <c r="AC176" s="217">
        <f>IFERROR(IF(workdata!X176&gt;=0.75*MAX(workdata!$H176:$Y176),1,workdata!X176/MAX(workdata!$H176:$Y176)),0)*$H176</f>
        <v>0</v>
      </c>
      <c r="AD176" s="217">
        <f>IFERROR(IF(workdata!Y176&gt;=0.75*MAX(workdata!$H176:$Y176),1,workdata!Y176/MAX(workdata!$H176:$Y176)),0)*$H176</f>
        <v>0</v>
      </c>
    </row>
    <row r="177" spans="1:30" x14ac:dyDescent="0.25">
      <c r="A177" s="1">
        <f>workdata!A177</f>
        <v>45481.166666666664</v>
      </c>
      <c r="B177">
        <f t="shared" si="13"/>
        <v>2024</v>
      </c>
      <c r="C177">
        <f t="shared" si="14"/>
        <v>7</v>
      </c>
      <c r="D177">
        <f t="shared" si="12"/>
        <v>8</v>
      </c>
      <c r="E177">
        <v>1000</v>
      </c>
      <c r="F177">
        <v>49890</v>
      </c>
      <c r="G177">
        <f>workdata!B177</f>
        <v>0</v>
      </c>
      <c r="H177">
        <f t="shared" si="15"/>
        <v>0</v>
      </c>
      <c r="I177" s="217">
        <f>IFERROR(workdata!B177*1000*AUX!H177/(AUX!K177*50000),0)</f>
        <v>0</v>
      </c>
      <c r="J177" s="218">
        <f t="shared" si="16"/>
        <v>0</v>
      </c>
      <c r="K177" s="222">
        <f>AVERAGE(workdata!C177:F177)</f>
        <v>0</v>
      </c>
      <c r="L177" s="3">
        <f t="shared" si="17"/>
        <v>0</v>
      </c>
      <c r="M177" s="217">
        <f>IFERROR(IF(workdata!H177&gt;=0.75*MAX(workdata!$H177:$Y177),1,workdata!H177/MAX(workdata!$H177:$Y177)),0)*$H177</f>
        <v>0</v>
      </c>
      <c r="N177" s="217">
        <f>IFERROR(IF(workdata!I177&gt;=0.75*MAX(workdata!$H177:$Y177),1,workdata!I177/MAX(workdata!$H177:$Y177)),0)*$H177</f>
        <v>0</v>
      </c>
      <c r="O177" s="217">
        <f>IFERROR(IF(workdata!J177&gt;=0.75*MAX(workdata!$H177:$Y177),1,workdata!J177/MAX(workdata!$H177:$Y177)),0)*$H177</f>
        <v>0</v>
      </c>
      <c r="P177" s="217">
        <f>IFERROR(IF(workdata!K177&gt;=0.75*MAX(workdata!$H177:$Y177),1,workdata!K177/MAX(workdata!$H177:$Y177)),0)*$H177</f>
        <v>0</v>
      </c>
      <c r="Q177" s="217">
        <f>IFERROR(IF(workdata!L177&gt;=0.75*MAX(workdata!$H177:$Y177),1,workdata!L177/MAX(workdata!$H177:$Y177)),0)*$H177</f>
        <v>0</v>
      </c>
      <c r="R177" s="217">
        <f>IFERROR(IF(workdata!M177&gt;=0.75*MAX(workdata!$H177:$Y177),1,workdata!M177/MAX(workdata!$H177:$Y177)),0)*$H177</f>
        <v>0</v>
      </c>
      <c r="S177" s="217">
        <f>IFERROR(IF(workdata!N177&gt;=0.75*MAX(workdata!$H177:$Y177),1,workdata!N177/MAX(workdata!$H177:$Y177)),0)*$H177</f>
        <v>0</v>
      </c>
      <c r="T177" s="217">
        <f>IFERROR(IF(workdata!O177&gt;=0.75*MAX(workdata!$H177:$Y177),1,workdata!O177/MAX(workdata!$H177:$Y177)),0)*$H177</f>
        <v>0</v>
      </c>
      <c r="U177" s="217">
        <f>IFERROR(IF(workdata!P177&gt;=0.75*MAX(workdata!$H177:$Y177),1,workdata!P177/MAX(workdata!$H177:$Y177)),0)*$H177</f>
        <v>0</v>
      </c>
      <c r="V177" s="217">
        <f>IFERROR(IF(workdata!Q177&gt;=0.75*MAX(workdata!$H177:$Y177),1,workdata!Q177/MAX(workdata!$H177:$Y177)),0)*$H177</f>
        <v>0</v>
      </c>
      <c r="W177" s="217">
        <f>IFERROR(IF(workdata!R177&gt;=0.75*MAX(workdata!$H177:$Y177),1,workdata!R177/MAX(workdata!$H177:$Y177)),0)*$H177</f>
        <v>0</v>
      </c>
      <c r="X177" s="217">
        <f>IFERROR(IF(workdata!S177&gt;=0.75*MAX(workdata!$H177:$Y177),1,workdata!S177/MAX(workdata!$H177:$Y177)),0)*$H177</f>
        <v>0</v>
      </c>
      <c r="Y177" s="217">
        <f>IFERROR(IF(workdata!T177&gt;=0.75*MAX(workdata!$H177:$Y177),1,workdata!T177/MAX(workdata!$H177:$Y177)),0)*$H177</f>
        <v>0</v>
      </c>
      <c r="Z177" s="217">
        <f>IFERROR(IF(workdata!U177&gt;=0.75*MAX(workdata!$H177:$Y177),1,workdata!U177/MAX(workdata!$H177:$Y177)),0)*$H177</f>
        <v>0</v>
      </c>
      <c r="AA177" s="217">
        <f>IFERROR(IF(workdata!V177&gt;=0.75*MAX(workdata!$H177:$Y177),1,workdata!V177/MAX(workdata!$H177:$Y177)),0)*$H177</f>
        <v>0</v>
      </c>
      <c r="AB177" s="217">
        <f>IFERROR(IF(workdata!W177&gt;=0.75*MAX(workdata!$H177:$Y177),1,workdata!W177/MAX(workdata!$H177:$Y177)),0)*$H177</f>
        <v>0</v>
      </c>
      <c r="AC177" s="217">
        <f>IFERROR(IF(workdata!X177&gt;=0.75*MAX(workdata!$H177:$Y177),1,workdata!X177/MAX(workdata!$H177:$Y177)),0)*$H177</f>
        <v>0</v>
      </c>
      <c r="AD177" s="217">
        <f>IFERROR(IF(workdata!Y177&gt;=0.75*MAX(workdata!$H177:$Y177),1,workdata!Y177/MAX(workdata!$H177:$Y177)),0)*$H177</f>
        <v>0</v>
      </c>
    </row>
    <row r="178" spans="1:30" x14ac:dyDescent="0.25">
      <c r="A178" s="1">
        <f>workdata!A178</f>
        <v>45481.208333333336</v>
      </c>
      <c r="B178">
        <f t="shared" si="13"/>
        <v>2024</v>
      </c>
      <c r="C178">
        <f t="shared" si="14"/>
        <v>7</v>
      </c>
      <c r="D178">
        <f t="shared" si="12"/>
        <v>8</v>
      </c>
      <c r="E178">
        <v>1000</v>
      </c>
      <c r="F178">
        <v>49890</v>
      </c>
      <c r="G178">
        <f>workdata!B178</f>
        <v>0</v>
      </c>
      <c r="H178">
        <f t="shared" si="15"/>
        <v>0</v>
      </c>
      <c r="I178" s="217">
        <f>IFERROR(workdata!B178*1000*AUX!H178/(AUX!K178*50000),0)</f>
        <v>0</v>
      </c>
      <c r="J178" s="218">
        <f t="shared" si="16"/>
        <v>0</v>
      </c>
      <c r="K178" s="222">
        <f>AVERAGE(workdata!C178:F178)</f>
        <v>0</v>
      </c>
      <c r="L178" s="3">
        <f t="shared" si="17"/>
        <v>0</v>
      </c>
      <c r="M178" s="217">
        <f>IFERROR(IF(workdata!H178&gt;=0.75*MAX(workdata!$H178:$Y178),1,workdata!H178/MAX(workdata!$H178:$Y178)),0)*$H178</f>
        <v>0</v>
      </c>
      <c r="N178" s="217">
        <f>IFERROR(IF(workdata!I178&gt;=0.75*MAX(workdata!$H178:$Y178),1,workdata!I178/MAX(workdata!$H178:$Y178)),0)*$H178</f>
        <v>0</v>
      </c>
      <c r="O178" s="217">
        <f>IFERROR(IF(workdata!J178&gt;=0.75*MAX(workdata!$H178:$Y178),1,workdata!J178/MAX(workdata!$H178:$Y178)),0)*$H178</f>
        <v>0</v>
      </c>
      <c r="P178" s="217">
        <f>IFERROR(IF(workdata!K178&gt;=0.75*MAX(workdata!$H178:$Y178),1,workdata!K178/MAX(workdata!$H178:$Y178)),0)*$H178</f>
        <v>0</v>
      </c>
      <c r="Q178" s="217">
        <f>IFERROR(IF(workdata!L178&gt;=0.75*MAX(workdata!$H178:$Y178),1,workdata!L178/MAX(workdata!$H178:$Y178)),0)*$H178</f>
        <v>0</v>
      </c>
      <c r="R178" s="217">
        <f>IFERROR(IF(workdata!M178&gt;=0.75*MAX(workdata!$H178:$Y178),1,workdata!M178/MAX(workdata!$H178:$Y178)),0)*$H178</f>
        <v>0</v>
      </c>
      <c r="S178" s="217">
        <f>IFERROR(IF(workdata!N178&gt;=0.75*MAX(workdata!$H178:$Y178),1,workdata!N178/MAX(workdata!$H178:$Y178)),0)*$H178</f>
        <v>0</v>
      </c>
      <c r="T178" s="217">
        <f>IFERROR(IF(workdata!O178&gt;=0.75*MAX(workdata!$H178:$Y178),1,workdata!O178/MAX(workdata!$H178:$Y178)),0)*$H178</f>
        <v>0</v>
      </c>
      <c r="U178" s="217">
        <f>IFERROR(IF(workdata!P178&gt;=0.75*MAX(workdata!$H178:$Y178),1,workdata!P178/MAX(workdata!$H178:$Y178)),0)*$H178</f>
        <v>0</v>
      </c>
      <c r="V178" s="217">
        <f>IFERROR(IF(workdata!Q178&gt;=0.75*MAX(workdata!$H178:$Y178),1,workdata!Q178/MAX(workdata!$H178:$Y178)),0)*$H178</f>
        <v>0</v>
      </c>
      <c r="W178" s="217">
        <f>IFERROR(IF(workdata!R178&gt;=0.75*MAX(workdata!$H178:$Y178),1,workdata!R178/MAX(workdata!$H178:$Y178)),0)*$H178</f>
        <v>0</v>
      </c>
      <c r="X178" s="217">
        <f>IFERROR(IF(workdata!S178&gt;=0.75*MAX(workdata!$H178:$Y178),1,workdata!S178/MAX(workdata!$H178:$Y178)),0)*$H178</f>
        <v>0</v>
      </c>
      <c r="Y178" s="217">
        <f>IFERROR(IF(workdata!T178&gt;=0.75*MAX(workdata!$H178:$Y178),1,workdata!T178/MAX(workdata!$H178:$Y178)),0)*$H178</f>
        <v>0</v>
      </c>
      <c r="Z178" s="217">
        <f>IFERROR(IF(workdata!U178&gt;=0.75*MAX(workdata!$H178:$Y178),1,workdata!U178/MAX(workdata!$H178:$Y178)),0)*$H178</f>
        <v>0</v>
      </c>
      <c r="AA178" s="217">
        <f>IFERROR(IF(workdata!V178&gt;=0.75*MAX(workdata!$H178:$Y178),1,workdata!V178/MAX(workdata!$H178:$Y178)),0)*$H178</f>
        <v>0</v>
      </c>
      <c r="AB178" s="217">
        <f>IFERROR(IF(workdata!W178&gt;=0.75*MAX(workdata!$H178:$Y178),1,workdata!W178/MAX(workdata!$H178:$Y178)),0)*$H178</f>
        <v>0</v>
      </c>
      <c r="AC178" s="217">
        <f>IFERROR(IF(workdata!X178&gt;=0.75*MAX(workdata!$H178:$Y178),1,workdata!X178/MAX(workdata!$H178:$Y178)),0)*$H178</f>
        <v>0</v>
      </c>
      <c r="AD178" s="217">
        <f>IFERROR(IF(workdata!Y178&gt;=0.75*MAX(workdata!$H178:$Y178),1,workdata!Y178/MAX(workdata!$H178:$Y178)),0)*$H178</f>
        <v>0</v>
      </c>
    </row>
    <row r="179" spans="1:30" x14ac:dyDescent="0.25">
      <c r="A179" s="1">
        <f>workdata!A179</f>
        <v>45481.25</v>
      </c>
      <c r="B179">
        <f t="shared" si="13"/>
        <v>2024</v>
      </c>
      <c r="C179">
        <f t="shared" si="14"/>
        <v>7</v>
      </c>
      <c r="D179">
        <f t="shared" si="12"/>
        <v>8</v>
      </c>
      <c r="E179">
        <v>1000</v>
      </c>
      <c r="F179">
        <v>49890</v>
      </c>
      <c r="G179">
        <f>workdata!B179</f>
        <v>0</v>
      </c>
      <c r="H179">
        <f t="shared" si="15"/>
        <v>0</v>
      </c>
      <c r="I179" s="217">
        <f>IFERROR(workdata!B179*1000*AUX!H179/(AUX!K179*50000),0)</f>
        <v>0</v>
      </c>
      <c r="J179" s="218">
        <f t="shared" si="16"/>
        <v>0</v>
      </c>
      <c r="K179" s="222">
        <f>AVERAGE(workdata!C179:F179)</f>
        <v>0</v>
      </c>
      <c r="L179" s="3">
        <f t="shared" si="17"/>
        <v>0</v>
      </c>
      <c r="M179" s="217">
        <f>IFERROR(IF(workdata!H179&gt;=0.75*MAX(workdata!$H179:$Y179),1,workdata!H179/MAX(workdata!$H179:$Y179)),0)*$H179</f>
        <v>0</v>
      </c>
      <c r="N179" s="217">
        <f>IFERROR(IF(workdata!I179&gt;=0.75*MAX(workdata!$H179:$Y179),1,workdata!I179/MAX(workdata!$H179:$Y179)),0)*$H179</f>
        <v>0</v>
      </c>
      <c r="O179" s="217">
        <f>IFERROR(IF(workdata!J179&gt;=0.75*MAX(workdata!$H179:$Y179),1,workdata!J179/MAX(workdata!$H179:$Y179)),0)*$H179</f>
        <v>0</v>
      </c>
      <c r="P179" s="217">
        <f>IFERROR(IF(workdata!K179&gt;=0.75*MAX(workdata!$H179:$Y179),1,workdata!K179/MAX(workdata!$H179:$Y179)),0)*$H179</f>
        <v>0</v>
      </c>
      <c r="Q179" s="217">
        <f>IFERROR(IF(workdata!L179&gt;=0.75*MAX(workdata!$H179:$Y179),1,workdata!L179/MAX(workdata!$H179:$Y179)),0)*$H179</f>
        <v>0</v>
      </c>
      <c r="R179" s="217">
        <f>IFERROR(IF(workdata!M179&gt;=0.75*MAX(workdata!$H179:$Y179),1,workdata!M179/MAX(workdata!$H179:$Y179)),0)*$H179</f>
        <v>0</v>
      </c>
      <c r="S179" s="217">
        <f>IFERROR(IF(workdata!N179&gt;=0.75*MAX(workdata!$H179:$Y179),1,workdata!N179/MAX(workdata!$H179:$Y179)),0)*$H179</f>
        <v>0</v>
      </c>
      <c r="T179" s="217">
        <f>IFERROR(IF(workdata!O179&gt;=0.75*MAX(workdata!$H179:$Y179),1,workdata!O179/MAX(workdata!$H179:$Y179)),0)*$H179</f>
        <v>0</v>
      </c>
      <c r="U179" s="217">
        <f>IFERROR(IF(workdata!P179&gt;=0.75*MAX(workdata!$H179:$Y179),1,workdata!P179/MAX(workdata!$H179:$Y179)),0)*$H179</f>
        <v>0</v>
      </c>
      <c r="V179" s="217">
        <f>IFERROR(IF(workdata!Q179&gt;=0.75*MAX(workdata!$H179:$Y179),1,workdata!Q179/MAX(workdata!$H179:$Y179)),0)*$H179</f>
        <v>0</v>
      </c>
      <c r="W179" s="217">
        <f>IFERROR(IF(workdata!R179&gt;=0.75*MAX(workdata!$H179:$Y179),1,workdata!R179/MAX(workdata!$H179:$Y179)),0)*$H179</f>
        <v>0</v>
      </c>
      <c r="X179" s="217">
        <f>IFERROR(IF(workdata!S179&gt;=0.75*MAX(workdata!$H179:$Y179),1,workdata!S179/MAX(workdata!$H179:$Y179)),0)*$H179</f>
        <v>0</v>
      </c>
      <c r="Y179" s="217">
        <f>IFERROR(IF(workdata!T179&gt;=0.75*MAX(workdata!$H179:$Y179),1,workdata!T179/MAX(workdata!$H179:$Y179)),0)*$H179</f>
        <v>0</v>
      </c>
      <c r="Z179" s="217">
        <f>IFERROR(IF(workdata!U179&gt;=0.75*MAX(workdata!$H179:$Y179),1,workdata!U179/MAX(workdata!$H179:$Y179)),0)*$H179</f>
        <v>0</v>
      </c>
      <c r="AA179" s="217">
        <f>IFERROR(IF(workdata!V179&gt;=0.75*MAX(workdata!$H179:$Y179),1,workdata!V179/MAX(workdata!$H179:$Y179)),0)*$H179</f>
        <v>0</v>
      </c>
      <c r="AB179" s="217">
        <f>IFERROR(IF(workdata!W179&gt;=0.75*MAX(workdata!$H179:$Y179),1,workdata!W179/MAX(workdata!$H179:$Y179)),0)*$H179</f>
        <v>0</v>
      </c>
      <c r="AC179" s="217">
        <f>IFERROR(IF(workdata!X179&gt;=0.75*MAX(workdata!$H179:$Y179),1,workdata!X179/MAX(workdata!$H179:$Y179)),0)*$H179</f>
        <v>0</v>
      </c>
      <c r="AD179" s="217">
        <f>IFERROR(IF(workdata!Y179&gt;=0.75*MAX(workdata!$H179:$Y179),1,workdata!Y179/MAX(workdata!$H179:$Y179)),0)*$H179</f>
        <v>0</v>
      </c>
    </row>
    <row r="180" spans="1:30" x14ac:dyDescent="0.25">
      <c r="A180" s="1">
        <f>workdata!A180</f>
        <v>45481.291666666664</v>
      </c>
      <c r="B180">
        <f t="shared" si="13"/>
        <v>2024</v>
      </c>
      <c r="C180">
        <f t="shared" si="14"/>
        <v>7</v>
      </c>
      <c r="D180">
        <f t="shared" si="12"/>
        <v>8</v>
      </c>
      <c r="E180">
        <v>1000</v>
      </c>
      <c r="F180">
        <v>49890</v>
      </c>
      <c r="G180">
        <f>workdata!B180</f>
        <v>807</v>
      </c>
      <c r="H180">
        <f t="shared" si="15"/>
        <v>0</v>
      </c>
      <c r="I180" s="217">
        <f>IFERROR(workdata!B180*1000*AUX!H180/(AUX!K180*50000),0)</f>
        <v>0</v>
      </c>
      <c r="J180" s="218">
        <f t="shared" si="16"/>
        <v>0</v>
      </c>
      <c r="K180" s="222">
        <f>AVERAGE(workdata!C180:F180)</f>
        <v>21.69275</v>
      </c>
      <c r="L180" s="3">
        <f t="shared" si="17"/>
        <v>0</v>
      </c>
      <c r="M180" s="217">
        <f>IFERROR(IF(workdata!H180&gt;=0.75*MAX(workdata!$H180:$Y180),1,workdata!H180/MAX(workdata!$H180:$Y180)),0)*$H180</f>
        <v>0</v>
      </c>
      <c r="N180" s="217">
        <f>IFERROR(IF(workdata!I180&gt;=0.75*MAX(workdata!$H180:$Y180),1,workdata!I180/MAX(workdata!$H180:$Y180)),0)*$H180</f>
        <v>0</v>
      </c>
      <c r="O180" s="217">
        <f>IFERROR(IF(workdata!J180&gt;=0.75*MAX(workdata!$H180:$Y180),1,workdata!J180/MAX(workdata!$H180:$Y180)),0)*$H180</f>
        <v>0</v>
      </c>
      <c r="P180" s="217">
        <f>IFERROR(IF(workdata!K180&gt;=0.75*MAX(workdata!$H180:$Y180),1,workdata!K180/MAX(workdata!$H180:$Y180)),0)*$H180</f>
        <v>0</v>
      </c>
      <c r="Q180" s="217">
        <f>IFERROR(IF(workdata!L180&gt;=0.75*MAX(workdata!$H180:$Y180),1,workdata!L180/MAX(workdata!$H180:$Y180)),0)*$H180</f>
        <v>0</v>
      </c>
      <c r="R180" s="217">
        <f>IFERROR(IF(workdata!M180&gt;=0.75*MAX(workdata!$H180:$Y180),1,workdata!M180/MAX(workdata!$H180:$Y180)),0)*$H180</f>
        <v>0</v>
      </c>
      <c r="S180" s="217">
        <f>IFERROR(IF(workdata!N180&gt;=0.75*MAX(workdata!$H180:$Y180),1,workdata!N180/MAX(workdata!$H180:$Y180)),0)*$H180</f>
        <v>0</v>
      </c>
      <c r="T180" s="217">
        <f>IFERROR(IF(workdata!O180&gt;=0.75*MAX(workdata!$H180:$Y180),1,workdata!O180/MAX(workdata!$H180:$Y180)),0)*$H180</f>
        <v>0</v>
      </c>
      <c r="U180" s="217">
        <f>IFERROR(IF(workdata!P180&gt;=0.75*MAX(workdata!$H180:$Y180),1,workdata!P180/MAX(workdata!$H180:$Y180)),0)*$H180</f>
        <v>0</v>
      </c>
      <c r="V180" s="217">
        <f>IFERROR(IF(workdata!Q180&gt;=0.75*MAX(workdata!$H180:$Y180),1,workdata!Q180/MAX(workdata!$H180:$Y180)),0)*$H180</f>
        <v>0</v>
      </c>
      <c r="W180" s="217">
        <f>IFERROR(IF(workdata!R180&gt;=0.75*MAX(workdata!$H180:$Y180),1,workdata!R180/MAX(workdata!$H180:$Y180)),0)*$H180</f>
        <v>0</v>
      </c>
      <c r="X180" s="217">
        <f>IFERROR(IF(workdata!S180&gt;=0.75*MAX(workdata!$H180:$Y180),1,workdata!S180/MAX(workdata!$H180:$Y180)),0)*$H180</f>
        <v>0</v>
      </c>
      <c r="Y180" s="217">
        <f>IFERROR(IF(workdata!T180&gt;=0.75*MAX(workdata!$H180:$Y180),1,workdata!T180/MAX(workdata!$H180:$Y180)),0)*$H180</f>
        <v>0</v>
      </c>
      <c r="Z180" s="217">
        <f>IFERROR(IF(workdata!U180&gt;=0.75*MAX(workdata!$H180:$Y180),1,workdata!U180/MAX(workdata!$H180:$Y180)),0)*$H180</f>
        <v>0</v>
      </c>
      <c r="AA180" s="217">
        <f>IFERROR(IF(workdata!V180&gt;=0.75*MAX(workdata!$H180:$Y180),1,workdata!V180/MAX(workdata!$H180:$Y180)),0)*$H180</f>
        <v>0</v>
      </c>
      <c r="AB180" s="217">
        <f>IFERROR(IF(workdata!W180&gt;=0.75*MAX(workdata!$H180:$Y180),1,workdata!W180/MAX(workdata!$H180:$Y180)),0)*$H180</f>
        <v>0</v>
      </c>
      <c r="AC180" s="217">
        <f>IFERROR(IF(workdata!X180&gt;=0.75*MAX(workdata!$H180:$Y180),1,workdata!X180/MAX(workdata!$H180:$Y180)),0)*$H180</f>
        <v>0</v>
      </c>
      <c r="AD180" s="217">
        <f>IFERROR(IF(workdata!Y180&gt;=0.75*MAX(workdata!$H180:$Y180),1,workdata!Y180/MAX(workdata!$H180:$Y180)),0)*$H180</f>
        <v>0</v>
      </c>
    </row>
    <row r="181" spans="1:30" x14ac:dyDescent="0.25">
      <c r="A181" s="1">
        <f>workdata!A181</f>
        <v>45481.333333333336</v>
      </c>
      <c r="B181">
        <f t="shared" si="13"/>
        <v>2024</v>
      </c>
      <c r="C181">
        <f t="shared" si="14"/>
        <v>7</v>
      </c>
      <c r="D181">
        <f t="shared" si="12"/>
        <v>8</v>
      </c>
      <c r="E181">
        <v>1000</v>
      </c>
      <c r="F181">
        <v>49890</v>
      </c>
      <c r="G181">
        <f>workdata!B181</f>
        <v>13723</v>
      </c>
      <c r="H181">
        <f t="shared" si="15"/>
        <v>1</v>
      </c>
      <c r="I181" s="217">
        <f>IFERROR(workdata!B181*1000*AUX!H181/(AUX!K181*50000),0)</f>
        <v>0.87662534694829231</v>
      </c>
      <c r="J181" s="218">
        <f t="shared" si="16"/>
        <v>0.98118804125720616</v>
      </c>
      <c r="K181" s="222">
        <f>AVERAGE(workdata!C181:F181)</f>
        <v>313.08699999999999</v>
      </c>
      <c r="L181" s="3">
        <f t="shared" si="17"/>
        <v>274.45999999999998</v>
      </c>
      <c r="M181" s="217">
        <f>IFERROR(IF(workdata!H181&gt;=0.75*MAX(workdata!$H181:$Y181),1,workdata!H181/MAX(workdata!$H181:$Y181)),0)*$H181</f>
        <v>1</v>
      </c>
      <c r="N181" s="217">
        <f>IFERROR(IF(workdata!I181&gt;=0.75*MAX(workdata!$H181:$Y181),1,workdata!I181/MAX(workdata!$H181:$Y181)),0)*$H181</f>
        <v>1</v>
      </c>
      <c r="O181" s="217">
        <f>IFERROR(IF(workdata!J181&gt;=0.75*MAX(workdata!$H181:$Y181),1,workdata!J181/MAX(workdata!$H181:$Y181)),0)*$H181</f>
        <v>1</v>
      </c>
      <c r="P181" s="217">
        <f>IFERROR(IF(workdata!K181&gt;=0.75*MAX(workdata!$H181:$Y181),1,workdata!K181/MAX(workdata!$H181:$Y181)),0)*$H181</f>
        <v>1</v>
      </c>
      <c r="Q181" s="217">
        <f>IFERROR(IF(workdata!L181&gt;=0.75*MAX(workdata!$H181:$Y181),1,workdata!L181/MAX(workdata!$H181:$Y181)),0)*$H181</f>
        <v>1</v>
      </c>
      <c r="R181" s="217">
        <f>IFERROR(IF(workdata!M181&gt;=0.75*MAX(workdata!$H181:$Y181),1,workdata!M181/MAX(workdata!$H181:$Y181)),0)*$H181</f>
        <v>1</v>
      </c>
      <c r="S181" s="217">
        <f>IFERROR(IF(workdata!N181&gt;=0.75*MAX(workdata!$H181:$Y181),1,workdata!N181/MAX(workdata!$H181:$Y181)),0)*$H181</f>
        <v>1</v>
      </c>
      <c r="T181" s="217">
        <f>IFERROR(IF(workdata!O181&gt;=0.75*MAX(workdata!$H181:$Y181),1,workdata!O181/MAX(workdata!$H181:$Y181)),0)*$H181</f>
        <v>1</v>
      </c>
      <c r="U181" s="217">
        <f>IFERROR(IF(workdata!P181&gt;=0.75*MAX(workdata!$H181:$Y181),1,workdata!P181/MAX(workdata!$H181:$Y181)),0)*$H181</f>
        <v>1</v>
      </c>
      <c r="V181" s="217">
        <f>IFERROR(IF(workdata!Q181&gt;=0.75*MAX(workdata!$H181:$Y181),1,workdata!Q181/MAX(workdata!$H181:$Y181)),0)*$H181</f>
        <v>1</v>
      </c>
      <c r="W181" s="217">
        <f>IFERROR(IF(workdata!R181&gt;=0.75*MAX(workdata!$H181:$Y181),1,workdata!R181/MAX(workdata!$H181:$Y181)),0)*$H181</f>
        <v>1</v>
      </c>
      <c r="X181" s="217">
        <f>IFERROR(IF(workdata!S181&gt;=0.75*MAX(workdata!$H181:$Y181),1,workdata!S181/MAX(workdata!$H181:$Y181)),0)*$H181</f>
        <v>1</v>
      </c>
      <c r="Y181" s="217">
        <f>IFERROR(IF(workdata!T181&gt;=0.75*MAX(workdata!$H181:$Y181),1,workdata!T181/MAX(workdata!$H181:$Y181)),0)*$H181</f>
        <v>1</v>
      </c>
      <c r="Z181" s="217">
        <f>IFERROR(IF(workdata!U181&gt;=0.75*MAX(workdata!$H181:$Y181),1,workdata!U181/MAX(workdata!$H181:$Y181)),0)*$H181</f>
        <v>1</v>
      </c>
      <c r="AA181" s="217">
        <f>IFERROR(IF(workdata!V181&gt;=0.75*MAX(workdata!$H181:$Y181),1,workdata!V181/MAX(workdata!$H181:$Y181)),0)*$H181</f>
        <v>1</v>
      </c>
      <c r="AB181" s="217">
        <f>IFERROR(IF(workdata!W181&gt;=0.75*MAX(workdata!$H181:$Y181),1,workdata!W181/MAX(workdata!$H181:$Y181)),0)*$H181</f>
        <v>1</v>
      </c>
      <c r="AC181" s="217">
        <f>IFERROR(IF(workdata!X181&gt;=0.75*MAX(workdata!$H181:$Y181),1,workdata!X181/MAX(workdata!$H181:$Y181)),0)*$H181</f>
        <v>0.66138474262971214</v>
      </c>
      <c r="AD181" s="217">
        <f>IFERROR(IF(workdata!Y181&gt;=0.75*MAX(workdata!$H181:$Y181),1,workdata!Y181/MAX(workdata!$H181:$Y181)),0)*$H181</f>
        <v>1</v>
      </c>
    </row>
    <row r="182" spans="1:30" x14ac:dyDescent="0.25">
      <c r="A182" s="1">
        <f>workdata!A182</f>
        <v>45481.375</v>
      </c>
      <c r="B182">
        <f t="shared" si="13"/>
        <v>2024</v>
      </c>
      <c r="C182">
        <f t="shared" si="14"/>
        <v>7</v>
      </c>
      <c r="D182">
        <f t="shared" si="12"/>
        <v>8</v>
      </c>
      <c r="E182">
        <v>1000</v>
      </c>
      <c r="F182">
        <v>49890</v>
      </c>
      <c r="G182">
        <f>workdata!B182</f>
        <v>32875</v>
      </c>
      <c r="H182">
        <f t="shared" si="15"/>
        <v>1</v>
      </c>
      <c r="I182" s="217">
        <f>IFERROR(workdata!B182*1000*AUX!H182/(AUX!K182*50000),0)</f>
        <v>0.84710741805202017</v>
      </c>
      <c r="J182" s="218">
        <f t="shared" si="16"/>
        <v>1</v>
      </c>
      <c r="K182" s="222">
        <f>AVERAGE(workdata!C182:F182)</f>
        <v>776.17075</v>
      </c>
      <c r="L182" s="3">
        <f t="shared" si="17"/>
        <v>657.5</v>
      </c>
      <c r="M182" s="217">
        <f>IFERROR(IF(workdata!H182&gt;=0.75*MAX(workdata!$H182:$Y182),1,workdata!H182/MAX(workdata!$H182:$Y182)),0)*$H182</f>
        <v>1</v>
      </c>
      <c r="N182" s="217">
        <f>IFERROR(IF(workdata!I182&gt;=0.75*MAX(workdata!$H182:$Y182),1,workdata!I182/MAX(workdata!$H182:$Y182)),0)*$H182</f>
        <v>1</v>
      </c>
      <c r="O182" s="217">
        <f>IFERROR(IF(workdata!J182&gt;=0.75*MAX(workdata!$H182:$Y182),1,workdata!J182/MAX(workdata!$H182:$Y182)),0)*$H182</f>
        <v>1</v>
      </c>
      <c r="P182" s="217">
        <f>IFERROR(IF(workdata!K182&gt;=0.75*MAX(workdata!$H182:$Y182),1,workdata!K182/MAX(workdata!$H182:$Y182)),0)*$H182</f>
        <v>1</v>
      </c>
      <c r="Q182" s="217">
        <f>IFERROR(IF(workdata!L182&gt;=0.75*MAX(workdata!$H182:$Y182),1,workdata!L182/MAX(workdata!$H182:$Y182)),0)*$H182</f>
        <v>1</v>
      </c>
      <c r="R182" s="217">
        <f>IFERROR(IF(workdata!M182&gt;=0.75*MAX(workdata!$H182:$Y182),1,workdata!M182/MAX(workdata!$H182:$Y182)),0)*$H182</f>
        <v>1</v>
      </c>
      <c r="S182" s="217">
        <f>IFERROR(IF(workdata!N182&gt;=0.75*MAX(workdata!$H182:$Y182),1,workdata!N182/MAX(workdata!$H182:$Y182)),0)*$H182</f>
        <v>1</v>
      </c>
      <c r="T182" s="217">
        <f>IFERROR(IF(workdata!O182&gt;=0.75*MAX(workdata!$H182:$Y182),1,workdata!O182/MAX(workdata!$H182:$Y182)),0)*$H182</f>
        <v>1</v>
      </c>
      <c r="U182" s="217">
        <f>IFERROR(IF(workdata!P182&gt;=0.75*MAX(workdata!$H182:$Y182),1,workdata!P182/MAX(workdata!$H182:$Y182)),0)*$H182</f>
        <v>1</v>
      </c>
      <c r="V182" s="217">
        <f>IFERROR(IF(workdata!Q182&gt;=0.75*MAX(workdata!$H182:$Y182),1,workdata!Q182/MAX(workdata!$H182:$Y182)),0)*$H182</f>
        <v>1</v>
      </c>
      <c r="W182" s="217">
        <f>IFERROR(IF(workdata!R182&gt;=0.75*MAX(workdata!$H182:$Y182),1,workdata!R182/MAX(workdata!$H182:$Y182)),0)*$H182</f>
        <v>1</v>
      </c>
      <c r="X182" s="217">
        <f>IFERROR(IF(workdata!S182&gt;=0.75*MAX(workdata!$H182:$Y182),1,workdata!S182/MAX(workdata!$H182:$Y182)),0)*$H182</f>
        <v>1</v>
      </c>
      <c r="Y182" s="217">
        <f>IFERROR(IF(workdata!T182&gt;=0.75*MAX(workdata!$H182:$Y182),1,workdata!T182/MAX(workdata!$H182:$Y182)),0)*$H182</f>
        <v>1</v>
      </c>
      <c r="Z182" s="217">
        <f>IFERROR(IF(workdata!U182&gt;=0.75*MAX(workdata!$H182:$Y182),1,workdata!U182/MAX(workdata!$H182:$Y182)),0)*$H182</f>
        <v>1</v>
      </c>
      <c r="AA182" s="217">
        <f>IFERROR(IF(workdata!V182&gt;=0.75*MAX(workdata!$H182:$Y182),1,workdata!V182/MAX(workdata!$H182:$Y182)),0)*$H182</f>
        <v>1</v>
      </c>
      <c r="AB182" s="217">
        <f>IFERROR(IF(workdata!W182&gt;=0.75*MAX(workdata!$H182:$Y182),1,workdata!W182/MAX(workdata!$H182:$Y182)),0)*$H182</f>
        <v>1</v>
      </c>
      <c r="AC182" s="217">
        <f>IFERROR(IF(workdata!X182&gt;=0.75*MAX(workdata!$H182:$Y182),1,workdata!X182/MAX(workdata!$H182:$Y182)),0)*$H182</f>
        <v>1</v>
      </c>
      <c r="AD182" s="217">
        <f>IFERROR(IF(workdata!Y182&gt;=0.75*MAX(workdata!$H182:$Y182),1,workdata!Y182/MAX(workdata!$H182:$Y182)),0)*$H182</f>
        <v>1</v>
      </c>
    </row>
    <row r="183" spans="1:30" x14ac:dyDescent="0.25">
      <c r="A183" s="1">
        <f>workdata!A183</f>
        <v>45481.416666666664</v>
      </c>
      <c r="B183">
        <f t="shared" si="13"/>
        <v>2024</v>
      </c>
      <c r="C183">
        <f t="shared" si="14"/>
        <v>7</v>
      </c>
      <c r="D183">
        <f t="shared" si="12"/>
        <v>8</v>
      </c>
      <c r="E183">
        <v>1000</v>
      </c>
      <c r="F183">
        <v>49890</v>
      </c>
      <c r="G183">
        <f>workdata!B183</f>
        <v>40249</v>
      </c>
      <c r="H183">
        <f t="shared" si="15"/>
        <v>1</v>
      </c>
      <c r="I183" s="217">
        <f>IFERROR(workdata!B183*1000*AUX!H183/(AUX!K183*50000),0)</f>
        <v>0.85918100404999165</v>
      </c>
      <c r="J183" s="218">
        <f t="shared" si="16"/>
        <v>1</v>
      </c>
      <c r="K183" s="222">
        <f>AVERAGE(workdata!C183:F183)</f>
        <v>936.91550000000007</v>
      </c>
      <c r="L183" s="3">
        <f t="shared" si="17"/>
        <v>804.98</v>
      </c>
      <c r="M183" s="217">
        <f>IFERROR(IF(workdata!H183&gt;=0.75*MAX(workdata!$H183:$Y183),1,workdata!H183/MAX(workdata!$H183:$Y183)),0)*$H183</f>
        <v>1</v>
      </c>
      <c r="N183" s="217">
        <f>IFERROR(IF(workdata!I183&gt;=0.75*MAX(workdata!$H183:$Y183),1,workdata!I183/MAX(workdata!$H183:$Y183)),0)*$H183</f>
        <v>1</v>
      </c>
      <c r="O183" s="217">
        <f>IFERROR(IF(workdata!J183&gt;=0.75*MAX(workdata!$H183:$Y183),1,workdata!J183/MAX(workdata!$H183:$Y183)),0)*$H183</f>
        <v>1</v>
      </c>
      <c r="P183" s="217">
        <f>IFERROR(IF(workdata!K183&gt;=0.75*MAX(workdata!$H183:$Y183),1,workdata!K183/MAX(workdata!$H183:$Y183)),0)*$H183</f>
        <v>1</v>
      </c>
      <c r="Q183" s="217">
        <f>IFERROR(IF(workdata!L183&gt;=0.75*MAX(workdata!$H183:$Y183),1,workdata!L183/MAX(workdata!$H183:$Y183)),0)*$H183</f>
        <v>1</v>
      </c>
      <c r="R183" s="217">
        <f>IFERROR(IF(workdata!M183&gt;=0.75*MAX(workdata!$H183:$Y183),1,workdata!M183/MAX(workdata!$H183:$Y183)),0)*$H183</f>
        <v>1</v>
      </c>
      <c r="S183" s="217">
        <f>IFERROR(IF(workdata!N183&gt;=0.75*MAX(workdata!$H183:$Y183),1,workdata!N183/MAX(workdata!$H183:$Y183)),0)*$H183</f>
        <v>1</v>
      </c>
      <c r="T183" s="217">
        <f>IFERROR(IF(workdata!O183&gt;=0.75*MAX(workdata!$H183:$Y183),1,workdata!O183/MAX(workdata!$H183:$Y183)),0)*$H183</f>
        <v>1</v>
      </c>
      <c r="U183" s="217">
        <f>IFERROR(IF(workdata!P183&gt;=0.75*MAX(workdata!$H183:$Y183),1,workdata!P183/MAX(workdata!$H183:$Y183)),0)*$H183</f>
        <v>1</v>
      </c>
      <c r="V183" s="217">
        <f>IFERROR(IF(workdata!Q183&gt;=0.75*MAX(workdata!$H183:$Y183),1,workdata!Q183/MAX(workdata!$H183:$Y183)),0)*$H183</f>
        <v>1</v>
      </c>
      <c r="W183" s="217">
        <f>IFERROR(IF(workdata!R183&gt;=0.75*MAX(workdata!$H183:$Y183),1,workdata!R183/MAX(workdata!$H183:$Y183)),0)*$H183</f>
        <v>1</v>
      </c>
      <c r="X183" s="217">
        <f>IFERROR(IF(workdata!S183&gt;=0.75*MAX(workdata!$H183:$Y183),1,workdata!S183/MAX(workdata!$H183:$Y183)),0)*$H183</f>
        <v>1</v>
      </c>
      <c r="Y183" s="217">
        <f>IFERROR(IF(workdata!T183&gt;=0.75*MAX(workdata!$H183:$Y183),1,workdata!T183/MAX(workdata!$H183:$Y183)),0)*$H183</f>
        <v>1</v>
      </c>
      <c r="Z183" s="217">
        <f>IFERROR(IF(workdata!U183&gt;=0.75*MAX(workdata!$H183:$Y183),1,workdata!U183/MAX(workdata!$H183:$Y183)),0)*$H183</f>
        <v>1</v>
      </c>
      <c r="AA183" s="217">
        <f>IFERROR(IF(workdata!V183&gt;=0.75*MAX(workdata!$H183:$Y183),1,workdata!V183/MAX(workdata!$H183:$Y183)),0)*$H183</f>
        <v>1</v>
      </c>
      <c r="AB183" s="217">
        <f>IFERROR(IF(workdata!W183&gt;=0.75*MAX(workdata!$H183:$Y183),1,workdata!W183/MAX(workdata!$H183:$Y183)),0)*$H183</f>
        <v>1</v>
      </c>
      <c r="AC183" s="217">
        <f>IFERROR(IF(workdata!X183&gt;=0.75*MAX(workdata!$H183:$Y183),1,workdata!X183/MAX(workdata!$H183:$Y183)),0)*$H183</f>
        <v>1</v>
      </c>
      <c r="AD183" s="217">
        <f>IFERROR(IF(workdata!Y183&gt;=0.75*MAX(workdata!$H183:$Y183),1,workdata!Y183/MAX(workdata!$H183:$Y183)),0)*$H183</f>
        <v>1</v>
      </c>
    </row>
    <row r="184" spans="1:30" x14ac:dyDescent="0.25">
      <c r="A184" s="1">
        <f>workdata!A184</f>
        <v>45481.458333333336</v>
      </c>
      <c r="B184">
        <f t="shared" si="13"/>
        <v>2024</v>
      </c>
      <c r="C184">
        <f t="shared" si="14"/>
        <v>7</v>
      </c>
      <c r="D184">
        <f t="shared" si="12"/>
        <v>8</v>
      </c>
      <c r="E184">
        <v>1000</v>
      </c>
      <c r="F184">
        <v>49890</v>
      </c>
      <c r="G184">
        <f>workdata!B184</f>
        <v>39843</v>
      </c>
      <c r="H184">
        <f t="shared" si="15"/>
        <v>1</v>
      </c>
      <c r="I184" s="217">
        <f>IFERROR(workdata!B184*1000*AUX!H184/(AUX!K184*50000),0)</f>
        <v>0.81360957695844938</v>
      </c>
      <c r="J184" s="218">
        <f t="shared" si="16"/>
        <v>1</v>
      </c>
      <c r="K184" s="222">
        <f>AVERAGE(workdata!C184:F184)</f>
        <v>979.41325000000006</v>
      </c>
      <c r="L184" s="3">
        <f t="shared" si="17"/>
        <v>796.86</v>
      </c>
      <c r="M184" s="217">
        <f>IFERROR(IF(workdata!H184&gt;=0.75*MAX(workdata!$H184:$Y184),1,workdata!H184/MAX(workdata!$H184:$Y184)),0)*$H184</f>
        <v>1</v>
      </c>
      <c r="N184" s="217">
        <f>IFERROR(IF(workdata!I184&gt;=0.75*MAX(workdata!$H184:$Y184),1,workdata!I184/MAX(workdata!$H184:$Y184)),0)*$H184</f>
        <v>1</v>
      </c>
      <c r="O184" s="217">
        <f>IFERROR(IF(workdata!J184&gt;=0.75*MAX(workdata!$H184:$Y184),1,workdata!J184/MAX(workdata!$H184:$Y184)),0)*$H184</f>
        <v>1</v>
      </c>
      <c r="P184" s="217">
        <f>IFERROR(IF(workdata!K184&gt;=0.75*MAX(workdata!$H184:$Y184),1,workdata!K184/MAX(workdata!$H184:$Y184)),0)*$H184</f>
        <v>1</v>
      </c>
      <c r="Q184" s="217">
        <f>IFERROR(IF(workdata!L184&gt;=0.75*MAX(workdata!$H184:$Y184),1,workdata!L184/MAX(workdata!$H184:$Y184)),0)*$H184</f>
        <v>1</v>
      </c>
      <c r="R184" s="217">
        <f>IFERROR(IF(workdata!M184&gt;=0.75*MAX(workdata!$H184:$Y184),1,workdata!M184/MAX(workdata!$H184:$Y184)),0)*$H184</f>
        <v>1</v>
      </c>
      <c r="S184" s="217">
        <f>IFERROR(IF(workdata!N184&gt;=0.75*MAX(workdata!$H184:$Y184),1,workdata!N184/MAX(workdata!$H184:$Y184)),0)*$H184</f>
        <v>1</v>
      </c>
      <c r="T184" s="217">
        <f>IFERROR(IF(workdata!O184&gt;=0.75*MAX(workdata!$H184:$Y184),1,workdata!O184/MAX(workdata!$H184:$Y184)),0)*$H184</f>
        <v>1</v>
      </c>
      <c r="U184" s="217">
        <f>IFERROR(IF(workdata!P184&gt;=0.75*MAX(workdata!$H184:$Y184),1,workdata!P184/MAX(workdata!$H184:$Y184)),0)*$H184</f>
        <v>1</v>
      </c>
      <c r="V184" s="217">
        <f>IFERROR(IF(workdata!Q184&gt;=0.75*MAX(workdata!$H184:$Y184),1,workdata!Q184/MAX(workdata!$H184:$Y184)),0)*$H184</f>
        <v>1</v>
      </c>
      <c r="W184" s="217">
        <f>IFERROR(IF(workdata!R184&gt;=0.75*MAX(workdata!$H184:$Y184),1,workdata!R184/MAX(workdata!$H184:$Y184)),0)*$H184</f>
        <v>1</v>
      </c>
      <c r="X184" s="217">
        <f>IFERROR(IF(workdata!S184&gt;=0.75*MAX(workdata!$H184:$Y184),1,workdata!S184/MAX(workdata!$H184:$Y184)),0)*$H184</f>
        <v>1</v>
      </c>
      <c r="Y184" s="217">
        <f>IFERROR(IF(workdata!T184&gt;=0.75*MAX(workdata!$H184:$Y184),1,workdata!T184/MAX(workdata!$H184:$Y184)),0)*$H184</f>
        <v>1</v>
      </c>
      <c r="Z184" s="217">
        <f>IFERROR(IF(workdata!U184&gt;=0.75*MAX(workdata!$H184:$Y184),1,workdata!U184/MAX(workdata!$H184:$Y184)),0)*$H184</f>
        <v>1</v>
      </c>
      <c r="AA184" s="217">
        <f>IFERROR(IF(workdata!V184&gt;=0.75*MAX(workdata!$H184:$Y184),1,workdata!V184/MAX(workdata!$H184:$Y184)),0)*$H184</f>
        <v>1</v>
      </c>
      <c r="AB184" s="217">
        <f>IFERROR(IF(workdata!W184&gt;=0.75*MAX(workdata!$H184:$Y184),1,workdata!W184/MAX(workdata!$H184:$Y184)),0)*$H184</f>
        <v>1</v>
      </c>
      <c r="AC184" s="217">
        <f>IFERROR(IF(workdata!X184&gt;=0.75*MAX(workdata!$H184:$Y184),1,workdata!X184/MAX(workdata!$H184:$Y184)),0)*$H184</f>
        <v>1</v>
      </c>
      <c r="AD184" s="217">
        <f>IFERROR(IF(workdata!Y184&gt;=0.75*MAX(workdata!$H184:$Y184),1,workdata!Y184/MAX(workdata!$H184:$Y184)),0)*$H184</f>
        <v>1</v>
      </c>
    </row>
    <row r="185" spans="1:30" x14ac:dyDescent="0.25">
      <c r="A185" s="1">
        <f>workdata!A185</f>
        <v>45481.5</v>
      </c>
      <c r="B185">
        <f t="shared" si="13"/>
        <v>2024</v>
      </c>
      <c r="C185">
        <f t="shared" si="14"/>
        <v>7</v>
      </c>
      <c r="D185">
        <f t="shared" si="12"/>
        <v>8</v>
      </c>
      <c r="E185">
        <v>1000</v>
      </c>
      <c r="F185">
        <v>49890</v>
      </c>
      <c r="G185">
        <f>workdata!B185</f>
        <v>43536</v>
      </c>
      <c r="H185">
        <f t="shared" si="15"/>
        <v>1</v>
      </c>
      <c r="I185" s="217">
        <f>IFERROR(workdata!B185*1000*AUX!H185/(AUX!K185*50000),0)</f>
        <v>0.87828245104472047</v>
      </c>
      <c r="J185" s="218">
        <f t="shared" si="16"/>
        <v>1</v>
      </c>
      <c r="K185" s="222">
        <f>AVERAGE(workdata!C185:F185)</f>
        <v>991.38950000000011</v>
      </c>
      <c r="L185" s="3">
        <f t="shared" si="17"/>
        <v>870.72</v>
      </c>
      <c r="M185" s="217">
        <f>IFERROR(IF(workdata!H185&gt;=0.75*MAX(workdata!$H185:$Y185),1,workdata!H185/MAX(workdata!$H185:$Y185)),0)*$H185</f>
        <v>1</v>
      </c>
      <c r="N185" s="217">
        <f>IFERROR(IF(workdata!I185&gt;=0.75*MAX(workdata!$H185:$Y185),1,workdata!I185/MAX(workdata!$H185:$Y185)),0)*$H185</f>
        <v>1</v>
      </c>
      <c r="O185" s="217">
        <f>IFERROR(IF(workdata!J185&gt;=0.75*MAX(workdata!$H185:$Y185),1,workdata!J185/MAX(workdata!$H185:$Y185)),0)*$H185</f>
        <v>1</v>
      </c>
      <c r="P185" s="217">
        <f>IFERROR(IF(workdata!K185&gt;=0.75*MAX(workdata!$H185:$Y185),1,workdata!K185/MAX(workdata!$H185:$Y185)),0)*$H185</f>
        <v>1</v>
      </c>
      <c r="Q185" s="217">
        <f>IFERROR(IF(workdata!L185&gt;=0.75*MAX(workdata!$H185:$Y185),1,workdata!L185/MAX(workdata!$H185:$Y185)),0)*$H185</f>
        <v>1</v>
      </c>
      <c r="R185" s="217">
        <f>IFERROR(IF(workdata!M185&gt;=0.75*MAX(workdata!$H185:$Y185),1,workdata!M185/MAX(workdata!$H185:$Y185)),0)*$H185</f>
        <v>1</v>
      </c>
      <c r="S185" s="217">
        <f>IFERROR(IF(workdata!N185&gt;=0.75*MAX(workdata!$H185:$Y185),1,workdata!N185/MAX(workdata!$H185:$Y185)),0)*$H185</f>
        <v>1</v>
      </c>
      <c r="T185" s="217">
        <f>IFERROR(IF(workdata!O185&gt;=0.75*MAX(workdata!$H185:$Y185),1,workdata!O185/MAX(workdata!$H185:$Y185)),0)*$H185</f>
        <v>1</v>
      </c>
      <c r="U185" s="217">
        <f>IFERROR(IF(workdata!P185&gt;=0.75*MAX(workdata!$H185:$Y185),1,workdata!P185/MAX(workdata!$H185:$Y185)),0)*$H185</f>
        <v>1</v>
      </c>
      <c r="V185" s="217">
        <f>IFERROR(IF(workdata!Q185&gt;=0.75*MAX(workdata!$H185:$Y185),1,workdata!Q185/MAX(workdata!$H185:$Y185)),0)*$H185</f>
        <v>1</v>
      </c>
      <c r="W185" s="217">
        <f>IFERROR(IF(workdata!R185&gt;=0.75*MAX(workdata!$H185:$Y185),1,workdata!R185/MAX(workdata!$H185:$Y185)),0)*$H185</f>
        <v>1</v>
      </c>
      <c r="X185" s="217">
        <f>IFERROR(IF(workdata!S185&gt;=0.75*MAX(workdata!$H185:$Y185),1,workdata!S185/MAX(workdata!$H185:$Y185)),0)*$H185</f>
        <v>1</v>
      </c>
      <c r="Y185" s="217">
        <f>IFERROR(IF(workdata!T185&gt;=0.75*MAX(workdata!$H185:$Y185),1,workdata!T185/MAX(workdata!$H185:$Y185)),0)*$H185</f>
        <v>1</v>
      </c>
      <c r="Z185" s="217">
        <f>IFERROR(IF(workdata!U185&gt;=0.75*MAX(workdata!$H185:$Y185),1,workdata!U185/MAX(workdata!$H185:$Y185)),0)*$H185</f>
        <v>1</v>
      </c>
      <c r="AA185" s="217">
        <f>IFERROR(IF(workdata!V185&gt;=0.75*MAX(workdata!$H185:$Y185),1,workdata!V185/MAX(workdata!$H185:$Y185)),0)*$H185</f>
        <v>1</v>
      </c>
      <c r="AB185" s="217">
        <f>IFERROR(IF(workdata!W185&gt;=0.75*MAX(workdata!$H185:$Y185),1,workdata!W185/MAX(workdata!$H185:$Y185)),0)*$H185</f>
        <v>1</v>
      </c>
      <c r="AC185" s="217">
        <f>IFERROR(IF(workdata!X185&gt;=0.75*MAX(workdata!$H185:$Y185),1,workdata!X185/MAX(workdata!$H185:$Y185)),0)*$H185</f>
        <v>1</v>
      </c>
      <c r="AD185" s="217">
        <f>IFERROR(IF(workdata!Y185&gt;=0.75*MAX(workdata!$H185:$Y185),1,workdata!Y185/MAX(workdata!$H185:$Y185)),0)*$H185</f>
        <v>1</v>
      </c>
    </row>
    <row r="186" spans="1:30" x14ac:dyDescent="0.25">
      <c r="A186" s="1">
        <f>workdata!A186</f>
        <v>45481.541666666664</v>
      </c>
      <c r="B186">
        <f t="shared" si="13"/>
        <v>2024</v>
      </c>
      <c r="C186">
        <f t="shared" si="14"/>
        <v>7</v>
      </c>
      <c r="D186">
        <f t="shared" si="12"/>
        <v>8</v>
      </c>
      <c r="E186">
        <v>1000</v>
      </c>
      <c r="F186">
        <v>49890</v>
      </c>
      <c r="G186">
        <f>workdata!B186</f>
        <v>44127</v>
      </c>
      <c r="H186">
        <f t="shared" si="15"/>
        <v>1</v>
      </c>
      <c r="I186" s="217">
        <f>IFERROR(workdata!B186*1000*AUX!H186/(AUX!K186*50000),0)</f>
        <v>0.88763703375709169</v>
      </c>
      <c r="J186" s="218">
        <f t="shared" si="16"/>
        <v>1</v>
      </c>
      <c r="K186" s="222">
        <f>AVERAGE(workdata!C186:F186)</f>
        <v>994.25774999999999</v>
      </c>
      <c r="L186" s="3">
        <f t="shared" si="17"/>
        <v>882.54</v>
      </c>
      <c r="M186" s="217">
        <f>IFERROR(IF(workdata!H186&gt;=0.75*MAX(workdata!$H186:$Y186),1,workdata!H186/MAX(workdata!$H186:$Y186)),0)*$H186</f>
        <v>1</v>
      </c>
      <c r="N186" s="217">
        <f>IFERROR(IF(workdata!I186&gt;=0.75*MAX(workdata!$H186:$Y186),1,workdata!I186/MAX(workdata!$H186:$Y186)),0)*$H186</f>
        <v>1</v>
      </c>
      <c r="O186" s="217">
        <f>IFERROR(IF(workdata!J186&gt;=0.75*MAX(workdata!$H186:$Y186),1,workdata!J186/MAX(workdata!$H186:$Y186)),0)*$H186</f>
        <v>1</v>
      </c>
      <c r="P186" s="217">
        <f>IFERROR(IF(workdata!K186&gt;=0.75*MAX(workdata!$H186:$Y186),1,workdata!K186/MAX(workdata!$H186:$Y186)),0)*$H186</f>
        <v>1</v>
      </c>
      <c r="Q186" s="217">
        <f>IFERROR(IF(workdata!L186&gt;=0.75*MAX(workdata!$H186:$Y186),1,workdata!L186/MAX(workdata!$H186:$Y186)),0)*$H186</f>
        <v>1</v>
      </c>
      <c r="R186" s="217">
        <f>IFERROR(IF(workdata!M186&gt;=0.75*MAX(workdata!$H186:$Y186),1,workdata!M186/MAX(workdata!$H186:$Y186)),0)*$H186</f>
        <v>1</v>
      </c>
      <c r="S186" s="217">
        <f>IFERROR(IF(workdata!N186&gt;=0.75*MAX(workdata!$H186:$Y186),1,workdata!N186/MAX(workdata!$H186:$Y186)),0)*$H186</f>
        <v>1</v>
      </c>
      <c r="T186" s="217">
        <f>IFERROR(IF(workdata!O186&gt;=0.75*MAX(workdata!$H186:$Y186),1,workdata!O186/MAX(workdata!$H186:$Y186)),0)*$H186</f>
        <v>1</v>
      </c>
      <c r="U186" s="217">
        <f>IFERROR(IF(workdata!P186&gt;=0.75*MAX(workdata!$H186:$Y186),1,workdata!P186/MAX(workdata!$H186:$Y186)),0)*$H186</f>
        <v>1</v>
      </c>
      <c r="V186" s="217">
        <f>IFERROR(IF(workdata!Q186&gt;=0.75*MAX(workdata!$H186:$Y186),1,workdata!Q186/MAX(workdata!$H186:$Y186)),0)*$H186</f>
        <v>1</v>
      </c>
      <c r="W186" s="217">
        <f>IFERROR(IF(workdata!R186&gt;=0.75*MAX(workdata!$H186:$Y186),1,workdata!R186/MAX(workdata!$H186:$Y186)),0)*$H186</f>
        <v>1</v>
      </c>
      <c r="X186" s="217">
        <f>IFERROR(IF(workdata!S186&gt;=0.75*MAX(workdata!$H186:$Y186),1,workdata!S186/MAX(workdata!$H186:$Y186)),0)*$H186</f>
        <v>1</v>
      </c>
      <c r="Y186" s="217">
        <f>IFERROR(IF(workdata!T186&gt;=0.75*MAX(workdata!$H186:$Y186),1,workdata!T186/MAX(workdata!$H186:$Y186)),0)*$H186</f>
        <v>1</v>
      </c>
      <c r="Z186" s="217">
        <f>IFERROR(IF(workdata!U186&gt;=0.75*MAX(workdata!$H186:$Y186),1,workdata!U186/MAX(workdata!$H186:$Y186)),0)*$H186</f>
        <v>1</v>
      </c>
      <c r="AA186" s="217">
        <f>IFERROR(IF(workdata!V186&gt;=0.75*MAX(workdata!$H186:$Y186),1,workdata!V186/MAX(workdata!$H186:$Y186)),0)*$H186</f>
        <v>1</v>
      </c>
      <c r="AB186" s="217">
        <f>IFERROR(IF(workdata!W186&gt;=0.75*MAX(workdata!$H186:$Y186),1,workdata!W186/MAX(workdata!$H186:$Y186)),0)*$H186</f>
        <v>1</v>
      </c>
      <c r="AC186" s="217">
        <f>IFERROR(IF(workdata!X186&gt;=0.75*MAX(workdata!$H186:$Y186),1,workdata!X186/MAX(workdata!$H186:$Y186)),0)*$H186</f>
        <v>1</v>
      </c>
      <c r="AD186" s="217">
        <f>IFERROR(IF(workdata!Y186&gt;=0.75*MAX(workdata!$H186:$Y186),1,workdata!Y186/MAX(workdata!$H186:$Y186)),0)*$H186</f>
        <v>1</v>
      </c>
    </row>
    <row r="187" spans="1:30" x14ac:dyDescent="0.25">
      <c r="A187" s="1">
        <f>workdata!A187</f>
        <v>45481.583333333336</v>
      </c>
      <c r="B187">
        <f t="shared" si="13"/>
        <v>2024</v>
      </c>
      <c r="C187">
        <f t="shared" si="14"/>
        <v>7</v>
      </c>
      <c r="D187">
        <f t="shared" si="12"/>
        <v>8</v>
      </c>
      <c r="E187">
        <v>1000</v>
      </c>
      <c r="F187">
        <v>49890</v>
      </c>
      <c r="G187">
        <f>workdata!B187</f>
        <v>43939</v>
      </c>
      <c r="H187">
        <f t="shared" si="15"/>
        <v>1</v>
      </c>
      <c r="I187" s="217">
        <f>IFERROR(workdata!B187*1000*AUX!H187/(AUX!K187*50000),0)</f>
        <v>0.88777045136093213</v>
      </c>
      <c r="J187" s="218">
        <f t="shared" si="16"/>
        <v>1</v>
      </c>
      <c r="K187" s="222">
        <f>AVERAGE(workdata!C187:F187)</f>
        <v>989.87300000000005</v>
      </c>
      <c r="L187" s="3">
        <f t="shared" si="17"/>
        <v>878.78</v>
      </c>
      <c r="M187" s="217">
        <f>IFERROR(IF(workdata!H187&gt;=0.75*MAX(workdata!$H187:$Y187),1,workdata!H187/MAX(workdata!$H187:$Y187)),0)*$H187</f>
        <v>1</v>
      </c>
      <c r="N187" s="217">
        <f>IFERROR(IF(workdata!I187&gt;=0.75*MAX(workdata!$H187:$Y187),1,workdata!I187/MAX(workdata!$H187:$Y187)),0)*$H187</f>
        <v>1</v>
      </c>
      <c r="O187" s="217">
        <f>IFERROR(IF(workdata!J187&gt;=0.75*MAX(workdata!$H187:$Y187),1,workdata!J187/MAX(workdata!$H187:$Y187)),0)*$H187</f>
        <v>1</v>
      </c>
      <c r="P187" s="217">
        <f>IFERROR(IF(workdata!K187&gt;=0.75*MAX(workdata!$H187:$Y187),1,workdata!K187/MAX(workdata!$H187:$Y187)),0)*$H187</f>
        <v>1</v>
      </c>
      <c r="Q187" s="217">
        <f>IFERROR(IF(workdata!L187&gt;=0.75*MAX(workdata!$H187:$Y187),1,workdata!L187/MAX(workdata!$H187:$Y187)),0)*$H187</f>
        <v>1</v>
      </c>
      <c r="R187" s="217">
        <f>IFERROR(IF(workdata!M187&gt;=0.75*MAX(workdata!$H187:$Y187),1,workdata!M187/MAX(workdata!$H187:$Y187)),0)*$H187</f>
        <v>1</v>
      </c>
      <c r="S187" s="217">
        <f>IFERROR(IF(workdata!N187&gt;=0.75*MAX(workdata!$H187:$Y187),1,workdata!N187/MAX(workdata!$H187:$Y187)),0)*$H187</f>
        <v>1</v>
      </c>
      <c r="T187" s="217">
        <f>IFERROR(IF(workdata!O187&gt;=0.75*MAX(workdata!$H187:$Y187),1,workdata!O187/MAX(workdata!$H187:$Y187)),0)*$H187</f>
        <v>1</v>
      </c>
      <c r="U187" s="217">
        <f>IFERROR(IF(workdata!P187&gt;=0.75*MAX(workdata!$H187:$Y187),1,workdata!P187/MAX(workdata!$H187:$Y187)),0)*$H187</f>
        <v>1</v>
      </c>
      <c r="V187" s="217">
        <f>IFERROR(IF(workdata!Q187&gt;=0.75*MAX(workdata!$H187:$Y187),1,workdata!Q187/MAX(workdata!$H187:$Y187)),0)*$H187</f>
        <v>1</v>
      </c>
      <c r="W187" s="217">
        <f>IFERROR(IF(workdata!R187&gt;=0.75*MAX(workdata!$H187:$Y187),1,workdata!R187/MAX(workdata!$H187:$Y187)),0)*$H187</f>
        <v>1</v>
      </c>
      <c r="X187" s="217">
        <f>IFERROR(IF(workdata!S187&gt;=0.75*MAX(workdata!$H187:$Y187),1,workdata!S187/MAX(workdata!$H187:$Y187)),0)*$H187</f>
        <v>1</v>
      </c>
      <c r="Y187" s="217">
        <f>IFERROR(IF(workdata!T187&gt;=0.75*MAX(workdata!$H187:$Y187),1,workdata!T187/MAX(workdata!$H187:$Y187)),0)*$H187</f>
        <v>1</v>
      </c>
      <c r="Z187" s="217">
        <f>IFERROR(IF(workdata!U187&gt;=0.75*MAX(workdata!$H187:$Y187),1,workdata!U187/MAX(workdata!$H187:$Y187)),0)*$H187</f>
        <v>1</v>
      </c>
      <c r="AA187" s="217">
        <f>IFERROR(IF(workdata!V187&gt;=0.75*MAX(workdata!$H187:$Y187),1,workdata!V187/MAX(workdata!$H187:$Y187)),0)*$H187</f>
        <v>1</v>
      </c>
      <c r="AB187" s="217">
        <f>IFERROR(IF(workdata!W187&gt;=0.75*MAX(workdata!$H187:$Y187),1,workdata!W187/MAX(workdata!$H187:$Y187)),0)*$H187</f>
        <v>1</v>
      </c>
      <c r="AC187" s="217">
        <f>IFERROR(IF(workdata!X187&gt;=0.75*MAX(workdata!$H187:$Y187),1,workdata!X187/MAX(workdata!$H187:$Y187)),0)*$H187</f>
        <v>1</v>
      </c>
      <c r="AD187" s="217">
        <f>IFERROR(IF(workdata!Y187&gt;=0.75*MAX(workdata!$H187:$Y187),1,workdata!Y187/MAX(workdata!$H187:$Y187)),0)*$H187</f>
        <v>1</v>
      </c>
    </row>
    <row r="188" spans="1:30" x14ac:dyDescent="0.25">
      <c r="A188" s="1">
        <f>workdata!A188</f>
        <v>45481.625</v>
      </c>
      <c r="B188">
        <f t="shared" si="13"/>
        <v>2024</v>
      </c>
      <c r="C188">
        <f t="shared" si="14"/>
        <v>7</v>
      </c>
      <c r="D188">
        <f t="shared" si="12"/>
        <v>8</v>
      </c>
      <c r="E188">
        <v>1000</v>
      </c>
      <c r="F188">
        <v>49890</v>
      </c>
      <c r="G188">
        <f>workdata!B188</f>
        <v>42983</v>
      </c>
      <c r="H188">
        <f t="shared" si="15"/>
        <v>1</v>
      </c>
      <c r="I188" s="217">
        <f>IFERROR(workdata!B188*1000*AUX!H188/(AUX!K188*50000),0)</f>
        <v>0.86922758806179623</v>
      </c>
      <c r="J188" s="218">
        <f t="shared" si="16"/>
        <v>1</v>
      </c>
      <c r="K188" s="222">
        <f>AVERAGE(workdata!C188:F188)</f>
        <v>988.99299999999994</v>
      </c>
      <c r="L188" s="3">
        <f t="shared" si="17"/>
        <v>859.66</v>
      </c>
      <c r="M188" s="217">
        <f>IFERROR(IF(workdata!H188&gt;=0.75*MAX(workdata!$H188:$Y188),1,workdata!H188/MAX(workdata!$H188:$Y188)),0)*$H188</f>
        <v>1</v>
      </c>
      <c r="N188" s="217">
        <f>IFERROR(IF(workdata!I188&gt;=0.75*MAX(workdata!$H188:$Y188),1,workdata!I188/MAX(workdata!$H188:$Y188)),0)*$H188</f>
        <v>1</v>
      </c>
      <c r="O188" s="217">
        <f>IFERROR(IF(workdata!J188&gt;=0.75*MAX(workdata!$H188:$Y188),1,workdata!J188/MAX(workdata!$H188:$Y188)),0)*$H188</f>
        <v>1</v>
      </c>
      <c r="P188" s="217">
        <f>IFERROR(IF(workdata!K188&gt;=0.75*MAX(workdata!$H188:$Y188),1,workdata!K188/MAX(workdata!$H188:$Y188)),0)*$H188</f>
        <v>1</v>
      </c>
      <c r="Q188" s="217">
        <f>IFERROR(IF(workdata!L188&gt;=0.75*MAX(workdata!$H188:$Y188),1,workdata!L188/MAX(workdata!$H188:$Y188)),0)*$H188</f>
        <v>1</v>
      </c>
      <c r="R188" s="217">
        <f>IFERROR(IF(workdata!M188&gt;=0.75*MAX(workdata!$H188:$Y188),1,workdata!M188/MAX(workdata!$H188:$Y188)),0)*$H188</f>
        <v>1</v>
      </c>
      <c r="S188" s="217">
        <f>IFERROR(IF(workdata!N188&gt;=0.75*MAX(workdata!$H188:$Y188),1,workdata!N188/MAX(workdata!$H188:$Y188)),0)*$H188</f>
        <v>1</v>
      </c>
      <c r="T188" s="217">
        <f>IFERROR(IF(workdata!O188&gt;=0.75*MAX(workdata!$H188:$Y188),1,workdata!O188/MAX(workdata!$H188:$Y188)),0)*$H188</f>
        <v>1</v>
      </c>
      <c r="U188" s="217">
        <f>IFERROR(IF(workdata!P188&gt;=0.75*MAX(workdata!$H188:$Y188),1,workdata!P188/MAX(workdata!$H188:$Y188)),0)*$H188</f>
        <v>1</v>
      </c>
      <c r="V188" s="217">
        <f>IFERROR(IF(workdata!Q188&gt;=0.75*MAX(workdata!$H188:$Y188),1,workdata!Q188/MAX(workdata!$H188:$Y188)),0)*$H188</f>
        <v>1</v>
      </c>
      <c r="W188" s="217">
        <f>IFERROR(IF(workdata!R188&gt;=0.75*MAX(workdata!$H188:$Y188),1,workdata!R188/MAX(workdata!$H188:$Y188)),0)*$H188</f>
        <v>1</v>
      </c>
      <c r="X188" s="217">
        <f>IFERROR(IF(workdata!S188&gt;=0.75*MAX(workdata!$H188:$Y188),1,workdata!S188/MAX(workdata!$H188:$Y188)),0)*$H188</f>
        <v>1</v>
      </c>
      <c r="Y188" s="217">
        <f>IFERROR(IF(workdata!T188&gt;=0.75*MAX(workdata!$H188:$Y188),1,workdata!T188/MAX(workdata!$H188:$Y188)),0)*$H188</f>
        <v>1</v>
      </c>
      <c r="Z188" s="217">
        <f>IFERROR(IF(workdata!U188&gt;=0.75*MAX(workdata!$H188:$Y188),1,workdata!U188/MAX(workdata!$H188:$Y188)),0)*$H188</f>
        <v>1</v>
      </c>
      <c r="AA188" s="217">
        <f>IFERROR(IF(workdata!V188&gt;=0.75*MAX(workdata!$H188:$Y188),1,workdata!V188/MAX(workdata!$H188:$Y188)),0)*$H188</f>
        <v>1</v>
      </c>
      <c r="AB188" s="217">
        <f>IFERROR(IF(workdata!W188&gt;=0.75*MAX(workdata!$H188:$Y188),1,workdata!W188/MAX(workdata!$H188:$Y188)),0)*$H188</f>
        <v>1</v>
      </c>
      <c r="AC188" s="217">
        <f>IFERROR(IF(workdata!X188&gt;=0.75*MAX(workdata!$H188:$Y188),1,workdata!X188/MAX(workdata!$H188:$Y188)),0)*$H188</f>
        <v>1</v>
      </c>
      <c r="AD188" s="217">
        <f>IFERROR(IF(workdata!Y188&gt;=0.75*MAX(workdata!$H188:$Y188),1,workdata!Y188/MAX(workdata!$H188:$Y188)),0)*$H188</f>
        <v>1</v>
      </c>
    </row>
    <row r="189" spans="1:30" x14ac:dyDescent="0.25">
      <c r="A189" s="1">
        <f>workdata!A189</f>
        <v>45481.666666666664</v>
      </c>
      <c r="B189">
        <f t="shared" si="13"/>
        <v>2024</v>
      </c>
      <c r="C189">
        <f t="shared" si="14"/>
        <v>7</v>
      </c>
      <c r="D189">
        <f t="shared" si="12"/>
        <v>8</v>
      </c>
      <c r="E189">
        <v>1000</v>
      </c>
      <c r="F189">
        <v>49890</v>
      </c>
      <c r="G189">
        <f>workdata!B189</f>
        <v>43464</v>
      </c>
      <c r="H189">
        <f t="shared" si="15"/>
        <v>1</v>
      </c>
      <c r="I189" s="217">
        <f>IFERROR(workdata!B189*1000*AUX!H189/(AUX!K189*50000),0)</f>
        <v>0.86950128807781579</v>
      </c>
      <c r="J189" s="218">
        <f t="shared" si="16"/>
        <v>1</v>
      </c>
      <c r="K189" s="222">
        <f>AVERAGE(workdata!C189:F189)</f>
        <v>999.74549999999999</v>
      </c>
      <c r="L189" s="3">
        <f t="shared" si="17"/>
        <v>869.28</v>
      </c>
      <c r="M189" s="217">
        <f>IFERROR(IF(workdata!H189&gt;=0.75*MAX(workdata!$H189:$Y189),1,workdata!H189/MAX(workdata!$H189:$Y189)),0)*$H189</f>
        <v>1</v>
      </c>
      <c r="N189" s="217">
        <f>IFERROR(IF(workdata!I189&gt;=0.75*MAX(workdata!$H189:$Y189),1,workdata!I189/MAX(workdata!$H189:$Y189)),0)*$H189</f>
        <v>1</v>
      </c>
      <c r="O189" s="217">
        <f>IFERROR(IF(workdata!J189&gt;=0.75*MAX(workdata!$H189:$Y189),1,workdata!J189/MAX(workdata!$H189:$Y189)),0)*$H189</f>
        <v>1</v>
      </c>
      <c r="P189" s="217">
        <f>IFERROR(IF(workdata!K189&gt;=0.75*MAX(workdata!$H189:$Y189),1,workdata!K189/MAX(workdata!$H189:$Y189)),0)*$H189</f>
        <v>1</v>
      </c>
      <c r="Q189" s="217">
        <f>IFERROR(IF(workdata!L189&gt;=0.75*MAX(workdata!$H189:$Y189),1,workdata!L189/MAX(workdata!$H189:$Y189)),0)*$H189</f>
        <v>1</v>
      </c>
      <c r="R189" s="217">
        <f>IFERROR(IF(workdata!M189&gt;=0.75*MAX(workdata!$H189:$Y189),1,workdata!M189/MAX(workdata!$H189:$Y189)),0)*$H189</f>
        <v>1</v>
      </c>
      <c r="S189" s="217">
        <f>IFERROR(IF(workdata!N189&gt;=0.75*MAX(workdata!$H189:$Y189),1,workdata!N189/MAX(workdata!$H189:$Y189)),0)*$H189</f>
        <v>1</v>
      </c>
      <c r="T189" s="217">
        <f>IFERROR(IF(workdata!O189&gt;=0.75*MAX(workdata!$H189:$Y189),1,workdata!O189/MAX(workdata!$H189:$Y189)),0)*$H189</f>
        <v>1</v>
      </c>
      <c r="U189" s="217">
        <f>IFERROR(IF(workdata!P189&gt;=0.75*MAX(workdata!$H189:$Y189),1,workdata!P189/MAX(workdata!$H189:$Y189)),0)*$H189</f>
        <v>1</v>
      </c>
      <c r="V189" s="217">
        <f>IFERROR(IF(workdata!Q189&gt;=0.75*MAX(workdata!$H189:$Y189),1,workdata!Q189/MAX(workdata!$H189:$Y189)),0)*$H189</f>
        <v>1</v>
      </c>
      <c r="W189" s="217">
        <f>IFERROR(IF(workdata!R189&gt;=0.75*MAX(workdata!$H189:$Y189),1,workdata!R189/MAX(workdata!$H189:$Y189)),0)*$H189</f>
        <v>1</v>
      </c>
      <c r="X189" s="217">
        <f>IFERROR(IF(workdata!S189&gt;=0.75*MAX(workdata!$H189:$Y189),1,workdata!S189/MAX(workdata!$H189:$Y189)),0)*$H189</f>
        <v>1</v>
      </c>
      <c r="Y189" s="217">
        <f>IFERROR(IF(workdata!T189&gt;=0.75*MAX(workdata!$H189:$Y189),1,workdata!T189/MAX(workdata!$H189:$Y189)),0)*$H189</f>
        <v>1</v>
      </c>
      <c r="Z189" s="217">
        <f>IFERROR(IF(workdata!U189&gt;=0.75*MAX(workdata!$H189:$Y189),1,workdata!U189/MAX(workdata!$H189:$Y189)),0)*$H189</f>
        <v>1</v>
      </c>
      <c r="AA189" s="217">
        <f>IFERROR(IF(workdata!V189&gt;=0.75*MAX(workdata!$H189:$Y189),1,workdata!V189/MAX(workdata!$H189:$Y189)),0)*$H189</f>
        <v>1</v>
      </c>
      <c r="AB189" s="217">
        <f>IFERROR(IF(workdata!W189&gt;=0.75*MAX(workdata!$H189:$Y189),1,workdata!W189/MAX(workdata!$H189:$Y189)),0)*$H189</f>
        <v>1</v>
      </c>
      <c r="AC189" s="217">
        <f>IFERROR(IF(workdata!X189&gt;=0.75*MAX(workdata!$H189:$Y189),1,workdata!X189/MAX(workdata!$H189:$Y189)),0)*$H189</f>
        <v>1</v>
      </c>
      <c r="AD189" s="217">
        <f>IFERROR(IF(workdata!Y189&gt;=0.75*MAX(workdata!$H189:$Y189),1,workdata!Y189/MAX(workdata!$H189:$Y189)),0)*$H189</f>
        <v>1</v>
      </c>
    </row>
    <row r="190" spans="1:30" x14ac:dyDescent="0.25">
      <c r="A190" s="1">
        <f>workdata!A190</f>
        <v>45481.708333333336</v>
      </c>
      <c r="B190">
        <f t="shared" si="13"/>
        <v>2024</v>
      </c>
      <c r="C190">
        <f t="shared" si="14"/>
        <v>7</v>
      </c>
      <c r="D190">
        <f t="shared" si="12"/>
        <v>8</v>
      </c>
      <c r="E190">
        <v>1000</v>
      </c>
      <c r="F190">
        <v>49890</v>
      </c>
      <c r="G190">
        <f>workdata!B190</f>
        <v>42946</v>
      </c>
      <c r="H190">
        <f t="shared" si="15"/>
        <v>1</v>
      </c>
      <c r="I190" s="217">
        <f>IFERROR(workdata!B190*1000*AUX!H190/(AUX!K190*50000),0)</f>
        <v>0.86376920029043036</v>
      </c>
      <c r="J190" s="218">
        <f t="shared" si="16"/>
        <v>1</v>
      </c>
      <c r="K190" s="222">
        <f>AVERAGE(workdata!C190:F190)</f>
        <v>994.38600000000008</v>
      </c>
      <c r="L190" s="3">
        <f t="shared" si="17"/>
        <v>858.92</v>
      </c>
      <c r="M190" s="217">
        <f>IFERROR(IF(workdata!H190&gt;=0.75*MAX(workdata!$H190:$Y190),1,workdata!H190/MAX(workdata!$H190:$Y190)),0)*$H190</f>
        <v>1</v>
      </c>
      <c r="N190" s="217">
        <f>IFERROR(IF(workdata!I190&gt;=0.75*MAX(workdata!$H190:$Y190),1,workdata!I190/MAX(workdata!$H190:$Y190)),0)*$H190</f>
        <v>1</v>
      </c>
      <c r="O190" s="217">
        <f>IFERROR(IF(workdata!J190&gt;=0.75*MAX(workdata!$H190:$Y190),1,workdata!J190/MAX(workdata!$H190:$Y190)),0)*$H190</f>
        <v>1</v>
      </c>
      <c r="P190" s="217">
        <f>IFERROR(IF(workdata!K190&gt;=0.75*MAX(workdata!$H190:$Y190),1,workdata!K190/MAX(workdata!$H190:$Y190)),0)*$H190</f>
        <v>1</v>
      </c>
      <c r="Q190" s="217">
        <f>IFERROR(IF(workdata!L190&gt;=0.75*MAX(workdata!$H190:$Y190),1,workdata!L190/MAX(workdata!$H190:$Y190)),0)*$H190</f>
        <v>1</v>
      </c>
      <c r="R190" s="217">
        <f>IFERROR(IF(workdata!M190&gt;=0.75*MAX(workdata!$H190:$Y190),1,workdata!M190/MAX(workdata!$H190:$Y190)),0)*$H190</f>
        <v>1</v>
      </c>
      <c r="S190" s="217">
        <f>IFERROR(IF(workdata!N190&gt;=0.75*MAX(workdata!$H190:$Y190),1,workdata!N190/MAX(workdata!$H190:$Y190)),0)*$H190</f>
        <v>1</v>
      </c>
      <c r="T190" s="217">
        <f>IFERROR(IF(workdata!O190&gt;=0.75*MAX(workdata!$H190:$Y190),1,workdata!O190/MAX(workdata!$H190:$Y190)),0)*$H190</f>
        <v>1</v>
      </c>
      <c r="U190" s="217">
        <f>IFERROR(IF(workdata!P190&gt;=0.75*MAX(workdata!$H190:$Y190),1,workdata!P190/MAX(workdata!$H190:$Y190)),0)*$H190</f>
        <v>1</v>
      </c>
      <c r="V190" s="217">
        <f>IFERROR(IF(workdata!Q190&gt;=0.75*MAX(workdata!$H190:$Y190),1,workdata!Q190/MAX(workdata!$H190:$Y190)),0)*$H190</f>
        <v>1</v>
      </c>
      <c r="W190" s="217">
        <f>IFERROR(IF(workdata!R190&gt;=0.75*MAX(workdata!$H190:$Y190),1,workdata!R190/MAX(workdata!$H190:$Y190)),0)*$H190</f>
        <v>1</v>
      </c>
      <c r="X190" s="217">
        <f>IFERROR(IF(workdata!S190&gt;=0.75*MAX(workdata!$H190:$Y190),1,workdata!S190/MAX(workdata!$H190:$Y190)),0)*$H190</f>
        <v>1</v>
      </c>
      <c r="Y190" s="217">
        <f>IFERROR(IF(workdata!T190&gt;=0.75*MAX(workdata!$H190:$Y190),1,workdata!T190/MAX(workdata!$H190:$Y190)),0)*$H190</f>
        <v>1</v>
      </c>
      <c r="Z190" s="217">
        <f>IFERROR(IF(workdata!U190&gt;=0.75*MAX(workdata!$H190:$Y190),1,workdata!U190/MAX(workdata!$H190:$Y190)),0)*$H190</f>
        <v>1</v>
      </c>
      <c r="AA190" s="217">
        <f>IFERROR(IF(workdata!V190&gt;=0.75*MAX(workdata!$H190:$Y190),1,workdata!V190/MAX(workdata!$H190:$Y190)),0)*$H190</f>
        <v>1</v>
      </c>
      <c r="AB190" s="217">
        <f>IFERROR(IF(workdata!W190&gt;=0.75*MAX(workdata!$H190:$Y190),1,workdata!W190/MAX(workdata!$H190:$Y190)),0)*$H190</f>
        <v>1</v>
      </c>
      <c r="AC190" s="217">
        <f>IFERROR(IF(workdata!X190&gt;=0.75*MAX(workdata!$H190:$Y190),1,workdata!X190/MAX(workdata!$H190:$Y190)),0)*$H190</f>
        <v>1</v>
      </c>
      <c r="AD190" s="217">
        <f>IFERROR(IF(workdata!Y190&gt;=0.75*MAX(workdata!$H190:$Y190),1,workdata!Y190/MAX(workdata!$H190:$Y190)),0)*$H190</f>
        <v>1</v>
      </c>
    </row>
    <row r="191" spans="1:30" x14ac:dyDescent="0.25">
      <c r="A191" s="1">
        <f>workdata!A191</f>
        <v>45481.75</v>
      </c>
      <c r="B191">
        <f t="shared" si="13"/>
        <v>2024</v>
      </c>
      <c r="C191">
        <f t="shared" si="14"/>
        <v>7</v>
      </c>
      <c r="D191">
        <f t="shared" si="12"/>
        <v>8</v>
      </c>
      <c r="E191">
        <v>1000</v>
      </c>
      <c r="F191">
        <v>49890</v>
      </c>
      <c r="G191">
        <f>workdata!B191</f>
        <v>40298</v>
      </c>
      <c r="H191">
        <f t="shared" si="15"/>
        <v>1</v>
      </c>
      <c r="I191" s="217">
        <f>IFERROR(workdata!B191*1000*AUX!H191/(AUX!K191*50000),0)</f>
        <v>0.84501024730619945</v>
      </c>
      <c r="J191" s="218">
        <f t="shared" si="16"/>
        <v>1</v>
      </c>
      <c r="K191" s="222">
        <f>AVERAGE(workdata!C191:F191)</f>
        <v>953.78725000000009</v>
      </c>
      <c r="L191" s="3">
        <f t="shared" si="17"/>
        <v>805.95999999999992</v>
      </c>
      <c r="M191" s="217">
        <f>IFERROR(IF(workdata!H191&gt;=0.75*MAX(workdata!$H191:$Y191),1,workdata!H191/MAX(workdata!$H191:$Y191)),0)*$H191</f>
        <v>1</v>
      </c>
      <c r="N191" s="217">
        <f>IFERROR(IF(workdata!I191&gt;=0.75*MAX(workdata!$H191:$Y191),1,workdata!I191/MAX(workdata!$H191:$Y191)),0)*$H191</f>
        <v>1</v>
      </c>
      <c r="O191" s="217">
        <f>IFERROR(IF(workdata!J191&gt;=0.75*MAX(workdata!$H191:$Y191),1,workdata!J191/MAX(workdata!$H191:$Y191)),0)*$H191</f>
        <v>1</v>
      </c>
      <c r="P191" s="217">
        <f>IFERROR(IF(workdata!K191&gt;=0.75*MAX(workdata!$H191:$Y191),1,workdata!K191/MAX(workdata!$H191:$Y191)),0)*$H191</f>
        <v>1</v>
      </c>
      <c r="Q191" s="217">
        <f>IFERROR(IF(workdata!L191&gt;=0.75*MAX(workdata!$H191:$Y191),1,workdata!L191/MAX(workdata!$H191:$Y191)),0)*$H191</f>
        <v>1</v>
      </c>
      <c r="R191" s="217">
        <f>IFERROR(IF(workdata!M191&gt;=0.75*MAX(workdata!$H191:$Y191),1,workdata!M191/MAX(workdata!$H191:$Y191)),0)*$H191</f>
        <v>1</v>
      </c>
      <c r="S191" s="217">
        <f>IFERROR(IF(workdata!N191&gt;=0.75*MAX(workdata!$H191:$Y191),1,workdata!N191/MAX(workdata!$H191:$Y191)),0)*$H191</f>
        <v>1</v>
      </c>
      <c r="T191" s="217">
        <f>IFERROR(IF(workdata!O191&gt;=0.75*MAX(workdata!$H191:$Y191),1,workdata!O191/MAX(workdata!$H191:$Y191)),0)*$H191</f>
        <v>1</v>
      </c>
      <c r="U191" s="217">
        <f>IFERROR(IF(workdata!P191&gt;=0.75*MAX(workdata!$H191:$Y191),1,workdata!P191/MAX(workdata!$H191:$Y191)),0)*$H191</f>
        <v>1</v>
      </c>
      <c r="V191" s="217">
        <f>IFERROR(IF(workdata!Q191&gt;=0.75*MAX(workdata!$H191:$Y191),1,workdata!Q191/MAX(workdata!$H191:$Y191)),0)*$H191</f>
        <v>1</v>
      </c>
      <c r="W191" s="217">
        <f>IFERROR(IF(workdata!R191&gt;=0.75*MAX(workdata!$H191:$Y191),1,workdata!R191/MAX(workdata!$H191:$Y191)),0)*$H191</f>
        <v>1</v>
      </c>
      <c r="X191" s="217">
        <f>IFERROR(IF(workdata!S191&gt;=0.75*MAX(workdata!$H191:$Y191),1,workdata!S191/MAX(workdata!$H191:$Y191)),0)*$H191</f>
        <v>1</v>
      </c>
      <c r="Y191" s="217">
        <f>IFERROR(IF(workdata!T191&gt;=0.75*MAX(workdata!$H191:$Y191),1,workdata!T191/MAX(workdata!$H191:$Y191)),0)*$H191</f>
        <v>1</v>
      </c>
      <c r="Z191" s="217">
        <f>IFERROR(IF(workdata!U191&gt;=0.75*MAX(workdata!$H191:$Y191),1,workdata!U191/MAX(workdata!$H191:$Y191)),0)*$H191</f>
        <v>1</v>
      </c>
      <c r="AA191" s="217">
        <f>IFERROR(IF(workdata!V191&gt;=0.75*MAX(workdata!$H191:$Y191),1,workdata!V191/MAX(workdata!$H191:$Y191)),0)*$H191</f>
        <v>1</v>
      </c>
      <c r="AB191" s="217">
        <f>IFERROR(IF(workdata!W191&gt;=0.75*MAX(workdata!$H191:$Y191),1,workdata!W191/MAX(workdata!$H191:$Y191)),0)*$H191</f>
        <v>1</v>
      </c>
      <c r="AC191" s="217">
        <f>IFERROR(IF(workdata!X191&gt;=0.75*MAX(workdata!$H191:$Y191),1,workdata!X191/MAX(workdata!$H191:$Y191)),0)*$H191</f>
        <v>1</v>
      </c>
      <c r="AD191" s="217">
        <f>IFERROR(IF(workdata!Y191&gt;=0.75*MAX(workdata!$H191:$Y191),1,workdata!Y191/MAX(workdata!$H191:$Y191)),0)*$H191</f>
        <v>1</v>
      </c>
    </row>
    <row r="192" spans="1:30" x14ac:dyDescent="0.25">
      <c r="A192" s="1">
        <f>workdata!A192</f>
        <v>45481.791666666664</v>
      </c>
      <c r="B192">
        <f t="shared" si="13"/>
        <v>2024</v>
      </c>
      <c r="C192">
        <f t="shared" si="14"/>
        <v>7</v>
      </c>
      <c r="D192">
        <f t="shared" si="12"/>
        <v>8</v>
      </c>
      <c r="E192">
        <v>1000</v>
      </c>
      <c r="F192">
        <v>49890</v>
      </c>
      <c r="G192">
        <f>workdata!B192</f>
        <v>35701</v>
      </c>
      <c r="H192">
        <f t="shared" si="15"/>
        <v>1</v>
      </c>
      <c r="I192" s="217">
        <f>IFERROR(workdata!B192*1000*AUX!H192/(AUX!K192*50000),0)</f>
        <v>0.83772717140074848</v>
      </c>
      <c r="J192" s="218">
        <f t="shared" si="16"/>
        <v>1</v>
      </c>
      <c r="K192" s="222">
        <f>AVERAGE(workdata!C192:F192)</f>
        <v>852.33</v>
      </c>
      <c r="L192" s="3">
        <f t="shared" si="17"/>
        <v>714.02</v>
      </c>
      <c r="M192" s="217">
        <f>IFERROR(IF(workdata!H192&gt;=0.75*MAX(workdata!$H192:$Y192),1,workdata!H192/MAX(workdata!$H192:$Y192)),0)*$H192</f>
        <v>1</v>
      </c>
      <c r="N192" s="217">
        <f>IFERROR(IF(workdata!I192&gt;=0.75*MAX(workdata!$H192:$Y192),1,workdata!I192/MAX(workdata!$H192:$Y192)),0)*$H192</f>
        <v>1</v>
      </c>
      <c r="O192" s="217">
        <f>IFERROR(IF(workdata!J192&gt;=0.75*MAX(workdata!$H192:$Y192),1,workdata!J192/MAX(workdata!$H192:$Y192)),0)*$H192</f>
        <v>1</v>
      </c>
      <c r="P192" s="217">
        <f>IFERROR(IF(workdata!K192&gt;=0.75*MAX(workdata!$H192:$Y192),1,workdata!K192/MAX(workdata!$H192:$Y192)),0)*$H192</f>
        <v>1</v>
      </c>
      <c r="Q192" s="217">
        <f>IFERROR(IF(workdata!L192&gt;=0.75*MAX(workdata!$H192:$Y192),1,workdata!L192/MAX(workdata!$H192:$Y192)),0)*$H192</f>
        <v>1</v>
      </c>
      <c r="R192" s="217">
        <f>IFERROR(IF(workdata!M192&gt;=0.75*MAX(workdata!$H192:$Y192),1,workdata!M192/MAX(workdata!$H192:$Y192)),0)*$H192</f>
        <v>1</v>
      </c>
      <c r="S192" s="217">
        <f>IFERROR(IF(workdata!N192&gt;=0.75*MAX(workdata!$H192:$Y192),1,workdata!N192/MAX(workdata!$H192:$Y192)),0)*$H192</f>
        <v>1</v>
      </c>
      <c r="T192" s="217">
        <f>IFERROR(IF(workdata!O192&gt;=0.75*MAX(workdata!$H192:$Y192),1,workdata!O192/MAX(workdata!$H192:$Y192)),0)*$H192</f>
        <v>1</v>
      </c>
      <c r="U192" s="217">
        <f>IFERROR(IF(workdata!P192&gt;=0.75*MAX(workdata!$H192:$Y192),1,workdata!P192/MAX(workdata!$H192:$Y192)),0)*$H192</f>
        <v>1</v>
      </c>
      <c r="V192" s="217">
        <f>IFERROR(IF(workdata!Q192&gt;=0.75*MAX(workdata!$H192:$Y192),1,workdata!Q192/MAX(workdata!$H192:$Y192)),0)*$H192</f>
        <v>1</v>
      </c>
      <c r="W192" s="217">
        <f>IFERROR(IF(workdata!R192&gt;=0.75*MAX(workdata!$H192:$Y192),1,workdata!R192/MAX(workdata!$H192:$Y192)),0)*$H192</f>
        <v>1</v>
      </c>
      <c r="X192" s="217">
        <f>IFERROR(IF(workdata!S192&gt;=0.75*MAX(workdata!$H192:$Y192),1,workdata!S192/MAX(workdata!$H192:$Y192)),0)*$H192</f>
        <v>1</v>
      </c>
      <c r="Y192" s="217">
        <f>IFERROR(IF(workdata!T192&gt;=0.75*MAX(workdata!$H192:$Y192),1,workdata!T192/MAX(workdata!$H192:$Y192)),0)*$H192</f>
        <v>1</v>
      </c>
      <c r="Z192" s="217">
        <f>IFERROR(IF(workdata!U192&gt;=0.75*MAX(workdata!$H192:$Y192),1,workdata!U192/MAX(workdata!$H192:$Y192)),0)*$H192</f>
        <v>1</v>
      </c>
      <c r="AA192" s="217">
        <f>IFERROR(IF(workdata!V192&gt;=0.75*MAX(workdata!$H192:$Y192),1,workdata!V192/MAX(workdata!$H192:$Y192)),0)*$H192</f>
        <v>1</v>
      </c>
      <c r="AB192" s="217">
        <f>IFERROR(IF(workdata!W192&gt;=0.75*MAX(workdata!$H192:$Y192),1,workdata!W192/MAX(workdata!$H192:$Y192)),0)*$H192</f>
        <v>1</v>
      </c>
      <c r="AC192" s="217">
        <f>IFERROR(IF(workdata!X192&gt;=0.75*MAX(workdata!$H192:$Y192),1,workdata!X192/MAX(workdata!$H192:$Y192)),0)*$H192</f>
        <v>1</v>
      </c>
      <c r="AD192" s="217">
        <f>IFERROR(IF(workdata!Y192&gt;=0.75*MAX(workdata!$H192:$Y192),1,workdata!Y192/MAX(workdata!$H192:$Y192)),0)*$H192</f>
        <v>1</v>
      </c>
    </row>
    <row r="193" spans="1:30" x14ac:dyDescent="0.25">
      <c r="A193" s="1">
        <f>workdata!A193</f>
        <v>45481.833333333336</v>
      </c>
      <c r="B193">
        <f t="shared" si="13"/>
        <v>2024</v>
      </c>
      <c r="C193">
        <f t="shared" si="14"/>
        <v>7</v>
      </c>
      <c r="D193">
        <f t="shared" si="12"/>
        <v>8</v>
      </c>
      <c r="E193">
        <v>1000</v>
      </c>
      <c r="F193">
        <v>49890</v>
      </c>
      <c r="G193">
        <f>workdata!B193</f>
        <v>15680</v>
      </c>
      <c r="H193">
        <f t="shared" si="15"/>
        <v>1</v>
      </c>
      <c r="I193" s="217">
        <f>IFERROR(workdata!B193*1000*AUX!H193/(AUX!K193*50000),0)</f>
        <v>0.66880930190896426</v>
      </c>
      <c r="J193" s="218">
        <f t="shared" si="16"/>
        <v>1</v>
      </c>
      <c r="K193" s="222">
        <f>AVERAGE(workdata!C193:F193)</f>
        <v>468.89300000000003</v>
      </c>
      <c r="L193" s="3">
        <f t="shared" si="17"/>
        <v>313.60000000000002</v>
      </c>
      <c r="M193" s="217">
        <f>IFERROR(IF(workdata!H193&gt;=0.75*MAX(workdata!$H193:$Y193),1,workdata!H193/MAX(workdata!$H193:$Y193)),0)*$H193</f>
        <v>1</v>
      </c>
      <c r="N193" s="217">
        <f>IFERROR(IF(workdata!I193&gt;=0.75*MAX(workdata!$H193:$Y193),1,workdata!I193/MAX(workdata!$H193:$Y193)),0)*$H193</f>
        <v>1</v>
      </c>
      <c r="O193" s="217">
        <f>IFERROR(IF(workdata!J193&gt;=0.75*MAX(workdata!$H193:$Y193),1,workdata!J193/MAX(workdata!$H193:$Y193)),0)*$H193</f>
        <v>1</v>
      </c>
      <c r="P193" s="217">
        <f>IFERROR(IF(workdata!K193&gt;=0.75*MAX(workdata!$H193:$Y193),1,workdata!K193/MAX(workdata!$H193:$Y193)),0)*$H193</f>
        <v>1</v>
      </c>
      <c r="Q193" s="217">
        <f>IFERROR(IF(workdata!L193&gt;=0.75*MAX(workdata!$H193:$Y193),1,workdata!L193/MAX(workdata!$H193:$Y193)),0)*$H193</f>
        <v>1</v>
      </c>
      <c r="R193" s="217">
        <f>IFERROR(IF(workdata!M193&gt;=0.75*MAX(workdata!$H193:$Y193),1,workdata!M193/MAX(workdata!$H193:$Y193)),0)*$H193</f>
        <v>1</v>
      </c>
      <c r="S193" s="217">
        <f>IFERROR(IF(workdata!N193&gt;=0.75*MAX(workdata!$H193:$Y193),1,workdata!N193/MAX(workdata!$H193:$Y193)),0)*$H193</f>
        <v>1</v>
      </c>
      <c r="T193" s="217">
        <f>IFERROR(IF(workdata!O193&gt;=0.75*MAX(workdata!$H193:$Y193),1,workdata!O193/MAX(workdata!$H193:$Y193)),0)*$H193</f>
        <v>1</v>
      </c>
      <c r="U193" s="217">
        <f>IFERROR(IF(workdata!P193&gt;=0.75*MAX(workdata!$H193:$Y193),1,workdata!P193/MAX(workdata!$H193:$Y193)),0)*$H193</f>
        <v>1</v>
      </c>
      <c r="V193" s="217">
        <f>IFERROR(IF(workdata!Q193&gt;=0.75*MAX(workdata!$H193:$Y193),1,workdata!Q193/MAX(workdata!$H193:$Y193)),0)*$H193</f>
        <v>1</v>
      </c>
      <c r="W193" s="217">
        <f>IFERROR(IF(workdata!R193&gt;=0.75*MAX(workdata!$H193:$Y193),1,workdata!R193/MAX(workdata!$H193:$Y193)),0)*$H193</f>
        <v>1</v>
      </c>
      <c r="X193" s="217">
        <f>IFERROR(IF(workdata!S193&gt;=0.75*MAX(workdata!$H193:$Y193),1,workdata!S193/MAX(workdata!$H193:$Y193)),0)*$H193</f>
        <v>1</v>
      </c>
      <c r="Y193" s="217">
        <f>IFERROR(IF(workdata!T193&gt;=0.75*MAX(workdata!$H193:$Y193),1,workdata!T193/MAX(workdata!$H193:$Y193)),0)*$H193</f>
        <v>1</v>
      </c>
      <c r="Z193" s="217">
        <f>IFERROR(IF(workdata!U193&gt;=0.75*MAX(workdata!$H193:$Y193),1,workdata!U193/MAX(workdata!$H193:$Y193)),0)*$H193</f>
        <v>1</v>
      </c>
      <c r="AA193" s="217">
        <f>IFERROR(IF(workdata!V193&gt;=0.75*MAX(workdata!$H193:$Y193),1,workdata!V193/MAX(workdata!$H193:$Y193)),0)*$H193</f>
        <v>1</v>
      </c>
      <c r="AB193" s="217">
        <f>IFERROR(IF(workdata!W193&gt;=0.75*MAX(workdata!$H193:$Y193),1,workdata!W193/MAX(workdata!$H193:$Y193)),0)*$H193</f>
        <v>1</v>
      </c>
      <c r="AC193" s="217">
        <f>IFERROR(IF(workdata!X193&gt;=0.75*MAX(workdata!$H193:$Y193),1,workdata!X193/MAX(workdata!$H193:$Y193)),0)*$H193</f>
        <v>1</v>
      </c>
      <c r="AD193" s="217">
        <f>IFERROR(IF(workdata!Y193&gt;=0.75*MAX(workdata!$H193:$Y193),1,workdata!Y193/MAX(workdata!$H193:$Y193)),0)*$H193</f>
        <v>1</v>
      </c>
    </row>
    <row r="194" spans="1:30" x14ac:dyDescent="0.25">
      <c r="A194" s="1">
        <f>workdata!A194</f>
        <v>45481.875</v>
      </c>
      <c r="B194">
        <f t="shared" si="13"/>
        <v>2024</v>
      </c>
      <c r="C194">
        <f t="shared" si="14"/>
        <v>7</v>
      </c>
      <c r="D194">
        <f t="shared" si="12"/>
        <v>8</v>
      </c>
      <c r="E194">
        <v>1000</v>
      </c>
      <c r="F194">
        <v>49890</v>
      </c>
      <c r="G194">
        <f>workdata!B194</f>
        <v>1829</v>
      </c>
      <c r="H194">
        <f t="shared" si="15"/>
        <v>0</v>
      </c>
      <c r="I194" s="217">
        <f>IFERROR(workdata!B194*1000*AUX!H194/(AUX!K194*50000),0)</f>
        <v>0</v>
      </c>
      <c r="J194" s="218">
        <f t="shared" si="16"/>
        <v>0</v>
      </c>
      <c r="K194" s="222">
        <f>AVERAGE(workdata!C194:F194)</f>
        <v>59.29</v>
      </c>
      <c r="L194" s="3">
        <f t="shared" si="17"/>
        <v>0</v>
      </c>
      <c r="M194" s="217">
        <f>IFERROR(IF(workdata!H194&gt;=0.75*MAX(workdata!$H194:$Y194),1,workdata!H194/MAX(workdata!$H194:$Y194)),0)*$H194</f>
        <v>0</v>
      </c>
      <c r="N194" s="217">
        <f>IFERROR(IF(workdata!I194&gt;=0.75*MAX(workdata!$H194:$Y194),1,workdata!I194/MAX(workdata!$H194:$Y194)),0)*$H194</f>
        <v>0</v>
      </c>
      <c r="O194" s="217">
        <f>IFERROR(IF(workdata!J194&gt;=0.75*MAX(workdata!$H194:$Y194),1,workdata!J194/MAX(workdata!$H194:$Y194)),0)*$H194</f>
        <v>0</v>
      </c>
      <c r="P194" s="217">
        <f>IFERROR(IF(workdata!K194&gt;=0.75*MAX(workdata!$H194:$Y194),1,workdata!K194/MAX(workdata!$H194:$Y194)),0)*$H194</f>
        <v>0</v>
      </c>
      <c r="Q194" s="217">
        <f>IFERROR(IF(workdata!L194&gt;=0.75*MAX(workdata!$H194:$Y194),1,workdata!L194/MAX(workdata!$H194:$Y194)),0)*$H194</f>
        <v>0</v>
      </c>
      <c r="R194" s="217">
        <f>IFERROR(IF(workdata!M194&gt;=0.75*MAX(workdata!$H194:$Y194),1,workdata!M194/MAX(workdata!$H194:$Y194)),0)*$H194</f>
        <v>0</v>
      </c>
      <c r="S194" s="217">
        <f>IFERROR(IF(workdata!N194&gt;=0.75*MAX(workdata!$H194:$Y194),1,workdata!N194/MAX(workdata!$H194:$Y194)),0)*$H194</f>
        <v>0</v>
      </c>
      <c r="T194" s="217">
        <f>IFERROR(IF(workdata!O194&gt;=0.75*MAX(workdata!$H194:$Y194),1,workdata!O194/MAX(workdata!$H194:$Y194)),0)*$H194</f>
        <v>0</v>
      </c>
      <c r="U194" s="217">
        <f>IFERROR(IF(workdata!P194&gt;=0.75*MAX(workdata!$H194:$Y194),1,workdata!P194/MAX(workdata!$H194:$Y194)),0)*$H194</f>
        <v>0</v>
      </c>
      <c r="V194" s="217">
        <f>IFERROR(IF(workdata!Q194&gt;=0.75*MAX(workdata!$H194:$Y194),1,workdata!Q194/MAX(workdata!$H194:$Y194)),0)*$H194</f>
        <v>0</v>
      </c>
      <c r="W194" s="217">
        <f>IFERROR(IF(workdata!R194&gt;=0.75*MAX(workdata!$H194:$Y194),1,workdata!R194/MAX(workdata!$H194:$Y194)),0)*$H194</f>
        <v>0</v>
      </c>
      <c r="X194" s="217">
        <f>IFERROR(IF(workdata!S194&gt;=0.75*MAX(workdata!$H194:$Y194),1,workdata!S194/MAX(workdata!$H194:$Y194)),0)*$H194</f>
        <v>0</v>
      </c>
      <c r="Y194" s="217">
        <f>IFERROR(IF(workdata!T194&gt;=0.75*MAX(workdata!$H194:$Y194),1,workdata!T194/MAX(workdata!$H194:$Y194)),0)*$H194</f>
        <v>0</v>
      </c>
      <c r="Z194" s="217">
        <f>IFERROR(IF(workdata!U194&gt;=0.75*MAX(workdata!$H194:$Y194),1,workdata!U194/MAX(workdata!$H194:$Y194)),0)*$H194</f>
        <v>0</v>
      </c>
      <c r="AA194" s="217">
        <f>IFERROR(IF(workdata!V194&gt;=0.75*MAX(workdata!$H194:$Y194),1,workdata!V194/MAX(workdata!$H194:$Y194)),0)*$H194</f>
        <v>0</v>
      </c>
      <c r="AB194" s="217">
        <f>IFERROR(IF(workdata!W194&gt;=0.75*MAX(workdata!$H194:$Y194),1,workdata!W194/MAX(workdata!$H194:$Y194)),0)*$H194</f>
        <v>0</v>
      </c>
      <c r="AC194" s="217">
        <f>IFERROR(IF(workdata!X194&gt;=0.75*MAX(workdata!$H194:$Y194),1,workdata!X194/MAX(workdata!$H194:$Y194)),0)*$H194</f>
        <v>0</v>
      </c>
      <c r="AD194" s="217">
        <f>IFERROR(IF(workdata!Y194&gt;=0.75*MAX(workdata!$H194:$Y194),1,workdata!Y194/MAX(workdata!$H194:$Y194)),0)*$H194</f>
        <v>0</v>
      </c>
    </row>
    <row r="195" spans="1:30" x14ac:dyDescent="0.25">
      <c r="A195" s="1">
        <f>workdata!A195</f>
        <v>45481.916666666664</v>
      </c>
      <c r="B195">
        <f t="shared" si="13"/>
        <v>2024</v>
      </c>
      <c r="C195">
        <f t="shared" si="14"/>
        <v>7</v>
      </c>
      <c r="D195">
        <f t="shared" si="12"/>
        <v>8</v>
      </c>
      <c r="E195">
        <v>1000</v>
      </c>
      <c r="F195">
        <v>49890</v>
      </c>
      <c r="G195">
        <f>workdata!B195</f>
        <v>0</v>
      </c>
      <c r="H195">
        <f t="shared" si="15"/>
        <v>0</v>
      </c>
      <c r="I195" s="217">
        <f>IFERROR(workdata!B195*1000*AUX!H195/(AUX!K195*50000),0)</f>
        <v>0</v>
      </c>
      <c r="J195" s="218">
        <f t="shared" si="16"/>
        <v>0</v>
      </c>
      <c r="K195" s="222">
        <f>AVERAGE(workdata!C195:F195)</f>
        <v>0</v>
      </c>
      <c r="L195" s="3">
        <f t="shared" si="17"/>
        <v>0</v>
      </c>
      <c r="M195" s="217">
        <f>IFERROR(IF(workdata!H195&gt;=0.75*MAX(workdata!$H195:$Y195),1,workdata!H195/MAX(workdata!$H195:$Y195)),0)*$H195</f>
        <v>0</v>
      </c>
      <c r="N195" s="217">
        <f>IFERROR(IF(workdata!I195&gt;=0.75*MAX(workdata!$H195:$Y195),1,workdata!I195/MAX(workdata!$H195:$Y195)),0)*$H195</f>
        <v>0</v>
      </c>
      <c r="O195" s="217">
        <f>IFERROR(IF(workdata!J195&gt;=0.75*MAX(workdata!$H195:$Y195),1,workdata!J195/MAX(workdata!$H195:$Y195)),0)*$H195</f>
        <v>0</v>
      </c>
      <c r="P195" s="217">
        <f>IFERROR(IF(workdata!K195&gt;=0.75*MAX(workdata!$H195:$Y195),1,workdata!K195/MAX(workdata!$H195:$Y195)),0)*$H195</f>
        <v>0</v>
      </c>
      <c r="Q195" s="217">
        <f>IFERROR(IF(workdata!L195&gt;=0.75*MAX(workdata!$H195:$Y195),1,workdata!L195/MAX(workdata!$H195:$Y195)),0)*$H195</f>
        <v>0</v>
      </c>
      <c r="R195" s="217">
        <f>IFERROR(IF(workdata!M195&gt;=0.75*MAX(workdata!$H195:$Y195),1,workdata!M195/MAX(workdata!$H195:$Y195)),0)*$H195</f>
        <v>0</v>
      </c>
      <c r="S195" s="217">
        <f>IFERROR(IF(workdata!N195&gt;=0.75*MAX(workdata!$H195:$Y195),1,workdata!N195/MAX(workdata!$H195:$Y195)),0)*$H195</f>
        <v>0</v>
      </c>
      <c r="T195" s="217">
        <f>IFERROR(IF(workdata!O195&gt;=0.75*MAX(workdata!$H195:$Y195),1,workdata!O195/MAX(workdata!$H195:$Y195)),0)*$H195</f>
        <v>0</v>
      </c>
      <c r="U195" s="217">
        <f>IFERROR(IF(workdata!P195&gt;=0.75*MAX(workdata!$H195:$Y195),1,workdata!P195/MAX(workdata!$H195:$Y195)),0)*$H195</f>
        <v>0</v>
      </c>
      <c r="V195" s="217">
        <f>IFERROR(IF(workdata!Q195&gt;=0.75*MAX(workdata!$H195:$Y195),1,workdata!Q195/MAX(workdata!$H195:$Y195)),0)*$H195</f>
        <v>0</v>
      </c>
      <c r="W195" s="217">
        <f>IFERROR(IF(workdata!R195&gt;=0.75*MAX(workdata!$H195:$Y195),1,workdata!R195/MAX(workdata!$H195:$Y195)),0)*$H195</f>
        <v>0</v>
      </c>
      <c r="X195" s="217">
        <f>IFERROR(IF(workdata!S195&gt;=0.75*MAX(workdata!$H195:$Y195),1,workdata!S195/MAX(workdata!$H195:$Y195)),0)*$H195</f>
        <v>0</v>
      </c>
      <c r="Y195" s="217">
        <f>IFERROR(IF(workdata!T195&gt;=0.75*MAX(workdata!$H195:$Y195),1,workdata!T195/MAX(workdata!$H195:$Y195)),0)*$H195</f>
        <v>0</v>
      </c>
      <c r="Z195" s="217">
        <f>IFERROR(IF(workdata!U195&gt;=0.75*MAX(workdata!$H195:$Y195),1,workdata!U195/MAX(workdata!$H195:$Y195)),0)*$H195</f>
        <v>0</v>
      </c>
      <c r="AA195" s="217">
        <f>IFERROR(IF(workdata!V195&gt;=0.75*MAX(workdata!$H195:$Y195),1,workdata!V195/MAX(workdata!$H195:$Y195)),0)*$H195</f>
        <v>0</v>
      </c>
      <c r="AB195" s="217">
        <f>IFERROR(IF(workdata!W195&gt;=0.75*MAX(workdata!$H195:$Y195),1,workdata!W195/MAX(workdata!$H195:$Y195)),0)*$H195</f>
        <v>0</v>
      </c>
      <c r="AC195" s="217">
        <f>IFERROR(IF(workdata!X195&gt;=0.75*MAX(workdata!$H195:$Y195),1,workdata!X195/MAX(workdata!$H195:$Y195)),0)*$H195</f>
        <v>0</v>
      </c>
      <c r="AD195" s="217">
        <f>IFERROR(IF(workdata!Y195&gt;=0.75*MAX(workdata!$H195:$Y195),1,workdata!Y195/MAX(workdata!$H195:$Y195)),0)*$H195</f>
        <v>0</v>
      </c>
    </row>
    <row r="196" spans="1:30" x14ac:dyDescent="0.25">
      <c r="A196" s="1">
        <f>workdata!A196</f>
        <v>45481.958333333336</v>
      </c>
      <c r="B196">
        <f t="shared" si="13"/>
        <v>2024</v>
      </c>
      <c r="C196">
        <f t="shared" si="14"/>
        <v>7</v>
      </c>
      <c r="D196">
        <f t="shared" si="12"/>
        <v>8</v>
      </c>
      <c r="E196">
        <v>1000</v>
      </c>
      <c r="F196">
        <v>49890</v>
      </c>
      <c r="G196">
        <f>workdata!B196</f>
        <v>0</v>
      </c>
      <c r="H196">
        <f t="shared" si="15"/>
        <v>0</v>
      </c>
      <c r="I196" s="217">
        <f>IFERROR(workdata!B196*1000*AUX!H196/(AUX!K196*50000),0)</f>
        <v>0</v>
      </c>
      <c r="J196" s="218">
        <f t="shared" si="16"/>
        <v>0</v>
      </c>
      <c r="K196" s="222">
        <f>AVERAGE(workdata!C196:F196)</f>
        <v>0</v>
      </c>
      <c r="L196" s="3">
        <f t="shared" si="17"/>
        <v>0</v>
      </c>
      <c r="M196" s="217">
        <f>IFERROR(IF(workdata!H196&gt;=0.75*MAX(workdata!$H196:$Y196),1,workdata!H196/MAX(workdata!$H196:$Y196)),0)*$H196</f>
        <v>0</v>
      </c>
      <c r="N196" s="217">
        <f>IFERROR(IF(workdata!I196&gt;=0.75*MAX(workdata!$H196:$Y196),1,workdata!I196/MAX(workdata!$H196:$Y196)),0)*$H196</f>
        <v>0</v>
      </c>
      <c r="O196" s="217">
        <f>IFERROR(IF(workdata!J196&gt;=0.75*MAX(workdata!$H196:$Y196),1,workdata!J196/MAX(workdata!$H196:$Y196)),0)*$H196</f>
        <v>0</v>
      </c>
      <c r="P196" s="217">
        <f>IFERROR(IF(workdata!K196&gt;=0.75*MAX(workdata!$H196:$Y196),1,workdata!K196/MAX(workdata!$H196:$Y196)),0)*$H196</f>
        <v>0</v>
      </c>
      <c r="Q196" s="217">
        <f>IFERROR(IF(workdata!L196&gt;=0.75*MAX(workdata!$H196:$Y196),1,workdata!L196/MAX(workdata!$H196:$Y196)),0)*$H196</f>
        <v>0</v>
      </c>
      <c r="R196" s="217">
        <f>IFERROR(IF(workdata!M196&gt;=0.75*MAX(workdata!$H196:$Y196),1,workdata!M196/MAX(workdata!$H196:$Y196)),0)*$H196</f>
        <v>0</v>
      </c>
      <c r="S196" s="217">
        <f>IFERROR(IF(workdata!N196&gt;=0.75*MAX(workdata!$H196:$Y196),1,workdata!N196/MAX(workdata!$H196:$Y196)),0)*$H196</f>
        <v>0</v>
      </c>
      <c r="T196" s="217">
        <f>IFERROR(IF(workdata!O196&gt;=0.75*MAX(workdata!$H196:$Y196),1,workdata!O196/MAX(workdata!$H196:$Y196)),0)*$H196</f>
        <v>0</v>
      </c>
      <c r="U196" s="217">
        <f>IFERROR(IF(workdata!P196&gt;=0.75*MAX(workdata!$H196:$Y196),1,workdata!P196/MAX(workdata!$H196:$Y196)),0)*$H196</f>
        <v>0</v>
      </c>
      <c r="V196" s="217">
        <f>IFERROR(IF(workdata!Q196&gt;=0.75*MAX(workdata!$H196:$Y196),1,workdata!Q196/MAX(workdata!$H196:$Y196)),0)*$H196</f>
        <v>0</v>
      </c>
      <c r="W196" s="217">
        <f>IFERROR(IF(workdata!R196&gt;=0.75*MAX(workdata!$H196:$Y196),1,workdata!R196/MAX(workdata!$H196:$Y196)),0)*$H196</f>
        <v>0</v>
      </c>
      <c r="X196" s="217">
        <f>IFERROR(IF(workdata!S196&gt;=0.75*MAX(workdata!$H196:$Y196),1,workdata!S196/MAX(workdata!$H196:$Y196)),0)*$H196</f>
        <v>0</v>
      </c>
      <c r="Y196" s="217">
        <f>IFERROR(IF(workdata!T196&gt;=0.75*MAX(workdata!$H196:$Y196),1,workdata!T196/MAX(workdata!$H196:$Y196)),0)*$H196</f>
        <v>0</v>
      </c>
      <c r="Z196" s="217">
        <f>IFERROR(IF(workdata!U196&gt;=0.75*MAX(workdata!$H196:$Y196),1,workdata!U196/MAX(workdata!$H196:$Y196)),0)*$H196</f>
        <v>0</v>
      </c>
      <c r="AA196" s="217">
        <f>IFERROR(IF(workdata!V196&gt;=0.75*MAX(workdata!$H196:$Y196),1,workdata!V196/MAX(workdata!$H196:$Y196)),0)*$H196</f>
        <v>0</v>
      </c>
      <c r="AB196" s="217">
        <f>IFERROR(IF(workdata!W196&gt;=0.75*MAX(workdata!$H196:$Y196),1,workdata!W196/MAX(workdata!$H196:$Y196)),0)*$H196</f>
        <v>0</v>
      </c>
      <c r="AC196" s="217">
        <f>IFERROR(IF(workdata!X196&gt;=0.75*MAX(workdata!$H196:$Y196),1,workdata!X196/MAX(workdata!$H196:$Y196)),0)*$H196</f>
        <v>0</v>
      </c>
      <c r="AD196" s="217">
        <f>IFERROR(IF(workdata!Y196&gt;=0.75*MAX(workdata!$H196:$Y196),1,workdata!Y196/MAX(workdata!$H196:$Y196)),0)*$H196</f>
        <v>0</v>
      </c>
    </row>
    <row r="197" spans="1:30" x14ac:dyDescent="0.25">
      <c r="A197" s="1">
        <f>workdata!A197</f>
        <v>45482</v>
      </c>
      <c r="B197">
        <f t="shared" si="13"/>
        <v>2024</v>
      </c>
      <c r="C197">
        <f t="shared" si="14"/>
        <v>7</v>
      </c>
      <c r="D197">
        <f t="shared" ref="D197:D260" si="18">DAY(A197)</f>
        <v>9</v>
      </c>
      <c r="E197">
        <v>1000</v>
      </c>
      <c r="F197">
        <v>49890</v>
      </c>
      <c r="G197">
        <f>workdata!B197</f>
        <v>0</v>
      </c>
      <c r="H197">
        <f t="shared" si="15"/>
        <v>0</v>
      </c>
      <c r="I197" s="217">
        <f>IFERROR(workdata!B197*1000*AUX!H197/(AUX!K197*50000),0)</f>
        <v>0</v>
      </c>
      <c r="J197" s="218">
        <f t="shared" si="16"/>
        <v>0</v>
      </c>
      <c r="K197" s="222">
        <f>AVERAGE(workdata!C197:F197)</f>
        <v>0</v>
      </c>
      <c r="L197" s="3">
        <f t="shared" si="17"/>
        <v>0</v>
      </c>
      <c r="M197" s="217">
        <f>IFERROR(IF(workdata!H197&gt;=0.75*MAX(workdata!$H197:$Y197),1,workdata!H197/MAX(workdata!$H197:$Y197)),0)*$H197</f>
        <v>0</v>
      </c>
      <c r="N197" s="217">
        <f>IFERROR(IF(workdata!I197&gt;=0.75*MAX(workdata!$H197:$Y197),1,workdata!I197/MAX(workdata!$H197:$Y197)),0)*$H197</f>
        <v>0</v>
      </c>
      <c r="O197" s="217">
        <f>IFERROR(IF(workdata!J197&gt;=0.75*MAX(workdata!$H197:$Y197),1,workdata!J197/MAX(workdata!$H197:$Y197)),0)*$H197</f>
        <v>0</v>
      </c>
      <c r="P197" s="217">
        <f>IFERROR(IF(workdata!K197&gt;=0.75*MAX(workdata!$H197:$Y197),1,workdata!K197/MAX(workdata!$H197:$Y197)),0)*$H197</f>
        <v>0</v>
      </c>
      <c r="Q197" s="217">
        <f>IFERROR(IF(workdata!L197&gt;=0.75*MAX(workdata!$H197:$Y197),1,workdata!L197/MAX(workdata!$H197:$Y197)),0)*$H197</f>
        <v>0</v>
      </c>
      <c r="R197" s="217">
        <f>IFERROR(IF(workdata!M197&gt;=0.75*MAX(workdata!$H197:$Y197),1,workdata!M197/MAX(workdata!$H197:$Y197)),0)*$H197</f>
        <v>0</v>
      </c>
      <c r="S197" s="217">
        <f>IFERROR(IF(workdata!N197&gt;=0.75*MAX(workdata!$H197:$Y197),1,workdata!N197/MAX(workdata!$H197:$Y197)),0)*$H197</f>
        <v>0</v>
      </c>
      <c r="T197" s="217">
        <f>IFERROR(IF(workdata!O197&gt;=0.75*MAX(workdata!$H197:$Y197),1,workdata!O197/MAX(workdata!$H197:$Y197)),0)*$H197</f>
        <v>0</v>
      </c>
      <c r="U197" s="217">
        <f>IFERROR(IF(workdata!P197&gt;=0.75*MAX(workdata!$H197:$Y197),1,workdata!P197/MAX(workdata!$H197:$Y197)),0)*$H197</f>
        <v>0</v>
      </c>
      <c r="V197" s="217">
        <f>IFERROR(IF(workdata!Q197&gt;=0.75*MAX(workdata!$H197:$Y197),1,workdata!Q197/MAX(workdata!$H197:$Y197)),0)*$H197</f>
        <v>0</v>
      </c>
      <c r="W197" s="217">
        <f>IFERROR(IF(workdata!R197&gt;=0.75*MAX(workdata!$H197:$Y197),1,workdata!R197/MAX(workdata!$H197:$Y197)),0)*$H197</f>
        <v>0</v>
      </c>
      <c r="X197" s="217">
        <f>IFERROR(IF(workdata!S197&gt;=0.75*MAX(workdata!$H197:$Y197),1,workdata!S197/MAX(workdata!$H197:$Y197)),0)*$H197</f>
        <v>0</v>
      </c>
      <c r="Y197" s="217">
        <f>IFERROR(IF(workdata!T197&gt;=0.75*MAX(workdata!$H197:$Y197),1,workdata!T197/MAX(workdata!$H197:$Y197)),0)*$H197</f>
        <v>0</v>
      </c>
      <c r="Z197" s="217">
        <f>IFERROR(IF(workdata!U197&gt;=0.75*MAX(workdata!$H197:$Y197),1,workdata!U197/MAX(workdata!$H197:$Y197)),0)*$H197</f>
        <v>0</v>
      </c>
      <c r="AA197" s="217">
        <f>IFERROR(IF(workdata!V197&gt;=0.75*MAX(workdata!$H197:$Y197),1,workdata!V197/MAX(workdata!$H197:$Y197)),0)*$H197</f>
        <v>0</v>
      </c>
      <c r="AB197" s="217">
        <f>IFERROR(IF(workdata!W197&gt;=0.75*MAX(workdata!$H197:$Y197),1,workdata!W197/MAX(workdata!$H197:$Y197)),0)*$H197</f>
        <v>0</v>
      </c>
      <c r="AC197" s="217">
        <f>IFERROR(IF(workdata!X197&gt;=0.75*MAX(workdata!$H197:$Y197),1,workdata!X197/MAX(workdata!$H197:$Y197)),0)*$H197</f>
        <v>0</v>
      </c>
      <c r="AD197" s="217">
        <f>IFERROR(IF(workdata!Y197&gt;=0.75*MAX(workdata!$H197:$Y197),1,workdata!Y197/MAX(workdata!$H197:$Y197)),0)*$H197</f>
        <v>0</v>
      </c>
    </row>
    <row r="198" spans="1:30" x14ac:dyDescent="0.25">
      <c r="A198" s="1">
        <f>workdata!A198</f>
        <v>45482.041666666664</v>
      </c>
      <c r="B198">
        <f t="shared" ref="B198:B261" si="19">YEAR(A198)</f>
        <v>2024</v>
      </c>
      <c r="C198">
        <f t="shared" ref="C198:C261" si="20">MONTH(A198)</f>
        <v>7</v>
      </c>
      <c r="D198">
        <f t="shared" si="18"/>
        <v>9</v>
      </c>
      <c r="E198">
        <v>1000</v>
      </c>
      <c r="F198">
        <v>49890</v>
      </c>
      <c r="G198">
        <f>workdata!B198</f>
        <v>0</v>
      </c>
      <c r="H198">
        <f t="shared" ref="H198:H261" si="21">IF(K198&gt;=100,1,0)</f>
        <v>0</v>
      </c>
      <c r="I198" s="217">
        <f>IFERROR(workdata!B198*1000*AUX!H198/(AUX!K198*50000),0)</f>
        <v>0</v>
      </c>
      <c r="J198" s="218">
        <f t="shared" ref="J198:J261" si="22">AVERAGE(M198:AD198)</f>
        <v>0</v>
      </c>
      <c r="K198" s="222">
        <f>AVERAGE(workdata!C198:F198)</f>
        <v>0</v>
      </c>
      <c r="L198" s="3">
        <f t="shared" ref="L198:L261" si="23">I198*K198</f>
        <v>0</v>
      </c>
      <c r="M198" s="217">
        <f>IFERROR(IF(workdata!H198&gt;=0.75*MAX(workdata!$H198:$Y198),1,workdata!H198/MAX(workdata!$H198:$Y198)),0)*$H198</f>
        <v>0</v>
      </c>
      <c r="N198" s="217">
        <f>IFERROR(IF(workdata!I198&gt;=0.75*MAX(workdata!$H198:$Y198),1,workdata!I198/MAX(workdata!$H198:$Y198)),0)*$H198</f>
        <v>0</v>
      </c>
      <c r="O198" s="217">
        <f>IFERROR(IF(workdata!J198&gt;=0.75*MAX(workdata!$H198:$Y198),1,workdata!J198/MAX(workdata!$H198:$Y198)),0)*$H198</f>
        <v>0</v>
      </c>
      <c r="P198" s="217">
        <f>IFERROR(IF(workdata!K198&gt;=0.75*MAX(workdata!$H198:$Y198),1,workdata!K198/MAX(workdata!$H198:$Y198)),0)*$H198</f>
        <v>0</v>
      </c>
      <c r="Q198" s="217">
        <f>IFERROR(IF(workdata!L198&gt;=0.75*MAX(workdata!$H198:$Y198),1,workdata!L198/MAX(workdata!$H198:$Y198)),0)*$H198</f>
        <v>0</v>
      </c>
      <c r="R198" s="217">
        <f>IFERROR(IF(workdata!M198&gt;=0.75*MAX(workdata!$H198:$Y198),1,workdata!M198/MAX(workdata!$H198:$Y198)),0)*$H198</f>
        <v>0</v>
      </c>
      <c r="S198" s="217">
        <f>IFERROR(IF(workdata!N198&gt;=0.75*MAX(workdata!$H198:$Y198),1,workdata!N198/MAX(workdata!$H198:$Y198)),0)*$H198</f>
        <v>0</v>
      </c>
      <c r="T198" s="217">
        <f>IFERROR(IF(workdata!O198&gt;=0.75*MAX(workdata!$H198:$Y198),1,workdata!O198/MAX(workdata!$H198:$Y198)),0)*$H198</f>
        <v>0</v>
      </c>
      <c r="U198" s="217">
        <f>IFERROR(IF(workdata!P198&gt;=0.75*MAX(workdata!$H198:$Y198),1,workdata!P198/MAX(workdata!$H198:$Y198)),0)*$H198</f>
        <v>0</v>
      </c>
      <c r="V198" s="217">
        <f>IFERROR(IF(workdata!Q198&gt;=0.75*MAX(workdata!$H198:$Y198),1,workdata!Q198/MAX(workdata!$H198:$Y198)),0)*$H198</f>
        <v>0</v>
      </c>
      <c r="W198" s="217">
        <f>IFERROR(IF(workdata!R198&gt;=0.75*MAX(workdata!$H198:$Y198),1,workdata!R198/MAX(workdata!$H198:$Y198)),0)*$H198</f>
        <v>0</v>
      </c>
      <c r="X198" s="217">
        <f>IFERROR(IF(workdata!S198&gt;=0.75*MAX(workdata!$H198:$Y198),1,workdata!S198/MAX(workdata!$H198:$Y198)),0)*$H198</f>
        <v>0</v>
      </c>
      <c r="Y198" s="217">
        <f>IFERROR(IF(workdata!T198&gt;=0.75*MAX(workdata!$H198:$Y198),1,workdata!T198/MAX(workdata!$H198:$Y198)),0)*$H198</f>
        <v>0</v>
      </c>
      <c r="Z198" s="217">
        <f>IFERROR(IF(workdata!U198&gt;=0.75*MAX(workdata!$H198:$Y198),1,workdata!U198/MAX(workdata!$H198:$Y198)),0)*$H198</f>
        <v>0</v>
      </c>
      <c r="AA198" s="217">
        <f>IFERROR(IF(workdata!V198&gt;=0.75*MAX(workdata!$H198:$Y198),1,workdata!V198/MAX(workdata!$H198:$Y198)),0)*$H198</f>
        <v>0</v>
      </c>
      <c r="AB198" s="217">
        <f>IFERROR(IF(workdata!W198&gt;=0.75*MAX(workdata!$H198:$Y198),1,workdata!W198/MAX(workdata!$H198:$Y198)),0)*$H198</f>
        <v>0</v>
      </c>
      <c r="AC198" s="217">
        <f>IFERROR(IF(workdata!X198&gt;=0.75*MAX(workdata!$H198:$Y198),1,workdata!X198/MAX(workdata!$H198:$Y198)),0)*$H198</f>
        <v>0</v>
      </c>
      <c r="AD198" s="217">
        <f>IFERROR(IF(workdata!Y198&gt;=0.75*MAX(workdata!$H198:$Y198),1,workdata!Y198/MAX(workdata!$H198:$Y198)),0)*$H198</f>
        <v>0</v>
      </c>
    </row>
    <row r="199" spans="1:30" x14ac:dyDescent="0.25">
      <c r="A199" s="1">
        <f>workdata!A199</f>
        <v>45482.083333333336</v>
      </c>
      <c r="B199">
        <f t="shared" si="19"/>
        <v>2024</v>
      </c>
      <c r="C199">
        <f t="shared" si="20"/>
        <v>7</v>
      </c>
      <c r="D199">
        <f t="shared" si="18"/>
        <v>9</v>
      </c>
      <c r="E199">
        <v>1000</v>
      </c>
      <c r="F199">
        <v>49890</v>
      </c>
      <c r="G199">
        <f>workdata!B199</f>
        <v>0</v>
      </c>
      <c r="H199">
        <f t="shared" si="21"/>
        <v>0</v>
      </c>
      <c r="I199" s="217">
        <f>IFERROR(workdata!B199*1000*AUX!H199/(AUX!K199*50000),0)</f>
        <v>0</v>
      </c>
      <c r="J199" s="218">
        <f t="shared" si="22"/>
        <v>0</v>
      </c>
      <c r="K199" s="222">
        <f>AVERAGE(workdata!C199:F199)</f>
        <v>0</v>
      </c>
      <c r="L199" s="3">
        <f t="shared" si="23"/>
        <v>0</v>
      </c>
      <c r="M199" s="217">
        <f>IFERROR(IF(workdata!H199&gt;=0.75*MAX(workdata!$H199:$Y199),1,workdata!H199/MAX(workdata!$H199:$Y199)),0)*$H199</f>
        <v>0</v>
      </c>
      <c r="N199" s="217">
        <f>IFERROR(IF(workdata!I199&gt;=0.75*MAX(workdata!$H199:$Y199),1,workdata!I199/MAX(workdata!$H199:$Y199)),0)*$H199</f>
        <v>0</v>
      </c>
      <c r="O199" s="217">
        <f>IFERROR(IF(workdata!J199&gt;=0.75*MAX(workdata!$H199:$Y199),1,workdata!J199/MAX(workdata!$H199:$Y199)),0)*$H199</f>
        <v>0</v>
      </c>
      <c r="P199" s="217">
        <f>IFERROR(IF(workdata!K199&gt;=0.75*MAX(workdata!$H199:$Y199),1,workdata!K199/MAX(workdata!$H199:$Y199)),0)*$H199</f>
        <v>0</v>
      </c>
      <c r="Q199" s="217">
        <f>IFERROR(IF(workdata!L199&gt;=0.75*MAX(workdata!$H199:$Y199),1,workdata!L199/MAX(workdata!$H199:$Y199)),0)*$H199</f>
        <v>0</v>
      </c>
      <c r="R199" s="217">
        <f>IFERROR(IF(workdata!M199&gt;=0.75*MAX(workdata!$H199:$Y199),1,workdata!M199/MAX(workdata!$H199:$Y199)),0)*$H199</f>
        <v>0</v>
      </c>
      <c r="S199" s="217">
        <f>IFERROR(IF(workdata!N199&gt;=0.75*MAX(workdata!$H199:$Y199),1,workdata!N199/MAX(workdata!$H199:$Y199)),0)*$H199</f>
        <v>0</v>
      </c>
      <c r="T199" s="217">
        <f>IFERROR(IF(workdata!O199&gt;=0.75*MAX(workdata!$H199:$Y199),1,workdata!O199/MAX(workdata!$H199:$Y199)),0)*$H199</f>
        <v>0</v>
      </c>
      <c r="U199" s="217">
        <f>IFERROR(IF(workdata!P199&gt;=0.75*MAX(workdata!$H199:$Y199),1,workdata!P199/MAX(workdata!$H199:$Y199)),0)*$H199</f>
        <v>0</v>
      </c>
      <c r="V199" s="217">
        <f>IFERROR(IF(workdata!Q199&gt;=0.75*MAX(workdata!$H199:$Y199),1,workdata!Q199/MAX(workdata!$H199:$Y199)),0)*$H199</f>
        <v>0</v>
      </c>
      <c r="W199" s="217">
        <f>IFERROR(IF(workdata!R199&gt;=0.75*MAX(workdata!$H199:$Y199),1,workdata!R199/MAX(workdata!$H199:$Y199)),0)*$H199</f>
        <v>0</v>
      </c>
      <c r="X199" s="217">
        <f>IFERROR(IF(workdata!S199&gt;=0.75*MAX(workdata!$H199:$Y199),1,workdata!S199/MAX(workdata!$H199:$Y199)),0)*$H199</f>
        <v>0</v>
      </c>
      <c r="Y199" s="217">
        <f>IFERROR(IF(workdata!T199&gt;=0.75*MAX(workdata!$H199:$Y199),1,workdata!T199/MAX(workdata!$H199:$Y199)),0)*$H199</f>
        <v>0</v>
      </c>
      <c r="Z199" s="217">
        <f>IFERROR(IF(workdata!U199&gt;=0.75*MAX(workdata!$H199:$Y199),1,workdata!U199/MAX(workdata!$H199:$Y199)),0)*$H199</f>
        <v>0</v>
      </c>
      <c r="AA199" s="217">
        <f>IFERROR(IF(workdata!V199&gt;=0.75*MAX(workdata!$H199:$Y199),1,workdata!V199/MAX(workdata!$H199:$Y199)),0)*$H199</f>
        <v>0</v>
      </c>
      <c r="AB199" s="217">
        <f>IFERROR(IF(workdata!W199&gt;=0.75*MAX(workdata!$H199:$Y199),1,workdata!W199/MAX(workdata!$H199:$Y199)),0)*$H199</f>
        <v>0</v>
      </c>
      <c r="AC199" s="217">
        <f>IFERROR(IF(workdata!X199&gt;=0.75*MAX(workdata!$H199:$Y199),1,workdata!X199/MAX(workdata!$H199:$Y199)),0)*$H199</f>
        <v>0</v>
      </c>
      <c r="AD199" s="217">
        <f>IFERROR(IF(workdata!Y199&gt;=0.75*MAX(workdata!$H199:$Y199),1,workdata!Y199/MAX(workdata!$H199:$Y199)),0)*$H199</f>
        <v>0</v>
      </c>
    </row>
    <row r="200" spans="1:30" x14ac:dyDescent="0.25">
      <c r="A200" s="1">
        <f>workdata!A200</f>
        <v>45482.125</v>
      </c>
      <c r="B200">
        <f t="shared" si="19"/>
        <v>2024</v>
      </c>
      <c r="C200">
        <f t="shared" si="20"/>
        <v>7</v>
      </c>
      <c r="D200">
        <f t="shared" si="18"/>
        <v>9</v>
      </c>
      <c r="E200">
        <v>1000</v>
      </c>
      <c r="F200">
        <v>49890</v>
      </c>
      <c r="G200">
        <f>workdata!B200</f>
        <v>0</v>
      </c>
      <c r="H200">
        <f t="shared" si="21"/>
        <v>0</v>
      </c>
      <c r="I200" s="217">
        <f>IFERROR(workdata!B200*1000*AUX!H200/(AUX!K200*50000),0)</f>
        <v>0</v>
      </c>
      <c r="J200" s="218">
        <f t="shared" si="22"/>
        <v>0</v>
      </c>
      <c r="K200" s="222">
        <f>AVERAGE(workdata!C200:F200)</f>
        <v>0</v>
      </c>
      <c r="L200" s="3">
        <f t="shared" si="23"/>
        <v>0</v>
      </c>
      <c r="M200" s="217">
        <f>IFERROR(IF(workdata!H200&gt;=0.75*MAX(workdata!$H200:$Y200),1,workdata!H200/MAX(workdata!$H200:$Y200)),0)*$H200</f>
        <v>0</v>
      </c>
      <c r="N200" s="217">
        <f>IFERROR(IF(workdata!I200&gt;=0.75*MAX(workdata!$H200:$Y200),1,workdata!I200/MAX(workdata!$H200:$Y200)),0)*$H200</f>
        <v>0</v>
      </c>
      <c r="O200" s="217">
        <f>IFERROR(IF(workdata!J200&gt;=0.75*MAX(workdata!$H200:$Y200),1,workdata!J200/MAX(workdata!$H200:$Y200)),0)*$H200</f>
        <v>0</v>
      </c>
      <c r="P200" s="217">
        <f>IFERROR(IF(workdata!K200&gt;=0.75*MAX(workdata!$H200:$Y200),1,workdata!K200/MAX(workdata!$H200:$Y200)),0)*$H200</f>
        <v>0</v>
      </c>
      <c r="Q200" s="217">
        <f>IFERROR(IF(workdata!L200&gt;=0.75*MAX(workdata!$H200:$Y200),1,workdata!L200/MAX(workdata!$H200:$Y200)),0)*$H200</f>
        <v>0</v>
      </c>
      <c r="R200" s="217">
        <f>IFERROR(IF(workdata!M200&gt;=0.75*MAX(workdata!$H200:$Y200),1,workdata!M200/MAX(workdata!$H200:$Y200)),0)*$H200</f>
        <v>0</v>
      </c>
      <c r="S200" s="217">
        <f>IFERROR(IF(workdata!N200&gt;=0.75*MAX(workdata!$H200:$Y200),1,workdata!N200/MAX(workdata!$H200:$Y200)),0)*$H200</f>
        <v>0</v>
      </c>
      <c r="T200" s="217">
        <f>IFERROR(IF(workdata!O200&gt;=0.75*MAX(workdata!$H200:$Y200),1,workdata!O200/MAX(workdata!$H200:$Y200)),0)*$H200</f>
        <v>0</v>
      </c>
      <c r="U200" s="217">
        <f>IFERROR(IF(workdata!P200&gt;=0.75*MAX(workdata!$H200:$Y200),1,workdata!P200/MAX(workdata!$H200:$Y200)),0)*$H200</f>
        <v>0</v>
      </c>
      <c r="V200" s="217">
        <f>IFERROR(IF(workdata!Q200&gt;=0.75*MAX(workdata!$H200:$Y200),1,workdata!Q200/MAX(workdata!$H200:$Y200)),0)*$H200</f>
        <v>0</v>
      </c>
      <c r="W200" s="217">
        <f>IFERROR(IF(workdata!R200&gt;=0.75*MAX(workdata!$H200:$Y200),1,workdata!R200/MAX(workdata!$H200:$Y200)),0)*$H200</f>
        <v>0</v>
      </c>
      <c r="X200" s="217">
        <f>IFERROR(IF(workdata!S200&gt;=0.75*MAX(workdata!$H200:$Y200),1,workdata!S200/MAX(workdata!$H200:$Y200)),0)*$H200</f>
        <v>0</v>
      </c>
      <c r="Y200" s="217">
        <f>IFERROR(IF(workdata!T200&gt;=0.75*MAX(workdata!$H200:$Y200),1,workdata!T200/MAX(workdata!$H200:$Y200)),0)*$H200</f>
        <v>0</v>
      </c>
      <c r="Z200" s="217">
        <f>IFERROR(IF(workdata!U200&gt;=0.75*MAX(workdata!$H200:$Y200),1,workdata!U200/MAX(workdata!$H200:$Y200)),0)*$H200</f>
        <v>0</v>
      </c>
      <c r="AA200" s="217">
        <f>IFERROR(IF(workdata!V200&gt;=0.75*MAX(workdata!$H200:$Y200),1,workdata!V200/MAX(workdata!$H200:$Y200)),0)*$H200</f>
        <v>0</v>
      </c>
      <c r="AB200" s="217">
        <f>IFERROR(IF(workdata!W200&gt;=0.75*MAX(workdata!$H200:$Y200),1,workdata!W200/MAX(workdata!$H200:$Y200)),0)*$H200</f>
        <v>0</v>
      </c>
      <c r="AC200" s="217">
        <f>IFERROR(IF(workdata!X200&gt;=0.75*MAX(workdata!$H200:$Y200),1,workdata!X200/MAX(workdata!$H200:$Y200)),0)*$H200</f>
        <v>0</v>
      </c>
      <c r="AD200" s="217">
        <f>IFERROR(IF(workdata!Y200&gt;=0.75*MAX(workdata!$H200:$Y200),1,workdata!Y200/MAX(workdata!$H200:$Y200)),0)*$H200</f>
        <v>0</v>
      </c>
    </row>
    <row r="201" spans="1:30" x14ac:dyDescent="0.25">
      <c r="A201" s="1">
        <f>workdata!A201</f>
        <v>45482.166666666664</v>
      </c>
      <c r="B201">
        <f t="shared" si="19"/>
        <v>2024</v>
      </c>
      <c r="C201">
        <f t="shared" si="20"/>
        <v>7</v>
      </c>
      <c r="D201">
        <f t="shared" si="18"/>
        <v>9</v>
      </c>
      <c r="E201">
        <v>1000</v>
      </c>
      <c r="F201">
        <v>49890</v>
      </c>
      <c r="G201">
        <f>workdata!B201</f>
        <v>0</v>
      </c>
      <c r="H201">
        <f t="shared" si="21"/>
        <v>0</v>
      </c>
      <c r="I201" s="217">
        <f>IFERROR(workdata!B201*1000*AUX!H201/(AUX!K201*50000),0)</f>
        <v>0</v>
      </c>
      <c r="J201" s="218">
        <f t="shared" si="22"/>
        <v>0</v>
      </c>
      <c r="K201" s="222">
        <f>AVERAGE(workdata!C201:F201)</f>
        <v>0</v>
      </c>
      <c r="L201" s="3">
        <f t="shared" si="23"/>
        <v>0</v>
      </c>
      <c r="M201" s="217">
        <f>IFERROR(IF(workdata!H201&gt;=0.75*MAX(workdata!$H201:$Y201),1,workdata!H201/MAX(workdata!$H201:$Y201)),0)*$H201</f>
        <v>0</v>
      </c>
      <c r="N201" s="217">
        <f>IFERROR(IF(workdata!I201&gt;=0.75*MAX(workdata!$H201:$Y201),1,workdata!I201/MAX(workdata!$H201:$Y201)),0)*$H201</f>
        <v>0</v>
      </c>
      <c r="O201" s="217">
        <f>IFERROR(IF(workdata!J201&gt;=0.75*MAX(workdata!$H201:$Y201),1,workdata!J201/MAX(workdata!$H201:$Y201)),0)*$H201</f>
        <v>0</v>
      </c>
      <c r="P201" s="217">
        <f>IFERROR(IF(workdata!K201&gt;=0.75*MAX(workdata!$H201:$Y201),1,workdata!K201/MAX(workdata!$H201:$Y201)),0)*$H201</f>
        <v>0</v>
      </c>
      <c r="Q201" s="217">
        <f>IFERROR(IF(workdata!L201&gt;=0.75*MAX(workdata!$H201:$Y201),1,workdata!L201/MAX(workdata!$H201:$Y201)),0)*$H201</f>
        <v>0</v>
      </c>
      <c r="R201" s="217">
        <f>IFERROR(IF(workdata!M201&gt;=0.75*MAX(workdata!$H201:$Y201),1,workdata!M201/MAX(workdata!$H201:$Y201)),0)*$H201</f>
        <v>0</v>
      </c>
      <c r="S201" s="217">
        <f>IFERROR(IF(workdata!N201&gt;=0.75*MAX(workdata!$H201:$Y201),1,workdata!N201/MAX(workdata!$H201:$Y201)),0)*$H201</f>
        <v>0</v>
      </c>
      <c r="T201" s="217">
        <f>IFERROR(IF(workdata!O201&gt;=0.75*MAX(workdata!$H201:$Y201),1,workdata!O201/MAX(workdata!$H201:$Y201)),0)*$H201</f>
        <v>0</v>
      </c>
      <c r="U201" s="217">
        <f>IFERROR(IF(workdata!P201&gt;=0.75*MAX(workdata!$H201:$Y201),1,workdata!P201/MAX(workdata!$H201:$Y201)),0)*$H201</f>
        <v>0</v>
      </c>
      <c r="V201" s="217">
        <f>IFERROR(IF(workdata!Q201&gt;=0.75*MAX(workdata!$H201:$Y201),1,workdata!Q201/MAX(workdata!$H201:$Y201)),0)*$H201</f>
        <v>0</v>
      </c>
      <c r="W201" s="217">
        <f>IFERROR(IF(workdata!R201&gt;=0.75*MAX(workdata!$H201:$Y201),1,workdata!R201/MAX(workdata!$H201:$Y201)),0)*$H201</f>
        <v>0</v>
      </c>
      <c r="X201" s="217">
        <f>IFERROR(IF(workdata!S201&gt;=0.75*MAX(workdata!$H201:$Y201),1,workdata!S201/MAX(workdata!$H201:$Y201)),0)*$H201</f>
        <v>0</v>
      </c>
      <c r="Y201" s="217">
        <f>IFERROR(IF(workdata!T201&gt;=0.75*MAX(workdata!$H201:$Y201),1,workdata!T201/MAX(workdata!$H201:$Y201)),0)*$H201</f>
        <v>0</v>
      </c>
      <c r="Z201" s="217">
        <f>IFERROR(IF(workdata!U201&gt;=0.75*MAX(workdata!$H201:$Y201),1,workdata!U201/MAX(workdata!$H201:$Y201)),0)*$H201</f>
        <v>0</v>
      </c>
      <c r="AA201" s="217">
        <f>IFERROR(IF(workdata!V201&gt;=0.75*MAX(workdata!$H201:$Y201),1,workdata!V201/MAX(workdata!$H201:$Y201)),0)*$H201</f>
        <v>0</v>
      </c>
      <c r="AB201" s="217">
        <f>IFERROR(IF(workdata!W201&gt;=0.75*MAX(workdata!$H201:$Y201),1,workdata!W201/MAX(workdata!$H201:$Y201)),0)*$H201</f>
        <v>0</v>
      </c>
      <c r="AC201" s="217">
        <f>IFERROR(IF(workdata!X201&gt;=0.75*MAX(workdata!$H201:$Y201),1,workdata!X201/MAX(workdata!$H201:$Y201)),0)*$H201</f>
        <v>0</v>
      </c>
      <c r="AD201" s="217">
        <f>IFERROR(IF(workdata!Y201&gt;=0.75*MAX(workdata!$H201:$Y201),1,workdata!Y201/MAX(workdata!$H201:$Y201)),0)*$H201</f>
        <v>0</v>
      </c>
    </row>
    <row r="202" spans="1:30" x14ac:dyDescent="0.25">
      <c r="A202" s="1">
        <f>workdata!A202</f>
        <v>45482.208333333336</v>
      </c>
      <c r="B202">
        <f t="shared" si="19"/>
        <v>2024</v>
      </c>
      <c r="C202">
        <f t="shared" si="20"/>
        <v>7</v>
      </c>
      <c r="D202">
        <f t="shared" si="18"/>
        <v>9</v>
      </c>
      <c r="E202">
        <v>1000</v>
      </c>
      <c r="F202">
        <v>49890</v>
      </c>
      <c r="G202">
        <f>workdata!B202</f>
        <v>0</v>
      </c>
      <c r="H202">
        <f t="shared" si="21"/>
        <v>0</v>
      </c>
      <c r="I202" s="217">
        <f>IFERROR(workdata!B202*1000*AUX!H202/(AUX!K202*50000),0)</f>
        <v>0</v>
      </c>
      <c r="J202" s="218">
        <f t="shared" si="22"/>
        <v>0</v>
      </c>
      <c r="K202" s="222">
        <f>AVERAGE(workdata!C202:F202)</f>
        <v>0</v>
      </c>
      <c r="L202" s="3">
        <f t="shared" si="23"/>
        <v>0</v>
      </c>
      <c r="M202" s="217">
        <f>IFERROR(IF(workdata!H202&gt;=0.75*MAX(workdata!$H202:$Y202),1,workdata!H202/MAX(workdata!$H202:$Y202)),0)*$H202</f>
        <v>0</v>
      </c>
      <c r="N202" s="217">
        <f>IFERROR(IF(workdata!I202&gt;=0.75*MAX(workdata!$H202:$Y202),1,workdata!I202/MAX(workdata!$H202:$Y202)),0)*$H202</f>
        <v>0</v>
      </c>
      <c r="O202" s="217">
        <f>IFERROR(IF(workdata!J202&gt;=0.75*MAX(workdata!$H202:$Y202),1,workdata!J202/MAX(workdata!$H202:$Y202)),0)*$H202</f>
        <v>0</v>
      </c>
      <c r="P202" s="217">
        <f>IFERROR(IF(workdata!K202&gt;=0.75*MAX(workdata!$H202:$Y202),1,workdata!K202/MAX(workdata!$H202:$Y202)),0)*$H202</f>
        <v>0</v>
      </c>
      <c r="Q202" s="217">
        <f>IFERROR(IF(workdata!L202&gt;=0.75*MAX(workdata!$H202:$Y202),1,workdata!L202/MAX(workdata!$H202:$Y202)),0)*$H202</f>
        <v>0</v>
      </c>
      <c r="R202" s="217">
        <f>IFERROR(IF(workdata!M202&gt;=0.75*MAX(workdata!$H202:$Y202),1,workdata!M202/MAX(workdata!$H202:$Y202)),0)*$H202</f>
        <v>0</v>
      </c>
      <c r="S202" s="217">
        <f>IFERROR(IF(workdata!N202&gt;=0.75*MAX(workdata!$H202:$Y202),1,workdata!N202/MAX(workdata!$H202:$Y202)),0)*$H202</f>
        <v>0</v>
      </c>
      <c r="T202" s="217">
        <f>IFERROR(IF(workdata!O202&gt;=0.75*MAX(workdata!$H202:$Y202),1,workdata!O202/MAX(workdata!$H202:$Y202)),0)*$H202</f>
        <v>0</v>
      </c>
      <c r="U202" s="217">
        <f>IFERROR(IF(workdata!P202&gt;=0.75*MAX(workdata!$H202:$Y202),1,workdata!P202/MAX(workdata!$H202:$Y202)),0)*$H202</f>
        <v>0</v>
      </c>
      <c r="V202" s="217">
        <f>IFERROR(IF(workdata!Q202&gt;=0.75*MAX(workdata!$H202:$Y202),1,workdata!Q202/MAX(workdata!$H202:$Y202)),0)*$H202</f>
        <v>0</v>
      </c>
      <c r="W202" s="217">
        <f>IFERROR(IF(workdata!R202&gt;=0.75*MAX(workdata!$H202:$Y202),1,workdata!R202/MAX(workdata!$H202:$Y202)),0)*$H202</f>
        <v>0</v>
      </c>
      <c r="X202" s="217">
        <f>IFERROR(IF(workdata!S202&gt;=0.75*MAX(workdata!$H202:$Y202),1,workdata!S202/MAX(workdata!$H202:$Y202)),0)*$H202</f>
        <v>0</v>
      </c>
      <c r="Y202" s="217">
        <f>IFERROR(IF(workdata!T202&gt;=0.75*MAX(workdata!$H202:$Y202),1,workdata!T202/MAX(workdata!$H202:$Y202)),0)*$H202</f>
        <v>0</v>
      </c>
      <c r="Z202" s="217">
        <f>IFERROR(IF(workdata!U202&gt;=0.75*MAX(workdata!$H202:$Y202),1,workdata!U202/MAX(workdata!$H202:$Y202)),0)*$H202</f>
        <v>0</v>
      </c>
      <c r="AA202" s="217">
        <f>IFERROR(IF(workdata!V202&gt;=0.75*MAX(workdata!$H202:$Y202),1,workdata!V202/MAX(workdata!$H202:$Y202)),0)*$H202</f>
        <v>0</v>
      </c>
      <c r="AB202" s="217">
        <f>IFERROR(IF(workdata!W202&gt;=0.75*MAX(workdata!$H202:$Y202),1,workdata!W202/MAX(workdata!$H202:$Y202)),0)*$H202</f>
        <v>0</v>
      </c>
      <c r="AC202" s="217">
        <f>IFERROR(IF(workdata!X202&gt;=0.75*MAX(workdata!$H202:$Y202),1,workdata!X202/MAX(workdata!$H202:$Y202)),0)*$H202</f>
        <v>0</v>
      </c>
      <c r="AD202" s="217">
        <f>IFERROR(IF(workdata!Y202&gt;=0.75*MAX(workdata!$H202:$Y202),1,workdata!Y202/MAX(workdata!$H202:$Y202)),0)*$H202</f>
        <v>0</v>
      </c>
    </row>
    <row r="203" spans="1:30" x14ac:dyDescent="0.25">
      <c r="A203" s="1">
        <f>workdata!A203</f>
        <v>45482.25</v>
      </c>
      <c r="B203">
        <f t="shared" si="19"/>
        <v>2024</v>
      </c>
      <c r="C203">
        <f t="shared" si="20"/>
        <v>7</v>
      </c>
      <c r="D203">
        <f t="shared" si="18"/>
        <v>9</v>
      </c>
      <c r="E203">
        <v>1000</v>
      </c>
      <c r="F203">
        <v>49890</v>
      </c>
      <c r="G203">
        <f>workdata!B203</f>
        <v>0</v>
      </c>
      <c r="H203">
        <f t="shared" si="21"/>
        <v>0</v>
      </c>
      <c r="I203" s="217">
        <f>IFERROR(workdata!B203*1000*AUX!H203/(AUX!K203*50000),0)</f>
        <v>0</v>
      </c>
      <c r="J203" s="218">
        <f t="shared" si="22"/>
        <v>0</v>
      </c>
      <c r="K203" s="222">
        <f>AVERAGE(workdata!C203:F203)</f>
        <v>0</v>
      </c>
      <c r="L203" s="3">
        <f t="shared" si="23"/>
        <v>0</v>
      </c>
      <c r="M203" s="217">
        <f>IFERROR(IF(workdata!H203&gt;=0.75*MAX(workdata!$H203:$Y203),1,workdata!H203/MAX(workdata!$H203:$Y203)),0)*$H203</f>
        <v>0</v>
      </c>
      <c r="N203" s="217">
        <f>IFERROR(IF(workdata!I203&gt;=0.75*MAX(workdata!$H203:$Y203),1,workdata!I203/MAX(workdata!$H203:$Y203)),0)*$H203</f>
        <v>0</v>
      </c>
      <c r="O203" s="217">
        <f>IFERROR(IF(workdata!J203&gt;=0.75*MAX(workdata!$H203:$Y203),1,workdata!J203/MAX(workdata!$H203:$Y203)),0)*$H203</f>
        <v>0</v>
      </c>
      <c r="P203" s="217">
        <f>IFERROR(IF(workdata!K203&gt;=0.75*MAX(workdata!$H203:$Y203),1,workdata!K203/MAX(workdata!$H203:$Y203)),0)*$H203</f>
        <v>0</v>
      </c>
      <c r="Q203" s="217">
        <f>IFERROR(IF(workdata!L203&gt;=0.75*MAX(workdata!$H203:$Y203),1,workdata!L203/MAX(workdata!$H203:$Y203)),0)*$H203</f>
        <v>0</v>
      </c>
      <c r="R203" s="217">
        <f>IFERROR(IF(workdata!M203&gt;=0.75*MAX(workdata!$H203:$Y203),1,workdata!M203/MAX(workdata!$H203:$Y203)),0)*$H203</f>
        <v>0</v>
      </c>
      <c r="S203" s="217">
        <f>IFERROR(IF(workdata!N203&gt;=0.75*MAX(workdata!$H203:$Y203),1,workdata!N203/MAX(workdata!$H203:$Y203)),0)*$H203</f>
        <v>0</v>
      </c>
      <c r="T203" s="217">
        <f>IFERROR(IF(workdata!O203&gt;=0.75*MAX(workdata!$H203:$Y203),1,workdata!O203/MAX(workdata!$H203:$Y203)),0)*$H203</f>
        <v>0</v>
      </c>
      <c r="U203" s="217">
        <f>IFERROR(IF(workdata!P203&gt;=0.75*MAX(workdata!$H203:$Y203),1,workdata!P203/MAX(workdata!$H203:$Y203)),0)*$H203</f>
        <v>0</v>
      </c>
      <c r="V203" s="217">
        <f>IFERROR(IF(workdata!Q203&gt;=0.75*MAX(workdata!$H203:$Y203),1,workdata!Q203/MAX(workdata!$H203:$Y203)),0)*$H203</f>
        <v>0</v>
      </c>
      <c r="W203" s="217">
        <f>IFERROR(IF(workdata!R203&gt;=0.75*MAX(workdata!$H203:$Y203),1,workdata!R203/MAX(workdata!$H203:$Y203)),0)*$H203</f>
        <v>0</v>
      </c>
      <c r="X203" s="217">
        <f>IFERROR(IF(workdata!S203&gt;=0.75*MAX(workdata!$H203:$Y203),1,workdata!S203/MAX(workdata!$H203:$Y203)),0)*$H203</f>
        <v>0</v>
      </c>
      <c r="Y203" s="217">
        <f>IFERROR(IF(workdata!T203&gt;=0.75*MAX(workdata!$H203:$Y203),1,workdata!T203/MAX(workdata!$H203:$Y203)),0)*$H203</f>
        <v>0</v>
      </c>
      <c r="Z203" s="217">
        <f>IFERROR(IF(workdata!U203&gt;=0.75*MAX(workdata!$H203:$Y203),1,workdata!U203/MAX(workdata!$H203:$Y203)),0)*$H203</f>
        <v>0</v>
      </c>
      <c r="AA203" s="217">
        <f>IFERROR(IF(workdata!V203&gt;=0.75*MAX(workdata!$H203:$Y203),1,workdata!V203/MAX(workdata!$H203:$Y203)),0)*$H203</f>
        <v>0</v>
      </c>
      <c r="AB203" s="217">
        <f>IFERROR(IF(workdata!W203&gt;=0.75*MAX(workdata!$H203:$Y203),1,workdata!W203/MAX(workdata!$H203:$Y203)),0)*$H203</f>
        <v>0</v>
      </c>
      <c r="AC203" s="217">
        <f>IFERROR(IF(workdata!X203&gt;=0.75*MAX(workdata!$H203:$Y203),1,workdata!X203/MAX(workdata!$H203:$Y203)),0)*$H203</f>
        <v>0</v>
      </c>
      <c r="AD203" s="217">
        <f>IFERROR(IF(workdata!Y203&gt;=0.75*MAX(workdata!$H203:$Y203),1,workdata!Y203/MAX(workdata!$H203:$Y203)),0)*$H203</f>
        <v>0</v>
      </c>
    </row>
    <row r="204" spans="1:30" x14ac:dyDescent="0.25">
      <c r="A204" s="1">
        <f>workdata!A204</f>
        <v>45482.291666666664</v>
      </c>
      <c r="B204">
        <f t="shared" si="19"/>
        <v>2024</v>
      </c>
      <c r="C204">
        <f t="shared" si="20"/>
        <v>7</v>
      </c>
      <c r="D204">
        <f t="shared" si="18"/>
        <v>9</v>
      </c>
      <c r="E204">
        <v>1000</v>
      </c>
      <c r="F204">
        <v>49890</v>
      </c>
      <c r="G204">
        <f>workdata!B204</f>
        <v>791</v>
      </c>
      <c r="H204">
        <f t="shared" si="21"/>
        <v>0</v>
      </c>
      <c r="I204" s="217">
        <f>IFERROR(workdata!B204*1000*AUX!H204/(AUX!K204*50000),0)</f>
        <v>0</v>
      </c>
      <c r="J204" s="218">
        <f t="shared" si="22"/>
        <v>0</v>
      </c>
      <c r="K204" s="222">
        <f>AVERAGE(workdata!C204:F204)</f>
        <v>20.805250000000001</v>
      </c>
      <c r="L204" s="3">
        <f t="shared" si="23"/>
        <v>0</v>
      </c>
      <c r="M204" s="217">
        <f>IFERROR(IF(workdata!H204&gt;=0.75*MAX(workdata!$H204:$Y204),1,workdata!H204/MAX(workdata!$H204:$Y204)),0)*$H204</f>
        <v>0</v>
      </c>
      <c r="N204" s="217">
        <f>IFERROR(IF(workdata!I204&gt;=0.75*MAX(workdata!$H204:$Y204),1,workdata!I204/MAX(workdata!$H204:$Y204)),0)*$H204</f>
        <v>0</v>
      </c>
      <c r="O204" s="217">
        <f>IFERROR(IF(workdata!J204&gt;=0.75*MAX(workdata!$H204:$Y204),1,workdata!J204/MAX(workdata!$H204:$Y204)),0)*$H204</f>
        <v>0</v>
      </c>
      <c r="P204" s="217">
        <f>IFERROR(IF(workdata!K204&gt;=0.75*MAX(workdata!$H204:$Y204),1,workdata!K204/MAX(workdata!$H204:$Y204)),0)*$H204</f>
        <v>0</v>
      </c>
      <c r="Q204" s="217">
        <f>IFERROR(IF(workdata!L204&gt;=0.75*MAX(workdata!$H204:$Y204),1,workdata!L204/MAX(workdata!$H204:$Y204)),0)*$H204</f>
        <v>0</v>
      </c>
      <c r="R204" s="217">
        <f>IFERROR(IF(workdata!M204&gt;=0.75*MAX(workdata!$H204:$Y204),1,workdata!M204/MAX(workdata!$H204:$Y204)),0)*$H204</f>
        <v>0</v>
      </c>
      <c r="S204" s="217">
        <f>IFERROR(IF(workdata!N204&gt;=0.75*MAX(workdata!$H204:$Y204),1,workdata!N204/MAX(workdata!$H204:$Y204)),0)*$H204</f>
        <v>0</v>
      </c>
      <c r="T204" s="217">
        <f>IFERROR(IF(workdata!O204&gt;=0.75*MAX(workdata!$H204:$Y204),1,workdata!O204/MAX(workdata!$H204:$Y204)),0)*$H204</f>
        <v>0</v>
      </c>
      <c r="U204" s="217">
        <f>IFERROR(IF(workdata!P204&gt;=0.75*MAX(workdata!$H204:$Y204),1,workdata!P204/MAX(workdata!$H204:$Y204)),0)*$H204</f>
        <v>0</v>
      </c>
      <c r="V204" s="217">
        <f>IFERROR(IF(workdata!Q204&gt;=0.75*MAX(workdata!$H204:$Y204),1,workdata!Q204/MAX(workdata!$H204:$Y204)),0)*$H204</f>
        <v>0</v>
      </c>
      <c r="W204" s="217">
        <f>IFERROR(IF(workdata!R204&gt;=0.75*MAX(workdata!$H204:$Y204),1,workdata!R204/MAX(workdata!$H204:$Y204)),0)*$H204</f>
        <v>0</v>
      </c>
      <c r="X204" s="217">
        <f>IFERROR(IF(workdata!S204&gt;=0.75*MAX(workdata!$H204:$Y204),1,workdata!S204/MAX(workdata!$H204:$Y204)),0)*$H204</f>
        <v>0</v>
      </c>
      <c r="Y204" s="217">
        <f>IFERROR(IF(workdata!T204&gt;=0.75*MAX(workdata!$H204:$Y204),1,workdata!T204/MAX(workdata!$H204:$Y204)),0)*$H204</f>
        <v>0</v>
      </c>
      <c r="Z204" s="217">
        <f>IFERROR(IF(workdata!U204&gt;=0.75*MAX(workdata!$H204:$Y204),1,workdata!U204/MAX(workdata!$H204:$Y204)),0)*$H204</f>
        <v>0</v>
      </c>
      <c r="AA204" s="217">
        <f>IFERROR(IF(workdata!V204&gt;=0.75*MAX(workdata!$H204:$Y204),1,workdata!V204/MAX(workdata!$H204:$Y204)),0)*$H204</f>
        <v>0</v>
      </c>
      <c r="AB204" s="217">
        <f>IFERROR(IF(workdata!W204&gt;=0.75*MAX(workdata!$H204:$Y204),1,workdata!W204/MAX(workdata!$H204:$Y204)),0)*$H204</f>
        <v>0</v>
      </c>
      <c r="AC204" s="217">
        <f>IFERROR(IF(workdata!X204&gt;=0.75*MAX(workdata!$H204:$Y204),1,workdata!X204/MAX(workdata!$H204:$Y204)),0)*$H204</f>
        <v>0</v>
      </c>
      <c r="AD204" s="217">
        <f>IFERROR(IF(workdata!Y204&gt;=0.75*MAX(workdata!$H204:$Y204),1,workdata!Y204/MAX(workdata!$H204:$Y204)),0)*$H204</f>
        <v>0</v>
      </c>
    </row>
    <row r="205" spans="1:30" x14ac:dyDescent="0.25">
      <c r="A205" s="1">
        <f>workdata!A205</f>
        <v>45482.333333333336</v>
      </c>
      <c r="B205">
        <f t="shared" si="19"/>
        <v>2024</v>
      </c>
      <c r="C205">
        <f t="shared" si="20"/>
        <v>7</v>
      </c>
      <c r="D205">
        <f t="shared" si="18"/>
        <v>9</v>
      </c>
      <c r="E205">
        <v>1000</v>
      </c>
      <c r="F205">
        <v>49890</v>
      </c>
      <c r="G205">
        <f>workdata!B205</f>
        <v>13962</v>
      </c>
      <c r="H205">
        <f t="shared" si="21"/>
        <v>1</v>
      </c>
      <c r="I205" s="217">
        <f>IFERROR(workdata!B205*1000*AUX!H205/(AUX!K205*50000),0)</f>
        <v>0.89404720930418702</v>
      </c>
      <c r="J205" s="218">
        <f t="shared" si="22"/>
        <v>1</v>
      </c>
      <c r="K205" s="222">
        <f>AVERAGE(workdata!C205:F205)</f>
        <v>312.33249999999998</v>
      </c>
      <c r="L205" s="3">
        <f t="shared" si="23"/>
        <v>279.23999999999995</v>
      </c>
      <c r="M205" s="217">
        <f>IFERROR(IF(workdata!H205&gt;=0.75*MAX(workdata!$H205:$Y205),1,workdata!H205/MAX(workdata!$H205:$Y205)),0)*$H205</f>
        <v>1</v>
      </c>
      <c r="N205" s="217">
        <f>IFERROR(IF(workdata!I205&gt;=0.75*MAX(workdata!$H205:$Y205),1,workdata!I205/MAX(workdata!$H205:$Y205)),0)*$H205</f>
        <v>1</v>
      </c>
      <c r="O205" s="217">
        <f>IFERROR(IF(workdata!J205&gt;=0.75*MAX(workdata!$H205:$Y205),1,workdata!J205/MAX(workdata!$H205:$Y205)),0)*$H205</f>
        <v>1</v>
      </c>
      <c r="P205" s="217">
        <f>IFERROR(IF(workdata!K205&gt;=0.75*MAX(workdata!$H205:$Y205),1,workdata!K205/MAX(workdata!$H205:$Y205)),0)*$H205</f>
        <v>1</v>
      </c>
      <c r="Q205" s="217">
        <f>IFERROR(IF(workdata!L205&gt;=0.75*MAX(workdata!$H205:$Y205),1,workdata!L205/MAX(workdata!$H205:$Y205)),0)*$H205</f>
        <v>1</v>
      </c>
      <c r="R205" s="217">
        <f>IFERROR(IF(workdata!M205&gt;=0.75*MAX(workdata!$H205:$Y205),1,workdata!M205/MAX(workdata!$H205:$Y205)),0)*$H205</f>
        <v>1</v>
      </c>
      <c r="S205" s="217">
        <f>IFERROR(IF(workdata!N205&gt;=0.75*MAX(workdata!$H205:$Y205),1,workdata!N205/MAX(workdata!$H205:$Y205)),0)*$H205</f>
        <v>1</v>
      </c>
      <c r="T205" s="217">
        <f>IFERROR(IF(workdata!O205&gt;=0.75*MAX(workdata!$H205:$Y205),1,workdata!O205/MAX(workdata!$H205:$Y205)),0)*$H205</f>
        <v>1</v>
      </c>
      <c r="U205" s="217">
        <f>IFERROR(IF(workdata!P205&gt;=0.75*MAX(workdata!$H205:$Y205),1,workdata!P205/MAX(workdata!$H205:$Y205)),0)*$H205</f>
        <v>1</v>
      </c>
      <c r="V205" s="217">
        <f>IFERROR(IF(workdata!Q205&gt;=0.75*MAX(workdata!$H205:$Y205),1,workdata!Q205/MAX(workdata!$H205:$Y205)),0)*$H205</f>
        <v>1</v>
      </c>
      <c r="W205" s="217">
        <f>IFERROR(IF(workdata!R205&gt;=0.75*MAX(workdata!$H205:$Y205),1,workdata!R205/MAX(workdata!$H205:$Y205)),0)*$H205</f>
        <v>1</v>
      </c>
      <c r="X205" s="217">
        <f>IFERROR(IF(workdata!S205&gt;=0.75*MAX(workdata!$H205:$Y205),1,workdata!S205/MAX(workdata!$H205:$Y205)),0)*$H205</f>
        <v>1</v>
      </c>
      <c r="Y205" s="217">
        <f>IFERROR(IF(workdata!T205&gt;=0.75*MAX(workdata!$H205:$Y205),1,workdata!T205/MAX(workdata!$H205:$Y205)),0)*$H205</f>
        <v>1</v>
      </c>
      <c r="Z205" s="217">
        <f>IFERROR(IF(workdata!U205&gt;=0.75*MAX(workdata!$H205:$Y205),1,workdata!U205/MAX(workdata!$H205:$Y205)),0)*$H205</f>
        <v>1</v>
      </c>
      <c r="AA205" s="217">
        <f>IFERROR(IF(workdata!V205&gt;=0.75*MAX(workdata!$H205:$Y205),1,workdata!V205/MAX(workdata!$H205:$Y205)),0)*$H205</f>
        <v>1</v>
      </c>
      <c r="AB205" s="217">
        <f>IFERROR(IF(workdata!W205&gt;=0.75*MAX(workdata!$H205:$Y205),1,workdata!W205/MAX(workdata!$H205:$Y205)),0)*$H205</f>
        <v>1</v>
      </c>
      <c r="AC205" s="217">
        <f>IFERROR(IF(workdata!X205&gt;=0.75*MAX(workdata!$H205:$Y205),1,workdata!X205/MAX(workdata!$H205:$Y205)),0)*$H205</f>
        <v>1</v>
      </c>
      <c r="AD205" s="217">
        <f>IFERROR(IF(workdata!Y205&gt;=0.75*MAX(workdata!$H205:$Y205),1,workdata!Y205/MAX(workdata!$H205:$Y205)),0)*$H205</f>
        <v>1</v>
      </c>
    </row>
    <row r="206" spans="1:30" x14ac:dyDescent="0.25">
      <c r="A206" s="1">
        <f>workdata!A206</f>
        <v>45482.375</v>
      </c>
      <c r="B206">
        <f t="shared" si="19"/>
        <v>2024</v>
      </c>
      <c r="C206">
        <f t="shared" si="20"/>
        <v>7</v>
      </c>
      <c r="D206">
        <f t="shared" si="18"/>
        <v>9</v>
      </c>
      <c r="E206">
        <v>1000</v>
      </c>
      <c r="F206">
        <v>49890</v>
      </c>
      <c r="G206">
        <f>workdata!B206</f>
        <v>33579</v>
      </c>
      <c r="H206">
        <f t="shared" si="21"/>
        <v>1</v>
      </c>
      <c r="I206" s="217">
        <f>IFERROR(workdata!B206*1000*AUX!H206/(AUX!K206*50000),0)</f>
        <v>0.85637529890664166</v>
      </c>
      <c r="J206" s="218">
        <f t="shared" si="22"/>
        <v>1</v>
      </c>
      <c r="K206" s="222">
        <f>AVERAGE(workdata!C206:F206)</f>
        <v>784.21224999999993</v>
      </c>
      <c r="L206" s="3">
        <f t="shared" si="23"/>
        <v>671.57999999999993</v>
      </c>
      <c r="M206" s="217">
        <f>IFERROR(IF(workdata!H206&gt;=0.75*MAX(workdata!$H206:$Y206),1,workdata!H206/MAX(workdata!$H206:$Y206)),0)*$H206</f>
        <v>1</v>
      </c>
      <c r="N206" s="217">
        <f>IFERROR(IF(workdata!I206&gt;=0.75*MAX(workdata!$H206:$Y206),1,workdata!I206/MAX(workdata!$H206:$Y206)),0)*$H206</f>
        <v>1</v>
      </c>
      <c r="O206" s="217">
        <f>IFERROR(IF(workdata!J206&gt;=0.75*MAX(workdata!$H206:$Y206),1,workdata!J206/MAX(workdata!$H206:$Y206)),0)*$H206</f>
        <v>1</v>
      </c>
      <c r="P206" s="217">
        <f>IFERROR(IF(workdata!K206&gt;=0.75*MAX(workdata!$H206:$Y206),1,workdata!K206/MAX(workdata!$H206:$Y206)),0)*$H206</f>
        <v>1</v>
      </c>
      <c r="Q206" s="217">
        <f>IFERROR(IF(workdata!L206&gt;=0.75*MAX(workdata!$H206:$Y206),1,workdata!L206/MAX(workdata!$H206:$Y206)),0)*$H206</f>
        <v>1</v>
      </c>
      <c r="R206" s="217">
        <f>IFERROR(IF(workdata!M206&gt;=0.75*MAX(workdata!$H206:$Y206),1,workdata!M206/MAX(workdata!$H206:$Y206)),0)*$H206</f>
        <v>1</v>
      </c>
      <c r="S206" s="217">
        <f>IFERROR(IF(workdata!N206&gt;=0.75*MAX(workdata!$H206:$Y206),1,workdata!N206/MAX(workdata!$H206:$Y206)),0)*$H206</f>
        <v>1</v>
      </c>
      <c r="T206" s="217">
        <f>IFERROR(IF(workdata!O206&gt;=0.75*MAX(workdata!$H206:$Y206),1,workdata!O206/MAX(workdata!$H206:$Y206)),0)*$H206</f>
        <v>1</v>
      </c>
      <c r="U206" s="217">
        <f>IFERROR(IF(workdata!P206&gt;=0.75*MAX(workdata!$H206:$Y206),1,workdata!P206/MAX(workdata!$H206:$Y206)),0)*$H206</f>
        <v>1</v>
      </c>
      <c r="V206" s="217">
        <f>IFERROR(IF(workdata!Q206&gt;=0.75*MAX(workdata!$H206:$Y206),1,workdata!Q206/MAX(workdata!$H206:$Y206)),0)*$H206</f>
        <v>1</v>
      </c>
      <c r="W206" s="217">
        <f>IFERROR(IF(workdata!R206&gt;=0.75*MAX(workdata!$H206:$Y206),1,workdata!R206/MAX(workdata!$H206:$Y206)),0)*$H206</f>
        <v>1</v>
      </c>
      <c r="X206" s="217">
        <f>IFERROR(IF(workdata!S206&gt;=0.75*MAX(workdata!$H206:$Y206),1,workdata!S206/MAX(workdata!$H206:$Y206)),0)*$H206</f>
        <v>1</v>
      </c>
      <c r="Y206" s="217">
        <f>IFERROR(IF(workdata!T206&gt;=0.75*MAX(workdata!$H206:$Y206),1,workdata!T206/MAX(workdata!$H206:$Y206)),0)*$H206</f>
        <v>1</v>
      </c>
      <c r="Z206" s="217">
        <f>IFERROR(IF(workdata!U206&gt;=0.75*MAX(workdata!$H206:$Y206),1,workdata!U206/MAX(workdata!$H206:$Y206)),0)*$H206</f>
        <v>1</v>
      </c>
      <c r="AA206" s="217">
        <f>IFERROR(IF(workdata!V206&gt;=0.75*MAX(workdata!$H206:$Y206),1,workdata!V206/MAX(workdata!$H206:$Y206)),0)*$H206</f>
        <v>1</v>
      </c>
      <c r="AB206" s="217">
        <f>IFERROR(IF(workdata!W206&gt;=0.75*MAX(workdata!$H206:$Y206),1,workdata!W206/MAX(workdata!$H206:$Y206)),0)*$H206</f>
        <v>1</v>
      </c>
      <c r="AC206" s="217">
        <f>IFERROR(IF(workdata!X206&gt;=0.75*MAX(workdata!$H206:$Y206),1,workdata!X206/MAX(workdata!$H206:$Y206)),0)*$H206</f>
        <v>1</v>
      </c>
      <c r="AD206" s="217">
        <f>IFERROR(IF(workdata!Y206&gt;=0.75*MAX(workdata!$H206:$Y206),1,workdata!Y206/MAX(workdata!$H206:$Y206)),0)*$H206</f>
        <v>1</v>
      </c>
    </row>
    <row r="207" spans="1:30" x14ac:dyDescent="0.25">
      <c r="A207" s="1">
        <f>workdata!A207</f>
        <v>45482.416666666664</v>
      </c>
      <c r="B207">
        <f t="shared" si="19"/>
        <v>2024</v>
      </c>
      <c r="C207">
        <f t="shared" si="20"/>
        <v>7</v>
      </c>
      <c r="D207">
        <f t="shared" si="18"/>
        <v>9</v>
      </c>
      <c r="E207">
        <v>1000</v>
      </c>
      <c r="F207">
        <v>49890</v>
      </c>
      <c r="G207">
        <f>workdata!B207</f>
        <v>39753</v>
      </c>
      <c r="H207">
        <f t="shared" si="21"/>
        <v>1</v>
      </c>
      <c r="I207" s="217">
        <f>IFERROR(workdata!B207*1000*AUX!H207/(AUX!K207*50000),0)</f>
        <v>0.85465257366723901</v>
      </c>
      <c r="J207" s="218">
        <f t="shared" si="22"/>
        <v>1</v>
      </c>
      <c r="K207" s="222">
        <f>AVERAGE(workdata!C207:F207)</f>
        <v>930.27274999999997</v>
      </c>
      <c r="L207" s="3">
        <f t="shared" si="23"/>
        <v>795.06</v>
      </c>
      <c r="M207" s="217">
        <f>IFERROR(IF(workdata!H207&gt;=0.75*MAX(workdata!$H207:$Y207),1,workdata!H207/MAX(workdata!$H207:$Y207)),0)*$H207</f>
        <v>1</v>
      </c>
      <c r="N207" s="217">
        <f>IFERROR(IF(workdata!I207&gt;=0.75*MAX(workdata!$H207:$Y207),1,workdata!I207/MAX(workdata!$H207:$Y207)),0)*$H207</f>
        <v>1</v>
      </c>
      <c r="O207" s="217">
        <f>IFERROR(IF(workdata!J207&gt;=0.75*MAX(workdata!$H207:$Y207),1,workdata!J207/MAX(workdata!$H207:$Y207)),0)*$H207</f>
        <v>1</v>
      </c>
      <c r="P207" s="217">
        <f>IFERROR(IF(workdata!K207&gt;=0.75*MAX(workdata!$H207:$Y207),1,workdata!K207/MAX(workdata!$H207:$Y207)),0)*$H207</f>
        <v>1</v>
      </c>
      <c r="Q207" s="217">
        <f>IFERROR(IF(workdata!L207&gt;=0.75*MAX(workdata!$H207:$Y207),1,workdata!L207/MAX(workdata!$H207:$Y207)),0)*$H207</f>
        <v>1</v>
      </c>
      <c r="R207" s="217">
        <f>IFERROR(IF(workdata!M207&gt;=0.75*MAX(workdata!$H207:$Y207),1,workdata!M207/MAX(workdata!$H207:$Y207)),0)*$H207</f>
        <v>1</v>
      </c>
      <c r="S207" s="217">
        <f>IFERROR(IF(workdata!N207&gt;=0.75*MAX(workdata!$H207:$Y207),1,workdata!N207/MAX(workdata!$H207:$Y207)),0)*$H207</f>
        <v>1</v>
      </c>
      <c r="T207" s="217">
        <f>IFERROR(IF(workdata!O207&gt;=0.75*MAX(workdata!$H207:$Y207),1,workdata!O207/MAX(workdata!$H207:$Y207)),0)*$H207</f>
        <v>1</v>
      </c>
      <c r="U207" s="217">
        <f>IFERROR(IF(workdata!P207&gt;=0.75*MAX(workdata!$H207:$Y207),1,workdata!P207/MAX(workdata!$H207:$Y207)),0)*$H207</f>
        <v>1</v>
      </c>
      <c r="V207" s="217">
        <f>IFERROR(IF(workdata!Q207&gt;=0.75*MAX(workdata!$H207:$Y207),1,workdata!Q207/MAX(workdata!$H207:$Y207)),0)*$H207</f>
        <v>1</v>
      </c>
      <c r="W207" s="217">
        <f>IFERROR(IF(workdata!R207&gt;=0.75*MAX(workdata!$H207:$Y207),1,workdata!R207/MAX(workdata!$H207:$Y207)),0)*$H207</f>
        <v>1</v>
      </c>
      <c r="X207" s="217">
        <f>IFERROR(IF(workdata!S207&gt;=0.75*MAX(workdata!$H207:$Y207),1,workdata!S207/MAX(workdata!$H207:$Y207)),0)*$H207</f>
        <v>1</v>
      </c>
      <c r="Y207" s="217">
        <f>IFERROR(IF(workdata!T207&gt;=0.75*MAX(workdata!$H207:$Y207),1,workdata!T207/MAX(workdata!$H207:$Y207)),0)*$H207</f>
        <v>1</v>
      </c>
      <c r="Z207" s="217">
        <f>IFERROR(IF(workdata!U207&gt;=0.75*MAX(workdata!$H207:$Y207),1,workdata!U207/MAX(workdata!$H207:$Y207)),0)*$H207</f>
        <v>1</v>
      </c>
      <c r="AA207" s="217">
        <f>IFERROR(IF(workdata!V207&gt;=0.75*MAX(workdata!$H207:$Y207),1,workdata!V207/MAX(workdata!$H207:$Y207)),0)*$H207</f>
        <v>1</v>
      </c>
      <c r="AB207" s="217">
        <f>IFERROR(IF(workdata!W207&gt;=0.75*MAX(workdata!$H207:$Y207),1,workdata!W207/MAX(workdata!$H207:$Y207)),0)*$H207</f>
        <v>1</v>
      </c>
      <c r="AC207" s="217">
        <f>IFERROR(IF(workdata!X207&gt;=0.75*MAX(workdata!$H207:$Y207),1,workdata!X207/MAX(workdata!$H207:$Y207)),0)*$H207</f>
        <v>1</v>
      </c>
      <c r="AD207" s="217">
        <f>IFERROR(IF(workdata!Y207&gt;=0.75*MAX(workdata!$H207:$Y207),1,workdata!Y207/MAX(workdata!$H207:$Y207)),0)*$H207</f>
        <v>1</v>
      </c>
    </row>
    <row r="208" spans="1:30" x14ac:dyDescent="0.25">
      <c r="A208" s="1">
        <f>workdata!A208</f>
        <v>45482.458333333336</v>
      </c>
      <c r="B208">
        <f t="shared" si="19"/>
        <v>2024</v>
      </c>
      <c r="C208">
        <f t="shared" si="20"/>
        <v>7</v>
      </c>
      <c r="D208">
        <f t="shared" si="18"/>
        <v>9</v>
      </c>
      <c r="E208">
        <v>1000</v>
      </c>
      <c r="F208">
        <v>49890</v>
      </c>
      <c r="G208">
        <f>workdata!B208</f>
        <v>40838</v>
      </c>
      <c r="H208">
        <f t="shared" si="21"/>
        <v>1</v>
      </c>
      <c r="I208" s="217">
        <f>IFERROR(workdata!B208*1000*AUX!H208/(AUX!K208*50000),0)</f>
        <v>0.83788303121698005</v>
      </c>
      <c r="J208" s="218">
        <f t="shared" si="22"/>
        <v>1</v>
      </c>
      <c r="K208" s="222">
        <f>AVERAGE(workdata!C208:F208)</f>
        <v>974.79</v>
      </c>
      <c r="L208" s="3">
        <f t="shared" si="23"/>
        <v>816.76</v>
      </c>
      <c r="M208" s="217">
        <f>IFERROR(IF(workdata!H208&gt;=0.75*MAX(workdata!$H208:$Y208),1,workdata!H208/MAX(workdata!$H208:$Y208)),0)*$H208</f>
        <v>1</v>
      </c>
      <c r="N208" s="217">
        <f>IFERROR(IF(workdata!I208&gt;=0.75*MAX(workdata!$H208:$Y208),1,workdata!I208/MAX(workdata!$H208:$Y208)),0)*$H208</f>
        <v>1</v>
      </c>
      <c r="O208" s="217">
        <f>IFERROR(IF(workdata!J208&gt;=0.75*MAX(workdata!$H208:$Y208),1,workdata!J208/MAX(workdata!$H208:$Y208)),0)*$H208</f>
        <v>1</v>
      </c>
      <c r="P208" s="217">
        <f>IFERROR(IF(workdata!K208&gt;=0.75*MAX(workdata!$H208:$Y208),1,workdata!K208/MAX(workdata!$H208:$Y208)),0)*$H208</f>
        <v>1</v>
      </c>
      <c r="Q208" s="217">
        <f>IFERROR(IF(workdata!L208&gt;=0.75*MAX(workdata!$H208:$Y208),1,workdata!L208/MAX(workdata!$H208:$Y208)),0)*$H208</f>
        <v>1</v>
      </c>
      <c r="R208" s="217">
        <f>IFERROR(IF(workdata!M208&gt;=0.75*MAX(workdata!$H208:$Y208),1,workdata!M208/MAX(workdata!$H208:$Y208)),0)*$H208</f>
        <v>1</v>
      </c>
      <c r="S208" s="217">
        <f>IFERROR(IF(workdata!N208&gt;=0.75*MAX(workdata!$H208:$Y208),1,workdata!N208/MAX(workdata!$H208:$Y208)),0)*$H208</f>
        <v>1</v>
      </c>
      <c r="T208" s="217">
        <f>IFERROR(IF(workdata!O208&gt;=0.75*MAX(workdata!$H208:$Y208),1,workdata!O208/MAX(workdata!$H208:$Y208)),0)*$H208</f>
        <v>1</v>
      </c>
      <c r="U208" s="217">
        <f>IFERROR(IF(workdata!P208&gt;=0.75*MAX(workdata!$H208:$Y208),1,workdata!P208/MAX(workdata!$H208:$Y208)),0)*$H208</f>
        <v>1</v>
      </c>
      <c r="V208" s="217">
        <f>IFERROR(IF(workdata!Q208&gt;=0.75*MAX(workdata!$H208:$Y208),1,workdata!Q208/MAX(workdata!$H208:$Y208)),0)*$H208</f>
        <v>1</v>
      </c>
      <c r="W208" s="217">
        <f>IFERROR(IF(workdata!R208&gt;=0.75*MAX(workdata!$H208:$Y208),1,workdata!R208/MAX(workdata!$H208:$Y208)),0)*$H208</f>
        <v>1</v>
      </c>
      <c r="X208" s="217">
        <f>IFERROR(IF(workdata!S208&gt;=0.75*MAX(workdata!$H208:$Y208),1,workdata!S208/MAX(workdata!$H208:$Y208)),0)*$H208</f>
        <v>1</v>
      </c>
      <c r="Y208" s="217">
        <f>IFERROR(IF(workdata!T208&gt;=0.75*MAX(workdata!$H208:$Y208),1,workdata!T208/MAX(workdata!$H208:$Y208)),0)*$H208</f>
        <v>1</v>
      </c>
      <c r="Z208" s="217">
        <f>IFERROR(IF(workdata!U208&gt;=0.75*MAX(workdata!$H208:$Y208),1,workdata!U208/MAX(workdata!$H208:$Y208)),0)*$H208</f>
        <v>1</v>
      </c>
      <c r="AA208" s="217">
        <f>IFERROR(IF(workdata!V208&gt;=0.75*MAX(workdata!$H208:$Y208),1,workdata!V208/MAX(workdata!$H208:$Y208)),0)*$H208</f>
        <v>1</v>
      </c>
      <c r="AB208" s="217">
        <f>IFERROR(IF(workdata!W208&gt;=0.75*MAX(workdata!$H208:$Y208),1,workdata!W208/MAX(workdata!$H208:$Y208)),0)*$H208</f>
        <v>1</v>
      </c>
      <c r="AC208" s="217">
        <f>IFERROR(IF(workdata!X208&gt;=0.75*MAX(workdata!$H208:$Y208),1,workdata!X208/MAX(workdata!$H208:$Y208)),0)*$H208</f>
        <v>1</v>
      </c>
      <c r="AD208" s="217">
        <f>IFERROR(IF(workdata!Y208&gt;=0.75*MAX(workdata!$H208:$Y208),1,workdata!Y208/MAX(workdata!$H208:$Y208)),0)*$H208</f>
        <v>1</v>
      </c>
    </row>
    <row r="209" spans="1:30" x14ac:dyDescent="0.25">
      <c r="A209" s="1">
        <f>workdata!A209</f>
        <v>45482.5</v>
      </c>
      <c r="B209">
        <f t="shared" si="19"/>
        <v>2024</v>
      </c>
      <c r="C209">
        <f t="shared" si="20"/>
        <v>7</v>
      </c>
      <c r="D209">
        <f t="shared" si="18"/>
        <v>9</v>
      </c>
      <c r="E209">
        <v>1000</v>
      </c>
      <c r="F209">
        <v>49890</v>
      </c>
      <c r="G209">
        <f>workdata!B209</f>
        <v>43692</v>
      </c>
      <c r="H209">
        <f t="shared" si="21"/>
        <v>1</v>
      </c>
      <c r="I209" s="217">
        <f>IFERROR(workdata!B209*1000*AUX!H209/(AUX!K209*50000),0)</f>
        <v>0.88610008071679758</v>
      </c>
      <c r="J209" s="218">
        <f t="shared" si="22"/>
        <v>1</v>
      </c>
      <c r="K209" s="222">
        <f>AVERAGE(workdata!C209:F209)</f>
        <v>986.16399999999999</v>
      </c>
      <c r="L209" s="3">
        <f t="shared" si="23"/>
        <v>873.83999999999992</v>
      </c>
      <c r="M209" s="217">
        <f>IFERROR(IF(workdata!H209&gt;=0.75*MAX(workdata!$H209:$Y209),1,workdata!H209/MAX(workdata!$H209:$Y209)),0)*$H209</f>
        <v>1</v>
      </c>
      <c r="N209" s="217">
        <f>IFERROR(IF(workdata!I209&gt;=0.75*MAX(workdata!$H209:$Y209),1,workdata!I209/MAX(workdata!$H209:$Y209)),0)*$H209</f>
        <v>1</v>
      </c>
      <c r="O209" s="217">
        <f>IFERROR(IF(workdata!J209&gt;=0.75*MAX(workdata!$H209:$Y209),1,workdata!J209/MAX(workdata!$H209:$Y209)),0)*$H209</f>
        <v>1</v>
      </c>
      <c r="P209" s="217">
        <f>IFERROR(IF(workdata!K209&gt;=0.75*MAX(workdata!$H209:$Y209),1,workdata!K209/MAX(workdata!$H209:$Y209)),0)*$H209</f>
        <v>1</v>
      </c>
      <c r="Q209" s="217">
        <f>IFERROR(IF(workdata!L209&gt;=0.75*MAX(workdata!$H209:$Y209),1,workdata!L209/MAX(workdata!$H209:$Y209)),0)*$H209</f>
        <v>1</v>
      </c>
      <c r="R209" s="217">
        <f>IFERROR(IF(workdata!M209&gt;=0.75*MAX(workdata!$H209:$Y209),1,workdata!M209/MAX(workdata!$H209:$Y209)),0)*$H209</f>
        <v>1</v>
      </c>
      <c r="S209" s="217">
        <f>IFERROR(IF(workdata!N209&gt;=0.75*MAX(workdata!$H209:$Y209),1,workdata!N209/MAX(workdata!$H209:$Y209)),0)*$H209</f>
        <v>1</v>
      </c>
      <c r="T209" s="217">
        <f>IFERROR(IF(workdata!O209&gt;=0.75*MAX(workdata!$H209:$Y209),1,workdata!O209/MAX(workdata!$H209:$Y209)),0)*$H209</f>
        <v>1</v>
      </c>
      <c r="U209" s="217">
        <f>IFERROR(IF(workdata!P209&gt;=0.75*MAX(workdata!$H209:$Y209),1,workdata!P209/MAX(workdata!$H209:$Y209)),0)*$H209</f>
        <v>1</v>
      </c>
      <c r="V209" s="217">
        <f>IFERROR(IF(workdata!Q209&gt;=0.75*MAX(workdata!$H209:$Y209),1,workdata!Q209/MAX(workdata!$H209:$Y209)),0)*$H209</f>
        <v>1</v>
      </c>
      <c r="W209" s="217">
        <f>IFERROR(IF(workdata!R209&gt;=0.75*MAX(workdata!$H209:$Y209),1,workdata!R209/MAX(workdata!$H209:$Y209)),0)*$H209</f>
        <v>1</v>
      </c>
      <c r="X209" s="217">
        <f>IFERROR(IF(workdata!S209&gt;=0.75*MAX(workdata!$H209:$Y209),1,workdata!S209/MAX(workdata!$H209:$Y209)),0)*$H209</f>
        <v>1</v>
      </c>
      <c r="Y209" s="217">
        <f>IFERROR(IF(workdata!T209&gt;=0.75*MAX(workdata!$H209:$Y209),1,workdata!T209/MAX(workdata!$H209:$Y209)),0)*$H209</f>
        <v>1</v>
      </c>
      <c r="Z209" s="217">
        <f>IFERROR(IF(workdata!U209&gt;=0.75*MAX(workdata!$H209:$Y209),1,workdata!U209/MAX(workdata!$H209:$Y209)),0)*$H209</f>
        <v>1</v>
      </c>
      <c r="AA209" s="217">
        <f>IFERROR(IF(workdata!V209&gt;=0.75*MAX(workdata!$H209:$Y209),1,workdata!V209/MAX(workdata!$H209:$Y209)),0)*$H209</f>
        <v>1</v>
      </c>
      <c r="AB209" s="217">
        <f>IFERROR(IF(workdata!W209&gt;=0.75*MAX(workdata!$H209:$Y209),1,workdata!W209/MAX(workdata!$H209:$Y209)),0)*$H209</f>
        <v>1</v>
      </c>
      <c r="AC209" s="217">
        <f>IFERROR(IF(workdata!X209&gt;=0.75*MAX(workdata!$H209:$Y209),1,workdata!X209/MAX(workdata!$H209:$Y209)),0)*$H209</f>
        <v>1</v>
      </c>
      <c r="AD209" s="217">
        <f>IFERROR(IF(workdata!Y209&gt;=0.75*MAX(workdata!$H209:$Y209),1,workdata!Y209/MAX(workdata!$H209:$Y209)),0)*$H209</f>
        <v>1</v>
      </c>
    </row>
    <row r="210" spans="1:30" x14ac:dyDescent="0.25">
      <c r="A210" s="1">
        <f>workdata!A210</f>
        <v>45482.541666666664</v>
      </c>
      <c r="B210">
        <f t="shared" si="19"/>
        <v>2024</v>
      </c>
      <c r="C210">
        <f t="shared" si="20"/>
        <v>7</v>
      </c>
      <c r="D210">
        <f t="shared" si="18"/>
        <v>9</v>
      </c>
      <c r="E210">
        <v>1000</v>
      </c>
      <c r="F210">
        <v>49890</v>
      </c>
      <c r="G210">
        <f>workdata!B210</f>
        <v>42754</v>
      </c>
      <c r="H210">
        <f t="shared" si="21"/>
        <v>1</v>
      </c>
      <c r="I210" s="217">
        <f>IFERROR(workdata!B210*1000*AUX!H210/(AUX!K210*50000),0)</f>
        <v>0.86740187736896479</v>
      </c>
      <c r="J210" s="218">
        <f t="shared" si="22"/>
        <v>1</v>
      </c>
      <c r="K210" s="222">
        <f>AVERAGE(workdata!C210:F210)</f>
        <v>985.79449999999997</v>
      </c>
      <c r="L210" s="3">
        <f t="shared" si="23"/>
        <v>855.07999999999993</v>
      </c>
      <c r="M210" s="217">
        <f>IFERROR(IF(workdata!H210&gt;=0.75*MAX(workdata!$H210:$Y210),1,workdata!H210/MAX(workdata!$H210:$Y210)),0)*$H210</f>
        <v>1</v>
      </c>
      <c r="N210" s="217">
        <f>IFERROR(IF(workdata!I210&gt;=0.75*MAX(workdata!$H210:$Y210),1,workdata!I210/MAX(workdata!$H210:$Y210)),0)*$H210</f>
        <v>1</v>
      </c>
      <c r="O210" s="217">
        <f>IFERROR(IF(workdata!J210&gt;=0.75*MAX(workdata!$H210:$Y210),1,workdata!J210/MAX(workdata!$H210:$Y210)),0)*$H210</f>
        <v>1</v>
      </c>
      <c r="P210" s="217">
        <f>IFERROR(IF(workdata!K210&gt;=0.75*MAX(workdata!$H210:$Y210),1,workdata!K210/MAX(workdata!$H210:$Y210)),0)*$H210</f>
        <v>1</v>
      </c>
      <c r="Q210" s="217">
        <f>IFERROR(IF(workdata!L210&gt;=0.75*MAX(workdata!$H210:$Y210),1,workdata!L210/MAX(workdata!$H210:$Y210)),0)*$H210</f>
        <v>1</v>
      </c>
      <c r="R210" s="217">
        <f>IFERROR(IF(workdata!M210&gt;=0.75*MAX(workdata!$H210:$Y210),1,workdata!M210/MAX(workdata!$H210:$Y210)),0)*$H210</f>
        <v>1</v>
      </c>
      <c r="S210" s="217">
        <f>IFERROR(IF(workdata!N210&gt;=0.75*MAX(workdata!$H210:$Y210),1,workdata!N210/MAX(workdata!$H210:$Y210)),0)*$H210</f>
        <v>1</v>
      </c>
      <c r="T210" s="217">
        <f>IFERROR(IF(workdata!O210&gt;=0.75*MAX(workdata!$H210:$Y210),1,workdata!O210/MAX(workdata!$H210:$Y210)),0)*$H210</f>
        <v>1</v>
      </c>
      <c r="U210" s="217">
        <f>IFERROR(IF(workdata!P210&gt;=0.75*MAX(workdata!$H210:$Y210),1,workdata!P210/MAX(workdata!$H210:$Y210)),0)*$H210</f>
        <v>1</v>
      </c>
      <c r="V210" s="217">
        <f>IFERROR(IF(workdata!Q210&gt;=0.75*MAX(workdata!$H210:$Y210),1,workdata!Q210/MAX(workdata!$H210:$Y210)),0)*$H210</f>
        <v>1</v>
      </c>
      <c r="W210" s="217">
        <f>IFERROR(IF(workdata!R210&gt;=0.75*MAX(workdata!$H210:$Y210),1,workdata!R210/MAX(workdata!$H210:$Y210)),0)*$H210</f>
        <v>1</v>
      </c>
      <c r="X210" s="217">
        <f>IFERROR(IF(workdata!S210&gt;=0.75*MAX(workdata!$H210:$Y210),1,workdata!S210/MAX(workdata!$H210:$Y210)),0)*$H210</f>
        <v>1</v>
      </c>
      <c r="Y210" s="217">
        <f>IFERROR(IF(workdata!T210&gt;=0.75*MAX(workdata!$H210:$Y210),1,workdata!T210/MAX(workdata!$H210:$Y210)),0)*$H210</f>
        <v>1</v>
      </c>
      <c r="Z210" s="217">
        <f>IFERROR(IF(workdata!U210&gt;=0.75*MAX(workdata!$H210:$Y210),1,workdata!U210/MAX(workdata!$H210:$Y210)),0)*$H210</f>
        <v>1</v>
      </c>
      <c r="AA210" s="217">
        <f>IFERROR(IF(workdata!V210&gt;=0.75*MAX(workdata!$H210:$Y210),1,workdata!V210/MAX(workdata!$H210:$Y210)),0)*$H210</f>
        <v>1</v>
      </c>
      <c r="AB210" s="217">
        <f>IFERROR(IF(workdata!W210&gt;=0.75*MAX(workdata!$H210:$Y210),1,workdata!W210/MAX(workdata!$H210:$Y210)),0)*$H210</f>
        <v>1</v>
      </c>
      <c r="AC210" s="217">
        <f>IFERROR(IF(workdata!X210&gt;=0.75*MAX(workdata!$H210:$Y210),1,workdata!X210/MAX(workdata!$H210:$Y210)),0)*$H210</f>
        <v>1</v>
      </c>
      <c r="AD210" s="217">
        <f>IFERROR(IF(workdata!Y210&gt;=0.75*MAX(workdata!$H210:$Y210),1,workdata!Y210/MAX(workdata!$H210:$Y210)),0)*$H210</f>
        <v>1</v>
      </c>
    </row>
    <row r="211" spans="1:30" x14ac:dyDescent="0.25">
      <c r="A211" s="1">
        <f>workdata!A211</f>
        <v>45482.583333333336</v>
      </c>
      <c r="B211">
        <f t="shared" si="19"/>
        <v>2024</v>
      </c>
      <c r="C211">
        <f t="shared" si="20"/>
        <v>7</v>
      </c>
      <c r="D211">
        <f t="shared" si="18"/>
        <v>9</v>
      </c>
      <c r="E211">
        <v>1000</v>
      </c>
      <c r="F211">
        <v>49890</v>
      </c>
      <c r="G211">
        <f>workdata!B211</f>
        <v>43722</v>
      </c>
      <c r="H211">
        <f t="shared" si="21"/>
        <v>1</v>
      </c>
      <c r="I211" s="217">
        <f>IFERROR(workdata!B211*1000*AUX!H211/(AUX!K211*50000),0)</f>
        <v>0.88846644183384127</v>
      </c>
      <c r="J211" s="218">
        <f t="shared" si="22"/>
        <v>1</v>
      </c>
      <c r="K211" s="222">
        <f>AVERAGE(workdata!C211:F211)</f>
        <v>984.21275000000003</v>
      </c>
      <c r="L211" s="3">
        <f t="shared" si="23"/>
        <v>874.43999999999994</v>
      </c>
      <c r="M211" s="217">
        <f>IFERROR(IF(workdata!H211&gt;=0.75*MAX(workdata!$H211:$Y211),1,workdata!H211/MAX(workdata!$H211:$Y211)),0)*$H211</f>
        <v>1</v>
      </c>
      <c r="N211" s="217">
        <f>IFERROR(IF(workdata!I211&gt;=0.75*MAX(workdata!$H211:$Y211),1,workdata!I211/MAX(workdata!$H211:$Y211)),0)*$H211</f>
        <v>1</v>
      </c>
      <c r="O211" s="217">
        <f>IFERROR(IF(workdata!J211&gt;=0.75*MAX(workdata!$H211:$Y211),1,workdata!J211/MAX(workdata!$H211:$Y211)),0)*$H211</f>
        <v>1</v>
      </c>
      <c r="P211" s="217">
        <f>IFERROR(IF(workdata!K211&gt;=0.75*MAX(workdata!$H211:$Y211),1,workdata!K211/MAX(workdata!$H211:$Y211)),0)*$H211</f>
        <v>1</v>
      </c>
      <c r="Q211" s="217">
        <f>IFERROR(IF(workdata!L211&gt;=0.75*MAX(workdata!$H211:$Y211),1,workdata!L211/MAX(workdata!$H211:$Y211)),0)*$H211</f>
        <v>1</v>
      </c>
      <c r="R211" s="217">
        <f>IFERROR(IF(workdata!M211&gt;=0.75*MAX(workdata!$H211:$Y211),1,workdata!M211/MAX(workdata!$H211:$Y211)),0)*$H211</f>
        <v>1</v>
      </c>
      <c r="S211" s="217">
        <f>IFERROR(IF(workdata!N211&gt;=0.75*MAX(workdata!$H211:$Y211),1,workdata!N211/MAX(workdata!$H211:$Y211)),0)*$H211</f>
        <v>1</v>
      </c>
      <c r="T211" s="217">
        <f>IFERROR(IF(workdata!O211&gt;=0.75*MAX(workdata!$H211:$Y211),1,workdata!O211/MAX(workdata!$H211:$Y211)),0)*$H211</f>
        <v>1</v>
      </c>
      <c r="U211" s="217">
        <f>IFERROR(IF(workdata!P211&gt;=0.75*MAX(workdata!$H211:$Y211),1,workdata!P211/MAX(workdata!$H211:$Y211)),0)*$H211</f>
        <v>1</v>
      </c>
      <c r="V211" s="217">
        <f>IFERROR(IF(workdata!Q211&gt;=0.75*MAX(workdata!$H211:$Y211),1,workdata!Q211/MAX(workdata!$H211:$Y211)),0)*$H211</f>
        <v>1</v>
      </c>
      <c r="W211" s="217">
        <f>IFERROR(IF(workdata!R211&gt;=0.75*MAX(workdata!$H211:$Y211),1,workdata!R211/MAX(workdata!$H211:$Y211)),0)*$H211</f>
        <v>1</v>
      </c>
      <c r="X211" s="217">
        <f>IFERROR(IF(workdata!S211&gt;=0.75*MAX(workdata!$H211:$Y211),1,workdata!S211/MAX(workdata!$H211:$Y211)),0)*$H211</f>
        <v>1</v>
      </c>
      <c r="Y211" s="217">
        <f>IFERROR(IF(workdata!T211&gt;=0.75*MAX(workdata!$H211:$Y211),1,workdata!T211/MAX(workdata!$H211:$Y211)),0)*$H211</f>
        <v>1</v>
      </c>
      <c r="Z211" s="217">
        <f>IFERROR(IF(workdata!U211&gt;=0.75*MAX(workdata!$H211:$Y211),1,workdata!U211/MAX(workdata!$H211:$Y211)),0)*$H211</f>
        <v>1</v>
      </c>
      <c r="AA211" s="217">
        <f>IFERROR(IF(workdata!V211&gt;=0.75*MAX(workdata!$H211:$Y211),1,workdata!V211/MAX(workdata!$H211:$Y211)),0)*$H211</f>
        <v>1</v>
      </c>
      <c r="AB211" s="217">
        <f>IFERROR(IF(workdata!W211&gt;=0.75*MAX(workdata!$H211:$Y211),1,workdata!W211/MAX(workdata!$H211:$Y211)),0)*$H211</f>
        <v>1</v>
      </c>
      <c r="AC211" s="217">
        <f>IFERROR(IF(workdata!X211&gt;=0.75*MAX(workdata!$H211:$Y211),1,workdata!X211/MAX(workdata!$H211:$Y211)),0)*$H211</f>
        <v>1</v>
      </c>
      <c r="AD211" s="217">
        <f>IFERROR(IF(workdata!Y211&gt;=0.75*MAX(workdata!$H211:$Y211),1,workdata!Y211/MAX(workdata!$H211:$Y211)),0)*$H211</f>
        <v>1</v>
      </c>
    </row>
    <row r="212" spans="1:30" x14ac:dyDescent="0.25">
      <c r="A212" s="1">
        <f>workdata!A212</f>
        <v>45482.625</v>
      </c>
      <c r="B212">
        <f t="shared" si="19"/>
        <v>2024</v>
      </c>
      <c r="C212">
        <f t="shared" si="20"/>
        <v>7</v>
      </c>
      <c r="D212">
        <f t="shared" si="18"/>
        <v>9</v>
      </c>
      <c r="E212">
        <v>1000</v>
      </c>
      <c r="F212">
        <v>49890</v>
      </c>
      <c r="G212">
        <f>workdata!B212</f>
        <v>43047</v>
      </c>
      <c r="H212">
        <f t="shared" si="21"/>
        <v>1</v>
      </c>
      <c r="I212" s="217">
        <f>IFERROR(workdata!B212*1000*AUX!H212/(AUX!K212*50000),0)</f>
        <v>0.87200442818705137</v>
      </c>
      <c r="J212" s="218">
        <f t="shared" si="22"/>
        <v>1</v>
      </c>
      <c r="K212" s="222">
        <f>AVERAGE(workdata!C212:F212)</f>
        <v>987.31150000000002</v>
      </c>
      <c r="L212" s="3">
        <f t="shared" si="23"/>
        <v>860.93999999999994</v>
      </c>
      <c r="M212" s="217">
        <f>IFERROR(IF(workdata!H212&gt;=0.75*MAX(workdata!$H212:$Y212),1,workdata!H212/MAX(workdata!$H212:$Y212)),0)*$H212</f>
        <v>1</v>
      </c>
      <c r="N212" s="217">
        <f>IFERROR(IF(workdata!I212&gt;=0.75*MAX(workdata!$H212:$Y212),1,workdata!I212/MAX(workdata!$H212:$Y212)),0)*$H212</f>
        <v>1</v>
      </c>
      <c r="O212" s="217">
        <f>IFERROR(IF(workdata!J212&gt;=0.75*MAX(workdata!$H212:$Y212),1,workdata!J212/MAX(workdata!$H212:$Y212)),0)*$H212</f>
        <v>1</v>
      </c>
      <c r="P212" s="217">
        <f>IFERROR(IF(workdata!K212&gt;=0.75*MAX(workdata!$H212:$Y212),1,workdata!K212/MAX(workdata!$H212:$Y212)),0)*$H212</f>
        <v>1</v>
      </c>
      <c r="Q212" s="217">
        <f>IFERROR(IF(workdata!L212&gt;=0.75*MAX(workdata!$H212:$Y212),1,workdata!L212/MAX(workdata!$H212:$Y212)),0)*$H212</f>
        <v>1</v>
      </c>
      <c r="R212" s="217">
        <f>IFERROR(IF(workdata!M212&gt;=0.75*MAX(workdata!$H212:$Y212),1,workdata!M212/MAX(workdata!$H212:$Y212)),0)*$H212</f>
        <v>1</v>
      </c>
      <c r="S212" s="217">
        <f>IFERROR(IF(workdata!N212&gt;=0.75*MAX(workdata!$H212:$Y212),1,workdata!N212/MAX(workdata!$H212:$Y212)),0)*$H212</f>
        <v>1</v>
      </c>
      <c r="T212" s="217">
        <f>IFERROR(IF(workdata!O212&gt;=0.75*MAX(workdata!$H212:$Y212),1,workdata!O212/MAX(workdata!$H212:$Y212)),0)*$H212</f>
        <v>1</v>
      </c>
      <c r="U212" s="217">
        <f>IFERROR(IF(workdata!P212&gt;=0.75*MAX(workdata!$H212:$Y212),1,workdata!P212/MAX(workdata!$H212:$Y212)),0)*$H212</f>
        <v>1</v>
      </c>
      <c r="V212" s="217">
        <f>IFERROR(IF(workdata!Q212&gt;=0.75*MAX(workdata!$H212:$Y212),1,workdata!Q212/MAX(workdata!$H212:$Y212)),0)*$H212</f>
        <v>1</v>
      </c>
      <c r="W212" s="217">
        <f>IFERROR(IF(workdata!R212&gt;=0.75*MAX(workdata!$H212:$Y212),1,workdata!R212/MAX(workdata!$H212:$Y212)),0)*$H212</f>
        <v>1</v>
      </c>
      <c r="X212" s="217">
        <f>IFERROR(IF(workdata!S212&gt;=0.75*MAX(workdata!$H212:$Y212),1,workdata!S212/MAX(workdata!$H212:$Y212)),0)*$H212</f>
        <v>1</v>
      </c>
      <c r="Y212" s="217">
        <f>IFERROR(IF(workdata!T212&gt;=0.75*MAX(workdata!$H212:$Y212),1,workdata!T212/MAX(workdata!$H212:$Y212)),0)*$H212</f>
        <v>1</v>
      </c>
      <c r="Z212" s="217">
        <f>IFERROR(IF(workdata!U212&gt;=0.75*MAX(workdata!$H212:$Y212),1,workdata!U212/MAX(workdata!$H212:$Y212)),0)*$H212</f>
        <v>1</v>
      </c>
      <c r="AA212" s="217">
        <f>IFERROR(IF(workdata!V212&gt;=0.75*MAX(workdata!$H212:$Y212),1,workdata!V212/MAX(workdata!$H212:$Y212)),0)*$H212</f>
        <v>1</v>
      </c>
      <c r="AB212" s="217">
        <f>IFERROR(IF(workdata!W212&gt;=0.75*MAX(workdata!$H212:$Y212),1,workdata!W212/MAX(workdata!$H212:$Y212)),0)*$H212</f>
        <v>1</v>
      </c>
      <c r="AC212" s="217">
        <f>IFERROR(IF(workdata!X212&gt;=0.75*MAX(workdata!$H212:$Y212),1,workdata!X212/MAX(workdata!$H212:$Y212)),0)*$H212</f>
        <v>1</v>
      </c>
      <c r="AD212" s="217">
        <f>IFERROR(IF(workdata!Y212&gt;=0.75*MAX(workdata!$H212:$Y212),1,workdata!Y212/MAX(workdata!$H212:$Y212)),0)*$H212</f>
        <v>1</v>
      </c>
    </row>
    <row r="213" spans="1:30" x14ac:dyDescent="0.25">
      <c r="A213" s="1">
        <f>workdata!A213</f>
        <v>45482.666666666664</v>
      </c>
      <c r="B213">
        <f t="shared" si="19"/>
        <v>2024</v>
      </c>
      <c r="C213">
        <f t="shared" si="20"/>
        <v>7</v>
      </c>
      <c r="D213">
        <f t="shared" si="18"/>
        <v>9</v>
      </c>
      <c r="E213">
        <v>1000</v>
      </c>
      <c r="F213">
        <v>49890</v>
      </c>
      <c r="G213">
        <f>workdata!B213</f>
        <v>42900</v>
      </c>
      <c r="H213">
        <f t="shared" si="21"/>
        <v>1</v>
      </c>
      <c r="I213" s="217">
        <f>IFERROR(workdata!B213*1000*AUX!H213/(AUX!K213*50000),0)</f>
        <v>0.86310874063582343</v>
      </c>
      <c r="J213" s="218">
        <f t="shared" si="22"/>
        <v>1</v>
      </c>
      <c r="K213" s="222">
        <f>AVERAGE(workdata!C213:F213)</f>
        <v>994.08100000000002</v>
      </c>
      <c r="L213" s="3">
        <f t="shared" si="23"/>
        <v>858</v>
      </c>
      <c r="M213" s="217">
        <f>IFERROR(IF(workdata!H213&gt;=0.75*MAX(workdata!$H213:$Y213),1,workdata!H213/MAX(workdata!$H213:$Y213)),0)*$H213</f>
        <v>1</v>
      </c>
      <c r="N213" s="217">
        <f>IFERROR(IF(workdata!I213&gt;=0.75*MAX(workdata!$H213:$Y213),1,workdata!I213/MAX(workdata!$H213:$Y213)),0)*$H213</f>
        <v>1</v>
      </c>
      <c r="O213" s="217">
        <f>IFERROR(IF(workdata!J213&gt;=0.75*MAX(workdata!$H213:$Y213),1,workdata!J213/MAX(workdata!$H213:$Y213)),0)*$H213</f>
        <v>1</v>
      </c>
      <c r="P213" s="217">
        <f>IFERROR(IF(workdata!K213&gt;=0.75*MAX(workdata!$H213:$Y213),1,workdata!K213/MAX(workdata!$H213:$Y213)),0)*$H213</f>
        <v>1</v>
      </c>
      <c r="Q213" s="217">
        <f>IFERROR(IF(workdata!L213&gt;=0.75*MAX(workdata!$H213:$Y213),1,workdata!L213/MAX(workdata!$H213:$Y213)),0)*$H213</f>
        <v>1</v>
      </c>
      <c r="R213" s="217">
        <f>IFERROR(IF(workdata!M213&gt;=0.75*MAX(workdata!$H213:$Y213),1,workdata!M213/MAX(workdata!$H213:$Y213)),0)*$H213</f>
        <v>1</v>
      </c>
      <c r="S213" s="217">
        <f>IFERROR(IF(workdata!N213&gt;=0.75*MAX(workdata!$H213:$Y213),1,workdata!N213/MAX(workdata!$H213:$Y213)),0)*$H213</f>
        <v>1</v>
      </c>
      <c r="T213" s="217">
        <f>IFERROR(IF(workdata!O213&gt;=0.75*MAX(workdata!$H213:$Y213),1,workdata!O213/MAX(workdata!$H213:$Y213)),0)*$H213</f>
        <v>1</v>
      </c>
      <c r="U213" s="217">
        <f>IFERROR(IF(workdata!P213&gt;=0.75*MAX(workdata!$H213:$Y213),1,workdata!P213/MAX(workdata!$H213:$Y213)),0)*$H213</f>
        <v>1</v>
      </c>
      <c r="V213" s="217">
        <f>IFERROR(IF(workdata!Q213&gt;=0.75*MAX(workdata!$H213:$Y213),1,workdata!Q213/MAX(workdata!$H213:$Y213)),0)*$H213</f>
        <v>1</v>
      </c>
      <c r="W213" s="217">
        <f>IFERROR(IF(workdata!R213&gt;=0.75*MAX(workdata!$H213:$Y213),1,workdata!R213/MAX(workdata!$H213:$Y213)),0)*$H213</f>
        <v>1</v>
      </c>
      <c r="X213" s="217">
        <f>IFERROR(IF(workdata!S213&gt;=0.75*MAX(workdata!$H213:$Y213),1,workdata!S213/MAX(workdata!$H213:$Y213)),0)*$H213</f>
        <v>1</v>
      </c>
      <c r="Y213" s="217">
        <f>IFERROR(IF(workdata!T213&gt;=0.75*MAX(workdata!$H213:$Y213),1,workdata!T213/MAX(workdata!$H213:$Y213)),0)*$H213</f>
        <v>1</v>
      </c>
      <c r="Z213" s="217">
        <f>IFERROR(IF(workdata!U213&gt;=0.75*MAX(workdata!$H213:$Y213),1,workdata!U213/MAX(workdata!$H213:$Y213)),0)*$H213</f>
        <v>1</v>
      </c>
      <c r="AA213" s="217">
        <f>IFERROR(IF(workdata!V213&gt;=0.75*MAX(workdata!$H213:$Y213),1,workdata!V213/MAX(workdata!$H213:$Y213)),0)*$H213</f>
        <v>1</v>
      </c>
      <c r="AB213" s="217">
        <f>IFERROR(IF(workdata!W213&gt;=0.75*MAX(workdata!$H213:$Y213),1,workdata!W213/MAX(workdata!$H213:$Y213)),0)*$H213</f>
        <v>1</v>
      </c>
      <c r="AC213" s="217">
        <f>IFERROR(IF(workdata!X213&gt;=0.75*MAX(workdata!$H213:$Y213),1,workdata!X213/MAX(workdata!$H213:$Y213)),0)*$H213</f>
        <v>1</v>
      </c>
      <c r="AD213" s="217">
        <f>IFERROR(IF(workdata!Y213&gt;=0.75*MAX(workdata!$H213:$Y213),1,workdata!Y213/MAX(workdata!$H213:$Y213)),0)*$H213</f>
        <v>1</v>
      </c>
    </row>
    <row r="214" spans="1:30" x14ac:dyDescent="0.25">
      <c r="A214" s="1">
        <f>workdata!A214</f>
        <v>45482.708333333336</v>
      </c>
      <c r="B214">
        <f t="shared" si="19"/>
        <v>2024</v>
      </c>
      <c r="C214">
        <f t="shared" si="20"/>
        <v>7</v>
      </c>
      <c r="D214">
        <f t="shared" si="18"/>
        <v>9</v>
      </c>
      <c r="E214">
        <v>1000</v>
      </c>
      <c r="F214">
        <v>49890</v>
      </c>
      <c r="G214">
        <f>workdata!B214</f>
        <v>42237</v>
      </c>
      <c r="H214">
        <f t="shared" si="21"/>
        <v>1</v>
      </c>
      <c r="I214" s="217">
        <f>IFERROR(workdata!B214*1000*AUX!H214/(AUX!K214*50000),0)</f>
        <v>0.85027443630591515</v>
      </c>
      <c r="J214" s="218">
        <f t="shared" si="22"/>
        <v>1</v>
      </c>
      <c r="K214" s="222">
        <f>AVERAGE(workdata!C214:F214)</f>
        <v>993.49099999999999</v>
      </c>
      <c r="L214" s="3">
        <f t="shared" si="23"/>
        <v>844.7399999999999</v>
      </c>
      <c r="M214" s="217">
        <f>IFERROR(IF(workdata!H214&gt;=0.75*MAX(workdata!$H214:$Y214),1,workdata!H214/MAX(workdata!$H214:$Y214)),0)*$H214</f>
        <v>1</v>
      </c>
      <c r="N214" s="217">
        <f>IFERROR(IF(workdata!I214&gt;=0.75*MAX(workdata!$H214:$Y214),1,workdata!I214/MAX(workdata!$H214:$Y214)),0)*$H214</f>
        <v>1</v>
      </c>
      <c r="O214" s="217">
        <f>IFERROR(IF(workdata!J214&gt;=0.75*MAX(workdata!$H214:$Y214),1,workdata!J214/MAX(workdata!$H214:$Y214)),0)*$H214</f>
        <v>1</v>
      </c>
      <c r="P214" s="217">
        <f>IFERROR(IF(workdata!K214&gt;=0.75*MAX(workdata!$H214:$Y214),1,workdata!K214/MAX(workdata!$H214:$Y214)),0)*$H214</f>
        <v>1</v>
      </c>
      <c r="Q214" s="217">
        <f>IFERROR(IF(workdata!L214&gt;=0.75*MAX(workdata!$H214:$Y214),1,workdata!L214/MAX(workdata!$H214:$Y214)),0)*$H214</f>
        <v>1</v>
      </c>
      <c r="R214" s="217">
        <f>IFERROR(IF(workdata!M214&gt;=0.75*MAX(workdata!$H214:$Y214),1,workdata!M214/MAX(workdata!$H214:$Y214)),0)*$H214</f>
        <v>1</v>
      </c>
      <c r="S214" s="217">
        <f>IFERROR(IF(workdata!N214&gt;=0.75*MAX(workdata!$H214:$Y214),1,workdata!N214/MAX(workdata!$H214:$Y214)),0)*$H214</f>
        <v>1</v>
      </c>
      <c r="T214" s="217">
        <f>IFERROR(IF(workdata!O214&gt;=0.75*MAX(workdata!$H214:$Y214),1,workdata!O214/MAX(workdata!$H214:$Y214)),0)*$H214</f>
        <v>1</v>
      </c>
      <c r="U214" s="217">
        <f>IFERROR(IF(workdata!P214&gt;=0.75*MAX(workdata!$H214:$Y214),1,workdata!P214/MAX(workdata!$H214:$Y214)),0)*$H214</f>
        <v>1</v>
      </c>
      <c r="V214" s="217">
        <f>IFERROR(IF(workdata!Q214&gt;=0.75*MAX(workdata!$H214:$Y214),1,workdata!Q214/MAX(workdata!$H214:$Y214)),0)*$H214</f>
        <v>1</v>
      </c>
      <c r="W214" s="217">
        <f>IFERROR(IF(workdata!R214&gt;=0.75*MAX(workdata!$H214:$Y214),1,workdata!R214/MAX(workdata!$H214:$Y214)),0)*$H214</f>
        <v>1</v>
      </c>
      <c r="X214" s="217">
        <f>IFERROR(IF(workdata!S214&gt;=0.75*MAX(workdata!$H214:$Y214),1,workdata!S214/MAX(workdata!$H214:$Y214)),0)*$H214</f>
        <v>1</v>
      </c>
      <c r="Y214" s="217">
        <f>IFERROR(IF(workdata!T214&gt;=0.75*MAX(workdata!$H214:$Y214),1,workdata!T214/MAX(workdata!$H214:$Y214)),0)*$H214</f>
        <v>1</v>
      </c>
      <c r="Z214" s="217">
        <f>IFERROR(IF(workdata!U214&gt;=0.75*MAX(workdata!$H214:$Y214),1,workdata!U214/MAX(workdata!$H214:$Y214)),0)*$H214</f>
        <v>1</v>
      </c>
      <c r="AA214" s="217">
        <f>IFERROR(IF(workdata!V214&gt;=0.75*MAX(workdata!$H214:$Y214),1,workdata!V214/MAX(workdata!$H214:$Y214)),0)*$H214</f>
        <v>1</v>
      </c>
      <c r="AB214" s="217">
        <f>IFERROR(IF(workdata!W214&gt;=0.75*MAX(workdata!$H214:$Y214),1,workdata!W214/MAX(workdata!$H214:$Y214)),0)*$H214</f>
        <v>1</v>
      </c>
      <c r="AC214" s="217">
        <f>IFERROR(IF(workdata!X214&gt;=0.75*MAX(workdata!$H214:$Y214),1,workdata!X214/MAX(workdata!$H214:$Y214)),0)*$H214</f>
        <v>1</v>
      </c>
      <c r="AD214" s="217">
        <f>IFERROR(IF(workdata!Y214&gt;=0.75*MAX(workdata!$H214:$Y214),1,workdata!Y214/MAX(workdata!$H214:$Y214)),0)*$H214</f>
        <v>1</v>
      </c>
    </row>
    <row r="215" spans="1:30" x14ac:dyDescent="0.25">
      <c r="A215" s="1">
        <f>workdata!A215</f>
        <v>45482.75</v>
      </c>
      <c r="B215">
        <f t="shared" si="19"/>
        <v>2024</v>
      </c>
      <c r="C215">
        <f t="shared" si="20"/>
        <v>7</v>
      </c>
      <c r="D215">
        <f t="shared" si="18"/>
        <v>9</v>
      </c>
      <c r="E215">
        <v>1000</v>
      </c>
      <c r="F215">
        <v>49890</v>
      </c>
      <c r="G215">
        <f>workdata!B215</f>
        <v>41418</v>
      </c>
      <c r="H215">
        <f t="shared" si="21"/>
        <v>1</v>
      </c>
      <c r="I215" s="217">
        <f>IFERROR(workdata!B215*1000*AUX!H215/(AUX!K215*50000),0)</f>
        <v>0.86312966820679127</v>
      </c>
      <c r="J215" s="218">
        <f t="shared" si="22"/>
        <v>1</v>
      </c>
      <c r="K215" s="222">
        <f>AVERAGE(workdata!C215:F215)</f>
        <v>959.71675000000005</v>
      </c>
      <c r="L215" s="3">
        <f t="shared" si="23"/>
        <v>828.36000000000013</v>
      </c>
      <c r="M215" s="217">
        <f>IFERROR(IF(workdata!H215&gt;=0.75*MAX(workdata!$H215:$Y215),1,workdata!H215/MAX(workdata!$H215:$Y215)),0)*$H215</f>
        <v>1</v>
      </c>
      <c r="N215" s="217">
        <f>IFERROR(IF(workdata!I215&gt;=0.75*MAX(workdata!$H215:$Y215),1,workdata!I215/MAX(workdata!$H215:$Y215)),0)*$H215</f>
        <v>1</v>
      </c>
      <c r="O215" s="217">
        <f>IFERROR(IF(workdata!J215&gt;=0.75*MAX(workdata!$H215:$Y215),1,workdata!J215/MAX(workdata!$H215:$Y215)),0)*$H215</f>
        <v>1</v>
      </c>
      <c r="P215" s="217">
        <f>IFERROR(IF(workdata!K215&gt;=0.75*MAX(workdata!$H215:$Y215),1,workdata!K215/MAX(workdata!$H215:$Y215)),0)*$H215</f>
        <v>1</v>
      </c>
      <c r="Q215" s="217">
        <f>IFERROR(IF(workdata!L215&gt;=0.75*MAX(workdata!$H215:$Y215),1,workdata!L215/MAX(workdata!$H215:$Y215)),0)*$H215</f>
        <v>1</v>
      </c>
      <c r="R215" s="217">
        <f>IFERROR(IF(workdata!M215&gt;=0.75*MAX(workdata!$H215:$Y215),1,workdata!M215/MAX(workdata!$H215:$Y215)),0)*$H215</f>
        <v>1</v>
      </c>
      <c r="S215" s="217">
        <f>IFERROR(IF(workdata!N215&gt;=0.75*MAX(workdata!$H215:$Y215),1,workdata!N215/MAX(workdata!$H215:$Y215)),0)*$H215</f>
        <v>1</v>
      </c>
      <c r="T215" s="217">
        <f>IFERROR(IF(workdata!O215&gt;=0.75*MAX(workdata!$H215:$Y215),1,workdata!O215/MAX(workdata!$H215:$Y215)),0)*$H215</f>
        <v>1</v>
      </c>
      <c r="U215" s="217">
        <f>IFERROR(IF(workdata!P215&gt;=0.75*MAX(workdata!$H215:$Y215),1,workdata!P215/MAX(workdata!$H215:$Y215)),0)*$H215</f>
        <v>1</v>
      </c>
      <c r="V215" s="217">
        <f>IFERROR(IF(workdata!Q215&gt;=0.75*MAX(workdata!$H215:$Y215),1,workdata!Q215/MAX(workdata!$H215:$Y215)),0)*$H215</f>
        <v>1</v>
      </c>
      <c r="W215" s="217">
        <f>IFERROR(IF(workdata!R215&gt;=0.75*MAX(workdata!$H215:$Y215),1,workdata!R215/MAX(workdata!$H215:$Y215)),0)*$H215</f>
        <v>1</v>
      </c>
      <c r="X215" s="217">
        <f>IFERROR(IF(workdata!S215&gt;=0.75*MAX(workdata!$H215:$Y215),1,workdata!S215/MAX(workdata!$H215:$Y215)),0)*$H215</f>
        <v>1</v>
      </c>
      <c r="Y215" s="217">
        <f>IFERROR(IF(workdata!T215&gt;=0.75*MAX(workdata!$H215:$Y215),1,workdata!T215/MAX(workdata!$H215:$Y215)),0)*$H215</f>
        <v>1</v>
      </c>
      <c r="Z215" s="217">
        <f>IFERROR(IF(workdata!U215&gt;=0.75*MAX(workdata!$H215:$Y215),1,workdata!U215/MAX(workdata!$H215:$Y215)),0)*$H215</f>
        <v>1</v>
      </c>
      <c r="AA215" s="217">
        <f>IFERROR(IF(workdata!V215&gt;=0.75*MAX(workdata!$H215:$Y215),1,workdata!V215/MAX(workdata!$H215:$Y215)),0)*$H215</f>
        <v>1</v>
      </c>
      <c r="AB215" s="217">
        <f>IFERROR(IF(workdata!W215&gt;=0.75*MAX(workdata!$H215:$Y215),1,workdata!W215/MAX(workdata!$H215:$Y215)),0)*$H215</f>
        <v>1</v>
      </c>
      <c r="AC215" s="217">
        <f>IFERROR(IF(workdata!X215&gt;=0.75*MAX(workdata!$H215:$Y215),1,workdata!X215/MAX(workdata!$H215:$Y215)),0)*$H215</f>
        <v>1</v>
      </c>
      <c r="AD215" s="217">
        <f>IFERROR(IF(workdata!Y215&gt;=0.75*MAX(workdata!$H215:$Y215),1,workdata!Y215/MAX(workdata!$H215:$Y215)),0)*$H215</f>
        <v>1</v>
      </c>
    </row>
    <row r="216" spans="1:30" x14ac:dyDescent="0.25">
      <c r="A216" s="1">
        <f>workdata!A216</f>
        <v>45482.791666666664</v>
      </c>
      <c r="B216">
        <f t="shared" si="19"/>
        <v>2024</v>
      </c>
      <c r="C216">
        <f t="shared" si="20"/>
        <v>7</v>
      </c>
      <c r="D216">
        <f t="shared" si="18"/>
        <v>9</v>
      </c>
      <c r="E216">
        <v>1000</v>
      </c>
      <c r="F216">
        <v>49890</v>
      </c>
      <c r="G216">
        <f>workdata!B216</f>
        <v>34415</v>
      </c>
      <c r="H216">
        <f t="shared" si="21"/>
        <v>1</v>
      </c>
      <c r="I216" s="217">
        <f>IFERROR(workdata!B216*1000*AUX!H216/(AUX!K216*50000),0)</f>
        <v>0.8058254046907749</v>
      </c>
      <c r="J216" s="218">
        <f t="shared" si="22"/>
        <v>1</v>
      </c>
      <c r="K216" s="222">
        <f>AVERAGE(workdata!C216:F216)</f>
        <v>854.15525000000002</v>
      </c>
      <c r="L216" s="3">
        <f t="shared" si="23"/>
        <v>688.30000000000007</v>
      </c>
      <c r="M216" s="217">
        <f>IFERROR(IF(workdata!H216&gt;=0.75*MAX(workdata!$H216:$Y216),1,workdata!H216/MAX(workdata!$H216:$Y216)),0)*$H216</f>
        <v>1</v>
      </c>
      <c r="N216" s="217">
        <f>IFERROR(IF(workdata!I216&gt;=0.75*MAX(workdata!$H216:$Y216),1,workdata!I216/MAX(workdata!$H216:$Y216)),0)*$H216</f>
        <v>1</v>
      </c>
      <c r="O216" s="217">
        <f>IFERROR(IF(workdata!J216&gt;=0.75*MAX(workdata!$H216:$Y216),1,workdata!J216/MAX(workdata!$H216:$Y216)),0)*$H216</f>
        <v>1</v>
      </c>
      <c r="P216" s="217">
        <f>IFERROR(IF(workdata!K216&gt;=0.75*MAX(workdata!$H216:$Y216),1,workdata!K216/MAX(workdata!$H216:$Y216)),0)*$H216</f>
        <v>1</v>
      </c>
      <c r="Q216" s="217">
        <f>IFERROR(IF(workdata!L216&gt;=0.75*MAX(workdata!$H216:$Y216),1,workdata!L216/MAX(workdata!$H216:$Y216)),0)*$H216</f>
        <v>1</v>
      </c>
      <c r="R216" s="217">
        <f>IFERROR(IF(workdata!M216&gt;=0.75*MAX(workdata!$H216:$Y216),1,workdata!M216/MAX(workdata!$H216:$Y216)),0)*$H216</f>
        <v>1</v>
      </c>
      <c r="S216" s="217">
        <f>IFERROR(IF(workdata!N216&gt;=0.75*MAX(workdata!$H216:$Y216),1,workdata!N216/MAX(workdata!$H216:$Y216)),0)*$H216</f>
        <v>1</v>
      </c>
      <c r="T216" s="217">
        <f>IFERROR(IF(workdata!O216&gt;=0.75*MAX(workdata!$H216:$Y216),1,workdata!O216/MAX(workdata!$H216:$Y216)),0)*$H216</f>
        <v>1</v>
      </c>
      <c r="U216" s="217">
        <f>IFERROR(IF(workdata!P216&gt;=0.75*MAX(workdata!$H216:$Y216),1,workdata!P216/MAX(workdata!$H216:$Y216)),0)*$H216</f>
        <v>1</v>
      </c>
      <c r="V216" s="217">
        <f>IFERROR(IF(workdata!Q216&gt;=0.75*MAX(workdata!$H216:$Y216),1,workdata!Q216/MAX(workdata!$H216:$Y216)),0)*$H216</f>
        <v>1</v>
      </c>
      <c r="W216" s="217">
        <f>IFERROR(IF(workdata!R216&gt;=0.75*MAX(workdata!$H216:$Y216),1,workdata!R216/MAX(workdata!$H216:$Y216)),0)*$H216</f>
        <v>1</v>
      </c>
      <c r="X216" s="217">
        <f>IFERROR(IF(workdata!S216&gt;=0.75*MAX(workdata!$H216:$Y216),1,workdata!S216/MAX(workdata!$H216:$Y216)),0)*$H216</f>
        <v>1</v>
      </c>
      <c r="Y216" s="217">
        <f>IFERROR(IF(workdata!T216&gt;=0.75*MAX(workdata!$H216:$Y216),1,workdata!T216/MAX(workdata!$H216:$Y216)),0)*$H216</f>
        <v>1</v>
      </c>
      <c r="Z216" s="217">
        <f>IFERROR(IF(workdata!U216&gt;=0.75*MAX(workdata!$H216:$Y216),1,workdata!U216/MAX(workdata!$H216:$Y216)),0)*$H216</f>
        <v>1</v>
      </c>
      <c r="AA216" s="217">
        <f>IFERROR(IF(workdata!V216&gt;=0.75*MAX(workdata!$H216:$Y216),1,workdata!V216/MAX(workdata!$H216:$Y216)),0)*$H216</f>
        <v>1</v>
      </c>
      <c r="AB216" s="217">
        <f>IFERROR(IF(workdata!W216&gt;=0.75*MAX(workdata!$H216:$Y216),1,workdata!W216/MAX(workdata!$H216:$Y216)),0)*$H216</f>
        <v>1</v>
      </c>
      <c r="AC216" s="217">
        <f>IFERROR(IF(workdata!X216&gt;=0.75*MAX(workdata!$H216:$Y216),1,workdata!X216/MAX(workdata!$H216:$Y216)),0)*$H216</f>
        <v>1</v>
      </c>
      <c r="AD216" s="217">
        <f>IFERROR(IF(workdata!Y216&gt;=0.75*MAX(workdata!$H216:$Y216),1,workdata!Y216/MAX(workdata!$H216:$Y216)),0)*$H216</f>
        <v>1</v>
      </c>
    </row>
    <row r="217" spans="1:30" x14ac:dyDescent="0.25">
      <c r="A217" s="1">
        <f>workdata!A217</f>
        <v>45482.833333333336</v>
      </c>
      <c r="B217">
        <f t="shared" si="19"/>
        <v>2024</v>
      </c>
      <c r="C217">
        <f t="shared" si="20"/>
        <v>7</v>
      </c>
      <c r="D217">
        <f t="shared" si="18"/>
        <v>9</v>
      </c>
      <c r="E217">
        <v>1000</v>
      </c>
      <c r="F217">
        <v>49890</v>
      </c>
      <c r="G217">
        <f>workdata!B217</f>
        <v>17309</v>
      </c>
      <c r="H217">
        <f t="shared" si="21"/>
        <v>1</v>
      </c>
      <c r="I217" s="217">
        <f>IFERROR(workdata!B217*1000*AUX!H217/(AUX!K217*50000),0)</f>
        <v>0.72043311728109227</v>
      </c>
      <c r="J217" s="218">
        <f t="shared" si="22"/>
        <v>1</v>
      </c>
      <c r="K217" s="222">
        <f>AVERAGE(workdata!C217:F217)</f>
        <v>480.51650000000001</v>
      </c>
      <c r="L217" s="3">
        <f t="shared" si="23"/>
        <v>346.18</v>
      </c>
      <c r="M217" s="217">
        <f>IFERROR(IF(workdata!H217&gt;=0.75*MAX(workdata!$H217:$Y217),1,workdata!H217/MAX(workdata!$H217:$Y217)),0)*$H217</f>
        <v>1</v>
      </c>
      <c r="N217" s="217">
        <f>IFERROR(IF(workdata!I217&gt;=0.75*MAX(workdata!$H217:$Y217),1,workdata!I217/MAX(workdata!$H217:$Y217)),0)*$H217</f>
        <v>1</v>
      </c>
      <c r="O217" s="217">
        <f>IFERROR(IF(workdata!J217&gt;=0.75*MAX(workdata!$H217:$Y217),1,workdata!J217/MAX(workdata!$H217:$Y217)),0)*$H217</f>
        <v>1</v>
      </c>
      <c r="P217" s="217">
        <f>IFERROR(IF(workdata!K217&gt;=0.75*MAX(workdata!$H217:$Y217),1,workdata!K217/MAX(workdata!$H217:$Y217)),0)*$H217</f>
        <v>1</v>
      </c>
      <c r="Q217" s="217">
        <f>IFERROR(IF(workdata!L217&gt;=0.75*MAX(workdata!$H217:$Y217),1,workdata!L217/MAX(workdata!$H217:$Y217)),0)*$H217</f>
        <v>1</v>
      </c>
      <c r="R217" s="217">
        <f>IFERROR(IF(workdata!M217&gt;=0.75*MAX(workdata!$H217:$Y217),1,workdata!M217/MAX(workdata!$H217:$Y217)),0)*$H217</f>
        <v>1</v>
      </c>
      <c r="S217" s="217">
        <f>IFERROR(IF(workdata!N217&gt;=0.75*MAX(workdata!$H217:$Y217),1,workdata!N217/MAX(workdata!$H217:$Y217)),0)*$H217</f>
        <v>1</v>
      </c>
      <c r="T217" s="217">
        <f>IFERROR(IF(workdata!O217&gt;=0.75*MAX(workdata!$H217:$Y217),1,workdata!O217/MAX(workdata!$H217:$Y217)),0)*$H217</f>
        <v>1</v>
      </c>
      <c r="U217" s="217">
        <f>IFERROR(IF(workdata!P217&gt;=0.75*MAX(workdata!$H217:$Y217),1,workdata!P217/MAX(workdata!$H217:$Y217)),0)*$H217</f>
        <v>1</v>
      </c>
      <c r="V217" s="217">
        <f>IFERROR(IF(workdata!Q217&gt;=0.75*MAX(workdata!$H217:$Y217),1,workdata!Q217/MAX(workdata!$H217:$Y217)),0)*$H217</f>
        <v>1</v>
      </c>
      <c r="W217" s="217">
        <f>IFERROR(IF(workdata!R217&gt;=0.75*MAX(workdata!$H217:$Y217),1,workdata!R217/MAX(workdata!$H217:$Y217)),0)*$H217</f>
        <v>1</v>
      </c>
      <c r="X217" s="217">
        <f>IFERROR(IF(workdata!S217&gt;=0.75*MAX(workdata!$H217:$Y217),1,workdata!S217/MAX(workdata!$H217:$Y217)),0)*$H217</f>
        <v>1</v>
      </c>
      <c r="Y217" s="217">
        <f>IFERROR(IF(workdata!T217&gt;=0.75*MAX(workdata!$H217:$Y217),1,workdata!T217/MAX(workdata!$H217:$Y217)),0)*$H217</f>
        <v>1</v>
      </c>
      <c r="Z217" s="217">
        <f>IFERROR(IF(workdata!U217&gt;=0.75*MAX(workdata!$H217:$Y217),1,workdata!U217/MAX(workdata!$H217:$Y217)),0)*$H217</f>
        <v>1</v>
      </c>
      <c r="AA217" s="217">
        <f>IFERROR(IF(workdata!V217&gt;=0.75*MAX(workdata!$H217:$Y217),1,workdata!V217/MAX(workdata!$H217:$Y217)),0)*$H217</f>
        <v>1</v>
      </c>
      <c r="AB217" s="217">
        <f>IFERROR(IF(workdata!W217&gt;=0.75*MAX(workdata!$H217:$Y217),1,workdata!W217/MAX(workdata!$H217:$Y217)),0)*$H217</f>
        <v>1</v>
      </c>
      <c r="AC217" s="217">
        <f>IFERROR(IF(workdata!X217&gt;=0.75*MAX(workdata!$H217:$Y217),1,workdata!X217/MAX(workdata!$H217:$Y217)),0)*$H217</f>
        <v>1</v>
      </c>
      <c r="AD217" s="217">
        <f>IFERROR(IF(workdata!Y217&gt;=0.75*MAX(workdata!$H217:$Y217),1,workdata!Y217/MAX(workdata!$H217:$Y217)),0)*$H217</f>
        <v>1</v>
      </c>
    </row>
    <row r="218" spans="1:30" x14ac:dyDescent="0.25">
      <c r="A218" s="1">
        <f>workdata!A218</f>
        <v>45482.875</v>
      </c>
      <c r="B218">
        <f t="shared" si="19"/>
        <v>2024</v>
      </c>
      <c r="C218">
        <f t="shared" si="20"/>
        <v>7</v>
      </c>
      <c r="D218">
        <f t="shared" si="18"/>
        <v>9</v>
      </c>
      <c r="E218">
        <v>1000</v>
      </c>
      <c r="F218">
        <v>49890</v>
      </c>
      <c r="G218">
        <f>workdata!B218</f>
        <v>1737</v>
      </c>
      <c r="H218">
        <f t="shared" si="21"/>
        <v>0</v>
      </c>
      <c r="I218" s="217">
        <f>IFERROR(workdata!B218*1000*AUX!H218/(AUX!K218*50000),0)</f>
        <v>0</v>
      </c>
      <c r="J218" s="218">
        <f t="shared" si="22"/>
        <v>0</v>
      </c>
      <c r="K218" s="222">
        <f>AVERAGE(workdata!C218:F218)</f>
        <v>61.774499999999996</v>
      </c>
      <c r="L218" s="3">
        <f t="shared" si="23"/>
        <v>0</v>
      </c>
      <c r="M218" s="217">
        <f>IFERROR(IF(workdata!H218&gt;=0.75*MAX(workdata!$H218:$Y218),1,workdata!H218/MAX(workdata!$H218:$Y218)),0)*$H218</f>
        <v>0</v>
      </c>
      <c r="N218" s="217">
        <f>IFERROR(IF(workdata!I218&gt;=0.75*MAX(workdata!$H218:$Y218),1,workdata!I218/MAX(workdata!$H218:$Y218)),0)*$H218</f>
        <v>0</v>
      </c>
      <c r="O218" s="217">
        <f>IFERROR(IF(workdata!J218&gt;=0.75*MAX(workdata!$H218:$Y218),1,workdata!J218/MAX(workdata!$H218:$Y218)),0)*$H218</f>
        <v>0</v>
      </c>
      <c r="P218" s="217">
        <f>IFERROR(IF(workdata!K218&gt;=0.75*MAX(workdata!$H218:$Y218),1,workdata!K218/MAX(workdata!$H218:$Y218)),0)*$H218</f>
        <v>0</v>
      </c>
      <c r="Q218" s="217">
        <f>IFERROR(IF(workdata!L218&gt;=0.75*MAX(workdata!$H218:$Y218),1,workdata!L218/MAX(workdata!$H218:$Y218)),0)*$H218</f>
        <v>0</v>
      </c>
      <c r="R218" s="217">
        <f>IFERROR(IF(workdata!M218&gt;=0.75*MAX(workdata!$H218:$Y218),1,workdata!M218/MAX(workdata!$H218:$Y218)),0)*$H218</f>
        <v>0</v>
      </c>
      <c r="S218" s="217">
        <f>IFERROR(IF(workdata!N218&gt;=0.75*MAX(workdata!$H218:$Y218),1,workdata!N218/MAX(workdata!$H218:$Y218)),0)*$H218</f>
        <v>0</v>
      </c>
      <c r="T218" s="217">
        <f>IFERROR(IF(workdata!O218&gt;=0.75*MAX(workdata!$H218:$Y218),1,workdata!O218/MAX(workdata!$H218:$Y218)),0)*$H218</f>
        <v>0</v>
      </c>
      <c r="U218" s="217">
        <f>IFERROR(IF(workdata!P218&gt;=0.75*MAX(workdata!$H218:$Y218),1,workdata!P218/MAX(workdata!$H218:$Y218)),0)*$H218</f>
        <v>0</v>
      </c>
      <c r="V218" s="217">
        <f>IFERROR(IF(workdata!Q218&gt;=0.75*MAX(workdata!$H218:$Y218),1,workdata!Q218/MAX(workdata!$H218:$Y218)),0)*$H218</f>
        <v>0</v>
      </c>
      <c r="W218" s="217">
        <f>IFERROR(IF(workdata!R218&gt;=0.75*MAX(workdata!$H218:$Y218),1,workdata!R218/MAX(workdata!$H218:$Y218)),0)*$H218</f>
        <v>0</v>
      </c>
      <c r="X218" s="217">
        <f>IFERROR(IF(workdata!S218&gt;=0.75*MAX(workdata!$H218:$Y218),1,workdata!S218/MAX(workdata!$H218:$Y218)),0)*$H218</f>
        <v>0</v>
      </c>
      <c r="Y218" s="217">
        <f>IFERROR(IF(workdata!T218&gt;=0.75*MAX(workdata!$H218:$Y218),1,workdata!T218/MAX(workdata!$H218:$Y218)),0)*$H218</f>
        <v>0</v>
      </c>
      <c r="Z218" s="217">
        <f>IFERROR(IF(workdata!U218&gt;=0.75*MAX(workdata!$H218:$Y218),1,workdata!U218/MAX(workdata!$H218:$Y218)),0)*$H218</f>
        <v>0</v>
      </c>
      <c r="AA218" s="217">
        <f>IFERROR(IF(workdata!V218&gt;=0.75*MAX(workdata!$H218:$Y218),1,workdata!V218/MAX(workdata!$H218:$Y218)),0)*$H218</f>
        <v>0</v>
      </c>
      <c r="AB218" s="217">
        <f>IFERROR(IF(workdata!W218&gt;=0.75*MAX(workdata!$H218:$Y218),1,workdata!W218/MAX(workdata!$H218:$Y218)),0)*$H218</f>
        <v>0</v>
      </c>
      <c r="AC218" s="217">
        <f>IFERROR(IF(workdata!X218&gt;=0.75*MAX(workdata!$H218:$Y218),1,workdata!X218/MAX(workdata!$H218:$Y218)),0)*$H218</f>
        <v>0</v>
      </c>
      <c r="AD218" s="217">
        <f>IFERROR(IF(workdata!Y218&gt;=0.75*MAX(workdata!$H218:$Y218),1,workdata!Y218/MAX(workdata!$H218:$Y218)),0)*$H218</f>
        <v>0</v>
      </c>
    </row>
    <row r="219" spans="1:30" x14ac:dyDescent="0.25">
      <c r="A219" s="1">
        <f>workdata!A219</f>
        <v>45482.916666666664</v>
      </c>
      <c r="B219">
        <f t="shared" si="19"/>
        <v>2024</v>
      </c>
      <c r="C219">
        <f t="shared" si="20"/>
        <v>7</v>
      </c>
      <c r="D219">
        <f t="shared" si="18"/>
        <v>9</v>
      </c>
      <c r="E219">
        <v>1000</v>
      </c>
      <c r="F219">
        <v>49890</v>
      </c>
      <c r="G219">
        <f>workdata!B219</f>
        <v>0</v>
      </c>
      <c r="H219">
        <f t="shared" si="21"/>
        <v>0</v>
      </c>
      <c r="I219" s="217">
        <f>IFERROR(workdata!B219*1000*AUX!H219/(AUX!K219*50000),0)</f>
        <v>0</v>
      </c>
      <c r="J219" s="218">
        <f t="shared" si="22"/>
        <v>0</v>
      </c>
      <c r="K219" s="222">
        <f>AVERAGE(workdata!C219:F219)</f>
        <v>0</v>
      </c>
      <c r="L219" s="3">
        <f t="shared" si="23"/>
        <v>0</v>
      </c>
      <c r="M219" s="217">
        <f>IFERROR(IF(workdata!H219&gt;=0.75*MAX(workdata!$H219:$Y219),1,workdata!H219/MAX(workdata!$H219:$Y219)),0)*$H219</f>
        <v>0</v>
      </c>
      <c r="N219" s="217">
        <f>IFERROR(IF(workdata!I219&gt;=0.75*MAX(workdata!$H219:$Y219),1,workdata!I219/MAX(workdata!$H219:$Y219)),0)*$H219</f>
        <v>0</v>
      </c>
      <c r="O219" s="217">
        <f>IFERROR(IF(workdata!J219&gt;=0.75*MAX(workdata!$H219:$Y219),1,workdata!J219/MAX(workdata!$H219:$Y219)),0)*$H219</f>
        <v>0</v>
      </c>
      <c r="P219" s="217">
        <f>IFERROR(IF(workdata!K219&gt;=0.75*MAX(workdata!$H219:$Y219),1,workdata!K219/MAX(workdata!$H219:$Y219)),0)*$H219</f>
        <v>0</v>
      </c>
      <c r="Q219" s="217">
        <f>IFERROR(IF(workdata!L219&gt;=0.75*MAX(workdata!$H219:$Y219),1,workdata!L219/MAX(workdata!$H219:$Y219)),0)*$H219</f>
        <v>0</v>
      </c>
      <c r="R219" s="217">
        <f>IFERROR(IF(workdata!M219&gt;=0.75*MAX(workdata!$H219:$Y219),1,workdata!M219/MAX(workdata!$H219:$Y219)),0)*$H219</f>
        <v>0</v>
      </c>
      <c r="S219" s="217">
        <f>IFERROR(IF(workdata!N219&gt;=0.75*MAX(workdata!$H219:$Y219),1,workdata!N219/MAX(workdata!$H219:$Y219)),0)*$H219</f>
        <v>0</v>
      </c>
      <c r="T219" s="217">
        <f>IFERROR(IF(workdata!O219&gt;=0.75*MAX(workdata!$H219:$Y219),1,workdata!O219/MAX(workdata!$H219:$Y219)),0)*$H219</f>
        <v>0</v>
      </c>
      <c r="U219" s="217">
        <f>IFERROR(IF(workdata!P219&gt;=0.75*MAX(workdata!$H219:$Y219),1,workdata!P219/MAX(workdata!$H219:$Y219)),0)*$H219</f>
        <v>0</v>
      </c>
      <c r="V219" s="217">
        <f>IFERROR(IF(workdata!Q219&gt;=0.75*MAX(workdata!$H219:$Y219),1,workdata!Q219/MAX(workdata!$H219:$Y219)),0)*$H219</f>
        <v>0</v>
      </c>
      <c r="W219" s="217">
        <f>IFERROR(IF(workdata!R219&gt;=0.75*MAX(workdata!$H219:$Y219),1,workdata!R219/MAX(workdata!$H219:$Y219)),0)*$H219</f>
        <v>0</v>
      </c>
      <c r="X219" s="217">
        <f>IFERROR(IF(workdata!S219&gt;=0.75*MAX(workdata!$H219:$Y219),1,workdata!S219/MAX(workdata!$H219:$Y219)),0)*$H219</f>
        <v>0</v>
      </c>
      <c r="Y219" s="217">
        <f>IFERROR(IF(workdata!T219&gt;=0.75*MAX(workdata!$H219:$Y219),1,workdata!T219/MAX(workdata!$H219:$Y219)),0)*$H219</f>
        <v>0</v>
      </c>
      <c r="Z219" s="217">
        <f>IFERROR(IF(workdata!U219&gt;=0.75*MAX(workdata!$H219:$Y219),1,workdata!U219/MAX(workdata!$H219:$Y219)),0)*$H219</f>
        <v>0</v>
      </c>
      <c r="AA219" s="217">
        <f>IFERROR(IF(workdata!V219&gt;=0.75*MAX(workdata!$H219:$Y219),1,workdata!V219/MAX(workdata!$H219:$Y219)),0)*$H219</f>
        <v>0</v>
      </c>
      <c r="AB219" s="217">
        <f>IFERROR(IF(workdata!W219&gt;=0.75*MAX(workdata!$H219:$Y219),1,workdata!W219/MAX(workdata!$H219:$Y219)),0)*$H219</f>
        <v>0</v>
      </c>
      <c r="AC219" s="217">
        <f>IFERROR(IF(workdata!X219&gt;=0.75*MAX(workdata!$H219:$Y219),1,workdata!X219/MAX(workdata!$H219:$Y219)),0)*$H219</f>
        <v>0</v>
      </c>
      <c r="AD219" s="217">
        <f>IFERROR(IF(workdata!Y219&gt;=0.75*MAX(workdata!$H219:$Y219),1,workdata!Y219/MAX(workdata!$H219:$Y219)),0)*$H219</f>
        <v>0</v>
      </c>
    </row>
    <row r="220" spans="1:30" x14ac:dyDescent="0.25">
      <c r="A220" s="1">
        <f>workdata!A220</f>
        <v>45482.958333333336</v>
      </c>
      <c r="B220">
        <f t="shared" si="19"/>
        <v>2024</v>
      </c>
      <c r="C220">
        <f t="shared" si="20"/>
        <v>7</v>
      </c>
      <c r="D220">
        <f t="shared" si="18"/>
        <v>9</v>
      </c>
      <c r="E220">
        <v>1000</v>
      </c>
      <c r="F220">
        <v>49890</v>
      </c>
      <c r="G220">
        <f>workdata!B220</f>
        <v>0</v>
      </c>
      <c r="H220">
        <f t="shared" si="21"/>
        <v>0</v>
      </c>
      <c r="I220" s="217">
        <f>IFERROR(workdata!B220*1000*AUX!H220/(AUX!K220*50000),0)</f>
        <v>0</v>
      </c>
      <c r="J220" s="218">
        <f t="shared" si="22"/>
        <v>0</v>
      </c>
      <c r="K220" s="222">
        <f>AVERAGE(workdata!C220:F220)</f>
        <v>0</v>
      </c>
      <c r="L220" s="3">
        <f t="shared" si="23"/>
        <v>0</v>
      </c>
      <c r="M220" s="217">
        <f>IFERROR(IF(workdata!H220&gt;=0.75*MAX(workdata!$H220:$Y220),1,workdata!H220/MAX(workdata!$H220:$Y220)),0)*$H220</f>
        <v>0</v>
      </c>
      <c r="N220" s="217">
        <f>IFERROR(IF(workdata!I220&gt;=0.75*MAX(workdata!$H220:$Y220),1,workdata!I220/MAX(workdata!$H220:$Y220)),0)*$H220</f>
        <v>0</v>
      </c>
      <c r="O220" s="217">
        <f>IFERROR(IF(workdata!J220&gt;=0.75*MAX(workdata!$H220:$Y220),1,workdata!J220/MAX(workdata!$H220:$Y220)),0)*$H220</f>
        <v>0</v>
      </c>
      <c r="P220" s="217">
        <f>IFERROR(IF(workdata!K220&gt;=0.75*MAX(workdata!$H220:$Y220),1,workdata!K220/MAX(workdata!$H220:$Y220)),0)*$H220</f>
        <v>0</v>
      </c>
      <c r="Q220" s="217">
        <f>IFERROR(IF(workdata!L220&gt;=0.75*MAX(workdata!$H220:$Y220),1,workdata!L220/MAX(workdata!$H220:$Y220)),0)*$H220</f>
        <v>0</v>
      </c>
      <c r="R220" s="217">
        <f>IFERROR(IF(workdata!M220&gt;=0.75*MAX(workdata!$H220:$Y220),1,workdata!M220/MAX(workdata!$H220:$Y220)),0)*$H220</f>
        <v>0</v>
      </c>
      <c r="S220" s="217">
        <f>IFERROR(IF(workdata!N220&gt;=0.75*MAX(workdata!$H220:$Y220),1,workdata!N220/MAX(workdata!$H220:$Y220)),0)*$H220</f>
        <v>0</v>
      </c>
      <c r="T220" s="217">
        <f>IFERROR(IF(workdata!O220&gt;=0.75*MAX(workdata!$H220:$Y220),1,workdata!O220/MAX(workdata!$H220:$Y220)),0)*$H220</f>
        <v>0</v>
      </c>
      <c r="U220" s="217">
        <f>IFERROR(IF(workdata!P220&gt;=0.75*MAX(workdata!$H220:$Y220),1,workdata!P220/MAX(workdata!$H220:$Y220)),0)*$H220</f>
        <v>0</v>
      </c>
      <c r="V220" s="217">
        <f>IFERROR(IF(workdata!Q220&gt;=0.75*MAX(workdata!$H220:$Y220),1,workdata!Q220/MAX(workdata!$H220:$Y220)),0)*$H220</f>
        <v>0</v>
      </c>
      <c r="W220" s="217">
        <f>IFERROR(IF(workdata!R220&gt;=0.75*MAX(workdata!$H220:$Y220),1,workdata!R220/MAX(workdata!$H220:$Y220)),0)*$H220</f>
        <v>0</v>
      </c>
      <c r="X220" s="217">
        <f>IFERROR(IF(workdata!S220&gt;=0.75*MAX(workdata!$H220:$Y220),1,workdata!S220/MAX(workdata!$H220:$Y220)),0)*$H220</f>
        <v>0</v>
      </c>
      <c r="Y220" s="217">
        <f>IFERROR(IF(workdata!T220&gt;=0.75*MAX(workdata!$H220:$Y220),1,workdata!T220/MAX(workdata!$H220:$Y220)),0)*$H220</f>
        <v>0</v>
      </c>
      <c r="Z220" s="217">
        <f>IFERROR(IF(workdata!U220&gt;=0.75*MAX(workdata!$H220:$Y220),1,workdata!U220/MAX(workdata!$H220:$Y220)),0)*$H220</f>
        <v>0</v>
      </c>
      <c r="AA220" s="217">
        <f>IFERROR(IF(workdata!V220&gt;=0.75*MAX(workdata!$H220:$Y220),1,workdata!V220/MAX(workdata!$H220:$Y220)),0)*$H220</f>
        <v>0</v>
      </c>
      <c r="AB220" s="217">
        <f>IFERROR(IF(workdata!W220&gt;=0.75*MAX(workdata!$H220:$Y220),1,workdata!W220/MAX(workdata!$H220:$Y220)),0)*$H220</f>
        <v>0</v>
      </c>
      <c r="AC220" s="217">
        <f>IFERROR(IF(workdata!X220&gt;=0.75*MAX(workdata!$H220:$Y220),1,workdata!X220/MAX(workdata!$H220:$Y220)),0)*$H220</f>
        <v>0</v>
      </c>
      <c r="AD220" s="217">
        <f>IFERROR(IF(workdata!Y220&gt;=0.75*MAX(workdata!$H220:$Y220),1,workdata!Y220/MAX(workdata!$H220:$Y220)),0)*$H220</f>
        <v>0</v>
      </c>
    </row>
    <row r="221" spans="1:30" x14ac:dyDescent="0.25">
      <c r="A221" s="1">
        <f>workdata!A221</f>
        <v>45483</v>
      </c>
      <c r="B221">
        <f t="shared" si="19"/>
        <v>2024</v>
      </c>
      <c r="C221">
        <f t="shared" si="20"/>
        <v>7</v>
      </c>
      <c r="D221">
        <f t="shared" si="18"/>
        <v>10</v>
      </c>
      <c r="E221">
        <v>1000</v>
      </c>
      <c r="F221">
        <v>49890</v>
      </c>
      <c r="G221">
        <f>workdata!B221</f>
        <v>0</v>
      </c>
      <c r="H221">
        <f t="shared" si="21"/>
        <v>0</v>
      </c>
      <c r="I221" s="217">
        <f>IFERROR(workdata!B221*1000*AUX!H221/(AUX!K221*50000),0)</f>
        <v>0</v>
      </c>
      <c r="J221" s="218">
        <f t="shared" si="22"/>
        <v>0</v>
      </c>
      <c r="K221" s="222">
        <f>AVERAGE(workdata!C221:F221)</f>
        <v>0</v>
      </c>
      <c r="L221" s="3">
        <f t="shared" si="23"/>
        <v>0</v>
      </c>
      <c r="M221" s="217">
        <f>IFERROR(IF(workdata!H221&gt;=0.75*MAX(workdata!$H221:$Y221),1,workdata!H221/MAX(workdata!$H221:$Y221)),0)*$H221</f>
        <v>0</v>
      </c>
      <c r="N221" s="217">
        <f>IFERROR(IF(workdata!I221&gt;=0.75*MAX(workdata!$H221:$Y221),1,workdata!I221/MAX(workdata!$H221:$Y221)),0)*$H221</f>
        <v>0</v>
      </c>
      <c r="O221" s="217">
        <f>IFERROR(IF(workdata!J221&gt;=0.75*MAX(workdata!$H221:$Y221),1,workdata!J221/MAX(workdata!$H221:$Y221)),0)*$H221</f>
        <v>0</v>
      </c>
      <c r="P221" s="217">
        <f>IFERROR(IF(workdata!K221&gt;=0.75*MAX(workdata!$H221:$Y221),1,workdata!K221/MAX(workdata!$H221:$Y221)),0)*$H221</f>
        <v>0</v>
      </c>
      <c r="Q221" s="217">
        <f>IFERROR(IF(workdata!L221&gt;=0.75*MAX(workdata!$H221:$Y221),1,workdata!L221/MAX(workdata!$H221:$Y221)),0)*$H221</f>
        <v>0</v>
      </c>
      <c r="R221" s="217">
        <f>IFERROR(IF(workdata!M221&gt;=0.75*MAX(workdata!$H221:$Y221),1,workdata!M221/MAX(workdata!$H221:$Y221)),0)*$H221</f>
        <v>0</v>
      </c>
      <c r="S221" s="217">
        <f>IFERROR(IF(workdata!N221&gt;=0.75*MAX(workdata!$H221:$Y221),1,workdata!N221/MAX(workdata!$H221:$Y221)),0)*$H221</f>
        <v>0</v>
      </c>
      <c r="T221" s="217">
        <f>IFERROR(IF(workdata!O221&gt;=0.75*MAX(workdata!$H221:$Y221),1,workdata!O221/MAX(workdata!$H221:$Y221)),0)*$H221</f>
        <v>0</v>
      </c>
      <c r="U221" s="217">
        <f>IFERROR(IF(workdata!P221&gt;=0.75*MAX(workdata!$H221:$Y221),1,workdata!P221/MAX(workdata!$H221:$Y221)),0)*$H221</f>
        <v>0</v>
      </c>
      <c r="V221" s="217">
        <f>IFERROR(IF(workdata!Q221&gt;=0.75*MAX(workdata!$H221:$Y221),1,workdata!Q221/MAX(workdata!$H221:$Y221)),0)*$H221</f>
        <v>0</v>
      </c>
      <c r="W221" s="217">
        <f>IFERROR(IF(workdata!R221&gt;=0.75*MAX(workdata!$H221:$Y221),1,workdata!R221/MAX(workdata!$H221:$Y221)),0)*$H221</f>
        <v>0</v>
      </c>
      <c r="X221" s="217">
        <f>IFERROR(IF(workdata!S221&gt;=0.75*MAX(workdata!$H221:$Y221),1,workdata!S221/MAX(workdata!$H221:$Y221)),0)*$H221</f>
        <v>0</v>
      </c>
      <c r="Y221" s="217">
        <f>IFERROR(IF(workdata!T221&gt;=0.75*MAX(workdata!$H221:$Y221),1,workdata!T221/MAX(workdata!$H221:$Y221)),0)*$H221</f>
        <v>0</v>
      </c>
      <c r="Z221" s="217">
        <f>IFERROR(IF(workdata!U221&gt;=0.75*MAX(workdata!$H221:$Y221),1,workdata!U221/MAX(workdata!$H221:$Y221)),0)*$H221</f>
        <v>0</v>
      </c>
      <c r="AA221" s="217">
        <f>IFERROR(IF(workdata!V221&gt;=0.75*MAX(workdata!$H221:$Y221),1,workdata!V221/MAX(workdata!$H221:$Y221)),0)*$H221</f>
        <v>0</v>
      </c>
      <c r="AB221" s="217">
        <f>IFERROR(IF(workdata!W221&gt;=0.75*MAX(workdata!$H221:$Y221),1,workdata!W221/MAX(workdata!$H221:$Y221)),0)*$H221</f>
        <v>0</v>
      </c>
      <c r="AC221" s="217">
        <f>IFERROR(IF(workdata!X221&gt;=0.75*MAX(workdata!$H221:$Y221),1,workdata!X221/MAX(workdata!$H221:$Y221)),0)*$H221</f>
        <v>0</v>
      </c>
      <c r="AD221" s="217">
        <f>IFERROR(IF(workdata!Y221&gt;=0.75*MAX(workdata!$H221:$Y221),1,workdata!Y221/MAX(workdata!$H221:$Y221)),0)*$H221</f>
        <v>0</v>
      </c>
    </row>
    <row r="222" spans="1:30" x14ac:dyDescent="0.25">
      <c r="A222" s="1">
        <f>workdata!A222</f>
        <v>45483.041666666664</v>
      </c>
      <c r="B222">
        <f t="shared" si="19"/>
        <v>2024</v>
      </c>
      <c r="C222">
        <f t="shared" si="20"/>
        <v>7</v>
      </c>
      <c r="D222">
        <f t="shared" si="18"/>
        <v>10</v>
      </c>
      <c r="E222">
        <v>1000</v>
      </c>
      <c r="F222">
        <v>49890</v>
      </c>
      <c r="G222">
        <f>workdata!B222</f>
        <v>0</v>
      </c>
      <c r="H222">
        <f t="shared" si="21"/>
        <v>0</v>
      </c>
      <c r="I222" s="217">
        <f>IFERROR(workdata!B222*1000*AUX!H222/(AUX!K222*50000),0)</f>
        <v>0</v>
      </c>
      <c r="J222" s="218">
        <f t="shared" si="22"/>
        <v>0</v>
      </c>
      <c r="K222" s="222">
        <f>AVERAGE(workdata!C222:F222)</f>
        <v>0</v>
      </c>
      <c r="L222" s="3">
        <f t="shared" si="23"/>
        <v>0</v>
      </c>
      <c r="M222" s="217">
        <f>IFERROR(IF(workdata!H222&gt;=0.75*MAX(workdata!$H222:$Y222),1,workdata!H222/MAX(workdata!$H222:$Y222)),0)*$H222</f>
        <v>0</v>
      </c>
      <c r="N222" s="217">
        <f>IFERROR(IF(workdata!I222&gt;=0.75*MAX(workdata!$H222:$Y222),1,workdata!I222/MAX(workdata!$H222:$Y222)),0)*$H222</f>
        <v>0</v>
      </c>
      <c r="O222" s="217">
        <f>IFERROR(IF(workdata!J222&gt;=0.75*MAX(workdata!$H222:$Y222),1,workdata!J222/MAX(workdata!$H222:$Y222)),0)*$H222</f>
        <v>0</v>
      </c>
      <c r="P222" s="217">
        <f>IFERROR(IF(workdata!K222&gt;=0.75*MAX(workdata!$H222:$Y222),1,workdata!K222/MAX(workdata!$H222:$Y222)),0)*$H222</f>
        <v>0</v>
      </c>
      <c r="Q222" s="217">
        <f>IFERROR(IF(workdata!L222&gt;=0.75*MAX(workdata!$H222:$Y222),1,workdata!L222/MAX(workdata!$H222:$Y222)),0)*$H222</f>
        <v>0</v>
      </c>
      <c r="R222" s="217">
        <f>IFERROR(IF(workdata!M222&gt;=0.75*MAX(workdata!$H222:$Y222),1,workdata!M222/MAX(workdata!$H222:$Y222)),0)*$H222</f>
        <v>0</v>
      </c>
      <c r="S222" s="217">
        <f>IFERROR(IF(workdata!N222&gt;=0.75*MAX(workdata!$H222:$Y222),1,workdata!N222/MAX(workdata!$H222:$Y222)),0)*$H222</f>
        <v>0</v>
      </c>
      <c r="T222" s="217">
        <f>IFERROR(IF(workdata!O222&gt;=0.75*MAX(workdata!$H222:$Y222),1,workdata!O222/MAX(workdata!$H222:$Y222)),0)*$H222</f>
        <v>0</v>
      </c>
      <c r="U222" s="217">
        <f>IFERROR(IF(workdata!P222&gt;=0.75*MAX(workdata!$H222:$Y222),1,workdata!P222/MAX(workdata!$H222:$Y222)),0)*$H222</f>
        <v>0</v>
      </c>
      <c r="V222" s="217">
        <f>IFERROR(IF(workdata!Q222&gt;=0.75*MAX(workdata!$H222:$Y222),1,workdata!Q222/MAX(workdata!$H222:$Y222)),0)*$H222</f>
        <v>0</v>
      </c>
      <c r="W222" s="217">
        <f>IFERROR(IF(workdata!R222&gt;=0.75*MAX(workdata!$H222:$Y222),1,workdata!R222/MAX(workdata!$H222:$Y222)),0)*$H222</f>
        <v>0</v>
      </c>
      <c r="X222" s="217">
        <f>IFERROR(IF(workdata!S222&gt;=0.75*MAX(workdata!$H222:$Y222),1,workdata!S222/MAX(workdata!$H222:$Y222)),0)*$H222</f>
        <v>0</v>
      </c>
      <c r="Y222" s="217">
        <f>IFERROR(IF(workdata!T222&gt;=0.75*MAX(workdata!$H222:$Y222),1,workdata!T222/MAX(workdata!$H222:$Y222)),0)*$H222</f>
        <v>0</v>
      </c>
      <c r="Z222" s="217">
        <f>IFERROR(IF(workdata!U222&gt;=0.75*MAX(workdata!$H222:$Y222),1,workdata!U222/MAX(workdata!$H222:$Y222)),0)*$H222</f>
        <v>0</v>
      </c>
      <c r="AA222" s="217">
        <f>IFERROR(IF(workdata!V222&gt;=0.75*MAX(workdata!$H222:$Y222),1,workdata!V222/MAX(workdata!$H222:$Y222)),0)*$H222</f>
        <v>0</v>
      </c>
      <c r="AB222" s="217">
        <f>IFERROR(IF(workdata!W222&gt;=0.75*MAX(workdata!$H222:$Y222),1,workdata!W222/MAX(workdata!$H222:$Y222)),0)*$H222</f>
        <v>0</v>
      </c>
      <c r="AC222" s="217">
        <f>IFERROR(IF(workdata!X222&gt;=0.75*MAX(workdata!$H222:$Y222),1,workdata!X222/MAX(workdata!$H222:$Y222)),0)*$H222</f>
        <v>0</v>
      </c>
      <c r="AD222" s="217">
        <f>IFERROR(IF(workdata!Y222&gt;=0.75*MAX(workdata!$H222:$Y222),1,workdata!Y222/MAX(workdata!$H222:$Y222)),0)*$H222</f>
        <v>0</v>
      </c>
    </row>
    <row r="223" spans="1:30" x14ac:dyDescent="0.25">
      <c r="A223" s="1">
        <f>workdata!A223</f>
        <v>45483.083333333336</v>
      </c>
      <c r="B223">
        <f t="shared" si="19"/>
        <v>2024</v>
      </c>
      <c r="C223">
        <f t="shared" si="20"/>
        <v>7</v>
      </c>
      <c r="D223">
        <f t="shared" si="18"/>
        <v>10</v>
      </c>
      <c r="E223">
        <v>1000</v>
      </c>
      <c r="F223">
        <v>49890</v>
      </c>
      <c r="G223">
        <f>workdata!B223</f>
        <v>0</v>
      </c>
      <c r="H223">
        <f t="shared" si="21"/>
        <v>0</v>
      </c>
      <c r="I223" s="217">
        <f>IFERROR(workdata!B223*1000*AUX!H223/(AUX!K223*50000),0)</f>
        <v>0</v>
      </c>
      <c r="J223" s="218">
        <f t="shared" si="22"/>
        <v>0</v>
      </c>
      <c r="K223" s="222">
        <f>AVERAGE(workdata!C223:F223)</f>
        <v>0</v>
      </c>
      <c r="L223" s="3">
        <f t="shared" si="23"/>
        <v>0</v>
      </c>
      <c r="M223" s="217">
        <f>IFERROR(IF(workdata!H223&gt;=0.75*MAX(workdata!$H223:$Y223),1,workdata!H223/MAX(workdata!$H223:$Y223)),0)*$H223</f>
        <v>0</v>
      </c>
      <c r="N223" s="217">
        <f>IFERROR(IF(workdata!I223&gt;=0.75*MAX(workdata!$H223:$Y223),1,workdata!I223/MAX(workdata!$H223:$Y223)),0)*$H223</f>
        <v>0</v>
      </c>
      <c r="O223" s="217">
        <f>IFERROR(IF(workdata!J223&gt;=0.75*MAX(workdata!$H223:$Y223),1,workdata!J223/MAX(workdata!$H223:$Y223)),0)*$H223</f>
        <v>0</v>
      </c>
      <c r="P223" s="217">
        <f>IFERROR(IF(workdata!K223&gt;=0.75*MAX(workdata!$H223:$Y223),1,workdata!K223/MAX(workdata!$H223:$Y223)),0)*$H223</f>
        <v>0</v>
      </c>
      <c r="Q223" s="217">
        <f>IFERROR(IF(workdata!L223&gt;=0.75*MAX(workdata!$H223:$Y223),1,workdata!L223/MAX(workdata!$H223:$Y223)),0)*$H223</f>
        <v>0</v>
      </c>
      <c r="R223" s="217">
        <f>IFERROR(IF(workdata!M223&gt;=0.75*MAX(workdata!$H223:$Y223),1,workdata!M223/MAX(workdata!$H223:$Y223)),0)*$H223</f>
        <v>0</v>
      </c>
      <c r="S223" s="217">
        <f>IFERROR(IF(workdata!N223&gt;=0.75*MAX(workdata!$H223:$Y223),1,workdata!N223/MAX(workdata!$H223:$Y223)),0)*$H223</f>
        <v>0</v>
      </c>
      <c r="T223" s="217">
        <f>IFERROR(IF(workdata!O223&gt;=0.75*MAX(workdata!$H223:$Y223),1,workdata!O223/MAX(workdata!$H223:$Y223)),0)*$H223</f>
        <v>0</v>
      </c>
      <c r="U223" s="217">
        <f>IFERROR(IF(workdata!P223&gt;=0.75*MAX(workdata!$H223:$Y223),1,workdata!P223/MAX(workdata!$H223:$Y223)),0)*$H223</f>
        <v>0</v>
      </c>
      <c r="V223" s="217">
        <f>IFERROR(IF(workdata!Q223&gt;=0.75*MAX(workdata!$H223:$Y223),1,workdata!Q223/MAX(workdata!$H223:$Y223)),0)*$H223</f>
        <v>0</v>
      </c>
      <c r="W223" s="217">
        <f>IFERROR(IF(workdata!R223&gt;=0.75*MAX(workdata!$H223:$Y223),1,workdata!R223/MAX(workdata!$H223:$Y223)),0)*$H223</f>
        <v>0</v>
      </c>
      <c r="X223" s="217">
        <f>IFERROR(IF(workdata!S223&gt;=0.75*MAX(workdata!$H223:$Y223),1,workdata!S223/MAX(workdata!$H223:$Y223)),0)*$H223</f>
        <v>0</v>
      </c>
      <c r="Y223" s="217">
        <f>IFERROR(IF(workdata!T223&gt;=0.75*MAX(workdata!$H223:$Y223),1,workdata!T223/MAX(workdata!$H223:$Y223)),0)*$H223</f>
        <v>0</v>
      </c>
      <c r="Z223" s="217">
        <f>IFERROR(IF(workdata!U223&gt;=0.75*MAX(workdata!$H223:$Y223),1,workdata!U223/MAX(workdata!$H223:$Y223)),0)*$H223</f>
        <v>0</v>
      </c>
      <c r="AA223" s="217">
        <f>IFERROR(IF(workdata!V223&gt;=0.75*MAX(workdata!$H223:$Y223),1,workdata!V223/MAX(workdata!$H223:$Y223)),0)*$H223</f>
        <v>0</v>
      </c>
      <c r="AB223" s="217">
        <f>IFERROR(IF(workdata!W223&gt;=0.75*MAX(workdata!$H223:$Y223),1,workdata!W223/MAX(workdata!$H223:$Y223)),0)*$H223</f>
        <v>0</v>
      </c>
      <c r="AC223" s="217">
        <f>IFERROR(IF(workdata!X223&gt;=0.75*MAX(workdata!$H223:$Y223),1,workdata!X223/MAX(workdata!$H223:$Y223)),0)*$H223</f>
        <v>0</v>
      </c>
      <c r="AD223" s="217">
        <f>IFERROR(IF(workdata!Y223&gt;=0.75*MAX(workdata!$H223:$Y223),1,workdata!Y223/MAX(workdata!$H223:$Y223)),0)*$H223</f>
        <v>0</v>
      </c>
    </row>
    <row r="224" spans="1:30" x14ac:dyDescent="0.25">
      <c r="A224" s="1">
        <f>workdata!A224</f>
        <v>45483.125</v>
      </c>
      <c r="B224">
        <f t="shared" si="19"/>
        <v>2024</v>
      </c>
      <c r="C224">
        <f t="shared" si="20"/>
        <v>7</v>
      </c>
      <c r="D224">
        <f t="shared" si="18"/>
        <v>10</v>
      </c>
      <c r="E224">
        <v>1000</v>
      </c>
      <c r="F224">
        <v>49890</v>
      </c>
      <c r="G224">
        <f>workdata!B224</f>
        <v>0</v>
      </c>
      <c r="H224">
        <f t="shared" si="21"/>
        <v>0</v>
      </c>
      <c r="I224" s="217">
        <f>IFERROR(workdata!B224*1000*AUX!H224/(AUX!K224*50000),0)</f>
        <v>0</v>
      </c>
      <c r="J224" s="218">
        <f t="shared" si="22"/>
        <v>0</v>
      </c>
      <c r="K224" s="222">
        <f>AVERAGE(workdata!C224:F224)</f>
        <v>0</v>
      </c>
      <c r="L224" s="3">
        <f t="shared" si="23"/>
        <v>0</v>
      </c>
      <c r="M224" s="217">
        <f>IFERROR(IF(workdata!H224&gt;=0.75*MAX(workdata!$H224:$Y224),1,workdata!H224/MAX(workdata!$H224:$Y224)),0)*$H224</f>
        <v>0</v>
      </c>
      <c r="N224" s="217">
        <f>IFERROR(IF(workdata!I224&gt;=0.75*MAX(workdata!$H224:$Y224),1,workdata!I224/MAX(workdata!$H224:$Y224)),0)*$H224</f>
        <v>0</v>
      </c>
      <c r="O224" s="217">
        <f>IFERROR(IF(workdata!J224&gt;=0.75*MAX(workdata!$H224:$Y224),1,workdata!J224/MAX(workdata!$H224:$Y224)),0)*$H224</f>
        <v>0</v>
      </c>
      <c r="P224" s="217">
        <f>IFERROR(IF(workdata!K224&gt;=0.75*MAX(workdata!$H224:$Y224),1,workdata!K224/MAX(workdata!$H224:$Y224)),0)*$H224</f>
        <v>0</v>
      </c>
      <c r="Q224" s="217">
        <f>IFERROR(IF(workdata!L224&gt;=0.75*MAX(workdata!$H224:$Y224),1,workdata!L224/MAX(workdata!$H224:$Y224)),0)*$H224</f>
        <v>0</v>
      </c>
      <c r="R224" s="217">
        <f>IFERROR(IF(workdata!M224&gt;=0.75*MAX(workdata!$H224:$Y224),1,workdata!M224/MAX(workdata!$H224:$Y224)),0)*$H224</f>
        <v>0</v>
      </c>
      <c r="S224" s="217">
        <f>IFERROR(IF(workdata!N224&gt;=0.75*MAX(workdata!$H224:$Y224),1,workdata!N224/MAX(workdata!$H224:$Y224)),0)*$H224</f>
        <v>0</v>
      </c>
      <c r="T224" s="217">
        <f>IFERROR(IF(workdata!O224&gt;=0.75*MAX(workdata!$H224:$Y224),1,workdata!O224/MAX(workdata!$H224:$Y224)),0)*$H224</f>
        <v>0</v>
      </c>
      <c r="U224" s="217">
        <f>IFERROR(IF(workdata!P224&gt;=0.75*MAX(workdata!$H224:$Y224),1,workdata!P224/MAX(workdata!$H224:$Y224)),0)*$H224</f>
        <v>0</v>
      </c>
      <c r="V224" s="217">
        <f>IFERROR(IF(workdata!Q224&gt;=0.75*MAX(workdata!$H224:$Y224),1,workdata!Q224/MAX(workdata!$H224:$Y224)),0)*$H224</f>
        <v>0</v>
      </c>
      <c r="W224" s="217">
        <f>IFERROR(IF(workdata!R224&gt;=0.75*MAX(workdata!$H224:$Y224),1,workdata!R224/MAX(workdata!$H224:$Y224)),0)*$H224</f>
        <v>0</v>
      </c>
      <c r="X224" s="217">
        <f>IFERROR(IF(workdata!S224&gt;=0.75*MAX(workdata!$H224:$Y224),1,workdata!S224/MAX(workdata!$H224:$Y224)),0)*$H224</f>
        <v>0</v>
      </c>
      <c r="Y224" s="217">
        <f>IFERROR(IF(workdata!T224&gt;=0.75*MAX(workdata!$H224:$Y224),1,workdata!T224/MAX(workdata!$H224:$Y224)),0)*$H224</f>
        <v>0</v>
      </c>
      <c r="Z224" s="217">
        <f>IFERROR(IF(workdata!U224&gt;=0.75*MAX(workdata!$H224:$Y224),1,workdata!U224/MAX(workdata!$H224:$Y224)),0)*$H224</f>
        <v>0</v>
      </c>
      <c r="AA224" s="217">
        <f>IFERROR(IF(workdata!V224&gt;=0.75*MAX(workdata!$H224:$Y224),1,workdata!V224/MAX(workdata!$H224:$Y224)),0)*$H224</f>
        <v>0</v>
      </c>
      <c r="AB224" s="217">
        <f>IFERROR(IF(workdata!W224&gt;=0.75*MAX(workdata!$H224:$Y224),1,workdata!W224/MAX(workdata!$H224:$Y224)),0)*$H224</f>
        <v>0</v>
      </c>
      <c r="AC224" s="217">
        <f>IFERROR(IF(workdata!X224&gt;=0.75*MAX(workdata!$H224:$Y224),1,workdata!X224/MAX(workdata!$H224:$Y224)),0)*$H224</f>
        <v>0</v>
      </c>
      <c r="AD224" s="217">
        <f>IFERROR(IF(workdata!Y224&gt;=0.75*MAX(workdata!$H224:$Y224),1,workdata!Y224/MAX(workdata!$H224:$Y224)),0)*$H224</f>
        <v>0</v>
      </c>
    </row>
    <row r="225" spans="1:31" x14ac:dyDescent="0.25">
      <c r="A225" s="1">
        <f>workdata!A225</f>
        <v>45483.166666666664</v>
      </c>
      <c r="B225">
        <f t="shared" si="19"/>
        <v>2024</v>
      </c>
      <c r="C225">
        <f t="shared" si="20"/>
        <v>7</v>
      </c>
      <c r="D225">
        <f t="shared" si="18"/>
        <v>10</v>
      </c>
      <c r="E225">
        <v>1000</v>
      </c>
      <c r="F225">
        <v>49890</v>
      </c>
      <c r="G225">
        <f>workdata!B225</f>
        <v>0</v>
      </c>
      <c r="H225">
        <f t="shared" si="21"/>
        <v>0</v>
      </c>
      <c r="I225" s="217">
        <f>IFERROR(workdata!B225*1000*AUX!H225/(AUX!K225*50000),0)</f>
        <v>0</v>
      </c>
      <c r="J225" s="218">
        <f t="shared" si="22"/>
        <v>0</v>
      </c>
      <c r="K225" s="222">
        <f>AVERAGE(workdata!C225:F225)</f>
        <v>0</v>
      </c>
      <c r="L225" s="3">
        <f t="shared" si="23"/>
        <v>0</v>
      </c>
      <c r="M225" s="217">
        <f>IFERROR(IF(workdata!H225&gt;=0.75*MAX(workdata!$H225:$Y225),1,workdata!H225/MAX(workdata!$H225:$Y225)),0)*$H225</f>
        <v>0</v>
      </c>
      <c r="N225" s="217">
        <f>IFERROR(IF(workdata!I225&gt;=0.75*MAX(workdata!$H225:$Y225),1,workdata!I225/MAX(workdata!$H225:$Y225)),0)*$H225</f>
        <v>0</v>
      </c>
      <c r="O225" s="217">
        <f>IFERROR(IF(workdata!J225&gt;=0.75*MAX(workdata!$H225:$Y225),1,workdata!J225/MAX(workdata!$H225:$Y225)),0)*$H225</f>
        <v>0</v>
      </c>
      <c r="P225" s="217">
        <f>IFERROR(IF(workdata!K225&gt;=0.75*MAX(workdata!$H225:$Y225),1,workdata!K225/MAX(workdata!$H225:$Y225)),0)*$H225</f>
        <v>0</v>
      </c>
      <c r="Q225" s="217">
        <f>IFERROR(IF(workdata!L225&gt;=0.75*MAX(workdata!$H225:$Y225),1,workdata!L225/MAX(workdata!$H225:$Y225)),0)*$H225</f>
        <v>0</v>
      </c>
      <c r="R225" s="217">
        <f>IFERROR(IF(workdata!M225&gt;=0.75*MAX(workdata!$H225:$Y225),1,workdata!M225/MAX(workdata!$H225:$Y225)),0)*$H225</f>
        <v>0</v>
      </c>
      <c r="S225" s="217">
        <f>IFERROR(IF(workdata!N225&gt;=0.75*MAX(workdata!$H225:$Y225),1,workdata!N225/MAX(workdata!$H225:$Y225)),0)*$H225</f>
        <v>0</v>
      </c>
      <c r="T225" s="217">
        <f>IFERROR(IF(workdata!O225&gt;=0.75*MAX(workdata!$H225:$Y225),1,workdata!O225/MAX(workdata!$H225:$Y225)),0)*$H225</f>
        <v>0</v>
      </c>
      <c r="U225" s="217">
        <f>IFERROR(IF(workdata!P225&gt;=0.75*MAX(workdata!$H225:$Y225),1,workdata!P225/MAX(workdata!$H225:$Y225)),0)*$H225</f>
        <v>0</v>
      </c>
      <c r="V225" s="217">
        <f>IFERROR(IF(workdata!Q225&gt;=0.75*MAX(workdata!$H225:$Y225),1,workdata!Q225/MAX(workdata!$H225:$Y225)),0)*$H225</f>
        <v>0</v>
      </c>
      <c r="W225" s="217">
        <f>IFERROR(IF(workdata!R225&gt;=0.75*MAX(workdata!$H225:$Y225),1,workdata!R225/MAX(workdata!$H225:$Y225)),0)*$H225</f>
        <v>0</v>
      </c>
      <c r="X225" s="217">
        <f>IFERROR(IF(workdata!S225&gt;=0.75*MAX(workdata!$H225:$Y225),1,workdata!S225/MAX(workdata!$H225:$Y225)),0)*$H225</f>
        <v>0</v>
      </c>
      <c r="Y225" s="217">
        <f>IFERROR(IF(workdata!T225&gt;=0.75*MAX(workdata!$H225:$Y225),1,workdata!T225/MAX(workdata!$H225:$Y225)),0)*$H225</f>
        <v>0</v>
      </c>
      <c r="Z225" s="217">
        <f>IFERROR(IF(workdata!U225&gt;=0.75*MAX(workdata!$H225:$Y225),1,workdata!U225/MAX(workdata!$H225:$Y225)),0)*$H225</f>
        <v>0</v>
      </c>
      <c r="AA225" s="217">
        <f>IFERROR(IF(workdata!V225&gt;=0.75*MAX(workdata!$H225:$Y225),1,workdata!V225/MAX(workdata!$H225:$Y225)),0)*$H225</f>
        <v>0</v>
      </c>
      <c r="AB225" s="217">
        <f>IFERROR(IF(workdata!W225&gt;=0.75*MAX(workdata!$H225:$Y225),1,workdata!W225/MAX(workdata!$H225:$Y225)),0)*$H225</f>
        <v>0</v>
      </c>
      <c r="AC225" s="217">
        <f>IFERROR(IF(workdata!X225&gt;=0.75*MAX(workdata!$H225:$Y225),1,workdata!X225/MAX(workdata!$H225:$Y225)),0)*$H225</f>
        <v>0</v>
      </c>
      <c r="AD225" s="217">
        <f>IFERROR(IF(workdata!Y225&gt;=0.75*MAX(workdata!$H225:$Y225),1,workdata!Y225/MAX(workdata!$H225:$Y225)),0)*$H225</f>
        <v>0</v>
      </c>
    </row>
    <row r="226" spans="1:31" x14ac:dyDescent="0.25">
      <c r="A226" s="1">
        <f>workdata!A226</f>
        <v>45483.208333333336</v>
      </c>
      <c r="B226">
        <f t="shared" si="19"/>
        <v>2024</v>
      </c>
      <c r="C226">
        <f t="shared" si="20"/>
        <v>7</v>
      </c>
      <c r="D226">
        <f t="shared" si="18"/>
        <v>10</v>
      </c>
      <c r="E226">
        <v>1000</v>
      </c>
      <c r="F226">
        <v>49890</v>
      </c>
      <c r="G226">
        <f>workdata!B226</f>
        <v>0</v>
      </c>
      <c r="H226">
        <f t="shared" si="21"/>
        <v>0</v>
      </c>
      <c r="I226" s="217">
        <f>IFERROR(workdata!B226*1000*AUX!H226/(AUX!K226*50000),0)</f>
        <v>0</v>
      </c>
      <c r="J226" s="218">
        <f t="shared" si="22"/>
        <v>0</v>
      </c>
      <c r="K226" s="222">
        <f>AVERAGE(workdata!C226:F226)</f>
        <v>0</v>
      </c>
      <c r="L226" s="3">
        <f t="shared" si="23"/>
        <v>0</v>
      </c>
      <c r="M226" s="217">
        <f>IFERROR(IF(workdata!H226&gt;=0.75*MAX(workdata!$H226:$Y226),1,workdata!H226/MAX(workdata!$H226:$Y226)),0)*$H226</f>
        <v>0</v>
      </c>
      <c r="N226" s="217">
        <f>IFERROR(IF(workdata!I226&gt;=0.75*MAX(workdata!$H226:$Y226),1,workdata!I226/MAX(workdata!$H226:$Y226)),0)*$H226</f>
        <v>0</v>
      </c>
      <c r="O226" s="217">
        <f>IFERROR(IF(workdata!J226&gt;=0.75*MAX(workdata!$H226:$Y226),1,workdata!J226/MAX(workdata!$H226:$Y226)),0)*$H226</f>
        <v>0</v>
      </c>
      <c r="P226" s="217">
        <f>IFERROR(IF(workdata!K226&gt;=0.75*MAX(workdata!$H226:$Y226),1,workdata!K226/MAX(workdata!$H226:$Y226)),0)*$H226</f>
        <v>0</v>
      </c>
      <c r="Q226" s="217">
        <f>IFERROR(IF(workdata!L226&gt;=0.75*MAX(workdata!$H226:$Y226),1,workdata!L226/MAX(workdata!$H226:$Y226)),0)*$H226</f>
        <v>0</v>
      </c>
      <c r="R226" s="217">
        <f>IFERROR(IF(workdata!M226&gt;=0.75*MAX(workdata!$H226:$Y226),1,workdata!M226/MAX(workdata!$H226:$Y226)),0)*$H226</f>
        <v>0</v>
      </c>
      <c r="S226" s="217">
        <f>IFERROR(IF(workdata!N226&gt;=0.75*MAX(workdata!$H226:$Y226),1,workdata!N226/MAX(workdata!$H226:$Y226)),0)*$H226</f>
        <v>0</v>
      </c>
      <c r="T226" s="217">
        <f>IFERROR(IF(workdata!O226&gt;=0.75*MAX(workdata!$H226:$Y226),1,workdata!O226/MAX(workdata!$H226:$Y226)),0)*$H226</f>
        <v>0</v>
      </c>
      <c r="U226" s="217">
        <f>IFERROR(IF(workdata!P226&gt;=0.75*MAX(workdata!$H226:$Y226),1,workdata!P226/MAX(workdata!$H226:$Y226)),0)*$H226</f>
        <v>0</v>
      </c>
      <c r="V226" s="217">
        <f>IFERROR(IF(workdata!Q226&gt;=0.75*MAX(workdata!$H226:$Y226),1,workdata!Q226/MAX(workdata!$H226:$Y226)),0)*$H226</f>
        <v>0</v>
      </c>
      <c r="W226" s="217">
        <f>IFERROR(IF(workdata!R226&gt;=0.75*MAX(workdata!$H226:$Y226),1,workdata!R226/MAX(workdata!$H226:$Y226)),0)*$H226</f>
        <v>0</v>
      </c>
      <c r="X226" s="217">
        <f>IFERROR(IF(workdata!S226&gt;=0.75*MAX(workdata!$H226:$Y226),1,workdata!S226/MAX(workdata!$H226:$Y226)),0)*$H226</f>
        <v>0</v>
      </c>
      <c r="Y226" s="217">
        <f>IFERROR(IF(workdata!T226&gt;=0.75*MAX(workdata!$H226:$Y226),1,workdata!T226/MAX(workdata!$H226:$Y226)),0)*$H226</f>
        <v>0</v>
      </c>
      <c r="Z226" s="217">
        <f>IFERROR(IF(workdata!U226&gt;=0.75*MAX(workdata!$H226:$Y226),1,workdata!U226/MAX(workdata!$H226:$Y226)),0)*$H226</f>
        <v>0</v>
      </c>
      <c r="AA226" s="217">
        <f>IFERROR(IF(workdata!V226&gt;=0.75*MAX(workdata!$H226:$Y226),1,workdata!V226/MAX(workdata!$H226:$Y226)),0)*$H226</f>
        <v>0</v>
      </c>
      <c r="AB226" s="217">
        <f>IFERROR(IF(workdata!W226&gt;=0.75*MAX(workdata!$H226:$Y226),1,workdata!W226/MAX(workdata!$H226:$Y226)),0)*$H226</f>
        <v>0</v>
      </c>
      <c r="AC226" s="217">
        <f>IFERROR(IF(workdata!X226&gt;=0.75*MAX(workdata!$H226:$Y226),1,workdata!X226/MAX(workdata!$H226:$Y226)),0)*$H226</f>
        <v>0</v>
      </c>
      <c r="AD226" s="217">
        <f>IFERROR(IF(workdata!Y226&gt;=0.75*MAX(workdata!$H226:$Y226),1,workdata!Y226/MAX(workdata!$H226:$Y226)),0)*$H226</f>
        <v>0</v>
      </c>
    </row>
    <row r="227" spans="1:31" x14ac:dyDescent="0.25">
      <c r="A227" s="1">
        <f>workdata!A227</f>
        <v>45483.25</v>
      </c>
      <c r="B227">
        <f t="shared" si="19"/>
        <v>2024</v>
      </c>
      <c r="C227">
        <f t="shared" si="20"/>
        <v>7</v>
      </c>
      <c r="D227">
        <f t="shared" si="18"/>
        <v>10</v>
      </c>
      <c r="E227">
        <v>1000</v>
      </c>
      <c r="F227">
        <v>49890</v>
      </c>
      <c r="G227">
        <f>workdata!B227</f>
        <v>0</v>
      </c>
      <c r="H227">
        <f t="shared" si="21"/>
        <v>0</v>
      </c>
      <c r="I227" s="217">
        <f>IFERROR(workdata!B227*1000*AUX!H227/(AUX!K227*50000),0)</f>
        <v>0</v>
      </c>
      <c r="J227" s="218">
        <f t="shared" si="22"/>
        <v>0</v>
      </c>
      <c r="K227" s="222">
        <f>AVERAGE(workdata!C227:F227)</f>
        <v>0</v>
      </c>
      <c r="L227" s="3">
        <f t="shared" si="23"/>
        <v>0</v>
      </c>
      <c r="M227" s="217">
        <f>IFERROR(IF(workdata!H227&gt;=0.75*MAX(workdata!$H227:$Y227),1,workdata!H227/MAX(workdata!$H227:$Y227)),0)*$H227</f>
        <v>0</v>
      </c>
      <c r="N227" s="217">
        <f>IFERROR(IF(workdata!I227&gt;=0.75*MAX(workdata!$H227:$Y227),1,workdata!I227/MAX(workdata!$H227:$Y227)),0)*$H227</f>
        <v>0</v>
      </c>
      <c r="O227" s="217">
        <f>IFERROR(IF(workdata!J227&gt;=0.75*MAX(workdata!$H227:$Y227),1,workdata!J227/MAX(workdata!$H227:$Y227)),0)*$H227</f>
        <v>0</v>
      </c>
      <c r="P227" s="217">
        <f>IFERROR(IF(workdata!K227&gt;=0.75*MAX(workdata!$H227:$Y227),1,workdata!K227/MAX(workdata!$H227:$Y227)),0)*$H227</f>
        <v>0</v>
      </c>
      <c r="Q227" s="217">
        <f>IFERROR(IF(workdata!L227&gt;=0.75*MAX(workdata!$H227:$Y227),1,workdata!L227/MAX(workdata!$H227:$Y227)),0)*$H227</f>
        <v>0</v>
      </c>
      <c r="R227" s="217">
        <f>IFERROR(IF(workdata!M227&gt;=0.75*MAX(workdata!$H227:$Y227),1,workdata!M227/MAX(workdata!$H227:$Y227)),0)*$H227</f>
        <v>0</v>
      </c>
      <c r="S227" s="217">
        <f>IFERROR(IF(workdata!N227&gt;=0.75*MAX(workdata!$H227:$Y227),1,workdata!N227/MAX(workdata!$H227:$Y227)),0)*$H227</f>
        <v>0</v>
      </c>
      <c r="T227" s="217">
        <f>IFERROR(IF(workdata!O227&gt;=0.75*MAX(workdata!$H227:$Y227),1,workdata!O227/MAX(workdata!$H227:$Y227)),0)*$H227</f>
        <v>0</v>
      </c>
      <c r="U227" s="217">
        <f>IFERROR(IF(workdata!P227&gt;=0.75*MAX(workdata!$H227:$Y227),1,workdata!P227/MAX(workdata!$H227:$Y227)),0)*$H227</f>
        <v>0</v>
      </c>
      <c r="V227" s="217">
        <f>IFERROR(IF(workdata!Q227&gt;=0.75*MAX(workdata!$H227:$Y227),1,workdata!Q227/MAX(workdata!$H227:$Y227)),0)*$H227</f>
        <v>0</v>
      </c>
      <c r="W227" s="217">
        <f>IFERROR(IF(workdata!R227&gt;=0.75*MAX(workdata!$H227:$Y227),1,workdata!R227/MAX(workdata!$H227:$Y227)),0)*$H227</f>
        <v>0</v>
      </c>
      <c r="X227" s="217">
        <f>IFERROR(IF(workdata!S227&gt;=0.75*MAX(workdata!$H227:$Y227),1,workdata!S227/MAX(workdata!$H227:$Y227)),0)*$H227</f>
        <v>0</v>
      </c>
      <c r="Y227" s="217">
        <f>IFERROR(IF(workdata!T227&gt;=0.75*MAX(workdata!$H227:$Y227),1,workdata!T227/MAX(workdata!$H227:$Y227)),0)*$H227</f>
        <v>0</v>
      </c>
      <c r="Z227" s="217">
        <f>IFERROR(IF(workdata!U227&gt;=0.75*MAX(workdata!$H227:$Y227),1,workdata!U227/MAX(workdata!$H227:$Y227)),0)*$H227</f>
        <v>0</v>
      </c>
      <c r="AA227" s="217">
        <f>IFERROR(IF(workdata!V227&gt;=0.75*MAX(workdata!$H227:$Y227),1,workdata!V227/MAX(workdata!$H227:$Y227)),0)*$H227</f>
        <v>0</v>
      </c>
      <c r="AB227" s="217">
        <f>IFERROR(IF(workdata!W227&gt;=0.75*MAX(workdata!$H227:$Y227),1,workdata!W227/MAX(workdata!$H227:$Y227)),0)*$H227</f>
        <v>0</v>
      </c>
      <c r="AC227" s="217">
        <f>IFERROR(IF(workdata!X227&gt;=0.75*MAX(workdata!$H227:$Y227),1,workdata!X227/MAX(workdata!$H227:$Y227)),0)*$H227</f>
        <v>0</v>
      </c>
      <c r="AD227" s="217">
        <f>IFERROR(IF(workdata!Y227&gt;=0.75*MAX(workdata!$H227:$Y227),1,workdata!Y227/MAX(workdata!$H227:$Y227)),0)*$H227</f>
        <v>0</v>
      </c>
    </row>
    <row r="228" spans="1:31" x14ac:dyDescent="0.25">
      <c r="A228" s="1">
        <f>workdata!A228</f>
        <v>45483.291666666664</v>
      </c>
      <c r="B228">
        <f t="shared" si="19"/>
        <v>2024</v>
      </c>
      <c r="C228">
        <f t="shared" si="20"/>
        <v>7</v>
      </c>
      <c r="D228">
        <f t="shared" si="18"/>
        <v>10</v>
      </c>
      <c r="E228">
        <v>1000</v>
      </c>
      <c r="F228">
        <v>49890</v>
      </c>
      <c r="G228">
        <f>workdata!B228</f>
        <v>649</v>
      </c>
      <c r="H228">
        <f t="shared" si="21"/>
        <v>0</v>
      </c>
      <c r="I228" s="217">
        <f>IFERROR(workdata!B228*1000*AUX!H228/(AUX!K228*50000),0)</f>
        <v>0</v>
      </c>
      <c r="J228" s="218">
        <f t="shared" si="22"/>
        <v>0</v>
      </c>
      <c r="K228" s="222">
        <f>AVERAGE(workdata!C228:F228)</f>
        <v>19.939999999999998</v>
      </c>
      <c r="L228" s="3">
        <f t="shared" si="23"/>
        <v>0</v>
      </c>
      <c r="M228" s="217">
        <f>IFERROR(IF(workdata!H228&gt;=0.75*MAX(workdata!$H228:$Y228),1,workdata!H228/MAX(workdata!$H228:$Y228)),0)*$H228</f>
        <v>0</v>
      </c>
      <c r="N228" s="217">
        <f>IFERROR(IF(workdata!I228&gt;=0.75*MAX(workdata!$H228:$Y228),1,workdata!I228/MAX(workdata!$H228:$Y228)),0)*$H228</f>
        <v>0</v>
      </c>
      <c r="O228" s="217">
        <f>IFERROR(IF(workdata!J228&gt;=0.75*MAX(workdata!$H228:$Y228),1,workdata!J228/MAX(workdata!$H228:$Y228)),0)*$H228</f>
        <v>0</v>
      </c>
      <c r="P228" s="217">
        <f>IFERROR(IF(workdata!K228&gt;=0.75*MAX(workdata!$H228:$Y228),1,workdata!K228/MAX(workdata!$H228:$Y228)),0)*$H228</f>
        <v>0</v>
      </c>
      <c r="Q228" s="217">
        <f>IFERROR(IF(workdata!L228&gt;=0.75*MAX(workdata!$H228:$Y228),1,workdata!L228/MAX(workdata!$H228:$Y228)),0)*$H228</f>
        <v>0</v>
      </c>
      <c r="R228" s="217">
        <f>IFERROR(IF(workdata!M228&gt;=0.75*MAX(workdata!$H228:$Y228),1,workdata!M228/MAX(workdata!$H228:$Y228)),0)*$H228</f>
        <v>0</v>
      </c>
      <c r="S228" s="217">
        <f>IFERROR(IF(workdata!N228&gt;=0.75*MAX(workdata!$H228:$Y228),1,workdata!N228/MAX(workdata!$H228:$Y228)),0)*$H228</f>
        <v>0</v>
      </c>
      <c r="T228" s="217">
        <f>IFERROR(IF(workdata!O228&gt;=0.75*MAX(workdata!$H228:$Y228),1,workdata!O228/MAX(workdata!$H228:$Y228)),0)*$H228</f>
        <v>0</v>
      </c>
      <c r="U228" s="217">
        <f>IFERROR(IF(workdata!P228&gt;=0.75*MAX(workdata!$H228:$Y228),1,workdata!P228/MAX(workdata!$H228:$Y228)),0)*$H228</f>
        <v>0</v>
      </c>
      <c r="V228" s="217">
        <f>IFERROR(IF(workdata!Q228&gt;=0.75*MAX(workdata!$H228:$Y228),1,workdata!Q228/MAX(workdata!$H228:$Y228)),0)*$H228</f>
        <v>0</v>
      </c>
      <c r="W228" s="217">
        <f>IFERROR(IF(workdata!R228&gt;=0.75*MAX(workdata!$H228:$Y228),1,workdata!R228/MAX(workdata!$H228:$Y228)),0)*$H228</f>
        <v>0</v>
      </c>
      <c r="X228" s="217">
        <f>IFERROR(IF(workdata!S228&gt;=0.75*MAX(workdata!$H228:$Y228),1,workdata!S228/MAX(workdata!$H228:$Y228)),0)*$H228</f>
        <v>0</v>
      </c>
      <c r="Y228" s="217">
        <f>IFERROR(IF(workdata!T228&gt;=0.75*MAX(workdata!$H228:$Y228),1,workdata!T228/MAX(workdata!$H228:$Y228)),0)*$H228</f>
        <v>0</v>
      </c>
      <c r="Z228" s="217">
        <f>IFERROR(IF(workdata!U228&gt;=0.75*MAX(workdata!$H228:$Y228),1,workdata!U228/MAX(workdata!$H228:$Y228)),0)*$H228</f>
        <v>0</v>
      </c>
      <c r="AA228" s="217">
        <f>IFERROR(IF(workdata!V228&gt;=0.75*MAX(workdata!$H228:$Y228),1,workdata!V228/MAX(workdata!$H228:$Y228)),0)*$H228</f>
        <v>0</v>
      </c>
      <c r="AB228" s="217">
        <f>IFERROR(IF(workdata!W228&gt;=0.75*MAX(workdata!$H228:$Y228),1,workdata!W228/MAX(workdata!$H228:$Y228)),0)*$H228</f>
        <v>0</v>
      </c>
      <c r="AC228" s="217">
        <f>IFERROR(IF(workdata!X228&gt;=0.75*MAX(workdata!$H228:$Y228),1,workdata!X228/MAX(workdata!$H228:$Y228)),0)*$H228</f>
        <v>0</v>
      </c>
      <c r="AD228" s="217">
        <f>IFERROR(IF(workdata!Y228&gt;=0.75*MAX(workdata!$H228:$Y228),1,workdata!Y228/MAX(workdata!$H228:$Y228)),0)*$H228</f>
        <v>0</v>
      </c>
    </row>
    <row r="229" spans="1:31" x14ac:dyDescent="0.25">
      <c r="A229" s="1">
        <f>workdata!A229</f>
        <v>45483.333333333336</v>
      </c>
      <c r="B229">
        <f t="shared" si="19"/>
        <v>2024</v>
      </c>
      <c r="C229">
        <f t="shared" si="20"/>
        <v>7</v>
      </c>
      <c r="D229">
        <f t="shared" si="18"/>
        <v>10</v>
      </c>
      <c r="E229">
        <v>1000</v>
      </c>
      <c r="F229">
        <v>49890</v>
      </c>
      <c r="G229">
        <f>workdata!B229</f>
        <v>12705</v>
      </c>
      <c r="H229">
        <f t="shared" si="21"/>
        <v>1</v>
      </c>
      <c r="I229" s="217">
        <f>IFERROR(workdata!B229*1000*AUX!H229/(AUX!K229*50000),0)</f>
        <v>0.84577925860341574</v>
      </c>
      <c r="J229" s="218">
        <f t="shared" si="22"/>
        <v>1</v>
      </c>
      <c r="K229" s="222">
        <f>AVERAGE(workdata!C229:F229)</f>
        <v>300.43299999999999</v>
      </c>
      <c r="L229" s="3">
        <f t="shared" si="23"/>
        <v>254.1</v>
      </c>
      <c r="M229" s="217">
        <f>IFERROR(IF(workdata!H229&gt;=0.75*MAX(workdata!$H229:$Y229),1,workdata!H229/MAX(workdata!$H229:$Y229)),0)*$H229</f>
        <v>1</v>
      </c>
      <c r="N229" s="217">
        <f>IFERROR(IF(workdata!I229&gt;=0.75*MAX(workdata!$H229:$Y229),1,workdata!I229/MAX(workdata!$H229:$Y229)),0)*$H229</f>
        <v>1</v>
      </c>
      <c r="O229" s="217">
        <f>IFERROR(IF(workdata!J229&gt;=0.75*MAX(workdata!$H229:$Y229),1,workdata!J229/MAX(workdata!$H229:$Y229)),0)*$H229</f>
        <v>1</v>
      </c>
      <c r="P229" s="217">
        <f>IFERROR(IF(workdata!K229&gt;=0.75*MAX(workdata!$H229:$Y229),1,workdata!K229/MAX(workdata!$H229:$Y229)),0)*$H229</f>
        <v>1</v>
      </c>
      <c r="Q229" s="217">
        <f>IFERROR(IF(workdata!L229&gt;=0.75*MAX(workdata!$H229:$Y229),1,workdata!L229/MAX(workdata!$H229:$Y229)),0)*$H229</f>
        <v>1</v>
      </c>
      <c r="R229" s="217">
        <f>IFERROR(IF(workdata!M229&gt;=0.75*MAX(workdata!$H229:$Y229),1,workdata!M229/MAX(workdata!$H229:$Y229)),0)*$H229</f>
        <v>1</v>
      </c>
      <c r="S229" s="217">
        <f>IFERROR(IF(workdata!N229&gt;=0.75*MAX(workdata!$H229:$Y229),1,workdata!N229/MAX(workdata!$H229:$Y229)),0)*$H229</f>
        <v>1</v>
      </c>
      <c r="T229" s="217">
        <f>IFERROR(IF(workdata!O229&gt;=0.75*MAX(workdata!$H229:$Y229),1,workdata!O229/MAX(workdata!$H229:$Y229)),0)*$H229</f>
        <v>1</v>
      </c>
      <c r="U229" s="217">
        <f>IFERROR(IF(workdata!P229&gt;=0.75*MAX(workdata!$H229:$Y229),1,workdata!P229/MAX(workdata!$H229:$Y229)),0)*$H229</f>
        <v>1</v>
      </c>
      <c r="V229" s="217">
        <f>IFERROR(IF(workdata!Q229&gt;=0.75*MAX(workdata!$H229:$Y229),1,workdata!Q229/MAX(workdata!$H229:$Y229)),0)*$H229</f>
        <v>1</v>
      </c>
      <c r="W229" s="217">
        <f>IFERROR(IF(workdata!R229&gt;=0.75*MAX(workdata!$H229:$Y229),1,workdata!R229/MAX(workdata!$H229:$Y229)),0)*$H229</f>
        <v>1</v>
      </c>
      <c r="X229" s="217">
        <f>IFERROR(IF(workdata!S229&gt;=0.75*MAX(workdata!$H229:$Y229),1,workdata!S229/MAX(workdata!$H229:$Y229)),0)*$H229</f>
        <v>1</v>
      </c>
      <c r="Y229" s="217">
        <f>IFERROR(IF(workdata!T229&gt;=0.75*MAX(workdata!$H229:$Y229),1,workdata!T229/MAX(workdata!$H229:$Y229)),0)*$H229</f>
        <v>1</v>
      </c>
      <c r="Z229" s="217">
        <f>IFERROR(IF(workdata!U229&gt;=0.75*MAX(workdata!$H229:$Y229),1,workdata!U229/MAX(workdata!$H229:$Y229)),0)*$H229</f>
        <v>1</v>
      </c>
      <c r="AA229" s="217">
        <f>IFERROR(IF(workdata!V229&gt;=0.75*MAX(workdata!$H229:$Y229),1,workdata!V229/MAX(workdata!$H229:$Y229)),0)*$H229</f>
        <v>1</v>
      </c>
      <c r="AB229" s="217">
        <f>IFERROR(IF(workdata!W229&gt;=0.75*MAX(workdata!$H229:$Y229),1,workdata!W229/MAX(workdata!$H229:$Y229)),0)*$H229</f>
        <v>1</v>
      </c>
      <c r="AC229" s="217">
        <f>IFERROR(IF(workdata!X229&gt;=0.75*MAX(workdata!$H229:$Y229),1,workdata!X229/MAX(workdata!$H229:$Y229)),0)*$H229</f>
        <v>1</v>
      </c>
      <c r="AD229" s="217">
        <f>IFERROR(IF(workdata!Y229&gt;=0.75*MAX(workdata!$H229:$Y229),1,workdata!Y229/MAX(workdata!$H229:$Y229)),0)*$H229</f>
        <v>1</v>
      </c>
    </row>
    <row r="230" spans="1:31" x14ac:dyDescent="0.25">
      <c r="A230" s="1">
        <f>workdata!A230</f>
        <v>45483.375</v>
      </c>
      <c r="B230">
        <f t="shared" si="19"/>
        <v>2024</v>
      </c>
      <c r="C230">
        <f t="shared" si="20"/>
        <v>7</v>
      </c>
      <c r="D230">
        <f t="shared" si="18"/>
        <v>10</v>
      </c>
      <c r="E230">
        <v>1000</v>
      </c>
      <c r="F230">
        <v>49890</v>
      </c>
      <c r="G230">
        <f>workdata!B230</f>
        <v>32791</v>
      </c>
      <c r="H230">
        <f t="shared" si="21"/>
        <v>1</v>
      </c>
      <c r="I230" s="217">
        <f>IFERROR(workdata!B230*1000*AUX!H230/(AUX!K230*50000),0)</f>
        <v>0.85712782714985258</v>
      </c>
      <c r="J230" s="218">
        <f t="shared" si="22"/>
        <v>1</v>
      </c>
      <c r="K230" s="222">
        <f>AVERAGE(workdata!C230:F230)</f>
        <v>765.13675000000001</v>
      </c>
      <c r="L230" s="3">
        <f t="shared" si="23"/>
        <v>655.81999999999994</v>
      </c>
      <c r="M230" s="217">
        <f>IFERROR(IF(workdata!H230&gt;=0.75*MAX(workdata!$H230:$Y230),1,workdata!H230/MAX(workdata!$H230:$Y230)),0)*$H230</f>
        <v>1</v>
      </c>
      <c r="N230" s="217">
        <f>IFERROR(IF(workdata!I230&gt;=0.75*MAX(workdata!$H230:$Y230),1,workdata!I230/MAX(workdata!$H230:$Y230)),0)*$H230</f>
        <v>1</v>
      </c>
      <c r="O230" s="217">
        <f>IFERROR(IF(workdata!J230&gt;=0.75*MAX(workdata!$H230:$Y230),1,workdata!J230/MAX(workdata!$H230:$Y230)),0)*$H230</f>
        <v>1</v>
      </c>
      <c r="P230" s="217">
        <f>IFERROR(IF(workdata!K230&gt;=0.75*MAX(workdata!$H230:$Y230),1,workdata!K230/MAX(workdata!$H230:$Y230)),0)*$H230</f>
        <v>1</v>
      </c>
      <c r="Q230" s="217">
        <f>IFERROR(IF(workdata!L230&gt;=0.75*MAX(workdata!$H230:$Y230),1,workdata!L230/MAX(workdata!$H230:$Y230)),0)*$H230</f>
        <v>1</v>
      </c>
      <c r="R230" s="217">
        <f>IFERROR(IF(workdata!M230&gt;=0.75*MAX(workdata!$H230:$Y230),1,workdata!M230/MAX(workdata!$H230:$Y230)),0)*$H230</f>
        <v>1</v>
      </c>
      <c r="S230" s="217">
        <f>IFERROR(IF(workdata!N230&gt;=0.75*MAX(workdata!$H230:$Y230),1,workdata!N230/MAX(workdata!$H230:$Y230)),0)*$H230</f>
        <v>1</v>
      </c>
      <c r="T230" s="217">
        <f>IFERROR(IF(workdata!O230&gt;=0.75*MAX(workdata!$H230:$Y230),1,workdata!O230/MAX(workdata!$H230:$Y230)),0)*$H230</f>
        <v>1</v>
      </c>
      <c r="U230" s="217">
        <f>IFERROR(IF(workdata!P230&gt;=0.75*MAX(workdata!$H230:$Y230),1,workdata!P230/MAX(workdata!$H230:$Y230)),0)*$H230</f>
        <v>1</v>
      </c>
      <c r="V230" s="217">
        <f>IFERROR(IF(workdata!Q230&gt;=0.75*MAX(workdata!$H230:$Y230),1,workdata!Q230/MAX(workdata!$H230:$Y230)),0)*$H230</f>
        <v>1</v>
      </c>
      <c r="W230" s="217">
        <f>IFERROR(IF(workdata!R230&gt;=0.75*MAX(workdata!$H230:$Y230),1,workdata!R230/MAX(workdata!$H230:$Y230)),0)*$H230</f>
        <v>1</v>
      </c>
      <c r="X230" s="217">
        <f>IFERROR(IF(workdata!S230&gt;=0.75*MAX(workdata!$H230:$Y230),1,workdata!S230/MAX(workdata!$H230:$Y230)),0)*$H230</f>
        <v>1</v>
      </c>
      <c r="Y230" s="217">
        <f>IFERROR(IF(workdata!T230&gt;=0.75*MAX(workdata!$H230:$Y230),1,workdata!T230/MAX(workdata!$H230:$Y230)),0)*$H230</f>
        <v>1</v>
      </c>
      <c r="Z230" s="217">
        <f>IFERROR(IF(workdata!U230&gt;=0.75*MAX(workdata!$H230:$Y230),1,workdata!U230/MAX(workdata!$H230:$Y230)),0)*$H230</f>
        <v>1</v>
      </c>
      <c r="AA230" s="217">
        <f>IFERROR(IF(workdata!V230&gt;=0.75*MAX(workdata!$H230:$Y230),1,workdata!V230/MAX(workdata!$H230:$Y230)),0)*$H230</f>
        <v>1</v>
      </c>
      <c r="AB230" s="217">
        <f>IFERROR(IF(workdata!W230&gt;=0.75*MAX(workdata!$H230:$Y230),1,workdata!W230/MAX(workdata!$H230:$Y230)),0)*$H230</f>
        <v>1</v>
      </c>
      <c r="AC230" s="217">
        <f>IFERROR(IF(workdata!X230&gt;=0.75*MAX(workdata!$H230:$Y230),1,workdata!X230/MAX(workdata!$H230:$Y230)),0)*$H230</f>
        <v>1</v>
      </c>
      <c r="AD230" s="217">
        <f>IFERROR(IF(workdata!Y230&gt;=0.75*MAX(workdata!$H230:$Y230),1,workdata!Y230/MAX(workdata!$H230:$Y230)),0)*$H230</f>
        <v>1</v>
      </c>
    </row>
    <row r="231" spans="1:31" x14ac:dyDescent="0.25">
      <c r="A231" s="1">
        <f>workdata!A231</f>
        <v>45483.416666666664</v>
      </c>
      <c r="B231">
        <f t="shared" si="19"/>
        <v>2024</v>
      </c>
      <c r="C231">
        <f t="shared" si="20"/>
        <v>7</v>
      </c>
      <c r="D231">
        <f t="shared" si="18"/>
        <v>10</v>
      </c>
      <c r="E231">
        <v>1000</v>
      </c>
      <c r="F231">
        <v>49890</v>
      </c>
      <c r="G231">
        <f>workdata!B231</f>
        <v>38705</v>
      </c>
      <c r="H231">
        <f t="shared" si="21"/>
        <v>1</v>
      </c>
      <c r="I231" s="217">
        <f>IFERROR(workdata!B231*1000*AUX!H231/(AUX!K231*50000),0)</f>
        <v>0.84496626438624389</v>
      </c>
      <c r="J231" s="218">
        <f t="shared" si="22"/>
        <v>1</v>
      </c>
      <c r="K231" s="222">
        <f>AVERAGE(workdata!C231:F231)</f>
        <v>916.13124999999991</v>
      </c>
      <c r="L231" s="3">
        <f t="shared" si="23"/>
        <v>774.1</v>
      </c>
      <c r="M231" s="217">
        <f>IFERROR(IF(workdata!H231&gt;=0.75*MAX(workdata!$H231:$Y231),1,workdata!H231/MAX(workdata!$H231:$Y231)),0)*$H231</f>
        <v>1</v>
      </c>
      <c r="N231" s="217">
        <f>IFERROR(IF(workdata!I231&gt;=0.75*MAX(workdata!$H231:$Y231),1,workdata!I231/MAX(workdata!$H231:$Y231)),0)*$H231</f>
        <v>1</v>
      </c>
      <c r="O231" s="217">
        <f>IFERROR(IF(workdata!J231&gt;=0.75*MAX(workdata!$H231:$Y231),1,workdata!J231/MAX(workdata!$H231:$Y231)),0)*$H231</f>
        <v>1</v>
      </c>
      <c r="P231" s="217">
        <f>IFERROR(IF(workdata!K231&gt;=0.75*MAX(workdata!$H231:$Y231),1,workdata!K231/MAX(workdata!$H231:$Y231)),0)*$H231</f>
        <v>1</v>
      </c>
      <c r="Q231" s="217">
        <f>IFERROR(IF(workdata!L231&gt;=0.75*MAX(workdata!$H231:$Y231),1,workdata!L231/MAX(workdata!$H231:$Y231)),0)*$H231</f>
        <v>1</v>
      </c>
      <c r="R231" s="217">
        <f>IFERROR(IF(workdata!M231&gt;=0.75*MAX(workdata!$H231:$Y231),1,workdata!M231/MAX(workdata!$H231:$Y231)),0)*$H231</f>
        <v>1</v>
      </c>
      <c r="S231" s="217">
        <f>IFERROR(IF(workdata!N231&gt;=0.75*MAX(workdata!$H231:$Y231),1,workdata!N231/MAX(workdata!$H231:$Y231)),0)*$H231</f>
        <v>1</v>
      </c>
      <c r="T231" s="217">
        <f>IFERROR(IF(workdata!O231&gt;=0.75*MAX(workdata!$H231:$Y231),1,workdata!O231/MAX(workdata!$H231:$Y231)),0)*$H231</f>
        <v>1</v>
      </c>
      <c r="U231" s="217">
        <f>IFERROR(IF(workdata!P231&gt;=0.75*MAX(workdata!$H231:$Y231),1,workdata!P231/MAX(workdata!$H231:$Y231)),0)*$H231</f>
        <v>1</v>
      </c>
      <c r="V231" s="217">
        <f>IFERROR(IF(workdata!Q231&gt;=0.75*MAX(workdata!$H231:$Y231),1,workdata!Q231/MAX(workdata!$H231:$Y231)),0)*$H231</f>
        <v>1</v>
      </c>
      <c r="W231" s="217">
        <f>IFERROR(IF(workdata!R231&gt;=0.75*MAX(workdata!$H231:$Y231),1,workdata!R231/MAX(workdata!$H231:$Y231)),0)*$H231</f>
        <v>1</v>
      </c>
      <c r="X231" s="217">
        <f>IFERROR(IF(workdata!S231&gt;=0.75*MAX(workdata!$H231:$Y231),1,workdata!S231/MAX(workdata!$H231:$Y231)),0)*$H231</f>
        <v>1</v>
      </c>
      <c r="Y231" s="217">
        <f>IFERROR(IF(workdata!T231&gt;=0.75*MAX(workdata!$H231:$Y231),1,workdata!T231/MAX(workdata!$H231:$Y231)),0)*$H231</f>
        <v>1</v>
      </c>
      <c r="Z231" s="217">
        <f>IFERROR(IF(workdata!U231&gt;=0.75*MAX(workdata!$H231:$Y231),1,workdata!U231/MAX(workdata!$H231:$Y231)),0)*$H231</f>
        <v>1</v>
      </c>
      <c r="AA231" s="217">
        <f>IFERROR(IF(workdata!V231&gt;=0.75*MAX(workdata!$H231:$Y231),1,workdata!V231/MAX(workdata!$H231:$Y231)),0)*$H231</f>
        <v>1</v>
      </c>
      <c r="AB231" s="217">
        <f>IFERROR(IF(workdata!W231&gt;=0.75*MAX(workdata!$H231:$Y231),1,workdata!W231/MAX(workdata!$H231:$Y231)),0)*$H231</f>
        <v>1</v>
      </c>
      <c r="AC231" s="217">
        <f>IFERROR(IF(workdata!X231&gt;=0.75*MAX(workdata!$H231:$Y231),1,workdata!X231/MAX(workdata!$H231:$Y231)),0)*$H231</f>
        <v>1</v>
      </c>
      <c r="AD231" s="217">
        <f>IFERROR(IF(workdata!Y231&gt;=0.75*MAX(workdata!$H231:$Y231),1,workdata!Y231/MAX(workdata!$H231:$Y231)),0)*$H231</f>
        <v>1</v>
      </c>
    </row>
    <row r="232" spans="1:31" x14ac:dyDescent="0.25">
      <c r="A232" s="1">
        <f>workdata!A232</f>
        <v>45483.458333333336</v>
      </c>
      <c r="B232">
        <f t="shared" si="19"/>
        <v>2024</v>
      </c>
      <c r="C232">
        <f t="shared" si="20"/>
        <v>7</v>
      </c>
      <c r="D232">
        <f t="shared" si="18"/>
        <v>10</v>
      </c>
      <c r="E232">
        <v>1000</v>
      </c>
      <c r="F232">
        <v>49890</v>
      </c>
      <c r="G232">
        <f>workdata!B232</f>
        <v>40224</v>
      </c>
      <c r="H232">
        <f t="shared" si="21"/>
        <v>1</v>
      </c>
      <c r="I232" s="217">
        <f>IFERROR(workdata!B232*1000*AUX!H232/(AUX!K232*50000),0)</f>
        <v>0.83686108436799289</v>
      </c>
      <c r="J232" s="218">
        <f t="shared" si="22"/>
        <v>1</v>
      </c>
      <c r="K232" s="222">
        <f>AVERAGE(workdata!C232:F232)</f>
        <v>961.30650000000003</v>
      </c>
      <c r="L232" s="3">
        <f t="shared" si="23"/>
        <v>804.48</v>
      </c>
      <c r="M232" s="217">
        <f>IFERROR(IF(workdata!H232&gt;=0.75*MAX(workdata!$H232:$Y232),1,workdata!H232/MAX(workdata!$H232:$Y232)),0)*$H232</f>
        <v>1</v>
      </c>
      <c r="N232" s="217">
        <f>IFERROR(IF(workdata!I232&gt;=0.75*MAX(workdata!$H232:$Y232),1,workdata!I232/MAX(workdata!$H232:$Y232)),0)*$H232</f>
        <v>1</v>
      </c>
      <c r="O232" s="217">
        <f>IFERROR(IF(workdata!J232&gt;=0.75*MAX(workdata!$H232:$Y232),1,workdata!J232/MAX(workdata!$H232:$Y232)),0)*$H232</f>
        <v>1</v>
      </c>
      <c r="P232" s="217">
        <f>IFERROR(IF(workdata!K232&gt;=0.75*MAX(workdata!$H232:$Y232),1,workdata!K232/MAX(workdata!$H232:$Y232)),0)*$H232</f>
        <v>1</v>
      </c>
      <c r="Q232" s="217">
        <f>IFERROR(IF(workdata!L232&gt;=0.75*MAX(workdata!$H232:$Y232),1,workdata!L232/MAX(workdata!$H232:$Y232)),0)*$H232</f>
        <v>1</v>
      </c>
      <c r="R232" s="217">
        <f>IFERROR(IF(workdata!M232&gt;=0.75*MAX(workdata!$H232:$Y232),1,workdata!M232/MAX(workdata!$H232:$Y232)),0)*$H232</f>
        <v>1</v>
      </c>
      <c r="S232" s="217">
        <f>IFERROR(IF(workdata!N232&gt;=0.75*MAX(workdata!$H232:$Y232),1,workdata!N232/MAX(workdata!$H232:$Y232)),0)*$H232</f>
        <v>1</v>
      </c>
      <c r="T232" s="217">
        <f>IFERROR(IF(workdata!O232&gt;=0.75*MAX(workdata!$H232:$Y232),1,workdata!O232/MAX(workdata!$H232:$Y232)),0)*$H232</f>
        <v>1</v>
      </c>
      <c r="U232" s="217">
        <f>IFERROR(IF(workdata!P232&gt;=0.75*MAX(workdata!$H232:$Y232),1,workdata!P232/MAX(workdata!$H232:$Y232)),0)*$H232</f>
        <v>1</v>
      </c>
      <c r="V232" s="217">
        <f>IFERROR(IF(workdata!Q232&gt;=0.75*MAX(workdata!$H232:$Y232),1,workdata!Q232/MAX(workdata!$H232:$Y232)),0)*$H232</f>
        <v>1</v>
      </c>
      <c r="W232" s="217">
        <f>IFERROR(IF(workdata!R232&gt;=0.75*MAX(workdata!$H232:$Y232),1,workdata!R232/MAX(workdata!$H232:$Y232)),0)*$H232</f>
        <v>1</v>
      </c>
      <c r="X232" s="217">
        <f>IFERROR(IF(workdata!S232&gt;=0.75*MAX(workdata!$H232:$Y232),1,workdata!S232/MAX(workdata!$H232:$Y232)),0)*$H232</f>
        <v>1</v>
      </c>
      <c r="Y232" s="217">
        <f>IFERROR(IF(workdata!T232&gt;=0.75*MAX(workdata!$H232:$Y232),1,workdata!T232/MAX(workdata!$H232:$Y232)),0)*$H232</f>
        <v>1</v>
      </c>
      <c r="Z232" s="217">
        <f>IFERROR(IF(workdata!U232&gt;=0.75*MAX(workdata!$H232:$Y232),1,workdata!U232/MAX(workdata!$H232:$Y232)),0)*$H232</f>
        <v>1</v>
      </c>
      <c r="AA232" s="217">
        <f>IFERROR(IF(workdata!V232&gt;=0.75*MAX(workdata!$H232:$Y232),1,workdata!V232/MAX(workdata!$H232:$Y232)),0)*$H232</f>
        <v>1</v>
      </c>
      <c r="AB232" s="217">
        <f>IFERROR(IF(workdata!W232&gt;=0.75*MAX(workdata!$H232:$Y232),1,workdata!W232/MAX(workdata!$H232:$Y232)),0)*$H232</f>
        <v>1</v>
      </c>
      <c r="AC232" s="217">
        <f>IFERROR(IF(workdata!X232&gt;=0.75*MAX(workdata!$H232:$Y232),1,workdata!X232/MAX(workdata!$H232:$Y232)),0)*$H232</f>
        <v>1</v>
      </c>
      <c r="AD232" s="217">
        <f>IFERROR(IF(workdata!Y232&gt;=0.75*MAX(workdata!$H232:$Y232),1,workdata!Y232/MAX(workdata!$H232:$Y232)),0)*$H232</f>
        <v>1</v>
      </c>
    </row>
    <row r="233" spans="1:31" x14ac:dyDescent="0.25">
      <c r="A233" s="1">
        <f>workdata!A233</f>
        <v>45483.5</v>
      </c>
      <c r="B233">
        <f t="shared" si="19"/>
        <v>2024</v>
      </c>
      <c r="C233">
        <f t="shared" si="20"/>
        <v>7</v>
      </c>
      <c r="D233">
        <f t="shared" si="18"/>
        <v>10</v>
      </c>
      <c r="E233">
        <v>1000</v>
      </c>
      <c r="F233">
        <v>49890</v>
      </c>
      <c r="G233">
        <f>workdata!B233</f>
        <v>40501</v>
      </c>
      <c r="H233">
        <f t="shared" si="21"/>
        <v>1</v>
      </c>
      <c r="I233" s="217">
        <f>IFERROR(workdata!B233*1000*AUX!H233/(AUX!K233*50000),0)</f>
        <v>0.83327804001384642</v>
      </c>
      <c r="J233" s="218">
        <f t="shared" si="22"/>
        <v>1</v>
      </c>
      <c r="K233" s="222">
        <f>AVERAGE(workdata!C233:F233)</f>
        <v>972.08849999999995</v>
      </c>
      <c r="L233" s="3">
        <f t="shared" si="23"/>
        <v>810.01999999999987</v>
      </c>
      <c r="M233" s="217">
        <f>IFERROR(IF(workdata!H233&gt;=0.75*MAX(workdata!$H233:$Y233),1,workdata!H233/MAX(workdata!$H233:$Y233)),0)*$H233</f>
        <v>1</v>
      </c>
      <c r="N233" s="217">
        <f>IFERROR(IF(workdata!I233&gt;=0.75*MAX(workdata!$H233:$Y233),1,workdata!I233/MAX(workdata!$H233:$Y233)),0)*$H233</f>
        <v>1</v>
      </c>
      <c r="O233" s="217">
        <f>IFERROR(IF(workdata!J233&gt;=0.75*MAX(workdata!$H233:$Y233),1,workdata!J233/MAX(workdata!$H233:$Y233)),0)*$H233</f>
        <v>1</v>
      </c>
      <c r="P233" s="217">
        <f>IFERROR(IF(workdata!K233&gt;=0.75*MAX(workdata!$H233:$Y233),1,workdata!K233/MAX(workdata!$H233:$Y233)),0)*$H233</f>
        <v>1</v>
      </c>
      <c r="Q233" s="217">
        <f>IFERROR(IF(workdata!L233&gt;=0.75*MAX(workdata!$H233:$Y233),1,workdata!L233/MAX(workdata!$H233:$Y233)),0)*$H233</f>
        <v>1</v>
      </c>
      <c r="R233" s="217">
        <f>IFERROR(IF(workdata!M233&gt;=0.75*MAX(workdata!$H233:$Y233),1,workdata!M233/MAX(workdata!$H233:$Y233)),0)*$H233</f>
        <v>1</v>
      </c>
      <c r="S233" s="217">
        <f>IFERROR(IF(workdata!N233&gt;=0.75*MAX(workdata!$H233:$Y233),1,workdata!N233/MAX(workdata!$H233:$Y233)),0)*$H233</f>
        <v>1</v>
      </c>
      <c r="T233" s="217">
        <f>IFERROR(IF(workdata!O233&gt;=0.75*MAX(workdata!$H233:$Y233),1,workdata!O233/MAX(workdata!$H233:$Y233)),0)*$H233</f>
        <v>1</v>
      </c>
      <c r="U233" s="217">
        <f>IFERROR(IF(workdata!P233&gt;=0.75*MAX(workdata!$H233:$Y233),1,workdata!P233/MAX(workdata!$H233:$Y233)),0)*$H233</f>
        <v>1</v>
      </c>
      <c r="V233" s="217">
        <f>IFERROR(IF(workdata!Q233&gt;=0.75*MAX(workdata!$H233:$Y233),1,workdata!Q233/MAX(workdata!$H233:$Y233)),0)*$H233</f>
        <v>1</v>
      </c>
      <c r="W233" s="217">
        <f>IFERROR(IF(workdata!R233&gt;=0.75*MAX(workdata!$H233:$Y233),1,workdata!R233/MAX(workdata!$H233:$Y233)),0)*$H233</f>
        <v>1</v>
      </c>
      <c r="X233" s="217">
        <f>IFERROR(IF(workdata!S233&gt;=0.75*MAX(workdata!$H233:$Y233),1,workdata!S233/MAX(workdata!$H233:$Y233)),0)*$H233</f>
        <v>1</v>
      </c>
      <c r="Y233" s="217">
        <f>IFERROR(IF(workdata!T233&gt;=0.75*MAX(workdata!$H233:$Y233),1,workdata!T233/MAX(workdata!$H233:$Y233)),0)*$H233</f>
        <v>1</v>
      </c>
      <c r="Z233" s="217">
        <f>IFERROR(IF(workdata!U233&gt;=0.75*MAX(workdata!$H233:$Y233),1,workdata!U233/MAX(workdata!$H233:$Y233)),0)*$H233</f>
        <v>1</v>
      </c>
      <c r="AA233" s="217">
        <f>IFERROR(IF(workdata!V233&gt;=0.75*MAX(workdata!$H233:$Y233),1,workdata!V233/MAX(workdata!$H233:$Y233)),0)*$H233</f>
        <v>1</v>
      </c>
      <c r="AB233" s="217">
        <f>IFERROR(IF(workdata!W233&gt;=0.75*MAX(workdata!$H233:$Y233),1,workdata!W233/MAX(workdata!$H233:$Y233)),0)*$H233</f>
        <v>1</v>
      </c>
      <c r="AC233" s="217">
        <f>IFERROR(IF(workdata!X233&gt;=0.75*MAX(workdata!$H233:$Y233),1,workdata!X233/MAX(workdata!$H233:$Y233)),0)*$H233</f>
        <v>1</v>
      </c>
      <c r="AD233" s="217">
        <f>IFERROR(IF(workdata!Y233&gt;=0.75*MAX(workdata!$H233:$Y233),1,workdata!Y233/MAX(workdata!$H233:$Y233)),0)*$H233</f>
        <v>1</v>
      </c>
    </row>
    <row r="234" spans="1:31" x14ac:dyDescent="0.25">
      <c r="A234" s="1">
        <f>workdata!A234</f>
        <v>45483.541666666664</v>
      </c>
      <c r="B234">
        <f t="shared" si="19"/>
        <v>2024</v>
      </c>
      <c r="C234">
        <f t="shared" si="20"/>
        <v>7</v>
      </c>
      <c r="D234">
        <f t="shared" si="18"/>
        <v>10</v>
      </c>
      <c r="E234">
        <v>1000</v>
      </c>
      <c r="F234">
        <v>49890</v>
      </c>
      <c r="G234">
        <f>workdata!B234</f>
        <v>41822</v>
      </c>
      <c r="H234">
        <f t="shared" si="21"/>
        <v>1</v>
      </c>
      <c r="I234" s="217">
        <f>IFERROR(workdata!B234*1000*AUX!H234/(AUX!K234*50000),0)</f>
        <v>0.86164927277353531</v>
      </c>
      <c r="J234" s="218">
        <f t="shared" si="22"/>
        <v>1</v>
      </c>
      <c r="K234" s="222">
        <f>AVERAGE(workdata!C234:F234)</f>
        <v>970.74299999999994</v>
      </c>
      <c r="L234" s="3">
        <f t="shared" si="23"/>
        <v>836.43999999999994</v>
      </c>
      <c r="M234" s="217">
        <f>IFERROR(IF(workdata!H234&gt;=0.75*MAX(workdata!$H234:$Y234),1,workdata!H234/MAX(workdata!$H234:$Y234)),0)*$H234</f>
        <v>1</v>
      </c>
      <c r="N234" s="217">
        <f>IFERROR(IF(workdata!I234&gt;=0.75*MAX(workdata!$H234:$Y234),1,workdata!I234/MAX(workdata!$H234:$Y234)),0)*$H234</f>
        <v>1</v>
      </c>
      <c r="O234" s="217">
        <f>IFERROR(IF(workdata!J234&gt;=0.75*MAX(workdata!$H234:$Y234),1,workdata!J234/MAX(workdata!$H234:$Y234)),0)*$H234</f>
        <v>1</v>
      </c>
      <c r="P234" s="217">
        <f>IFERROR(IF(workdata!K234&gt;=0.75*MAX(workdata!$H234:$Y234),1,workdata!K234/MAX(workdata!$H234:$Y234)),0)*$H234</f>
        <v>1</v>
      </c>
      <c r="Q234" s="217">
        <f>IFERROR(IF(workdata!L234&gt;=0.75*MAX(workdata!$H234:$Y234),1,workdata!L234/MAX(workdata!$H234:$Y234)),0)*$H234</f>
        <v>1</v>
      </c>
      <c r="R234" s="217">
        <f>IFERROR(IF(workdata!M234&gt;=0.75*MAX(workdata!$H234:$Y234),1,workdata!M234/MAX(workdata!$H234:$Y234)),0)*$H234</f>
        <v>1</v>
      </c>
      <c r="S234" s="217">
        <f>IFERROR(IF(workdata!N234&gt;=0.75*MAX(workdata!$H234:$Y234),1,workdata!N234/MAX(workdata!$H234:$Y234)),0)*$H234</f>
        <v>1</v>
      </c>
      <c r="T234" s="217">
        <f>IFERROR(IF(workdata!O234&gt;=0.75*MAX(workdata!$H234:$Y234),1,workdata!O234/MAX(workdata!$H234:$Y234)),0)*$H234</f>
        <v>1</v>
      </c>
      <c r="U234" s="217">
        <f>IFERROR(IF(workdata!P234&gt;=0.75*MAX(workdata!$H234:$Y234),1,workdata!P234/MAX(workdata!$H234:$Y234)),0)*$H234</f>
        <v>1</v>
      </c>
      <c r="V234" s="217">
        <f>IFERROR(IF(workdata!Q234&gt;=0.75*MAX(workdata!$H234:$Y234),1,workdata!Q234/MAX(workdata!$H234:$Y234)),0)*$H234</f>
        <v>1</v>
      </c>
      <c r="W234" s="217">
        <f>IFERROR(IF(workdata!R234&gt;=0.75*MAX(workdata!$H234:$Y234),1,workdata!R234/MAX(workdata!$H234:$Y234)),0)*$H234</f>
        <v>1</v>
      </c>
      <c r="X234" s="217">
        <f>IFERROR(IF(workdata!S234&gt;=0.75*MAX(workdata!$H234:$Y234),1,workdata!S234/MAX(workdata!$H234:$Y234)),0)*$H234</f>
        <v>1</v>
      </c>
      <c r="Y234" s="217">
        <f>IFERROR(IF(workdata!T234&gt;=0.75*MAX(workdata!$H234:$Y234),1,workdata!T234/MAX(workdata!$H234:$Y234)),0)*$H234</f>
        <v>1</v>
      </c>
      <c r="Z234" s="217">
        <f>IFERROR(IF(workdata!U234&gt;=0.75*MAX(workdata!$H234:$Y234),1,workdata!U234/MAX(workdata!$H234:$Y234)),0)*$H234</f>
        <v>1</v>
      </c>
      <c r="AA234" s="217">
        <f>IFERROR(IF(workdata!V234&gt;=0.75*MAX(workdata!$H234:$Y234),1,workdata!V234/MAX(workdata!$H234:$Y234)),0)*$H234</f>
        <v>1</v>
      </c>
      <c r="AB234" s="217">
        <f>IFERROR(IF(workdata!W234&gt;=0.75*MAX(workdata!$H234:$Y234),1,workdata!W234/MAX(workdata!$H234:$Y234)),0)*$H234</f>
        <v>1</v>
      </c>
      <c r="AC234" s="217">
        <f>IFERROR(IF(workdata!X234&gt;=0.75*MAX(workdata!$H234:$Y234),1,workdata!X234/MAX(workdata!$H234:$Y234)),0)*$H234</f>
        <v>1</v>
      </c>
      <c r="AD234" s="217">
        <f>IFERROR(IF(workdata!Y234&gt;=0.75*MAX(workdata!$H234:$Y234),1,workdata!Y234/MAX(workdata!$H234:$Y234)),0)*$H234</f>
        <v>1</v>
      </c>
    </row>
    <row r="235" spans="1:31" x14ac:dyDescent="0.25">
      <c r="A235" s="1">
        <f>workdata!A235</f>
        <v>45483.583333333336</v>
      </c>
      <c r="B235">
        <f t="shared" si="19"/>
        <v>2024</v>
      </c>
      <c r="C235">
        <f t="shared" si="20"/>
        <v>7</v>
      </c>
      <c r="D235">
        <f t="shared" si="18"/>
        <v>10</v>
      </c>
      <c r="E235">
        <v>1000</v>
      </c>
      <c r="F235">
        <v>49890</v>
      </c>
      <c r="G235">
        <f>workdata!B235</f>
        <v>42244</v>
      </c>
      <c r="H235">
        <f t="shared" si="21"/>
        <v>1</v>
      </c>
      <c r="I235" s="217">
        <f>IFERROR(workdata!B235*1000*AUX!H235/(AUX!K235*50000),0)</f>
        <v>0.87294158003169897</v>
      </c>
      <c r="J235" s="218">
        <f t="shared" si="22"/>
        <v>1</v>
      </c>
      <c r="K235" s="222">
        <f>AVERAGE(workdata!C235:F235)</f>
        <v>967.85399999999993</v>
      </c>
      <c r="L235" s="3">
        <f t="shared" si="23"/>
        <v>844.87999999999988</v>
      </c>
      <c r="M235" s="217">
        <f>IFERROR(IF(workdata!H235&gt;=0.75*MAX(workdata!$H235:$Y235),1,workdata!H235/MAX(workdata!$H235:$Y235)),0)*$H235</f>
        <v>1</v>
      </c>
      <c r="N235" s="217">
        <f>IFERROR(IF(workdata!I235&gt;=0.75*MAX(workdata!$H235:$Y235),1,workdata!I235/MAX(workdata!$H235:$Y235)),0)*$H235</f>
        <v>1</v>
      </c>
      <c r="O235" s="217">
        <f>IFERROR(IF(workdata!J235&gt;=0.75*MAX(workdata!$H235:$Y235),1,workdata!J235/MAX(workdata!$H235:$Y235)),0)*$H235</f>
        <v>1</v>
      </c>
      <c r="P235" s="217">
        <f>IFERROR(IF(workdata!K235&gt;=0.75*MAX(workdata!$H235:$Y235),1,workdata!K235/MAX(workdata!$H235:$Y235)),0)*$H235</f>
        <v>1</v>
      </c>
      <c r="Q235" s="217">
        <f>IFERROR(IF(workdata!L235&gt;=0.75*MAX(workdata!$H235:$Y235),1,workdata!L235/MAX(workdata!$H235:$Y235)),0)*$H235</f>
        <v>1</v>
      </c>
      <c r="R235" s="217">
        <f>IFERROR(IF(workdata!M235&gt;=0.75*MAX(workdata!$H235:$Y235),1,workdata!M235/MAX(workdata!$H235:$Y235)),0)*$H235</f>
        <v>1</v>
      </c>
      <c r="S235" s="217">
        <f>IFERROR(IF(workdata!N235&gt;=0.75*MAX(workdata!$H235:$Y235),1,workdata!N235/MAX(workdata!$H235:$Y235)),0)*$H235</f>
        <v>1</v>
      </c>
      <c r="T235" s="217">
        <f>IFERROR(IF(workdata!O235&gt;=0.75*MAX(workdata!$H235:$Y235),1,workdata!O235/MAX(workdata!$H235:$Y235)),0)*$H235</f>
        <v>1</v>
      </c>
      <c r="U235" s="217">
        <f>IFERROR(IF(workdata!P235&gt;=0.75*MAX(workdata!$H235:$Y235),1,workdata!P235/MAX(workdata!$H235:$Y235)),0)*$H235</f>
        <v>1</v>
      </c>
      <c r="V235" s="217">
        <f>IFERROR(IF(workdata!Q235&gt;=0.75*MAX(workdata!$H235:$Y235),1,workdata!Q235/MAX(workdata!$H235:$Y235)),0)*$H235</f>
        <v>1</v>
      </c>
      <c r="W235" s="217">
        <f>IFERROR(IF(workdata!R235&gt;=0.75*MAX(workdata!$H235:$Y235),1,workdata!R235/MAX(workdata!$H235:$Y235)),0)*$H235</f>
        <v>1</v>
      </c>
      <c r="X235" s="217">
        <f>IFERROR(IF(workdata!S235&gt;=0.75*MAX(workdata!$H235:$Y235),1,workdata!S235/MAX(workdata!$H235:$Y235)),0)*$H235</f>
        <v>1</v>
      </c>
      <c r="Y235" s="217">
        <f>IFERROR(IF(workdata!T235&gt;=0.75*MAX(workdata!$H235:$Y235),1,workdata!T235/MAX(workdata!$H235:$Y235)),0)*$H235</f>
        <v>1</v>
      </c>
      <c r="Z235" s="217">
        <f>IFERROR(IF(workdata!U235&gt;=0.75*MAX(workdata!$H235:$Y235),1,workdata!U235/MAX(workdata!$H235:$Y235)),0)*$H235</f>
        <v>1</v>
      </c>
      <c r="AA235" s="217">
        <f>IFERROR(IF(workdata!V235&gt;=0.75*MAX(workdata!$H235:$Y235),1,workdata!V235/MAX(workdata!$H235:$Y235)),0)*$H235</f>
        <v>1</v>
      </c>
      <c r="AB235" s="217">
        <f>IFERROR(IF(workdata!W235&gt;=0.75*MAX(workdata!$H235:$Y235),1,workdata!W235/MAX(workdata!$H235:$Y235)),0)*$H235</f>
        <v>1</v>
      </c>
      <c r="AC235" s="217">
        <f>IFERROR(IF(workdata!X235&gt;=0.75*MAX(workdata!$H235:$Y235),1,workdata!X235/MAX(workdata!$H235:$Y235)),0)*$H235</f>
        <v>1</v>
      </c>
      <c r="AD235" s="217">
        <f>IFERROR(IF(workdata!Y235&gt;=0.75*MAX(workdata!$H235:$Y235),1,workdata!Y235/MAX(workdata!$H235:$Y235)),0)*$H235</f>
        <v>1</v>
      </c>
    </row>
    <row r="236" spans="1:31" x14ac:dyDescent="0.25">
      <c r="A236" s="1">
        <f>workdata!A236</f>
        <v>45483.625</v>
      </c>
      <c r="B236">
        <f t="shared" si="19"/>
        <v>2024</v>
      </c>
      <c r="C236">
        <f t="shared" si="20"/>
        <v>7</v>
      </c>
      <c r="D236">
        <f t="shared" si="18"/>
        <v>10</v>
      </c>
      <c r="E236">
        <v>1000</v>
      </c>
      <c r="F236">
        <v>49890</v>
      </c>
      <c r="G236">
        <f>workdata!B236</f>
        <v>41716</v>
      </c>
      <c r="H236">
        <f t="shared" si="21"/>
        <v>1</v>
      </c>
      <c r="I236" s="217">
        <f>IFERROR(workdata!B236*1000*AUX!H236/(AUX!K236*50000),0)</f>
        <v>0.86096381675521527</v>
      </c>
      <c r="J236" s="218">
        <f t="shared" si="22"/>
        <v>1</v>
      </c>
      <c r="K236" s="222">
        <f>AVERAGE(workdata!C236:F236)</f>
        <v>969.05349999999999</v>
      </c>
      <c r="L236" s="3">
        <f t="shared" si="23"/>
        <v>834.31999999999994</v>
      </c>
      <c r="M236" s="217">
        <f>IFERROR(IF(workdata!H236&gt;=0.75*MAX(workdata!$H236:$Y236),1,workdata!H236/MAX(workdata!$H236:$Y236)),0)*$H236</f>
        <v>1</v>
      </c>
      <c r="N236" s="217">
        <f>IFERROR(IF(workdata!I236&gt;=0.75*MAX(workdata!$H236:$Y236),1,workdata!I236/MAX(workdata!$H236:$Y236)),0)*$H236</f>
        <v>1</v>
      </c>
      <c r="O236" s="217">
        <f>IFERROR(IF(workdata!J236&gt;=0.75*MAX(workdata!$H236:$Y236),1,workdata!J236/MAX(workdata!$H236:$Y236)),0)*$H236</f>
        <v>1</v>
      </c>
      <c r="P236" s="217">
        <f>IFERROR(IF(workdata!K236&gt;=0.75*MAX(workdata!$H236:$Y236),1,workdata!K236/MAX(workdata!$H236:$Y236)),0)*$H236</f>
        <v>1</v>
      </c>
      <c r="Q236" s="217">
        <f>IFERROR(IF(workdata!L236&gt;=0.75*MAX(workdata!$H236:$Y236),1,workdata!L236/MAX(workdata!$H236:$Y236)),0)*$H236</f>
        <v>1</v>
      </c>
      <c r="R236" s="217">
        <f>IFERROR(IF(workdata!M236&gt;=0.75*MAX(workdata!$H236:$Y236),1,workdata!M236/MAX(workdata!$H236:$Y236)),0)*$H236</f>
        <v>1</v>
      </c>
      <c r="S236" s="217">
        <f>IFERROR(IF(workdata!N236&gt;=0.75*MAX(workdata!$H236:$Y236),1,workdata!N236/MAX(workdata!$H236:$Y236)),0)*$H236</f>
        <v>1</v>
      </c>
      <c r="T236" s="217">
        <f>IFERROR(IF(workdata!O236&gt;=0.75*MAX(workdata!$H236:$Y236),1,workdata!O236/MAX(workdata!$H236:$Y236)),0)*$H236</f>
        <v>1</v>
      </c>
      <c r="U236" s="217">
        <f>IFERROR(IF(workdata!P236&gt;=0.75*MAX(workdata!$H236:$Y236),1,workdata!P236/MAX(workdata!$H236:$Y236)),0)*$H236</f>
        <v>1</v>
      </c>
      <c r="V236" s="217">
        <f>IFERROR(IF(workdata!Q236&gt;=0.75*MAX(workdata!$H236:$Y236),1,workdata!Q236/MAX(workdata!$H236:$Y236)),0)*$H236</f>
        <v>1</v>
      </c>
      <c r="W236" s="217">
        <f>IFERROR(IF(workdata!R236&gt;=0.75*MAX(workdata!$H236:$Y236),1,workdata!R236/MAX(workdata!$H236:$Y236)),0)*$H236</f>
        <v>1</v>
      </c>
      <c r="X236" s="217">
        <f>IFERROR(IF(workdata!S236&gt;=0.75*MAX(workdata!$H236:$Y236),1,workdata!S236/MAX(workdata!$H236:$Y236)),0)*$H236</f>
        <v>1</v>
      </c>
      <c r="Y236" s="217">
        <f>IFERROR(IF(workdata!T236&gt;=0.75*MAX(workdata!$H236:$Y236),1,workdata!T236/MAX(workdata!$H236:$Y236)),0)*$H236</f>
        <v>1</v>
      </c>
      <c r="Z236" s="217">
        <f>IFERROR(IF(workdata!U236&gt;=0.75*MAX(workdata!$H236:$Y236),1,workdata!U236/MAX(workdata!$H236:$Y236)),0)*$H236</f>
        <v>1</v>
      </c>
      <c r="AA236" s="217">
        <f>IFERROR(IF(workdata!V236&gt;=0.75*MAX(workdata!$H236:$Y236),1,workdata!V236/MAX(workdata!$H236:$Y236)),0)*$H236</f>
        <v>1</v>
      </c>
      <c r="AB236" s="217">
        <f>IFERROR(IF(workdata!W236&gt;=0.75*MAX(workdata!$H236:$Y236),1,workdata!W236/MAX(workdata!$H236:$Y236)),0)*$H236</f>
        <v>1</v>
      </c>
      <c r="AC236" s="217">
        <f>IFERROR(IF(workdata!X236&gt;=0.75*MAX(workdata!$H236:$Y236),1,workdata!X236/MAX(workdata!$H236:$Y236)),0)*$H236</f>
        <v>1</v>
      </c>
      <c r="AD236" s="217">
        <f>IFERROR(IF(workdata!Y236&gt;=0.75*MAX(workdata!$H236:$Y236),1,workdata!Y236/MAX(workdata!$H236:$Y236)),0)*$H236</f>
        <v>1</v>
      </c>
    </row>
    <row r="237" spans="1:31" x14ac:dyDescent="0.25">
      <c r="A237" s="1">
        <f>workdata!A237</f>
        <v>45483.666666666664</v>
      </c>
      <c r="B237">
        <f t="shared" si="19"/>
        <v>2024</v>
      </c>
      <c r="C237">
        <f t="shared" si="20"/>
        <v>7</v>
      </c>
      <c r="D237">
        <f t="shared" si="18"/>
        <v>10</v>
      </c>
      <c r="E237">
        <v>1000</v>
      </c>
      <c r="F237">
        <v>49890</v>
      </c>
      <c r="G237">
        <f>workdata!B237</f>
        <v>40463</v>
      </c>
      <c r="H237">
        <f t="shared" si="21"/>
        <v>1</v>
      </c>
      <c r="I237" s="217">
        <f>IFERROR(workdata!B237*1000*AUX!H237/(AUX!K237*50000),0)</f>
        <v>0.83328871333780907</v>
      </c>
      <c r="J237" s="218">
        <f t="shared" si="22"/>
        <v>1</v>
      </c>
      <c r="K237" s="222">
        <f>AVERAGE(workdata!C237:F237)</f>
        <v>971.16399999999999</v>
      </c>
      <c r="L237" s="3">
        <f t="shared" si="23"/>
        <v>809.26</v>
      </c>
      <c r="M237" s="217">
        <f>IFERROR(IF(workdata!H237&gt;=0.75*MAX(workdata!$H237:$Y237),1,workdata!H237/MAX(workdata!$H237:$Y237)),0)*$H237</f>
        <v>1</v>
      </c>
      <c r="N237" s="217">
        <f>IFERROR(IF(workdata!I237&gt;=0.75*MAX(workdata!$H237:$Y237),1,workdata!I237/MAX(workdata!$H237:$Y237)),0)*$H237</f>
        <v>1</v>
      </c>
      <c r="O237" s="217">
        <f>IFERROR(IF(workdata!J237&gt;=0.75*MAX(workdata!$H237:$Y237),1,workdata!J237/MAX(workdata!$H237:$Y237)),0)*$H237</f>
        <v>1</v>
      </c>
      <c r="P237" s="217">
        <f>IFERROR(IF(workdata!K237&gt;=0.75*MAX(workdata!$H237:$Y237),1,workdata!K237/MAX(workdata!$H237:$Y237)),0)*$H237</f>
        <v>1</v>
      </c>
      <c r="Q237" s="217">
        <f>IFERROR(IF(workdata!L237&gt;=0.75*MAX(workdata!$H237:$Y237),1,workdata!L237/MAX(workdata!$H237:$Y237)),0)*$H237</f>
        <v>1</v>
      </c>
      <c r="R237" s="217">
        <f>IFERROR(IF(workdata!M237&gt;=0.75*MAX(workdata!$H237:$Y237),1,workdata!M237/MAX(workdata!$H237:$Y237)),0)*$H237</f>
        <v>1</v>
      </c>
      <c r="S237" s="217">
        <f>IFERROR(IF(workdata!N237&gt;=0.75*MAX(workdata!$H237:$Y237),1,workdata!N237/MAX(workdata!$H237:$Y237)),0)*$H237</f>
        <v>1</v>
      </c>
      <c r="T237" s="217">
        <f>IFERROR(IF(workdata!O237&gt;=0.75*MAX(workdata!$H237:$Y237),1,workdata!O237/MAX(workdata!$H237:$Y237)),0)*$H237</f>
        <v>1</v>
      </c>
      <c r="U237" s="217">
        <f>IFERROR(IF(workdata!P237&gt;=0.75*MAX(workdata!$H237:$Y237),1,workdata!P237/MAX(workdata!$H237:$Y237)),0)*$H237</f>
        <v>1</v>
      </c>
      <c r="V237" s="217">
        <f>IFERROR(IF(workdata!Q237&gt;=0.75*MAX(workdata!$H237:$Y237),1,workdata!Q237/MAX(workdata!$H237:$Y237)),0)*$H237</f>
        <v>1</v>
      </c>
      <c r="W237" s="217">
        <f>IFERROR(IF(workdata!R237&gt;=0.75*MAX(workdata!$H237:$Y237),1,workdata!R237/MAX(workdata!$H237:$Y237)),0)*$H237</f>
        <v>1</v>
      </c>
      <c r="X237" s="217">
        <f>IFERROR(IF(workdata!S237&gt;=0.75*MAX(workdata!$H237:$Y237),1,workdata!S237/MAX(workdata!$H237:$Y237)),0)*$H237</f>
        <v>1</v>
      </c>
      <c r="Y237" s="217">
        <f>IFERROR(IF(workdata!T237&gt;=0.75*MAX(workdata!$H237:$Y237),1,workdata!T237/MAX(workdata!$H237:$Y237)),0)*$H237</f>
        <v>1</v>
      </c>
      <c r="Z237" s="217">
        <f>IFERROR(IF(workdata!U237&gt;=0.75*MAX(workdata!$H237:$Y237),1,workdata!U237/MAX(workdata!$H237:$Y237)),0)*$H237</f>
        <v>1</v>
      </c>
      <c r="AA237" s="217">
        <f>IFERROR(IF(workdata!V237&gt;=0.75*MAX(workdata!$H237:$Y237),1,workdata!V237/MAX(workdata!$H237:$Y237)),0)*$H237</f>
        <v>1</v>
      </c>
      <c r="AB237" s="217">
        <f>IFERROR(IF(workdata!W237&gt;=0.75*MAX(workdata!$H237:$Y237),1,workdata!W237/MAX(workdata!$H237:$Y237)),0)*$H237</f>
        <v>1</v>
      </c>
      <c r="AC237" s="217">
        <f>IFERROR(IF(workdata!X237&gt;=0.75*MAX(workdata!$H237:$Y237),1,workdata!X237/MAX(workdata!$H237:$Y237)),0)*$H237</f>
        <v>1</v>
      </c>
      <c r="AD237" s="217">
        <f>IFERROR(IF(workdata!Y237&gt;=0.75*MAX(workdata!$H237:$Y237),1,workdata!Y237/MAX(workdata!$H237:$Y237)),0)*$H237</f>
        <v>1</v>
      </c>
    </row>
    <row r="238" spans="1:31" x14ac:dyDescent="0.25">
      <c r="A238" s="1">
        <f>workdata!A238</f>
        <v>45483.708333333336</v>
      </c>
      <c r="B238">
        <f t="shared" si="19"/>
        <v>2024</v>
      </c>
      <c r="C238">
        <f t="shared" si="20"/>
        <v>7</v>
      </c>
      <c r="D238">
        <f t="shared" si="18"/>
        <v>10</v>
      </c>
      <c r="E238">
        <v>1000</v>
      </c>
      <c r="F238">
        <v>49890</v>
      </c>
      <c r="G238">
        <f>workdata!B238</f>
        <v>41352</v>
      </c>
      <c r="H238">
        <f t="shared" si="21"/>
        <v>1</v>
      </c>
      <c r="I238" s="217">
        <f>IFERROR(workdata!B238*1000*AUX!H238/(AUX!K238*50000),0)</f>
        <v>0.85911729188578556</v>
      </c>
      <c r="J238" s="218">
        <f t="shared" si="22"/>
        <v>1</v>
      </c>
      <c r="K238" s="222">
        <f>AVERAGE(workdata!C238:F238)</f>
        <v>962.66250000000002</v>
      </c>
      <c r="L238" s="3">
        <f t="shared" si="23"/>
        <v>827.04000000000008</v>
      </c>
      <c r="M238" s="217">
        <f>IFERROR(IF(workdata!H238&gt;=0.75*MAX(workdata!$H238:$Y238),1,workdata!H238/MAX(workdata!$H238:$Y238)),0)*$H238</f>
        <v>1</v>
      </c>
      <c r="N238" s="217">
        <f>IFERROR(IF(workdata!I238&gt;=0.75*MAX(workdata!$H238:$Y238),1,workdata!I238/MAX(workdata!$H238:$Y238)),0)*$H238</f>
        <v>1</v>
      </c>
      <c r="O238" s="217">
        <f>IFERROR(IF(workdata!J238&gt;=0.75*MAX(workdata!$H238:$Y238),1,workdata!J238/MAX(workdata!$H238:$Y238)),0)*$H238</f>
        <v>1</v>
      </c>
      <c r="P238" s="217">
        <f>IFERROR(IF(workdata!K238&gt;=0.75*MAX(workdata!$H238:$Y238),1,workdata!K238/MAX(workdata!$H238:$Y238)),0)*$H238</f>
        <v>1</v>
      </c>
      <c r="Q238" s="217">
        <f>IFERROR(IF(workdata!L238&gt;=0.75*MAX(workdata!$H238:$Y238),1,workdata!L238/MAX(workdata!$H238:$Y238)),0)*$H238</f>
        <v>1</v>
      </c>
      <c r="R238" s="217">
        <f>IFERROR(IF(workdata!M238&gt;=0.75*MAX(workdata!$H238:$Y238),1,workdata!M238/MAX(workdata!$H238:$Y238)),0)*$H238</f>
        <v>1</v>
      </c>
      <c r="S238" s="217">
        <f>IFERROR(IF(workdata!N238&gt;=0.75*MAX(workdata!$H238:$Y238),1,workdata!N238/MAX(workdata!$H238:$Y238)),0)*$H238</f>
        <v>1</v>
      </c>
      <c r="T238" s="217">
        <f>IFERROR(IF(workdata!O238&gt;=0.75*MAX(workdata!$H238:$Y238),1,workdata!O238/MAX(workdata!$H238:$Y238)),0)*$H238</f>
        <v>1</v>
      </c>
      <c r="U238" s="217">
        <f>IFERROR(IF(workdata!P238&gt;=0.75*MAX(workdata!$H238:$Y238),1,workdata!P238/MAX(workdata!$H238:$Y238)),0)*$H238</f>
        <v>1</v>
      </c>
      <c r="V238" s="217">
        <f>IFERROR(IF(workdata!Q238&gt;=0.75*MAX(workdata!$H238:$Y238),1,workdata!Q238/MAX(workdata!$H238:$Y238)),0)*$H238</f>
        <v>1</v>
      </c>
      <c r="W238" s="217">
        <f>IFERROR(IF(workdata!R238&gt;=0.75*MAX(workdata!$H238:$Y238),1,workdata!R238/MAX(workdata!$H238:$Y238)),0)*$H238</f>
        <v>1</v>
      </c>
      <c r="X238" s="217">
        <f>IFERROR(IF(workdata!S238&gt;=0.75*MAX(workdata!$H238:$Y238),1,workdata!S238/MAX(workdata!$H238:$Y238)),0)*$H238</f>
        <v>1</v>
      </c>
      <c r="Y238" s="217">
        <f>IFERROR(IF(workdata!T238&gt;=0.75*MAX(workdata!$H238:$Y238),1,workdata!T238/MAX(workdata!$H238:$Y238)),0)*$H238</f>
        <v>1</v>
      </c>
      <c r="Z238" s="217">
        <f>IFERROR(IF(workdata!U238&gt;=0.75*MAX(workdata!$H238:$Y238),1,workdata!U238/MAX(workdata!$H238:$Y238)),0)*$H238</f>
        <v>1</v>
      </c>
      <c r="AA238" s="217">
        <f>IFERROR(IF(workdata!V238&gt;=0.75*MAX(workdata!$H238:$Y238),1,workdata!V238/MAX(workdata!$H238:$Y238)),0)*$H238</f>
        <v>1</v>
      </c>
      <c r="AB238" s="217">
        <f>IFERROR(IF(workdata!W238&gt;=0.75*MAX(workdata!$H238:$Y238),1,workdata!W238/MAX(workdata!$H238:$Y238)),0)*$H238</f>
        <v>1</v>
      </c>
      <c r="AC238" s="217">
        <f>IFERROR(IF(workdata!X238&gt;=0.75*MAX(workdata!$H238:$Y238),1,workdata!X238/MAX(workdata!$H238:$Y238)),0)*$H238</f>
        <v>1</v>
      </c>
      <c r="AD238" s="217">
        <f>IFERROR(IF(workdata!Y238&gt;=0.75*MAX(workdata!$H238:$Y238),1,workdata!Y238/MAX(workdata!$H238:$Y238)),0)*$H238</f>
        <v>1</v>
      </c>
    </row>
    <row r="239" spans="1:31" x14ac:dyDescent="0.25">
      <c r="A239" s="1">
        <f>workdata!A239</f>
        <v>45483.75</v>
      </c>
      <c r="B239">
        <f t="shared" si="19"/>
        <v>2024</v>
      </c>
      <c r="C239">
        <f t="shared" si="20"/>
        <v>7</v>
      </c>
      <c r="D239">
        <f t="shared" si="18"/>
        <v>10</v>
      </c>
      <c r="E239">
        <v>1000</v>
      </c>
      <c r="F239">
        <v>49890</v>
      </c>
      <c r="G239">
        <f>workdata!B239</f>
        <v>38973</v>
      </c>
      <c r="H239">
        <f t="shared" si="21"/>
        <v>1</v>
      </c>
      <c r="I239" s="217">
        <f>IFERROR(workdata!B239*1000*AUX!H239/(AUX!K239*50000),0)</f>
        <v>0.83875652134379031</v>
      </c>
      <c r="J239" s="218">
        <f t="shared" si="22"/>
        <v>1</v>
      </c>
      <c r="K239" s="222">
        <f>AVERAGE(workdata!C239:F239)</f>
        <v>929.30425000000002</v>
      </c>
      <c r="L239" s="3">
        <f t="shared" si="23"/>
        <v>779.46</v>
      </c>
      <c r="M239" s="217">
        <f>IFERROR(IF(workdata!H239&gt;=0.75*MAX(workdata!$H239:$Y239),1,workdata!H239/MAX(workdata!$H239:$Y239)),0)*$H239</f>
        <v>1</v>
      </c>
      <c r="N239" s="217">
        <f>IFERROR(IF(workdata!I239&gt;=0.75*MAX(workdata!$H239:$Y239),1,workdata!I239/MAX(workdata!$H239:$Y239)),0)*$H239</f>
        <v>1</v>
      </c>
      <c r="O239" s="217">
        <f>IFERROR(IF(workdata!J239&gt;=0.75*MAX(workdata!$H239:$Y239),1,workdata!J239/MAX(workdata!$H239:$Y239)),0)*$H239</f>
        <v>1</v>
      </c>
      <c r="P239" s="217">
        <f>IFERROR(IF(workdata!K239&gt;=0.75*MAX(workdata!$H239:$Y239),1,workdata!K239/MAX(workdata!$H239:$Y239)),0)*$H239</f>
        <v>1</v>
      </c>
      <c r="Q239" s="217">
        <f>IFERROR(IF(workdata!L239&gt;=0.75*MAX(workdata!$H239:$Y239),1,workdata!L239/MAX(workdata!$H239:$Y239)),0)*$H239</f>
        <v>1</v>
      </c>
      <c r="R239" s="217">
        <f>IFERROR(IF(workdata!M239&gt;=0.75*MAX(workdata!$H239:$Y239),1,workdata!M239/MAX(workdata!$H239:$Y239)),0)*$H239</f>
        <v>1</v>
      </c>
      <c r="S239" s="217">
        <f>IFERROR(IF(workdata!N239&gt;=0.75*MAX(workdata!$H239:$Y239),1,workdata!N239/MAX(workdata!$H239:$Y239)),0)*$H239</f>
        <v>1</v>
      </c>
      <c r="T239" s="217">
        <f>IFERROR(IF(workdata!O239&gt;=0.75*MAX(workdata!$H239:$Y239),1,workdata!O239/MAX(workdata!$H239:$Y239)),0)*$H239</f>
        <v>1</v>
      </c>
      <c r="U239" s="217">
        <f>IFERROR(IF(workdata!P239&gt;=0.75*MAX(workdata!$H239:$Y239),1,workdata!P239/MAX(workdata!$H239:$Y239)),0)*$H239</f>
        <v>1</v>
      </c>
      <c r="V239" s="217">
        <f>IFERROR(IF(workdata!Q239&gt;=0.75*MAX(workdata!$H239:$Y239),1,workdata!Q239/MAX(workdata!$H239:$Y239)),0)*$H239</f>
        <v>1</v>
      </c>
      <c r="W239" s="217">
        <f>IFERROR(IF(workdata!R239&gt;=0.75*MAX(workdata!$H239:$Y239),1,workdata!R239/MAX(workdata!$H239:$Y239)),0)*$H239</f>
        <v>1</v>
      </c>
      <c r="X239" s="217">
        <f>IFERROR(IF(workdata!S239&gt;=0.75*MAX(workdata!$H239:$Y239),1,workdata!S239/MAX(workdata!$H239:$Y239)),0)*$H239</f>
        <v>1</v>
      </c>
      <c r="Y239" s="217">
        <f>IFERROR(IF(workdata!T239&gt;=0.75*MAX(workdata!$H239:$Y239),1,workdata!T239/MAX(workdata!$H239:$Y239)),0)*$H239</f>
        <v>1</v>
      </c>
      <c r="Z239" s="217">
        <f>IFERROR(IF(workdata!U239&gt;=0.75*MAX(workdata!$H239:$Y239),1,workdata!U239/MAX(workdata!$H239:$Y239)),0)*$H239</f>
        <v>1</v>
      </c>
      <c r="AA239" s="217">
        <f>IFERROR(IF(workdata!V239&gt;=0.75*MAX(workdata!$H239:$Y239),1,workdata!V239/MAX(workdata!$H239:$Y239)),0)*$H239</f>
        <v>1</v>
      </c>
      <c r="AB239" s="217">
        <f>IFERROR(IF(workdata!W239&gt;=0.75*MAX(workdata!$H239:$Y239),1,workdata!W239/MAX(workdata!$H239:$Y239)),0)*$H239</f>
        <v>1</v>
      </c>
      <c r="AC239" s="217">
        <f>IFERROR(IF(workdata!X239&gt;=0.75*MAX(workdata!$H239:$Y239),1,workdata!X239/MAX(workdata!$H239:$Y239)),0)*$H239</f>
        <v>1</v>
      </c>
      <c r="AD239" s="217">
        <f>IFERROR(IF(workdata!Y239&gt;=0.75*MAX(workdata!$H239:$Y239),1,workdata!Y239/MAX(workdata!$H239:$Y239)),0)*$H239</f>
        <v>1</v>
      </c>
    </row>
    <row r="240" spans="1:31" x14ac:dyDescent="0.25">
      <c r="A240" s="1">
        <f>workdata!A240</f>
        <v>45483.791666666664</v>
      </c>
      <c r="B240">
        <f t="shared" si="19"/>
        <v>2024</v>
      </c>
      <c r="C240">
        <f t="shared" si="20"/>
        <v>7</v>
      </c>
      <c r="D240">
        <f t="shared" si="18"/>
        <v>10</v>
      </c>
      <c r="E240">
        <v>1000</v>
      </c>
      <c r="F240">
        <v>49890</v>
      </c>
      <c r="G240">
        <f>workdata!B240</f>
        <v>34248</v>
      </c>
      <c r="H240">
        <f t="shared" si="21"/>
        <v>1</v>
      </c>
      <c r="I240" s="217">
        <f>IFERROR(workdata!B240*1000*AUX!H240/(AUX!K240*50000),0)</f>
        <v>0.82560538639533798</v>
      </c>
      <c r="J240" s="218">
        <f t="shared" si="22"/>
        <v>1</v>
      </c>
      <c r="K240" s="222">
        <f>AVERAGE(workdata!C240:F240)</f>
        <v>829.64575000000002</v>
      </c>
      <c r="L240" s="3">
        <f t="shared" si="23"/>
        <v>684.96</v>
      </c>
      <c r="M240" s="217">
        <f>IFERROR(IF(workdata!H240&gt;=0.75*MAX(workdata!$H240:$Y240),1,workdata!H240/MAX(workdata!$H240:$Y240)),0)*$H240</f>
        <v>1</v>
      </c>
      <c r="N240" s="217">
        <f>IFERROR(IF(workdata!I240&gt;=0.75*MAX(workdata!$H240:$Y240),1,workdata!I240/MAX(workdata!$H240:$Y240)),0)*$H240</f>
        <v>1</v>
      </c>
      <c r="O240" s="217">
        <f>IFERROR(IF(workdata!J240&gt;=0.75*MAX(workdata!$H240:$Y240),1,workdata!J240/MAX(workdata!$H240:$Y240)),0)*$H240</f>
        <v>1</v>
      </c>
      <c r="P240" s="217">
        <f>IFERROR(IF(workdata!K240&gt;=0.75*MAX(workdata!$H240:$Y240),1,workdata!K240/MAX(workdata!$H240:$Y240)),0)*$H240</f>
        <v>1</v>
      </c>
      <c r="Q240" s="217">
        <f>IFERROR(IF(workdata!L240&gt;=0.75*MAX(workdata!$H240:$Y240),1,workdata!L240/MAX(workdata!$H240:$Y240)),0)*$H240</f>
        <v>1</v>
      </c>
      <c r="R240" s="217">
        <f>IFERROR(IF(workdata!M240&gt;=0.75*MAX(workdata!$H240:$Y240),1,workdata!M240/MAX(workdata!$H240:$Y240)),0)*$H240</f>
        <v>1</v>
      </c>
      <c r="S240" s="217">
        <f>IFERROR(IF(workdata!N240&gt;=0.75*MAX(workdata!$H240:$Y240),1,workdata!N240/MAX(workdata!$H240:$Y240)),0)*$H240</f>
        <v>1</v>
      </c>
      <c r="T240" s="217">
        <f>IFERROR(IF(workdata!O240&gt;=0.75*MAX(workdata!$H240:$Y240),1,workdata!O240/MAX(workdata!$H240:$Y240)),0)*$H240</f>
        <v>1</v>
      </c>
      <c r="U240" s="217">
        <f>IFERROR(IF(workdata!P240&gt;=0.75*MAX(workdata!$H240:$Y240),1,workdata!P240/MAX(workdata!$H240:$Y240)),0)*$H240</f>
        <v>1</v>
      </c>
      <c r="V240" s="217">
        <f>IFERROR(IF(workdata!Q240&gt;=0.75*MAX(workdata!$H240:$Y240),1,workdata!Q240/MAX(workdata!$H240:$Y240)),0)*$H240</f>
        <v>1</v>
      </c>
      <c r="W240" s="217">
        <f>IFERROR(IF(workdata!R240&gt;=0.75*MAX(workdata!$H240:$Y240),1,workdata!R240/MAX(workdata!$H240:$Y240)),0)*$H240</f>
        <v>1</v>
      </c>
      <c r="X240" s="217">
        <f>IFERROR(IF(workdata!S240&gt;=0.75*MAX(workdata!$H240:$Y240),1,workdata!S240/MAX(workdata!$H240:$Y240)),0)*$H240</f>
        <v>1</v>
      </c>
      <c r="Y240" s="217">
        <f>IFERROR(IF(workdata!T240&gt;=0.75*MAX(workdata!$H240:$Y240),1,workdata!T240/MAX(workdata!$H240:$Y240)),0)*$H240</f>
        <v>1</v>
      </c>
      <c r="Z240" s="217">
        <f>IFERROR(IF(workdata!U240&gt;=0.75*MAX(workdata!$H240:$Y240),1,workdata!U240/MAX(workdata!$H240:$Y240)),0)*$H240</f>
        <v>1</v>
      </c>
      <c r="AA240" s="217">
        <f>IFERROR(IF(workdata!V240&gt;=0.75*MAX(workdata!$H240:$Y240),1,workdata!V240/MAX(workdata!$H240:$Y240)),0)*$H240</f>
        <v>1</v>
      </c>
      <c r="AB240" s="217">
        <f>IFERROR(IF(workdata!W240&gt;=0.75*MAX(workdata!$H240:$Y240),1,workdata!W240/MAX(workdata!$H240:$Y240)),0)*$H240</f>
        <v>1</v>
      </c>
      <c r="AC240" s="217">
        <f>IFERROR(IF(workdata!X240&gt;=0.75*MAX(workdata!$H240:$Y240),1,workdata!X240/MAX(workdata!$H240:$Y240)),0)*$H240</f>
        <v>1</v>
      </c>
      <c r="AD240" s="217">
        <f>IFERROR(IF(workdata!Y240&gt;=0.75*MAX(workdata!$H240:$Y240),1,workdata!Y240/MAX(workdata!$H240:$Y240)),0)*$H240</f>
        <v>1</v>
      </c>
      <c r="AE240" t="s">
        <v>406</v>
      </c>
    </row>
    <row r="241" spans="1:31" x14ac:dyDescent="0.25">
      <c r="A241" s="1">
        <f>workdata!A241</f>
        <v>45483.833333333336</v>
      </c>
      <c r="B241">
        <f t="shared" si="19"/>
        <v>2024</v>
      </c>
      <c r="C241">
        <f t="shared" si="20"/>
        <v>7</v>
      </c>
      <c r="D241">
        <f t="shared" si="18"/>
        <v>10</v>
      </c>
      <c r="E241">
        <v>1000</v>
      </c>
      <c r="F241">
        <v>49890</v>
      </c>
      <c r="G241">
        <f>workdata!B241</f>
        <v>14856</v>
      </c>
      <c r="H241">
        <f t="shared" si="21"/>
        <v>1</v>
      </c>
      <c r="I241" s="217">
        <f>IFERROR(workdata!B241*1000*AUX!H241/(AUX!K241*50000),0)</f>
        <v>0.64592568115463134</v>
      </c>
      <c r="J241" s="218">
        <f t="shared" si="22"/>
        <v>1</v>
      </c>
      <c r="K241" s="222">
        <f>AVERAGE(workdata!C241:F241)</f>
        <v>459.99099999999999</v>
      </c>
      <c r="L241" s="3">
        <f t="shared" si="23"/>
        <v>297.12</v>
      </c>
      <c r="M241" s="217">
        <f>IFERROR(IF(workdata!H241&gt;=0.75*MAX(workdata!$H241:$Y241),1,workdata!H241/MAX(workdata!$H241:$Y241)),0)*$H241</f>
        <v>1</v>
      </c>
      <c r="N241" s="217">
        <f>IFERROR(IF(workdata!I241&gt;=0.75*MAX(workdata!$H241:$Y241),1,workdata!I241/MAX(workdata!$H241:$Y241)),0)*$H241</f>
        <v>1</v>
      </c>
      <c r="O241" s="217">
        <f>IFERROR(IF(workdata!J241&gt;=0.75*MAX(workdata!$H241:$Y241),1,workdata!J241/MAX(workdata!$H241:$Y241)),0)*$H241</f>
        <v>1</v>
      </c>
      <c r="P241" s="217">
        <f>IFERROR(IF(workdata!K241&gt;=0.75*MAX(workdata!$H241:$Y241),1,workdata!K241/MAX(workdata!$H241:$Y241)),0)*$H241</f>
        <v>1</v>
      </c>
      <c r="Q241" s="217">
        <f>IFERROR(IF(workdata!L241&gt;=0.75*MAX(workdata!$H241:$Y241),1,workdata!L241/MAX(workdata!$H241:$Y241)),0)*$H241</f>
        <v>1</v>
      </c>
      <c r="R241" s="217">
        <f>IFERROR(IF(workdata!M241&gt;=0.75*MAX(workdata!$H241:$Y241),1,workdata!M241/MAX(workdata!$H241:$Y241)),0)*$H241</f>
        <v>1</v>
      </c>
      <c r="S241" s="217">
        <f>IFERROR(IF(workdata!N241&gt;=0.75*MAX(workdata!$H241:$Y241),1,workdata!N241/MAX(workdata!$H241:$Y241)),0)*$H241</f>
        <v>1</v>
      </c>
      <c r="T241" s="217">
        <f>IFERROR(IF(workdata!O241&gt;=0.75*MAX(workdata!$H241:$Y241),1,workdata!O241/MAX(workdata!$H241:$Y241)),0)*$H241</f>
        <v>1</v>
      </c>
      <c r="U241" s="217">
        <f>IFERROR(IF(workdata!P241&gt;=0.75*MAX(workdata!$H241:$Y241),1,workdata!P241/MAX(workdata!$H241:$Y241)),0)*$H241</f>
        <v>1</v>
      </c>
      <c r="V241" s="217">
        <f>IFERROR(IF(workdata!Q241&gt;=0.75*MAX(workdata!$H241:$Y241),1,workdata!Q241/MAX(workdata!$H241:$Y241)),0)*$H241</f>
        <v>1</v>
      </c>
      <c r="W241" s="217">
        <f>IFERROR(IF(workdata!R241&gt;=0.75*MAX(workdata!$H241:$Y241),1,workdata!R241/MAX(workdata!$H241:$Y241)),0)*$H241</f>
        <v>1</v>
      </c>
      <c r="X241" s="217">
        <f>IFERROR(IF(workdata!S241&gt;=0.75*MAX(workdata!$H241:$Y241),1,workdata!S241/MAX(workdata!$H241:$Y241)),0)*$H241</f>
        <v>1</v>
      </c>
      <c r="Y241" s="217">
        <f>IFERROR(IF(workdata!T241&gt;=0.75*MAX(workdata!$H241:$Y241),1,workdata!T241/MAX(workdata!$H241:$Y241)),0)*$H241</f>
        <v>1</v>
      </c>
      <c r="Z241" s="217">
        <f>IFERROR(IF(workdata!U241&gt;=0.75*MAX(workdata!$H241:$Y241),1,workdata!U241/MAX(workdata!$H241:$Y241)),0)*$H241</f>
        <v>1</v>
      </c>
      <c r="AA241" s="217">
        <f>IFERROR(IF(workdata!V241&gt;=0.75*MAX(workdata!$H241:$Y241),1,workdata!V241/MAX(workdata!$H241:$Y241)),0)*$H241</f>
        <v>1</v>
      </c>
      <c r="AB241" s="217">
        <f>IFERROR(IF(workdata!W241&gt;=0.75*MAX(workdata!$H241:$Y241),1,workdata!W241/MAX(workdata!$H241:$Y241)),0)*$H241</f>
        <v>1</v>
      </c>
      <c r="AC241" s="217">
        <f>IFERROR(IF(workdata!X241&gt;=0.75*MAX(workdata!$H241:$Y241),1,workdata!X241/MAX(workdata!$H241:$Y241)),0)*$H241</f>
        <v>1</v>
      </c>
      <c r="AD241" s="217">
        <f>IFERROR(IF(workdata!Y241&gt;=0.75*MAX(workdata!$H241:$Y241),1,workdata!Y241/MAX(workdata!$H241:$Y241)),0)*$H241</f>
        <v>1</v>
      </c>
    </row>
    <row r="242" spans="1:31" x14ac:dyDescent="0.25">
      <c r="A242" s="1">
        <f>workdata!A242</f>
        <v>45483.875</v>
      </c>
      <c r="B242">
        <f t="shared" si="19"/>
        <v>2024</v>
      </c>
      <c r="C242">
        <f t="shared" si="20"/>
        <v>7</v>
      </c>
      <c r="D242">
        <f t="shared" si="18"/>
        <v>10</v>
      </c>
      <c r="E242">
        <v>1000</v>
      </c>
      <c r="F242">
        <v>49890</v>
      </c>
      <c r="G242">
        <f>workdata!B242</f>
        <v>1708</v>
      </c>
      <c r="H242">
        <f t="shared" si="21"/>
        <v>0</v>
      </c>
      <c r="I242" s="217">
        <f>IFERROR(workdata!B242*1000*AUX!H242/(AUX!K242*50000),0)</f>
        <v>0</v>
      </c>
      <c r="J242" s="218">
        <f t="shared" si="22"/>
        <v>0</v>
      </c>
      <c r="K242" s="222">
        <f>AVERAGE(workdata!C242:F242)</f>
        <v>59.389250000000004</v>
      </c>
      <c r="L242" s="3">
        <f t="shared" si="23"/>
        <v>0</v>
      </c>
      <c r="M242" s="217">
        <f>IFERROR(IF(workdata!H242&gt;=0.75*MAX(workdata!$H242:$Y242),1,workdata!H242/MAX(workdata!$H242:$Y242)),0)*$H242</f>
        <v>0</v>
      </c>
      <c r="N242" s="217">
        <f>IFERROR(IF(workdata!I242&gt;=0.75*MAX(workdata!$H242:$Y242),1,workdata!I242/MAX(workdata!$H242:$Y242)),0)*$H242</f>
        <v>0</v>
      </c>
      <c r="O242" s="217">
        <f>IFERROR(IF(workdata!J242&gt;=0.75*MAX(workdata!$H242:$Y242),1,workdata!J242/MAX(workdata!$H242:$Y242)),0)*$H242</f>
        <v>0</v>
      </c>
      <c r="P242" s="217">
        <f>IFERROR(IF(workdata!K242&gt;=0.75*MAX(workdata!$H242:$Y242),1,workdata!K242/MAX(workdata!$H242:$Y242)),0)*$H242</f>
        <v>0</v>
      </c>
      <c r="Q242" s="217">
        <f>IFERROR(IF(workdata!L242&gt;=0.75*MAX(workdata!$H242:$Y242),1,workdata!L242/MAX(workdata!$H242:$Y242)),0)*$H242</f>
        <v>0</v>
      </c>
      <c r="R242" s="217">
        <f>IFERROR(IF(workdata!M242&gt;=0.75*MAX(workdata!$H242:$Y242),1,workdata!M242/MAX(workdata!$H242:$Y242)),0)*$H242</f>
        <v>0</v>
      </c>
      <c r="S242" s="217">
        <f>IFERROR(IF(workdata!N242&gt;=0.75*MAX(workdata!$H242:$Y242),1,workdata!N242/MAX(workdata!$H242:$Y242)),0)*$H242</f>
        <v>0</v>
      </c>
      <c r="T242" s="217">
        <f>IFERROR(IF(workdata!O242&gt;=0.75*MAX(workdata!$H242:$Y242),1,workdata!O242/MAX(workdata!$H242:$Y242)),0)*$H242</f>
        <v>0</v>
      </c>
      <c r="U242" s="217">
        <f>IFERROR(IF(workdata!P242&gt;=0.75*MAX(workdata!$H242:$Y242),1,workdata!P242/MAX(workdata!$H242:$Y242)),0)*$H242</f>
        <v>0</v>
      </c>
      <c r="V242" s="217">
        <f>IFERROR(IF(workdata!Q242&gt;=0.75*MAX(workdata!$H242:$Y242),1,workdata!Q242/MAX(workdata!$H242:$Y242)),0)*$H242</f>
        <v>0</v>
      </c>
      <c r="W242" s="217">
        <f>IFERROR(IF(workdata!R242&gt;=0.75*MAX(workdata!$H242:$Y242),1,workdata!R242/MAX(workdata!$H242:$Y242)),0)*$H242</f>
        <v>0</v>
      </c>
      <c r="X242" s="217">
        <f>IFERROR(IF(workdata!S242&gt;=0.75*MAX(workdata!$H242:$Y242),1,workdata!S242/MAX(workdata!$H242:$Y242)),0)*$H242</f>
        <v>0</v>
      </c>
      <c r="Y242" s="217">
        <f>IFERROR(IF(workdata!T242&gt;=0.75*MAX(workdata!$H242:$Y242),1,workdata!T242/MAX(workdata!$H242:$Y242)),0)*$H242</f>
        <v>0</v>
      </c>
      <c r="Z242" s="217">
        <f>IFERROR(IF(workdata!U242&gt;=0.75*MAX(workdata!$H242:$Y242),1,workdata!U242/MAX(workdata!$H242:$Y242)),0)*$H242</f>
        <v>0</v>
      </c>
      <c r="AA242" s="217">
        <f>IFERROR(IF(workdata!V242&gt;=0.75*MAX(workdata!$H242:$Y242),1,workdata!V242/MAX(workdata!$H242:$Y242)),0)*$H242</f>
        <v>0</v>
      </c>
      <c r="AB242" s="217">
        <f>IFERROR(IF(workdata!W242&gt;=0.75*MAX(workdata!$H242:$Y242),1,workdata!W242/MAX(workdata!$H242:$Y242)),0)*$H242</f>
        <v>0</v>
      </c>
      <c r="AC242" s="217">
        <f>IFERROR(IF(workdata!X242&gt;=0.75*MAX(workdata!$H242:$Y242),1,workdata!X242/MAX(workdata!$H242:$Y242)),0)*$H242</f>
        <v>0</v>
      </c>
      <c r="AD242" s="217">
        <f>IFERROR(IF(workdata!Y242&gt;=0.75*MAX(workdata!$H242:$Y242),1,workdata!Y242/MAX(workdata!$H242:$Y242)),0)*$H242</f>
        <v>0</v>
      </c>
    </row>
    <row r="243" spans="1:31" x14ac:dyDescent="0.25">
      <c r="A243" s="1">
        <f>workdata!A243</f>
        <v>45483.916666666664</v>
      </c>
      <c r="B243">
        <f t="shared" si="19"/>
        <v>2024</v>
      </c>
      <c r="C243">
        <f t="shared" si="20"/>
        <v>7</v>
      </c>
      <c r="D243">
        <f t="shared" si="18"/>
        <v>10</v>
      </c>
      <c r="E243">
        <v>1000</v>
      </c>
      <c r="F243">
        <v>49890</v>
      </c>
      <c r="G243">
        <f>workdata!B243</f>
        <v>0</v>
      </c>
      <c r="H243">
        <f t="shared" si="21"/>
        <v>0</v>
      </c>
      <c r="I243" s="217">
        <f>IFERROR(workdata!B243*1000*AUX!H243/(AUX!K243*50000),0)</f>
        <v>0</v>
      </c>
      <c r="J243" s="218">
        <f t="shared" si="22"/>
        <v>0</v>
      </c>
      <c r="K243" s="222">
        <f>AVERAGE(workdata!C243:F243)</f>
        <v>0</v>
      </c>
      <c r="L243" s="3">
        <f t="shared" si="23"/>
        <v>0</v>
      </c>
      <c r="M243" s="217">
        <f>IFERROR(IF(workdata!H243&gt;=0.75*MAX(workdata!$H243:$Y243),1,workdata!H243/MAX(workdata!$H243:$Y243)),0)*$H243</f>
        <v>0</v>
      </c>
      <c r="N243" s="217">
        <f>IFERROR(IF(workdata!I243&gt;=0.75*MAX(workdata!$H243:$Y243),1,workdata!I243/MAX(workdata!$H243:$Y243)),0)*$H243</f>
        <v>0</v>
      </c>
      <c r="O243" s="217">
        <f>IFERROR(IF(workdata!J243&gt;=0.75*MAX(workdata!$H243:$Y243),1,workdata!J243/MAX(workdata!$H243:$Y243)),0)*$H243</f>
        <v>0</v>
      </c>
      <c r="P243" s="217">
        <f>IFERROR(IF(workdata!K243&gt;=0.75*MAX(workdata!$H243:$Y243),1,workdata!K243/MAX(workdata!$H243:$Y243)),0)*$H243</f>
        <v>0</v>
      </c>
      <c r="Q243" s="217">
        <f>IFERROR(IF(workdata!L243&gt;=0.75*MAX(workdata!$H243:$Y243),1,workdata!L243/MAX(workdata!$H243:$Y243)),0)*$H243</f>
        <v>0</v>
      </c>
      <c r="R243" s="217">
        <f>IFERROR(IF(workdata!M243&gt;=0.75*MAX(workdata!$H243:$Y243),1,workdata!M243/MAX(workdata!$H243:$Y243)),0)*$H243</f>
        <v>0</v>
      </c>
      <c r="S243" s="217">
        <f>IFERROR(IF(workdata!N243&gt;=0.75*MAX(workdata!$H243:$Y243),1,workdata!N243/MAX(workdata!$H243:$Y243)),0)*$H243</f>
        <v>0</v>
      </c>
      <c r="T243" s="217">
        <f>IFERROR(IF(workdata!O243&gt;=0.75*MAX(workdata!$H243:$Y243),1,workdata!O243/MAX(workdata!$H243:$Y243)),0)*$H243</f>
        <v>0</v>
      </c>
      <c r="U243" s="217">
        <f>IFERROR(IF(workdata!P243&gt;=0.75*MAX(workdata!$H243:$Y243),1,workdata!P243/MAX(workdata!$H243:$Y243)),0)*$H243</f>
        <v>0</v>
      </c>
      <c r="V243" s="217">
        <f>IFERROR(IF(workdata!Q243&gt;=0.75*MAX(workdata!$H243:$Y243),1,workdata!Q243/MAX(workdata!$H243:$Y243)),0)*$H243</f>
        <v>0</v>
      </c>
      <c r="W243" s="217">
        <f>IFERROR(IF(workdata!R243&gt;=0.75*MAX(workdata!$H243:$Y243),1,workdata!R243/MAX(workdata!$H243:$Y243)),0)*$H243</f>
        <v>0</v>
      </c>
      <c r="X243" s="217">
        <f>IFERROR(IF(workdata!S243&gt;=0.75*MAX(workdata!$H243:$Y243),1,workdata!S243/MAX(workdata!$H243:$Y243)),0)*$H243</f>
        <v>0</v>
      </c>
      <c r="Y243" s="217">
        <f>IFERROR(IF(workdata!T243&gt;=0.75*MAX(workdata!$H243:$Y243),1,workdata!T243/MAX(workdata!$H243:$Y243)),0)*$H243</f>
        <v>0</v>
      </c>
      <c r="Z243" s="217">
        <f>IFERROR(IF(workdata!U243&gt;=0.75*MAX(workdata!$H243:$Y243),1,workdata!U243/MAX(workdata!$H243:$Y243)),0)*$H243</f>
        <v>0</v>
      </c>
      <c r="AA243" s="217">
        <f>IFERROR(IF(workdata!V243&gt;=0.75*MAX(workdata!$H243:$Y243),1,workdata!V243/MAX(workdata!$H243:$Y243)),0)*$H243</f>
        <v>0</v>
      </c>
      <c r="AB243" s="217">
        <f>IFERROR(IF(workdata!W243&gt;=0.75*MAX(workdata!$H243:$Y243),1,workdata!W243/MAX(workdata!$H243:$Y243)),0)*$H243</f>
        <v>0</v>
      </c>
      <c r="AC243" s="217">
        <f>IFERROR(IF(workdata!X243&gt;=0.75*MAX(workdata!$H243:$Y243),1,workdata!X243/MAX(workdata!$H243:$Y243)),0)*$H243</f>
        <v>0</v>
      </c>
      <c r="AD243" s="217">
        <f>IFERROR(IF(workdata!Y243&gt;=0.75*MAX(workdata!$H243:$Y243),1,workdata!Y243/MAX(workdata!$H243:$Y243)),0)*$H243</f>
        <v>0</v>
      </c>
    </row>
    <row r="244" spans="1:31" x14ac:dyDescent="0.25">
      <c r="A244" s="1">
        <f>workdata!A244</f>
        <v>45483.958333333336</v>
      </c>
      <c r="B244">
        <f t="shared" si="19"/>
        <v>2024</v>
      </c>
      <c r="C244">
        <f t="shared" si="20"/>
        <v>7</v>
      </c>
      <c r="D244">
        <f t="shared" si="18"/>
        <v>10</v>
      </c>
      <c r="E244">
        <v>1000</v>
      </c>
      <c r="F244">
        <v>49890</v>
      </c>
      <c r="G244">
        <f>workdata!B244</f>
        <v>0</v>
      </c>
      <c r="H244">
        <f t="shared" si="21"/>
        <v>0</v>
      </c>
      <c r="I244" s="217">
        <f>IFERROR(workdata!B244*1000*AUX!H244/(AUX!K244*50000),0)</f>
        <v>0</v>
      </c>
      <c r="J244" s="218">
        <f t="shared" si="22"/>
        <v>0</v>
      </c>
      <c r="K244" s="222">
        <f>AVERAGE(workdata!C244:F244)</f>
        <v>0</v>
      </c>
      <c r="L244" s="3">
        <f t="shared" si="23"/>
        <v>0</v>
      </c>
      <c r="M244" s="217">
        <f>IFERROR(IF(workdata!H244&gt;=0.75*MAX(workdata!$H244:$Y244),1,workdata!H244/MAX(workdata!$H244:$Y244)),0)*$H244</f>
        <v>0</v>
      </c>
      <c r="N244" s="217">
        <f>IFERROR(IF(workdata!I244&gt;=0.75*MAX(workdata!$H244:$Y244),1,workdata!I244/MAX(workdata!$H244:$Y244)),0)*$H244</f>
        <v>0</v>
      </c>
      <c r="O244" s="217">
        <f>IFERROR(IF(workdata!J244&gt;=0.75*MAX(workdata!$H244:$Y244),1,workdata!J244/MAX(workdata!$H244:$Y244)),0)*$H244</f>
        <v>0</v>
      </c>
      <c r="P244" s="217">
        <f>IFERROR(IF(workdata!K244&gt;=0.75*MAX(workdata!$H244:$Y244),1,workdata!K244/MAX(workdata!$H244:$Y244)),0)*$H244</f>
        <v>0</v>
      </c>
      <c r="Q244" s="217">
        <f>IFERROR(IF(workdata!L244&gt;=0.75*MAX(workdata!$H244:$Y244),1,workdata!L244/MAX(workdata!$H244:$Y244)),0)*$H244</f>
        <v>0</v>
      </c>
      <c r="R244" s="217">
        <f>IFERROR(IF(workdata!M244&gt;=0.75*MAX(workdata!$H244:$Y244),1,workdata!M244/MAX(workdata!$H244:$Y244)),0)*$H244</f>
        <v>0</v>
      </c>
      <c r="S244" s="217">
        <f>IFERROR(IF(workdata!N244&gt;=0.75*MAX(workdata!$H244:$Y244),1,workdata!N244/MAX(workdata!$H244:$Y244)),0)*$H244</f>
        <v>0</v>
      </c>
      <c r="T244" s="217">
        <f>IFERROR(IF(workdata!O244&gt;=0.75*MAX(workdata!$H244:$Y244),1,workdata!O244/MAX(workdata!$H244:$Y244)),0)*$H244</f>
        <v>0</v>
      </c>
      <c r="U244" s="217">
        <f>IFERROR(IF(workdata!P244&gt;=0.75*MAX(workdata!$H244:$Y244),1,workdata!P244/MAX(workdata!$H244:$Y244)),0)*$H244</f>
        <v>0</v>
      </c>
      <c r="V244" s="217">
        <f>IFERROR(IF(workdata!Q244&gt;=0.75*MAX(workdata!$H244:$Y244),1,workdata!Q244/MAX(workdata!$H244:$Y244)),0)*$H244</f>
        <v>0</v>
      </c>
      <c r="W244" s="217">
        <f>IFERROR(IF(workdata!R244&gt;=0.75*MAX(workdata!$H244:$Y244),1,workdata!R244/MAX(workdata!$H244:$Y244)),0)*$H244</f>
        <v>0</v>
      </c>
      <c r="X244" s="217">
        <f>IFERROR(IF(workdata!S244&gt;=0.75*MAX(workdata!$H244:$Y244),1,workdata!S244/MAX(workdata!$H244:$Y244)),0)*$H244</f>
        <v>0</v>
      </c>
      <c r="Y244" s="217">
        <f>IFERROR(IF(workdata!T244&gt;=0.75*MAX(workdata!$H244:$Y244),1,workdata!T244/MAX(workdata!$H244:$Y244)),0)*$H244</f>
        <v>0</v>
      </c>
      <c r="Z244" s="217">
        <f>IFERROR(IF(workdata!U244&gt;=0.75*MAX(workdata!$H244:$Y244),1,workdata!U244/MAX(workdata!$H244:$Y244)),0)*$H244</f>
        <v>0</v>
      </c>
      <c r="AA244" s="217">
        <f>IFERROR(IF(workdata!V244&gt;=0.75*MAX(workdata!$H244:$Y244),1,workdata!V244/MAX(workdata!$H244:$Y244)),0)*$H244</f>
        <v>0</v>
      </c>
      <c r="AB244" s="217">
        <f>IFERROR(IF(workdata!W244&gt;=0.75*MAX(workdata!$H244:$Y244),1,workdata!W244/MAX(workdata!$H244:$Y244)),0)*$H244</f>
        <v>0</v>
      </c>
      <c r="AC244" s="217">
        <f>IFERROR(IF(workdata!X244&gt;=0.75*MAX(workdata!$H244:$Y244),1,workdata!X244/MAX(workdata!$H244:$Y244)),0)*$H244</f>
        <v>0</v>
      </c>
      <c r="AD244" s="217">
        <f>IFERROR(IF(workdata!Y244&gt;=0.75*MAX(workdata!$H244:$Y244),1,workdata!Y244/MAX(workdata!$H244:$Y244)),0)*$H244</f>
        <v>0</v>
      </c>
    </row>
    <row r="245" spans="1:31" x14ac:dyDescent="0.25">
      <c r="A245" s="1">
        <f>workdata!A245</f>
        <v>45484</v>
      </c>
      <c r="B245">
        <f t="shared" si="19"/>
        <v>2024</v>
      </c>
      <c r="C245">
        <f t="shared" si="20"/>
        <v>7</v>
      </c>
      <c r="D245">
        <f t="shared" si="18"/>
        <v>11</v>
      </c>
      <c r="E245">
        <v>1000</v>
      </c>
      <c r="F245">
        <v>49890</v>
      </c>
      <c r="G245">
        <f>workdata!B245</f>
        <v>0</v>
      </c>
      <c r="H245">
        <f t="shared" si="21"/>
        <v>0</v>
      </c>
      <c r="I245" s="217">
        <f>IFERROR(workdata!B245*1000*AUX!H245/(AUX!K245*50000),0)</f>
        <v>0</v>
      </c>
      <c r="J245" s="218">
        <f t="shared" si="22"/>
        <v>0</v>
      </c>
      <c r="K245" s="222">
        <f>AVERAGE(workdata!C245:F245)</f>
        <v>0</v>
      </c>
      <c r="L245" s="3">
        <f t="shared" si="23"/>
        <v>0</v>
      </c>
      <c r="M245" s="217">
        <f>IFERROR(IF(workdata!H245&gt;=0.75*MAX(workdata!$H245:$Y245),1,workdata!H245/MAX(workdata!$H245:$Y245)),0)*$H245</f>
        <v>0</v>
      </c>
      <c r="N245" s="217">
        <f>IFERROR(IF(workdata!I245&gt;=0.75*MAX(workdata!$H245:$Y245),1,workdata!I245/MAX(workdata!$H245:$Y245)),0)*$H245</f>
        <v>0</v>
      </c>
      <c r="O245" s="217">
        <f>IFERROR(IF(workdata!J245&gt;=0.75*MAX(workdata!$H245:$Y245),1,workdata!J245/MAX(workdata!$H245:$Y245)),0)*$H245</f>
        <v>0</v>
      </c>
      <c r="P245" s="217">
        <f>IFERROR(IF(workdata!K245&gt;=0.75*MAX(workdata!$H245:$Y245),1,workdata!K245/MAX(workdata!$H245:$Y245)),0)*$H245</f>
        <v>0</v>
      </c>
      <c r="Q245" s="217">
        <f>IFERROR(IF(workdata!L245&gt;=0.75*MAX(workdata!$H245:$Y245),1,workdata!L245/MAX(workdata!$H245:$Y245)),0)*$H245</f>
        <v>0</v>
      </c>
      <c r="R245" s="217">
        <f>IFERROR(IF(workdata!M245&gt;=0.75*MAX(workdata!$H245:$Y245),1,workdata!M245/MAX(workdata!$H245:$Y245)),0)*$H245</f>
        <v>0</v>
      </c>
      <c r="S245" s="217">
        <f>IFERROR(IF(workdata!N245&gt;=0.75*MAX(workdata!$H245:$Y245),1,workdata!N245/MAX(workdata!$H245:$Y245)),0)*$H245</f>
        <v>0</v>
      </c>
      <c r="T245" s="217">
        <f>IFERROR(IF(workdata!O245&gt;=0.75*MAX(workdata!$H245:$Y245),1,workdata!O245/MAX(workdata!$H245:$Y245)),0)*$H245</f>
        <v>0</v>
      </c>
      <c r="U245" s="217">
        <f>IFERROR(IF(workdata!P245&gt;=0.75*MAX(workdata!$H245:$Y245),1,workdata!P245/MAX(workdata!$H245:$Y245)),0)*$H245</f>
        <v>0</v>
      </c>
      <c r="V245" s="217">
        <f>IFERROR(IF(workdata!Q245&gt;=0.75*MAX(workdata!$H245:$Y245),1,workdata!Q245/MAX(workdata!$H245:$Y245)),0)*$H245</f>
        <v>0</v>
      </c>
      <c r="W245" s="217">
        <f>IFERROR(IF(workdata!R245&gt;=0.75*MAX(workdata!$H245:$Y245),1,workdata!R245/MAX(workdata!$H245:$Y245)),0)*$H245</f>
        <v>0</v>
      </c>
      <c r="X245" s="217">
        <f>IFERROR(IF(workdata!S245&gt;=0.75*MAX(workdata!$H245:$Y245),1,workdata!S245/MAX(workdata!$H245:$Y245)),0)*$H245</f>
        <v>0</v>
      </c>
      <c r="Y245" s="217">
        <f>IFERROR(IF(workdata!T245&gt;=0.75*MAX(workdata!$H245:$Y245),1,workdata!T245/MAX(workdata!$H245:$Y245)),0)*$H245</f>
        <v>0</v>
      </c>
      <c r="Z245" s="217">
        <f>IFERROR(IF(workdata!U245&gt;=0.75*MAX(workdata!$H245:$Y245),1,workdata!U245/MAX(workdata!$H245:$Y245)),0)*$H245</f>
        <v>0</v>
      </c>
      <c r="AA245" s="217">
        <f>IFERROR(IF(workdata!V245&gt;=0.75*MAX(workdata!$H245:$Y245),1,workdata!V245/MAX(workdata!$H245:$Y245)),0)*$H245</f>
        <v>0</v>
      </c>
      <c r="AB245" s="217">
        <f>IFERROR(IF(workdata!W245&gt;=0.75*MAX(workdata!$H245:$Y245),1,workdata!W245/MAX(workdata!$H245:$Y245)),0)*$H245</f>
        <v>0</v>
      </c>
      <c r="AC245" s="217">
        <f>IFERROR(IF(workdata!X245&gt;=0.75*MAX(workdata!$H245:$Y245),1,workdata!X245/MAX(workdata!$H245:$Y245)),0)*$H245</f>
        <v>0</v>
      </c>
      <c r="AD245" s="217">
        <f>IFERROR(IF(workdata!Y245&gt;=0.75*MAX(workdata!$H245:$Y245),1,workdata!Y245/MAX(workdata!$H245:$Y245)),0)*$H245</f>
        <v>0</v>
      </c>
    </row>
    <row r="246" spans="1:31" x14ac:dyDescent="0.25">
      <c r="A246" s="1">
        <f>workdata!A246</f>
        <v>45484.041666666664</v>
      </c>
      <c r="B246">
        <f t="shared" si="19"/>
        <v>2024</v>
      </c>
      <c r="C246">
        <f t="shared" si="20"/>
        <v>7</v>
      </c>
      <c r="D246">
        <f t="shared" si="18"/>
        <v>11</v>
      </c>
      <c r="E246">
        <v>1000</v>
      </c>
      <c r="F246">
        <v>49890</v>
      </c>
      <c r="G246">
        <f>workdata!B246</f>
        <v>0</v>
      </c>
      <c r="H246">
        <f t="shared" si="21"/>
        <v>0</v>
      </c>
      <c r="I246" s="217">
        <f>IFERROR(workdata!B246*1000*AUX!H246/(AUX!K246*50000),0)</f>
        <v>0</v>
      </c>
      <c r="J246" s="218">
        <f t="shared" si="22"/>
        <v>0</v>
      </c>
      <c r="K246" s="222">
        <f>AVERAGE(workdata!C246:F246)</f>
        <v>0</v>
      </c>
      <c r="L246" s="3">
        <f t="shared" si="23"/>
        <v>0</v>
      </c>
      <c r="M246" s="217">
        <f>IFERROR(IF(workdata!H246&gt;=0.75*MAX(workdata!$H246:$Y246),1,workdata!H246/MAX(workdata!$H246:$Y246)),0)*$H246</f>
        <v>0</v>
      </c>
      <c r="N246" s="217">
        <f>IFERROR(IF(workdata!I246&gt;=0.75*MAX(workdata!$H246:$Y246),1,workdata!I246/MAX(workdata!$H246:$Y246)),0)*$H246</f>
        <v>0</v>
      </c>
      <c r="O246" s="217">
        <f>IFERROR(IF(workdata!J246&gt;=0.75*MAX(workdata!$H246:$Y246),1,workdata!J246/MAX(workdata!$H246:$Y246)),0)*$H246</f>
        <v>0</v>
      </c>
      <c r="P246" s="217">
        <f>IFERROR(IF(workdata!K246&gt;=0.75*MAX(workdata!$H246:$Y246),1,workdata!K246/MAX(workdata!$H246:$Y246)),0)*$H246</f>
        <v>0</v>
      </c>
      <c r="Q246" s="217">
        <f>IFERROR(IF(workdata!L246&gt;=0.75*MAX(workdata!$H246:$Y246),1,workdata!L246/MAX(workdata!$H246:$Y246)),0)*$H246</f>
        <v>0</v>
      </c>
      <c r="R246" s="217">
        <f>IFERROR(IF(workdata!M246&gt;=0.75*MAX(workdata!$H246:$Y246),1,workdata!M246/MAX(workdata!$H246:$Y246)),0)*$H246</f>
        <v>0</v>
      </c>
      <c r="S246" s="217">
        <f>IFERROR(IF(workdata!N246&gt;=0.75*MAX(workdata!$H246:$Y246),1,workdata!N246/MAX(workdata!$H246:$Y246)),0)*$H246</f>
        <v>0</v>
      </c>
      <c r="T246" s="217">
        <f>IFERROR(IF(workdata!O246&gt;=0.75*MAX(workdata!$H246:$Y246),1,workdata!O246/MAX(workdata!$H246:$Y246)),0)*$H246</f>
        <v>0</v>
      </c>
      <c r="U246" s="217">
        <f>IFERROR(IF(workdata!P246&gt;=0.75*MAX(workdata!$H246:$Y246),1,workdata!P246/MAX(workdata!$H246:$Y246)),0)*$H246</f>
        <v>0</v>
      </c>
      <c r="V246" s="217">
        <f>IFERROR(IF(workdata!Q246&gt;=0.75*MAX(workdata!$H246:$Y246),1,workdata!Q246/MAX(workdata!$H246:$Y246)),0)*$H246</f>
        <v>0</v>
      </c>
      <c r="W246" s="217">
        <f>IFERROR(IF(workdata!R246&gt;=0.75*MAX(workdata!$H246:$Y246),1,workdata!R246/MAX(workdata!$H246:$Y246)),0)*$H246</f>
        <v>0</v>
      </c>
      <c r="X246" s="217">
        <f>IFERROR(IF(workdata!S246&gt;=0.75*MAX(workdata!$H246:$Y246),1,workdata!S246/MAX(workdata!$H246:$Y246)),0)*$H246</f>
        <v>0</v>
      </c>
      <c r="Y246" s="217">
        <f>IFERROR(IF(workdata!T246&gt;=0.75*MAX(workdata!$H246:$Y246),1,workdata!T246/MAX(workdata!$H246:$Y246)),0)*$H246</f>
        <v>0</v>
      </c>
      <c r="Z246" s="217">
        <f>IFERROR(IF(workdata!U246&gt;=0.75*MAX(workdata!$H246:$Y246),1,workdata!U246/MAX(workdata!$H246:$Y246)),0)*$H246</f>
        <v>0</v>
      </c>
      <c r="AA246" s="217">
        <f>IFERROR(IF(workdata!V246&gt;=0.75*MAX(workdata!$H246:$Y246),1,workdata!V246/MAX(workdata!$H246:$Y246)),0)*$H246</f>
        <v>0</v>
      </c>
      <c r="AB246" s="217">
        <f>IFERROR(IF(workdata!W246&gt;=0.75*MAX(workdata!$H246:$Y246),1,workdata!W246/MAX(workdata!$H246:$Y246)),0)*$H246</f>
        <v>0</v>
      </c>
      <c r="AC246" s="217">
        <f>IFERROR(IF(workdata!X246&gt;=0.75*MAX(workdata!$H246:$Y246),1,workdata!X246/MAX(workdata!$H246:$Y246)),0)*$H246</f>
        <v>0</v>
      </c>
      <c r="AD246" s="217">
        <f>IFERROR(IF(workdata!Y246&gt;=0.75*MAX(workdata!$H246:$Y246),1,workdata!Y246/MAX(workdata!$H246:$Y246)),0)*$H246</f>
        <v>0</v>
      </c>
    </row>
    <row r="247" spans="1:31" x14ac:dyDescent="0.25">
      <c r="A247" s="1">
        <f>workdata!A247</f>
        <v>45484.083333333336</v>
      </c>
      <c r="B247">
        <f t="shared" si="19"/>
        <v>2024</v>
      </c>
      <c r="C247">
        <f t="shared" si="20"/>
        <v>7</v>
      </c>
      <c r="D247">
        <f t="shared" si="18"/>
        <v>11</v>
      </c>
      <c r="E247">
        <v>1000</v>
      </c>
      <c r="F247">
        <v>49890</v>
      </c>
      <c r="G247">
        <f>workdata!B247</f>
        <v>0</v>
      </c>
      <c r="H247">
        <f t="shared" si="21"/>
        <v>0</v>
      </c>
      <c r="I247" s="217">
        <f>IFERROR(workdata!B247*1000*AUX!H247/(AUX!K247*50000),0)</f>
        <v>0</v>
      </c>
      <c r="J247" s="218">
        <f t="shared" si="22"/>
        <v>0</v>
      </c>
      <c r="K247" s="222">
        <f>AVERAGE(workdata!C247:F247)</f>
        <v>0</v>
      </c>
      <c r="L247" s="3">
        <f t="shared" si="23"/>
        <v>0</v>
      </c>
      <c r="M247" s="217">
        <f>IFERROR(IF(workdata!H247&gt;=0.75*MAX(workdata!$H247:$Y247),1,workdata!H247/MAX(workdata!$H247:$Y247)),0)*$H247</f>
        <v>0</v>
      </c>
      <c r="N247" s="217">
        <f>IFERROR(IF(workdata!I247&gt;=0.75*MAX(workdata!$H247:$Y247),1,workdata!I247/MAX(workdata!$H247:$Y247)),0)*$H247</f>
        <v>0</v>
      </c>
      <c r="O247" s="217">
        <f>IFERROR(IF(workdata!J247&gt;=0.75*MAX(workdata!$H247:$Y247),1,workdata!J247/MAX(workdata!$H247:$Y247)),0)*$H247</f>
        <v>0</v>
      </c>
      <c r="P247" s="217">
        <f>IFERROR(IF(workdata!K247&gt;=0.75*MAX(workdata!$H247:$Y247),1,workdata!K247/MAX(workdata!$H247:$Y247)),0)*$H247</f>
        <v>0</v>
      </c>
      <c r="Q247" s="217">
        <f>IFERROR(IF(workdata!L247&gt;=0.75*MAX(workdata!$H247:$Y247),1,workdata!L247/MAX(workdata!$H247:$Y247)),0)*$H247</f>
        <v>0</v>
      </c>
      <c r="R247" s="217">
        <f>IFERROR(IF(workdata!M247&gt;=0.75*MAX(workdata!$H247:$Y247),1,workdata!M247/MAX(workdata!$H247:$Y247)),0)*$H247</f>
        <v>0</v>
      </c>
      <c r="S247" s="217">
        <f>IFERROR(IF(workdata!N247&gt;=0.75*MAX(workdata!$H247:$Y247),1,workdata!N247/MAX(workdata!$H247:$Y247)),0)*$H247</f>
        <v>0</v>
      </c>
      <c r="T247" s="217">
        <f>IFERROR(IF(workdata!O247&gt;=0.75*MAX(workdata!$H247:$Y247),1,workdata!O247/MAX(workdata!$H247:$Y247)),0)*$H247</f>
        <v>0</v>
      </c>
      <c r="U247" s="217">
        <f>IFERROR(IF(workdata!P247&gt;=0.75*MAX(workdata!$H247:$Y247),1,workdata!P247/MAX(workdata!$H247:$Y247)),0)*$H247</f>
        <v>0</v>
      </c>
      <c r="V247" s="217">
        <f>IFERROR(IF(workdata!Q247&gt;=0.75*MAX(workdata!$H247:$Y247),1,workdata!Q247/MAX(workdata!$H247:$Y247)),0)*$H247</f>
        <v>0</v>
      </c>
      <c r="W247" s="217">
        <f>IFERROR(IF(workdata!R247&gt;=0.75*MAX(workdata!$H247:$Y247),1,workdata!R247/MAX(workdata!$H247:$Y247)),0)*$H247</f>
        <v>0</v>
      </c>
      <c r="X247" s="217">
        <f>IFERROR(IF(workdata!S247&gt;=0.75*MAX(workdata!$H247:$Y247),1,workdata!S247/MAX(workdata!$H247:$Y247)),0)*$H247</f>
        <v>0</v>
      </c>
      <c r="Y247" s="217">
        <f>IFERROR(IF(workdata!T247&gt;=0.75*MAX(workdata!$H247:$Y247),1,workdata!T247/MAX(workdata!$H247:$Y247)),0)*$H247</f>
        <v>0</v>
      </c>
      <c r="Z247" s="217">
        <f>IFERROR(IF(workdata!U247&gt;=0.75*MAX(workdata!$H247:$Y247),1,workdata!U247/MAX(workdata!$H247:$Y247)),0)*$H247</f>
        <v>0</v>
      </c>
      <c r="AA247" s="217">
        <f>IFERROR(IF(workdata!V247&gt;=0.75*MAX(workdata!$H247:$Y247),1,workdata!V247/MAX(workdata!$H247:$Y247)),0)*$H247</f>
        <v>0</v>
      </c>
      <c r="AB247" s="217">
        <f>IFERROR(IF(workdata!W247&gt;=0.75*MAX(workdata!$H247:$Y247),1,workdata!W247/MAX(workdata!$H247:$Y247)),0)*$H247</f>
        <v>0</v>
      </c>
      <c r="AC247" s="217">
        <f>IFERROR(IF(workdata!X247&gt;=0.75*MAX(workdata!$H247:$Y247),1,workdata!X247/MAX(workdata!$H247:$Y247)),0)*$H247</f>
        <v>0</v>
      </c>
      <c r="AD247" s="217">
        <f>IFERROR(IF(workdata!Y247&gt;=0.75*MAX(workdata!$H247:$Y247),1,workdata!Y247/MAX(workdata!$H247:$Y247)),0)*$H247</f>
        <v>0</v>
      </c>
    </row>
    <row r="248" spans="1:31" x14ac:dyDescent="0.25">
      <c r="A248" s="1">
        <f>workdata!A248</f>
        <v>45484.125</v>
      </c>
      <c r="B248">
        <f t="shared" si="19"/>
        <v>2024</v>
      </c>
      <c r="C248">
        <f t="shared" si="20"/>
        <v>7</v>
      </c>
      <c r="D248">
        <f t="shared" si="18"/>
        <v>11</v>
      </c>
      <c r="E248">
        <v>1000</v>
      </c>
      <c r="F248">
        <v>49890</v>
      </c>
      <c r="G248">
        <f>workdata!B248</f>
        <v>0</v>
      </c>
      <c r="H248">
        <f t="shared" si="21"/>
        <v>0</v>
      </c>
      <c r="I248" s="217">
        <f>IFERROR(workdata!B248*1000*AUX!H248/(AUX!K248*50000),0)</f>
        <v>0</v>
      </c>
      <c r="J248" s="218">
        <f t="shared" si="22"/>
        <v>0</v>
      </c>
      <c r="K248" s="222">
        <f>AVERAGE(workdata!C248:F248)</f>
        <v>0</v>
      </c>
      <c r="L248" s="3">
        <f t="shared" si="23"/>
        <v>0</v>
      </c>
      <c r="M248" s="217">
        <f>IFERROR(IF(workdata!H248&gt;=0.75*MAX(workdata!$H248:$Y248),1,workdata!H248/MAX(workdata!$H248:$Y248)),0)*$H248</f>
        <v>0</v>
      </c>
      <c r="N248" s="217">
        <f>IFERROR(IF(workdata!I248&gt;=0.75*MAX(workdata!$H248:$Y248),1,workdata!I248/MAX(workdata!$H248:$Y248)),0)*$H248</f>
        <v>0</v>
      </c>
      <c r="O248" s="217">
        <f>IFERROR(IF(workdata!J248&gt;=0.75*MAX(workdata!$H248:$Y248),1,workdata!J248/MAX(workdata!$H248:$Y248)),0)*$H248</f>
        <v>0</v>
      </c>
      <c r="P248" s="217">
        <f>IFERROR(IF(workdata!K248&gt;=0.75*MAX(workdata!$H248:$Y248),1,workdata!K248/MAX(workdata!$H248:$Y248)),0)*$H248</f>
        <v>0</v>
      </c>
      <c r="Q248" s="217">
        <f>IFERROR(IF(workdata!L248&gt;=0.75*MAX(workdata!$H248:$Y248),1,workdata!L248/MAX(workdata!$H248:$Y248)),0)*$H248</f>
        <v>0</v>
      </c>
      <c r="R248" s="217">
        <f>IFERROR(IF(workdata!M248&gt;=0.75*MAX(workdata!$H248:$Y248),1,workdata!M248/MAX(workdata!$H248:$Y248)),0)*$H248</f>
        <v>0</v>
      </c>
      <c r="S248" s="217">
        <f>IFERROR(IF(workdata!N248&gt;=0.75*MAX(workdata!$H248:$Y248),1,workdata!N248/MAX(workdata!$H248:$Y248)),0)*$H248</f>
        <v>0</v>
      </c>
      <c r="T248" s="217">
        <f>IFERROR(IF(workdata!O248&gt;=0.75*MAX(workdata!$H248:$Y248),1,workdata!O248/MAX(workdata!$H248:$Y248)),0)*$H248</f>
        <v>0</v>
      </c>
      <c r="U248" s="217">
        <f>IFERROR(IF(workdata!P248&gt;=0.75*MAX(workdata!$H248:$Y248),1,workdata!P248/MAX(workdata!$H248:$Y248)),0)*$H248</f>
        <v>0</v>
      </c>
      <c r="V248" s="217">
        <f>IFERROR(IF(workdata!Q248&gt;=0.75*MAX(workdata!$H248:$Y248),1,workdata!Q248/MAX(workdata!$H248:$Y248)),0)*$H248</f>
        <v>0</v>
      </c>
      <c r="W248" s="217">
        <f>IFERROR(IF(workdata!R248&gt;=0.75*MAX(workdata!$H248:$Y248),1,workdata!R248/MAX(workdata!$H248:$Y248)),0)*$H248</f>
        <v>0</v>
      </c>
      <c r="X248" s="217">
        <f>IFERROR(IF(workdata!S248&gt;=0.75*MAX(workdata!$H248:$Y248),1,workdata!S248/MAX(workdata!$H248:$Y248)),0)*$H248</f>
        <v>0</v>
      </c>
      <c r="Y248" s="217">
        <f>IFERROR(IF(workdata!T248&gt;=0.75*MAX(workdata!$H248:$Y248),1,workdata!T248/MAX(workdata!$H248:$Y248)),0)*$H248</f>
        <v>0</v>
      </c>
      <c r="Z248" s="217">
        <f>IFERROR(IF(workdata!U248&gt;=0.75*MAX(workdata!$H248:$Y248),1,workdata!U248/MAX(workdata!$H248:$Y248)),0)*$H248</f>
        <v>0</v>
      </c>
      <c r="AA248" s="217">
        <f>IFERROR(IF(workdata!V248&gt;=0.75*MAX(workdata!$H248:$Y248),1,workdata!V248/MAX(workdata!$H248:$Y248)),0)*$H248</f>
        <v>0</v>
      </c>
      <c r="AB248" s="217">
        <f>IFERROR(IF(workdata!W248&gt;=0.75*MAX(workdata!$H248:$Y248),1,workdata!W248/MAX(workdata!$H248:$Y248)),0)*$H248</f>
        <v>0</v>
      </c>
      <c r="AC248" s="217">
        <f>IFERROR(IF(workdata!X248&gt;=0.75*MAX(workdata!$H248:$Y248),1,workdata!X248/MAX(workdata!$H248:$Y248)),0)*$H248</f>
        <v>0</v>
      </c>
      <c r="AD248" s="217">
        <f>IFERROR(IF(workdata!Y248&gt;=0.75*MAX(workdata!$H248:$Y248),1,workdata!Y248/MAX(workdata!$H248:$Y248)),0)*$H248</f>
        <v>0</v>
      </c>
    </row>
    <row r="249" spans="1:31" x14ac:dyDescent="0.25">
      <c r="A249" s="1">
        <f>workdata!A249</f>
        <v>45484.166666666664</v>
      </c>
      <c r="B249">
        <f t="shared" si="19"/>
        <v>2024</v>
      </c>
      <c r="C249">
        <f t="shared" si="20"/>
        <v>7</v>
      </c>
      <c r="D249">
        <f t="shared" si="18"/>
        <v>11</v>
      </c>
      <c r="E249">
        <v>1000</v>
      </c>
      <c r="F249">
        <v>49890</v>
      </c>
      <c r="G249">
        <f>workdata!B249</f>
        <v>0</v>
      </c>
      <c r="H249">
        <f t="shared" si="21"/>
        <v>0</v>
      </c>
      <c r="I249" s="217">
        <f>IFERROR(workdata!B249*1000*AUX!H249/(AUX!K249*50000),0)</f>
        <v>0</v>
      </c>
      <c r="J249" s="218">
        <f t="shared" si="22"/>
        <v>0</v>
      </c>
      <c r="K249" s="222">
        <f>AVERAGE(workdata!C249:F249)</f>
        <v>0</v>
      </c>
      <c r="L249" s="3">
        <f t="shared" si="23"/>
        <v>0</v>
      </c>
      <c r="M249" s="217">
        <f>IFERROR(IF(workdata!H249&gt;=0.75*MAX(workdata!$H249:$Y249),1,workdata!H249/MAX(workdata!$H249:$Y249)),0)*$H249</f>
        <v>0</v>
      </c>
      <c r="N249" s="217">
        <f>IFERROR(IF(workdata!I249&gt;=0.75*MAX(workdata!$H249:$Y249),1,workdata!I249/MAX(workdata!$H249:$Y249)),0)*$H249</f>
        <v>0</v>
      </c>
      <c r="O249" s="217">
        <f>IFERROR(IF(workdata!J249&gt;=0.75*MAX(workdata!$H249:$Y249),1,workdata!J249/MAX(workdata!$H249:$Y249)),0)*$H249</f>
        <v>0</v>
      </c>
      <c r="P249" s="217">
        <f>IFERROR(IF(workdata!K249&gt;=0.75*MAX(workdata!$H249:$Y249),1,workdata!K249/MAX(workdata!$H249:$Y249)),0)*$H249</f>
        <v>0</v>
      </c>
      <c r="Q249" s="217">
        <f>IFERROR(IF(workdata!L249&gt;=0.75*MAX(workdata!$H249:$Y249),1,workdata!L249/MAX(workdata!$H249:$Y249)),0)*$H249</f>
        <v>0</v>
      </c>
      <c r="R249" s="217">
        <f>IFERROR(IF(workdata!M249&gt;=0.75*MAX(workdata!$H249:$Y249),1,workdata!M249/MAX(workdata!$H249:$Y249)),0)*$H249</f>
        <v>0</v>
      </c>
      <c r="S249" s="217">
        <f>IFERROR(IF(workdata!N249&gt;=0.75*MAX(workdata!$H249:$Y249),1,workdata!N249/MAX(workdata!$H249:$Y249)),0)*$H249</f>
        <v>0</v>
      </c>
      <c r="T249" s="217">
        <f>IFERROR(IF(workdata!O249&gt;=0.75*MAX(workdata!$H249:$Y249),1,workdata!O249/MAX(workdata!$H249:$Y249)),0)*$H249</f>
        <v>0</v>
      </c>
      <c r="U249" s="217">
        <f>IFERROR(IF(workdata!P249&gt;=0.75*MAX(workdata!$H249:$Y249),1,workdata!P249/MAX(workdata!$H249:$Y249)),0)*$H249</f>
        <v>0</v>
      </c>
      <c r="V249" s="217">
        <f>IFERROR(IF(workdata!Q249&gt;=0.75*MAX(workdata!$H249:$Y249),1,workdata!Q249/MAX(workdata!$H249:$Y249)),0)*$H249</f>
        <v>0</v>
      </c>
      <c r="W249" s="217">
        <f>IFERROR(IF(workdata!R249&gt;=0.75*MAX(workdata!$H249:$Y249),1,workdata!R249/MAX(workdata!$H249:$Y249)),0)*$H249</f>
        <v>0</v>
      </c>
      <c r="X249" s="217">
        <f>IFERROR(IF(workdata!S249&gt;=0.75*MAX(workdata!$H249:$Y249),1,workdata!S249/MAX(workdata!$H249:$Y249)),0)*$H249</f>
        <v>0</v>
      </c>
      <c r="Y249" s="217">
        <f>IFERROR(IF(workdata!T249&gt;=0.75*MAX(workdata!$H249:$Y249),1,workdata!T249/MAX(workdata!$H249:$Y249)),0)*$H249</f>
        <v>0</v>
      </c>
      <c r="Z249" s="217">
        <f>IFERROR(IF(workdata!U249&gt;=0.75*MAX(workdata!$H249:$Y249),1,workdata!U249/MAX(workdata!$H249:$Y249)),0)*$H249</f>
        <v>0</v>
      </c>
      <c r="AA249" s="217">
        <f>IFERROR(IF(workdata!V249&gt;=0.75*MAX(workdata!$H249:$Y249),1,workdata!V249/MAX(workdata!$H249:$Y249)),0)*$H249</f>
        <v>0</v>
      </c>
      <c r="AB249" s="217">
        <f>IFERROR(IF(workdata!W249&gt;=0.75*MAX(workdata!$H249:$Y249),1,workdata!W249/MAX(workdata!$H249:$Y249)),0)*$H249</f>
        <v>0</v>
      </c>
      <c r="AC249" s="217">
        <f>IFERROR(IF(workdata!X249&gt;=0.75*MAX(workdata!$H249:$Y249),1,workdata!X249/MAX(workdata!$H249:$Y249)),0)*$H249</f>
        <v>0</v>
      </c>
      <c r="AD249" s="217">
        <f>IFERROR(IF(workdata!Y249&gt;=0.75*MAX(workdata!$H249:$Y249),1,workdata!Y249/MAX(workdata!$H249:$Y249)),0)*$H249</f>
        <v>0</v>
      </c>
    </row>
    <row r="250" spans="1:31" x14ac:dyDescent="0.25">
      <c r="A250" s="1">
        <f>workdata!A250</f>
        <v>45484.208333333336</v>
      </c>
      <c r="B250">
        <f t="shared" si="19"/>
        <v>2024</v>
      </c>
      <c r="C250">
        <f t="shared" si="20"/>
        <v>7</v>
      </c>
      <c r="D250">
        <f t="shared" si="18"/>
        <v>11</v>
      </c>
      <c r="E250">
        <v>1000</v>
      </c>
      <c r="F250">
        <v>49890</v>
      </c>
      <c r="G250">
        <f>workdata!B250</f>
        <v>0</v>
      </c>
      <c r="H250">
        <f t="shared" si="21"/>
        <v>0</v>
      </c>
      <c r="I250" s="217">
        <f>IFERROR(workdata!B250*1000*AUX!H250/(AUX!K250*50000),0)</f>
        <v>0</v>
      </c>
      <c r="J250" s="218">
        <f t="shared" si="22"/>
        <v>0</v>
      </c>
      <c r="K250" s="222">
        <f>AVERAGE(workdata!C250:F250)</f>
        <v>0</v>
      </c>
      <c r="L250" s="3">
        <f t="shared" si="23"/>
        <v>0</v>
      </c>
      <c r="M250" s="217">
        <f>IFERROR(IF(workdata!H250&gt;=0.75*MAX(workdata!$H250:$Y250),1,workdata!H250/MAX(workdata!$H250:$Y250)),0)*$H250</f>
        <v>0</v>
      </c>
      <c r="N250" s="217">
        <f>IFERROR(IF(workdata!I250&gt;=0.75*MAX(workdata!$H250:$Y250),1,workdata!I250/MAX(workdata!$H250:$Y250)),0)*$H250</f>
        <v>0</v>
      </c>
      <c r="O250" s="217">
        <f>IFERROR(IF(workdata!J250&gt;=0.75*MAX(workdata!$H250:$Y250),1,workdata!J250/MAX(workdata!$H250:$Y250)),0)*$H250</f>
        <v>0</v>
      </c>
      <c r="P250" s="217">
        <f>IFERROR(IF(workdata!K250&gt;=0.75*MAX(workdata!$H250:$Y250),1,workdata!K250/MAX(workdata!$H250:$Y250)),0)*$H250</f>
        <v>0</v>
      </c>
      <c r="Q250" s="217">
        <f>IFERROR(IF(workdata!L250&gt;=0.75*MAX(workdata!$H250:$Y250),1,workdata!L250/MAX(workdata!$H250:$Y250)),0)*$H250</f>
        <v>0</v>
      </c>
      <c r="R250" s="217">
        <f>IFERROR(IF(workdata!M250&gt;=0.75*MAX(workdata!$H250:$Y250),1,workdata!M250/MAX(workdata!$H250:$Y250)),0)*$H250</f>
        <v>0</v>
      </c>
      <c r="S250" s="217">
        <f>IFERROR(IF(workdata!N250&gt;=0.75*MAX(workdata!$H250:$Y250),1,workdata!N250/MAX(workdata!$H250:$Y250)),0)*$H250</f>
        <v>0</v>
      </c>
      <c r="T250" s="217">
        <f>IFERROR(IF(workdata!O250&gt;=0.75*MAX(workdata!$H250:$Y250),1,workdata!O250/MAX(workdata!$H250:$Y250)),0)*$H250</f>
        <v>0</v>
      </c>
      <c r="U250" s="217">
        <f>IFERROR(IF(workdata!P250&gt;=0.75*MAX(workdata!$H250:$Y250),1,workdata!P250/MAX(workdata!$H250:$Y250)),0)*$H250</f>
        <v>0</v>
      </c>
      <c r="V250" s="217">
        <f>IFERROR(IF(workdata!Q250&gt;=0.75*MAX(workdata!$H250:$Y250),1,workdata!Q250/MAX(workdata!$H250:$Y250)),0)*$H250</f>
        <v>0</v>
      </c>
      <c r="W250" s="217">
        <f>IFERROR(IF(workdata!R250&gt;=0.75*MAX(workdata!$H250:$Y250),1,workdata!R250/MAX(workdata!$H250:$Y250)),0)*$H250</f>
        <v>0</v>
      </c>
      <c r="X250" s="217">
        <f>IFERROR(IF(workdata!S250&gt;=0.75*MAX(workdata!$H250:$Y250),1,workdata!S250/MAX(workdata!$H250:$Y250)),0)*$H250</f>
        <v>0</v>
      </c>
      <c r="Y250" s="217">
        <f>IFERROR(IF(workdata!T250&gt;=0.75*MAX(workdata!$H250:$Y250),1,workdata!T250/MAX(workdata!$H250:$Y250)),0)*$H250</f>
        <v>0</v>
      </c>
      <c r="Z250" s="217">
        <f>IFERROR(IF(workdata!U250&gt;=0.75*MAX(workdata!$H250:$Y250),1,workdata!U250/MAX(workdata!$H250:$Y250)),0)*$H250</f>
        <v>0</v>
      </c>
      <c r="AA250" s="217">
        <f>IFERROR(IF(workdata!V250&gt;=0.75*MAX(workdata!$H250:$Y250),1,workdata!V250/MAX(workdata!$H250:$Y250)),0)*$H250</f>
        <v>0</v>
      </c>
      <c r="AB250" s="217">
        <f>IFERROR(IF(workdata!W250&gt;=0.75*MAX(workdata!$H250:$Y250),1,workdata!W250/MAX(workdata!$H250:$Y250)),0)*$H250</f>
        <v>0</v>
      </c>
      <c r="AC250" s="217">
        <f>IFERROR(IF(workdata!X250&gt;=0.75*MAX(workdata!$H250:$Y250),1,workdata!X250/MAX(workdata!$H250:$Y250)),0)*$H250</f>
        <v>0</v>
      </c>
      <c r="AD250" s="217">
        <f>IFERROR(IF(workdata!Y250&gt;=0.75*MAX(workdata!$H250:$Y250),1,workdata!Y250/MAX(workdata!$H250:$Y250)),0)*$H250</f>
        <v>0</v>
      </c>
    </row>
    <row r="251" spans="1:31" x14ac:dyDescent="0.25">
      <c r="A251" s="1">
        <f>workdata!A251</f>
        <v>45484.25</v>
      </c>
      <c r="B251">
        <f t="shared" si="19"/>
        <v>2024</v>
      </c>
      <c r="C251">
        <f t="shared" si="20"/>
        <v>7</v>
      </c>
      <c r="D251">
        <f t="shared" si="18"/>
        <v>11</v>
      </c>
      <c r="E251">
        <v>1000</v>
      </c>
      <c r="F251">
        <v>49890</v>
      </c>
      <c r="G251">
        <f>workdata!B251</f>
        <v>0</v>
      </c>
      <c r="H251">
        <f t="shared" si="21"/>
        <v>0</v>
      </c>
      <c r="I251" s="217">
        <f>IFERROR(workdata!B251*1000*AUX!H251/(AUX!K251*50000),0)</f>
        <v>0</v>
      </c>
      <c r="J251" s="218">
        <f t="shared" si="22"/>
        <v>0</v>
      </c>
      <c r="K251" s="222">
        <f>AVERAGE(workdata!C251:F251)</f>
        <v>0</v>
      </c>
      <c r="L251" s="3">
        <f t="shared" si="23"/>
        <v>0</v>
      </c>
      <c r="M251" s="217">
        <f>IFERROR(IF(workdata!H251&gt;=0.75*MAX(workdata!$H251:$Y251),1,workdata!H251/MAX(workdata!$H251:$Y251)),0)*$H251</f>
        <v>0</v>
      </c>
      <c r="N251" s="217">
        <f>IFERROR(IF(workdata!I251&gt;=0.75*MAX(workdata!$H251:$Y251),1,workdata!I251/MAX(workdata!$H251:$Y251)),0)*$H251</f>
        <v>0</v>
      </c>
      <c r="O251" s="217">
        <f>IFERROR(IF(workdata!J251&gt;=0.75*MAX(workdata!$H251:$Y251),1,workdata!J251/MAX(workdata!$H251:$Y251)),0)*$H251</f>
        <v>0</v>
      </c>
      <c r="P251" s="217">
        <f>IFERROR(IF(workdata!K251&gt;=0.75*MAX(workdata!$H251:$Y251),1,workdata!K251/MAX(workdata!$H251:$Y251)),0)*$H251</f>
        <v>0</v>
      </c>
      <c r="Q251" s="217">
        <f>IFERROR(IF(workdata!L251&gt;=0.75*MAX(workdata!$H251:$Y251),1,workdata!L251/MAX(workdata!$H251:$Y251)),0)*$H251</f>
        <v>0</v>
      </c>
      <c r="R251" s="217">
        <f>IFERROR(IF(workdata!M251&gt;=0.75*MAX(workdata!$H251:$Y251),1,workdata!M251/MAX(workdata!$H251:$Y251)),0)*$H251</f>
        <v>0</v>
      </c>
      <c r="S251" s="217">
        <f>IFERROR(IF(workdata!N251&gt;=0.75*MAX(workdata!$H251:$Y251),1,workdata!N251/MAX(workdata!$H251:$Y251)),0)*$H251</f>
        <v>0</v>
      </c>
      <c r="T251" s="217">
        <f>IFERROR(IF(workdata!O251&gt;=0.75*MAX(workdata!$H251:$Y251),1,workdata!O251/MAX(workdata!$H251:$Y251)),0)*$H251</f>
        <v>0</v>
      </c>
      <c r="U251" s="217">
        <f>IFERROR(IF(workdata!P251&gt;=0.75*MAX(workdata!$H251:$Y251),1,workdata!P251/MAX(workdata!$H251:$Y251)),0)*$H251</f>
        <v>0</v>
      </c>
      <c r="V251" s="217">
        <f>IFERROR(IF(workdata!Q251&gt;=0.75*MAX(workdata!$H251:$Y251),1,workdata!Q251/MAX(workdata!$H251:$Y251)),0)*$H251</f>
        <v>0</v>
      </c>
      <c r="W251" s="217">
        <f>IFERROR(IF(workdata!R251&gt;=0.75*MAX(workdata!$H251:$Y251),1,workdata!R251/MAX(workdata!$H251:$Y251)),0)*$H251</f>
        <v>0</v>
      </c>
      <c r="X251" s="217">
        <f>IFERROR(IF(workdata!S251&gt;=0.75*MAX(workdata!$H251:$Y251),1,workdata!S251/MAX(workdata!$H251:$Y251)),0)*$H251</f>
        <v>0</v>
      </c>
      <c r="Y251" s="217">
        <f>IFERROR(IF(workdata!T251&gt;=0.75*MAX(workdata!$H251:$Y251),1,workdata!T251/MAX(workdata!$H251:$Y251)),0)*$H251</f>
        <v>0</v>
      </c>
      <c r="Z251" s="217">
        <f>IFERROR(IF(workdata!U251&gt;=0.75*MAX(workdata!$H251:$Y251),1,workdata!U251/MAX(workdata!$H251:$Y251)),0)*$H251</f>
        <v>0</v>
      </c>
      <c r="AA251" s="217">
        <f>IFERROR(IF(workdata!V251&gt;=0.75*MAX(workdata!$H251:$Y251),1,workdata!V251/MAX(workdata!$H251:$Y251)),0)*$H251</f>
        <v>0</v>
      </c>
      <c r="AB251" s="217">
        <f>IFERROR(IF(workdata!W251&gt;=0.75*MAX(workdata!$H251:$Y251),1,workdata!W251/MAX(workdata!$H251:$Y251)),0)*$H251</f>
        <v>0</v>
      </c>
      <c r="AC251" s="217">
        <f>IFERROR(IF(workdata!X251&gt;=0.75*MAX(workdata!$H251:$Y251),1,workdata!X251/MAX(workdata!$H251:$Y251)),0)*$H251</f>
        <v>0</v>
      </c>
      <c r="AD251" s="217">
        <f>IFERROR(IF(workdata!Y251&gt;=0.75*MAX(workdata!$H251:$Y251),1,workdata!Y251/MAX(workdata!$H251:$Y251)),0)*$H251</f>
        <v>0</v>
      </c>
    </row>
    <row r="252" spans="1:31" x14ac:dyDescent="0.25">
      <c r="A252" s="1">
        <f>workdata!A252</f>
        <v>45484.291666666664</v>
      </c>
      <c r="B252">
        <f t="shared" si="19"/>
        <v>2024</v>
      </c>
      <c r="C252">
        <f t="shared" si="20"/>
        <v>7</v>
      </c>
      <c r="D252">
        <f t="shared" si="18"/>
        <v>11</v>
      </c>
      <c r="E252">
        <v>1000</v>
      </c>
      <c r="F252">
        <v>49890</v>
      </c>
      <c r="G252">
        <f>workdata!B252</f>
        <v>0</v>
      </c>
      <c r="H252">
        <f t="shared" si="21"/>
        <v>0</v>
      </c>
      <c r="I252" s="217">
        <f>IFERROR(workdata!B252*1000*AUX!H252/(AUX!K252*50000),0)</f>
        <v>0</v>
      </c>
      <c r="J252" s="218">
        <f t="shared" si="22"/>
        <v>0</v>
      </c>
      <c r="K252" s="222">
        <f>AVERAGE(workdata!C252:F252)</f>
        <v>19.051749999999998</v>
      </c>
      <c r="L252" s="3">
        <f t="shared" si="23"/>
        <v>0</v>
      </c>
      <c r="M252" s="217">
        <f>IFERROR(IF(workdata!H252&gt;=0.75*MAX(workdata!$H252:$Y252),1,workdata!H252/MAX(workdata!$H252:$Y252)),0)*$H252</f>
        <v>0</v>
      </c>
      <c r="N252" s="217">
        <f>IFERROR(IF(workdata!I252&gt;=0.75*MAX(workdata!$H252:$Y252),1,workdata!I252/MAX(workdata!$H252:$Y252)),0)*$H252</f>
        <v>0</v>
      </c>
      <c r="O252" s="217">
        <f>IFERROR(IF(workdata!J252&gt;=0.75*MAX(workdata!$H252:$Y252),1,workdata!J252/MAX(workdata!$H252:$Y252)),0)*$H252</f>
        <v>0</v>
      </c>
      <c r="P252" s="217">
        <f>IFERROR(IF(workdata!K252&gt;=0.75*MAX(workdata!$H252:$Y252),1,workdata!K252/MAX(workdata!$H252:$Y252)),0)*$H252</f>
        <v>0</v>
      </c>
      <c r="Q252" s="217">
        <f>IFERROR(IF(workdata!L252&gt;=0.75*MAX(workdata!$H252:$Y252),1,workdata!L252/MAX(workdata!$H252:$Y252)),0)*$H252</f>
        <v>0</v>
      </c>
      <c r="R252" s="217">
        <f>IFERROR(IF(workdata!M252&gt;=0.75*MAX(workdata!$H252:$Y252),1,workdata!M252/MAX(workdata!$H252:$Y252)),0)*$H252</f>
        <v>0</v>
      </c>
      <c r="S252" s="217">
        <f>IFERROR(IF(workdata!N252&gt;=0.75*MAX(workdata!$H252:$Y252),1,workdata!N252/MAX(workdata!$H252:$Y252)),0)*$H252</f>
        <v>0</v>
      </c>
      <c r="T252" s="217">
        <f>IFERROR(IF(workdata!O252&gt;=0.75*MAX(workdata!$H252:$Y252),1,workdata!O252/MAX(workdata!$H252:$Y252)),0)*$H252</f>
        <v>0</v>
      </c>
      <c r="U252" s="217">
        <f>IFERROR(IF(workdata!P252&gt;=0.75*MAX(workdata!$H252:$Y252),1,workdata!P252/MAX(workdata!$H252:$Y252)),0)*$H252</f>
        <v>0</v>
      </c>
      <c r="V252" s="217">
        <f>IFERROR(IF(workdata!Q252&gt;=0.75*MAX(workdata!$H252:$Y252),1,workdata!Q252/MAX(workdata!$H252:$Y252)),0)*$H252</f>
        <v>0</v>
      </c>
      <c r="W252" s="217">
        <f>IFERROR(IF(workdata!R252&gt;=0.75*MAX(workdata!$H252:$Y252),1,workdata!R252/MAX(workdata!$H252:$Y252)),0)*$H252</f>
        <v>0</v>
      </c>
      <c r="X252" s="217">
        <f>IFERROR(IF(workdata!S252&gt;=0.75*MAX(workdata!$H252:$Y252),1,workdata!S252/MAX(workdata!$H252:$Y252)),0)*$H252</f>
        <v>0</v>
      </c>
      <c r="Y252" s="217">
        <f>IFERROR(IF(workdata!T252&gt;=0.75*MAX(workdata!$H252:$Y252),1,workdata!T252/MAX(workdata!$H252:$Y252)),0)*$H252</f>
        <v>0</v>
      </c>
      <c r="Z252" s="217">
        <f>IFERROR(IF(workdata!U252&gt;=0.75*MAX(workdata!$H252:$Y252),1,workdata!U252/MAX(workdata!$H252:$Y252)),0)*$H252</f>
        <v>0</v>
      </c>
      <c r="AA252" s="217">
        <f>IFERROR(IF(workdata!V252&gt;=0.75*MAX(workdata!$H252:$Y252),1,workdata!V252/MAX(workdata!$H252:$Y252)),0)*$H252</f>
        <v>0</v>
      </c>
      <c r="AB252" s="217">
        <f>IFERROR(IF(workdata!W252&gt;=0.75*MAX(workdata!$H252:$Y252),1,workdata!W252/MAX(workdata!$H252:$Y252)),0)*$H252</f>
        <v>0</v>
      </c>
      <c r="AC252" s="217">
        <f>IFERROR(IF(workdata!X252&gt;=0.75*MAX(workdata!$H252:$Y252),1,workdata!X252/MAX(workdata!$H252:$Y252)),0)*$H252</f>
        <v>0</v>
      </c>
      <c r="AD252" s="217">
        <f>IFERROR(IF(workdata!Y252&gt;=0.75*MAX(workdata!$H252:$Y252),1,workdata!Y252/MAX(workdata!$H252:$Y252)),0)*$H252</f>
        <v>0</v>
      </c>
    </row>
    <row r="253" spans="1:31" x14ac:dyDescent="0.25">
      <c r="A253" s="1">
        <f>workdata!A253</f>
        <v>45484.333333333336</v>
      </c>
      <c r="B253">
        <f t="shared" si="19"/>
        <v>2024</v>
      </c>
      <c r="C253">
        <f t="shared" si="20"/>
        <v>7</v>
      </c>
      <c r="D253">
        <f t="shared" si="18"/>
        <v>11</v>
      </c>
      <c r="E253">
        <v>1000</v>
      </c>
      <c r="F253">
        <v>49890</v>
      </c>
      <c r="G253">
        <f>workdata!B253</f>
        <v>11141</v>
      </c>
      <c r="H253">
        <f t="shared" si="21"/>
        <v>1</v>
      </c>
      <c r="I253" s="217">
        <f>IFERROR(workdata!B253*1000*AUX!H253/(AUX!K253*50000),0)</f>
        <v>0.90443592496453407</v>
      </c>
      <c r="J253" s="218">
        <f t="shared" si="22"/>
        <v>1</v>
      </c>
      <c r="K253" s="222">
        <f>AVERAGE(workdata!C253:F253)</f>
        <v>246.36349999999999</v>
      </c>
      <c r="L253" s="3">
        <f t="shared" si="23"/>
        <v>222.81999999999996</v>
      </c>
      <c r="M253" s="217">
        <f>IFERROR(IF(workdata!H253&gt;=0.75*MAX(workdata!$H253:$Y253),1,workdata!H253/MAX(workdata!$H253:$Y253)),0)*$H253</f>
        <v>1</v>
      </c>
      <c r="N253" s="217">
        <f>IFERROR(IF(workdata!I253&gt;=0.75*MAX(workdata!$H253:$Y253),1,workdata!I253/MAX(workdata!$H253:$Y253)),0)*$H253</f>
        <v>1</v>
      </c>
      <c r="O253" s="217">
        <f>IFERROR(IF(workdata!J253&gt;=0.75*MAX(workdata!$H253:$Y253),1,workdata!J253/MAX(workdata!$H253:$Y253)),0)*$H253</f>
        <v>1</v>
      </c>
      <c r="P253" s="217">
        <f>IFERROR(IF(workdata!K253&gt;=0.75*MAX(workdata!$H253:$Y253),1,workdata!K253/MAX(workdata!$H253:$Y253)),0)*$H253</f>
        <v>1</v>
      </c>
      <c r="Q253" s="217">
        <f>IFERROR(IF(workdata!L253&gt;=0.75*MAX(workdata!$H253:$Y253),1,workdata!L253/MAX(workdata!$H253:$Y253)),0)*$H253</f>
        <v>1</v>
      </c>
      <c r="R253" s="217">
        <f>IFERROR(IF(workdata!M253&gt;=0.75*MAX(workdata!$H253:$Y253),1,workdata!M253/MAX(workdata!$H253:$Y253)),0)*$H253</f>
        <v>1</v>
      </c>
      <c r="S253" s="217">
        <f>IFERROR(IF(workdata!N253&gt;=0.75*MAX(workdata!$H253:$Y253),1,workdata!N253/MAX(workdata!$H253:$Y253)),0)*$H253</f>
        <v>1</v>
      </c>
      <c r="T253" s="217">
        <f>IFERROR(IF(workdata!O253&gt;=0.75*MAX(workdata!$H253:$Y253),1,workdata!O253/MAX(workdata!$H253:$Y253)),0)*$H253</f>
        <v>1</v>
      </c>
      <c r="U253" s="217">
        <f>IFERROR(IF(workdata!P253&gt;=0.75*MAX(workdata!$H253:$Y253),1,workdata!P253/MAX(workdata!$H253:$Y253)),0)*$H253</f>
        <v>1</v>
      </c>
      <c r="V253" s="217">
        <f>IFERROR(IF(workdata!Q253&gt;=0.75*MAX(workdata!$H253:$Y253),1,workdata!Q253/MAX(workdata!$H253:$Y253)),0)*$H253</f>
        <v>1</v>
      </c>
      <c r="W253" s="217">
        <f>IFERROR(IF(workdata!R253&gt;=0.75*MAX(workdata!$H253:$Y253),1,workdata!R253/MAX(workdata!$H253:$Y253)),0)*$H253</f>
        <v>1</v>
      </c>
      <c r="X253" s="217">
        <f>IFERROR(IF(workdata!S253&gt;=0.75*MAX(workdata!$H253:$Y253),1,workdata!S253/MAX(workdata!$H253:$Y253)),0)*$H253</f>
        <v>1</v>
      </c>
      <c r="Y253" s="217">
        <f>IFERROR(IF(workdata!T253&gt;=0.75*MAX(workdata!$H253:$Y253),1,workdata!T253/MAX(workdata!$H253:$Y253)),0)*$H253</f>
        <v>1</v>
      </c>
      <c r="Z253" s="217">
        <f>IFERROR(IF(workdata!U253&gt;=0.75*MAX(workdata!$H253:$Y253),1,workdata!U253/MAX(workdata!$H253:$Y253)),0)*$H253</f>
        <v>1</v>
      </c>
      <c r="AA253" s="217">
        <f>IFERROR(IF(workdata!V253&gt;=0.75*MAX(workdata!$H253:$Y253),1,workdata!V253/MAX(workdata!$H253:$Y253)),0)*$H253</f>
        <v>1</v>
      </c>
      <c r="AB253" s="217">
        <f>IFERROR(IF(workdata!W253&gt;=0.75*MAX(workdata!$H253:$Y253),1,workdata!W253/MAX(workdata!$H253:$Y253)),0)*$H253</f>
        <v>1</v>
      </c>
      <c r="AC253" s="217">
        <f>IFERROR(IF(workdata!X253&gt;=0.75*MAX(workdata!$H253:$Y253),1,workdata!X253/MAX(workdata!$H253:$Y253)),0)*$H253</f>
        <v>1</v>
      </c>
      <c r="AD253" s="217">
        <f>IFERROR(IF(workdata!Y253&gt;=0.75*MAX(workdata!$H253:$Y253),1,workdata!Y253/MAX(workdata!$H253:$Y253)),0)*$H253</f>
        <v>1</v>
      </c>
    </row>
    <row r="254" spans="1:31" x14ac:dyDescent="0.25">
      <c r="A254" s="1">
        <f>workdata!A254</f>
        <v>45484.375</v>
      </c>
      <c r="B254">
        <f t="shared" si="19"/>
        <v>2024</v>
      </c>
      <c r="C254">
        <f t="shared" si="20"/>
        <v>7</v>
      </c>
      <c r="D254">
        <f t="shared" si="18"/>
        <v>11</v>
      </c>
      <c r="E254">
        <v>1000</v>
      </c>
      <c r="F254">
        <v>49890</v>
      </c>
      <c r="G254">
        <f>workdata!B254</f>
        <v>29282</v>
      </c>
      <c r="H254">
        <f t="shared" si="21"/>
        <v>1</v>
      </c>
      <c r="I254" s="217">
        <f>IFERROR(workdata!B254*1000*AUX!H254/(AUX!K254*50000),0)</f>
        <v>0.86209390161009625</v>
      </c>
      <c r="J254" s="218">
        <f t="shared" si="22"/>
        <v>1</v>
      </c>
      <c r="K254" s="222">
        <f>AVERAGE(workdata!C254:F254)</f>
        <v>679.32275000000004</v>
      </c>
      <c r="L254" s="3">
        <f t="shared" si="23"/>
        <v>585.6400000000001</v>
      </c>
      <c r="M254" s="217">
        <f>IFERROR(IF(workdata!H254&gt;=0.75*MAX(workdata!$H254:$Y254),1,workdata!H254/MAX(workdata!$H254:$Y254)),0)*$H254</f>
        <v>1</v>
      </c>
      <c r="N254" s="217">
        <f>IFERROR(IF(workdata!I254&gt;=0.75*MAX(workdata!$H254:$Y254),1,workdata!I254/MAX(workdata!$H254:$Y254)),0)*$H254</f>
        <v>1</v>
      </c>
      <c r="O254" s="217">
        <f>IFERROR(IF(workdata!J254&gt;=0.75*MAX(workdata!$H254:$Y254),1,workdata!J254/MAX(workdata!$H254:$Y254)),0)*$H254</f>
        <v>1</v>
      </c>
      <c r="P254" s="217">
        <f>IFERROR(IF(workdata!K254&gt;=0.75*MAX(workdata!$H254:$Y254),1,workdata!K254/MAX(workdata!$H254:$Y254)),0)*$H254</f>
        <v>1</v>
      </c>
      <c r="Q254" s="217">
        <f>IFERROR(IF(workdata!L254&gt;=0.75*MAX(workdata!$H254:$Y254),1,workdata!L254/MAX(workdata!$H254:$Y254)),0)*$H254</f>
        <v>1</v>
      </c>
      <c r="R254" s="217">
        <f>IFERROR(IF(workdata!M254&gt;=0.75*MAX(workdata!$H254:$Y254),1,workdata!M254/MAX(workdata!$H254:$Y254)),0)*$H254</f>
        <v>1</v>
      </c>
      <c r="S254" s="217">
        <f>IFERROR(IF(workdata!N254&gt;=0.75*MAX(workdata!$H254:$Y254),1,workdata!N254/MAX(workdata!$H254:$Y254)),0)*$H254</f>
        <v>1</v>
      </c>
      <c r="T254" s="217">
        <f>IFERROR(IF(workdata!O254&gt;=0.75*MAX(workdata!$H254:$Y254),1,workdata!O254/MAX(workdata!$H254:$Y254)),0)*$H254</f>
        <v>1</v>
      </c>
      <c r="U254" s="217">
        <f>IFERROR(IF(workdata!P254&gt;=0.75*MAX(workdata!$H254:$Y254),1,workdata!P254/MAX(workdata!$H254:$Y254)),0)*$H254</f>
        <v>1</v>
      </c>
      <c r="V254" s="217">
        <f>IFERROR(IF(workdata!Q254&gt;=0.75*MAX(workdata!$H254:$Y254),1,workdata!Q254/MAX(workdata!$H254:$Y254)),0)*$H254</f>
        <v>1</v>
      </c>
      <c r="W254" s="217">
        <f>IFERROR(IF(workdata!R254&gt;=0.75*MAX(workdata!$H254:$Y254),1,workdata!R254/MAX(workdata!$H254:$Y254)),0)*$H254</f>
        <v>1</v>
      </c>
      <c r="X254" s="217">
        <f>IFERROR(IF(workdata!S254&gt;=0.75*MAX(workdata!$H254:$Y254),1,workdata!S254/MAX(workdata!$H254:$Y254)),0)*$H254</f>
        <v>1</v>
      </c>
      <c r="Y254" s="217">
        <f>IFERROR(IF(workdata!T254&gt;=0.75*MAX(workdata!$H254:$Y254),1,workdata!T254/MAX(workdata!$H254:$Y254)),0)*$H254</f>
        <v>1</v>
      </c>
      <c r="Z254" s="217">
        <f>IFERROR(IF(workdata!U254&gt;=0.75*MAX(workdata!$H254:$Y254),1,workdata!U254/MAX(workdata!$H254:$Y254)),0)*$H254</f>
        <v>1</v>
      </c>
      <c r="AA254" s="217">
        <f>IFERROR(IF(workdata!V254&gt;=0.75*MAX(workdata!$H254:$Y254),1,workdata!V254/MAX(workdata!$H254:$Y254)),0)*$H254</f>
        <v>1</v>
      </c>
      <c r="AB254" s="217">
        <f>IFERROR(IF(workdata!W254&gt;=0.75*MAX(workdata!$H254:$Y254),1,workdata!W254/MAX(workdata!$H254:$Y254)),0)*$H254</f>
        <v>1</v>
      </c>
      <c r="AC254" s="217">
        <f>IFERROR(IF(workdata!X254&gt;=0.75*MAX(workdata!$H254:$Y254),1,workdata!X254/MAX(workdata!$H254:$Y254)),0)*$H254</f>
        <v>1</v>
      </c>
      <c r="AD254" s="217">
        <f>IFERROR(IF(workdata!Y254&gt;=0.75*MAX(workdata!$H254:$Y254),1,workdata!Y254/MAX(workdata!$H254:$Y254)),0)*$H254</f>
        <v>1</v>
      </c>
      <c r="AE254" t="s">
        <v>407</v>
      </c>
    </row>
    <row r="255" spans="1:31" x14ac:dyDescent="0.25">
      <c r="A255" s="1">
        <f>workdata!A255</f>
        <v>45484.416666666664</v>
      </c>
      <c r="B255">
        <f t="shared" si="19"/>
        <v>2024</v>
      </c>
      <c r="C255">
        <f t="shared" si="20"/>
        <v>7</v>
      </c>
      <c r="D255">
        <f t="shared" si="18"/>
        <v>11</v>
      </c>
      <c r="E255">
        <v>1000</v>
      </c>
      <c r="F255">
        <v>49890</v>
      </c>
      <c r="G255">
        <f>workdata!B255</f>
        <v>35585</v>
      </c>
      <c r="H255">
        <f t="shared" si="21"/>
        <v>1</v>
      </c>
      <c r="I255" s="217">
        <f>IFERROR(workdata!B255*1000*AUX!H255/(AUX!K255*50000),0)</f>
        <v>0.83014147222679879</v>
      </c>
      <c r="J255" s="218">
        <f t="shared" si="22"/>
        <v>1</v>
      </c>
      <c r="K255" s="222">
        <f>AVERAGE(workdata!C255:F255)</f>
        <v>857.32375000000002</v>
      </c>
      <c r="L255" s="3">
        <f t="shared" si="23"/>
        <v>711.7</v>
      </c>
      <c r="M255" s="217">
        <f>IFERROR(IF(workdata!H255&gt;=0.75*MAX(workdata!$H255:$Y255),1,workdata!H255/MAX(workdata!$H255:$Y255)),0)*$H255</f>
        <v>1</v>
      </c>
      <c r="N255" s="217">
        <f>IFERROR(IF(workdata!I255&gt;=0.75*MAX(workdata!$H255:$Y255),1,workdata!I255/MAX(workdata!$H255:$Y255)),0)*$H255</f>
        <v>1</v>
      </c>
      <c r="O255" s="217">
        <f>IFERROR(IF(workdata!J255&gt;=0.75*MAX(workdata!$H255:$Y255),1,workdata!J255/MAX(workdata!$H255:$Y255)),0)*$H255</f>
        <v>1</v>
      </c>
      <c r="P255" s="217">
        <f>IFERROR(IF(workdata!K255&gt;=0.75*MAX(workdata!$H255:$Y255),1,workdata!K255/MAX(workdata!$H255:$Y255)),0)*$H255</f>
        <v>1</v>
      </c>
      <c r="Q255" s="217">
        <f>IFERROR(IF(workdata!L255&gt;=0.75*MAX(workdata!$H255:$Y255),1,workdata!L255/MAX(workdata!$H255:$Y255)),0)*$H255</f>
        <v>1</v>
      </c>
      <c r="R255" s="217">
        <f>IFERROR(IF(workdata!M255&gt;=0.75*MAX(workdata!$H255:$Y255),1,workdata!M255/MAX(workdata!$H255:$Y255)),0)*$H255</f>
        <v>1</v>
      </c>
      <c r="S255" s="217">
        <f>IFERROR(IF(workdata!N255&gt;=0.75*MAX(workdata!$H255:$Y255),1,workdata!N255/MAX(workdata!$H255:$Y255)),0)*$H255</f>
        <v>1</v>
      </c>
      <c r="T255" s="217">
        <f>IFERROR(IF(workdata!O255&gt;=0.75*MAX(workdata!$H255:$Y255),1,workdata!O255/MAX(workdata!$H255:$Y255)),0)*$H255</f>
        <v>1</v>
      </c>
      <c r="U255" s="217">
        <f>IFERROR(IF(workdata!P255&gt;=0.75*MAX(workdata!$H255:$Y255),1,workdata!P255/MAX(workdata!$H255:$Y255)),0)*$H255</f>
        <v>1</v>
      </c>
      <c r="V255" s="217">
        <f>IFERROR(IF(workdata!Q255&gt;=0.75*MAX(workdata!$H255:$Y255),1,workdata!Q255/MAX(workdata!$H255:$Y255)),0)*$H255</f>
        <v>1</v>
      </c>
      <c r="W255" s="217">
        <f>IFERROR(IF(workdata!R255&gt;=0.75*MAX(workdata!$H255:$Y255),1,workdata!R255/MAX(workdata!$H255:$Y255)),0)*$H255</f>
        <v>1</v>
      </c>
      <c r="X255" s="217">
        <f>IFERROR(IF(workdata!S255&gt;=0.75*MAX(workdata!$H255:$Y255),1,workdata!S255/MAX(workdata!$H255:$Y255)),0)*$H255</f>
        <v>1</v>
      </c>
      <c r="Y255" s="217">
        <f>IFERROR(IF(workdata!T255&gt;=0.75*MAX(workdata!$H255:$Y255),1,workdata!T255/MAX(workdata!$H255:$Y255)),0)*$H255</f>
        <v>1</v>
      </c>
      <c r="Z255" s="217">
        <f>IFERROR(IF(workdata!U255&gt;=0.75*MAX(workdata!$H255:$Y255),1,workdata!U255/MAX(workdata!$H255:$Y255)),0)*$H255</f>
        <v>1</v>
      </c>
      <c r="AA255" s="217">
        <f>IFERROR(IF(workdata!V255&gt;=0.75*MAX(workdata!$H255:$Y255),1,workdata!V255/MAX(workdata!$H255:$Y255)),0)*$H255</f>
        <v>1</v>
      </c>
      <c r="AB255" s="217">
        <f>IFERROR(IF(workdata!W255&gt;=0.75*MAX(workdata!$H255:$Y255),1,workdata!W255/MAX(workdata!$H255:$Y255)),0)*$H255</f>
        <v>1</v>
      </c>
      <c r="AC255" s="217">
        <f>IFERROR(IF(workdata!X255&gt;=0.75*MAX(workdata!$H255:$Y255),1,workdata!X255/MAX(workdata!$H255:$Y255)),0)*$H255</f>
        <v>1</v>
      </c>
      <c r="AD255" s="217">
        <f>IFERROR(IF(workdata!Y255&gt;=0.75*MAX(workdata!$H255:$Y255),1,workdata!Y255/MAX(workdata!$H255:$Y255)),0)*$H255</f>
        <v>1</v>
      </c>
      <c r="AE255" t="s">
        <v>407</v>
      </c>
    </row>
    <row r="256" spans="1:31" x14ac:dyDescent="0.25">
      <c r="A256" s="1">
        <f>workdata!A256</f>
        <v>45484.458333333336</v>
      </c>
      <c r="B256">
        <f t="shared" si="19"/>
        <v>2024</v>
      </c>
      <c r="C256">
        <f t="shared" si="20"/>
        <v>7</v>
      </c>
      <c r="D256">
        <f t="shared" si="18"/>
        <v>11</v>
      </c>
      <c r="E256">
        <v>1000</v>
      </c>
      <c r="F256">
        <v>49890</v>
      </c>
      <c r="G256">
        <f>workdata!B256</f>
        <v>38595</v>
      </c>
      <c r="H256">
        <f t="shared" si="21"/>
        <v>1</v>
      </c>
      <c r="I256" s="217">
        <f>IFERROR(workdata!B256*1000*AUX!H256/(AUX!K256*50000),0)</f>
        <v>0.83378925838771578</v>
      </c>
      <c r="J256" s="218">
        <f t="shared" si="22"/>
        <v>1</v>
      </c>
      <c r="K256" s="222">
        <f>AVERAGE(workdata!C256:F256)</f>
        <v>925.77350000000001</v>
      </c>
      <c r="L256" s="3">
        <f t="shared" si="23"/>
        <v>771.9</v>
      </c>
      <c r="M256" s="217">
        <f>IFERROR(IF(workdata!H256&gt;=0.75*MAX(workdata!$H256:$Y256),1,workdata!H256/MAX(workdata!$H256:$Y256)),0)*$H256</f>
        <v>1</v>
      </c>
      <c r="N256" s="217">
        <f>IFERROR(IF(workdata!I256&gt;=0.75*MAX(workdata!$H256:$Y256),1,workdata!I256/MAX(workdata!$H256:$Y256)),0)*$H256</f>
        <v>1</v>
      </c>
      <c r="O256" s="217">
        <f>IFERROR(IF(workdata!J256&gt;=0.75*MAX(workdata!$H256:$Y256),1,workdata!J256/MAX(workdata!$H256:$Y256)),0)*$H256</f>
        <v>1</v>
      </c>
      <c r="P256" s="217">
        <f>IFERROR(IF(workdata!K256&gt;=0.75*MAX(workdata!$H256:$Y256),1,workdata!K256/MAX(workdata!$H256:$Y256)),0)*$H256</f>
        <v>1</v>
      </c>
      <c r="Q256" s="217">
        <f>IFERROR(IF(workdata!L256&gt;=0.75*MAX(workdata!$H256:$Y256),1,workdata!L256/MAX(workdata!$H256:$Y256)),0)*$H256</f>
        <v>1</v>
      </c>
      <c r="R256" s="217">
        <f>IFERROR(IF(workdata!M256&gt;=0.75*MAX(workdata!$H256:$Y256),1,workdata!M256/MAX(workdata!$H256:$Y256)),0)*$H256</f>
        <v>1</v>
      </c>
      <c r="S256" s="217">
        <f>IFERROR(IF(workdata!N256&gt;=0.75*MAX(workdata!$H256:$Y256),1,workdata!N256/MAX(workdata!$H256:$Y256)),0)*$H256</f>
        <v>1</v>
      </c>
      <c r="T256" s="217">
        <f>IFERROR(IF(workdata!O256&gt;=0.75*MAX(workdata!$H256:$Y256),1,workdata!O256/MAX(workdata!$H256:$Y256)),0)*$H256</f>
        <v>1</v>
      </c>
      <c r="U256" s="217">
        <f>IFERROR(IF(workdata!P256&gt;=0.75*MAX(workdata!$H256:$Y256),1,workdata!P256/MAX(workdata!$H256:$Y256)),0)*$H256</f>
        <v>1</v>
      </c>
      <c r="V256" s="217">
        <f>IFERROR(IF(workdata!Q256&gt;=0.75*MAX(workdata!$H256:$Y256),1,workdata!Q256/MAX(workdata!$H256:$Y256)),0)*$H256</f>
        <v>1</v>
      </c>
      <c r="W256" s="217">
        <f>IFERROR(IF(workdata!R256&gt;=0.75*MAX(workdata!$H256:$Y256),1,workdata!R256/MAX(workdata!$H256:$Y256)),0)*$H256</f>
        <v>1</v>
      </c>
      <c r="X256" s="217">
        <f>IFERROR(IF(workdata!S256&gt;=0.75*MAX(workdata!$H256:$Y256),1,workdata!S256/MAX(workdata!$H256:$Y256)),0)*$H256</f>
        <v>1</v>
      </c>
      <c r="Y256" s="217">
        <f>IFERROR(IF(workdata!T256&gt;=0.75*MAX(workdata!$H256:$Y256),1,workdata!T256/MAX(workdata!$H256:$Y256)),0)*$H256</f>
        <v>1</v>
      </c>
      <c r="Z256" s="217">
        <f>IFERROR(IF(workdata!U256&gt;=0.75*MAX(workdata!$H256:$Y256),1,workdata!U256/MAX(workdata!$H256:$Y256)),0)*$H256</f>
        <v>1</v>
      </c>
      <c r="AA256" s="217">
        <f>IFERROR(IF(workdata!V256&gt;=0.75*MAX(workdata!$H256:$Y256),1,workdata!V256/MAX(workdata!$H256:$Y256)),0)*$H256</f>
        <v>1</v>
      </c>
      <c r="AB256" s="217">
        <f>IFERROR(IF(workdata!W256&gt;=0.75*MAX(workdata!$H256:$Y256),1,workdata!W256/MAX(workdata!$H256:$Y256)),0)*$H256</f>
        <v>1</v>
      </c>
      <c r="AC256" s="217">
        <f>IFERROR(IF(workdata!X256&gt;=0.75*MAX(workdata!$H256:$Y256),1,workdata!X256/MAX(workdata!$H256:$Y256)),0)*$H256</f>
        <v>1</v>
      </c>
      <c r="AD256" s="217">
        <f>IFERROR(IF(workdata!Y256&gt;=0.75*MAX(workdata!$H256:$Y256),1,workdata!Y256/MAX(workdata!$H256:$Y256)),0)*$H256</f>
        <v>1</v>
      </c>
      <c r="AE256" t="s">
        <v>407</v>
      </c>
    </row>
    <row r="257" spans="1:31" x14ac:dyDescent="0.25">
      <c r="A257" s="1">
        <f>workdata!A257</f>
        <v>45484.5</v>
      </c>
      <c r="B257">
        <f t="shared" si="19"/>
        <v>2024</v>
      </c>
      <c r="C257">
        <f t="shared" si="20"/>
        <v>7</v>
      </c>
      <c r="D257">
        <f t="shared" si="18"/>
        <v>11</v>
      </c>
      <c r="E257">
        <v>1000</v>
      </c>
      <c r="F257">
        <v>49890</v>
      </c>
      <c r="G257">
        <f>workdata!B257</f>
        <v>38825</v>
      </c>
      <c r="H257">
        <f t="shared" si="21"/>
        <v>1</v>
      </c>
      <c r="I257" s="217">
        <f>IFERROR(workdata!B257*1000*AUX!H257/(AUX!K257*50000),0)</f>
        <v>0.82118737454816182</v>
      </c>
      <c r="J257" s="218">
        <f t="shared" si="22"/>
        <v>1</v>
      </c>
      <c r="K257" s="222">
        <f>AVERAGE(workdata!C257:F257)</f>
        <v>945.58199999999999</v>
      </c>
      <c r="L257" s="3">
        <f t="shared" si="23"/>
        <v>776.5</v>
      </c>
      <c r="M257" s="217">
        <f>IFERROR(IF(workdata!H257&gt;=0.75*MAX(workdata!$H257:$Y257),1,workdata!H257/MAX(workdata!$H257:$Y257)),0)*$H257</f>
        <v>1</v>
      </c>
      <c r="N257" s="217">
        <f>IFERROR(IF(workdata!I257&gt;=0.75*MAX(workdata!$H257:$Y257),1,workdata!I257/MAX(workdata!$H257:$Y257)),0)*$H257</f>
        <v>1</v>
      </c>
      <c r="O257" s="217">
        <f>IFERROR(IF(workdata!J257&gt;=0.75*MAX(workdata!$H257:$Y257),1,workdata!J257/MAX(workdata!$H257:$Y257)),0)*$H257</f>
        <v>1</v>
      </c>
      <c r="P257" s="217">
        <f>IFERROR(IF(workdata!K257&gt;=0.75*MAX(workdata!$H257:$Y257),1,workdata!K257/MAX(workdata!$H257:$Y257)),0)*$H257</f>
        <v>1</v>
      </c>
      <c r="Q257" s="217">
        <f>IFERROR(IF(workdata!L257&gt;=0.75*MAX(workdata!$H257:$Y257),1,workdata!L257/MAX(workdata!$H257:$Y257)),0)*$H257</f>
        <v>1</v>
      </c>
      <c r="R257" s="217">
        <f>IFERROR(IF(workdata!M257&gt;=0.75*MAX(workdata!$H257:$Y257),1,workdata!M257/MAX(workdata!$H257:$Y257)),0)*$H257</f>
        <v>1</v>
      </c>
      <c r="S257" s="217">
        <f>IFERROR(IF(workdata!N257&gt;=0.75*MAX(workdata!$H257:$Y257),1,workdata!N257/MAX(workdata!$H257:$Y257)),0)*$H257</f>
        <v>1</v>
      </c>
      <c r="T257" s="217">
        <f>IFERROR(IF(workdata!O257&gt;=0.75*MAX(workdata!$H257:$Y257),1,workdata!O257/MAX(workdata!$H257:$Y257)),0)*$H257</f>
        <v>1</v>
      </c>
      <c r="U257" s="217">
        <f>IFERROR(IF(workdata!P257&gt;=0.75*MAX(workdata!$H257:$Y257),1,workdata!P257/MAX(workdata!$H257:$Y257)),0)*$H257</f>
        <v>1</v>
      </c>
      <c r="V257" s="217">
        <f>IFERROR(IF(workdata!Q257&gt;=0.75*MAX(workdata!$H257:$Y257),1,workdata!Q257/MAX(workdata!$H257:$Y257)),0)*$H257</f>
        <v>1</v>
      </c>
      <c r="W257" s="217">
        <f>IFERROR(IF(workdata!R257&gt;=0.75*MAX(workdata!$H257:$Y257),1,workdata!R257/MAX(workdata!$H257:$Y257)),0)*$H257</f>
        <v>1</v>
      </c>
      <c r="X257" s="217">
        <f>IFERROR(IF(workdata!S257&gt;=0.75*MAX(workdata!$H257:$Y257),1,workdata!S257/MAX(workdata!$H257:$Y257)),0)*$H257</f>
        <v>1</v>
      </c>
      <c r="Y257" s="217">
        <f>IFERROR(IF(workdata!T257&gt;=0.75*MAX(workdata!$H257:$Y257),1,workdata!T257/MAX(workdata!$H257:$Y257)),0)*$H257</f>
        <v>1</v>
      </c>
      <c r="Z257" s="217">
        <f>IFERROR(IF(workdata!U257&gt;=0.75*MAX(workdata!$H257:$Y257),1,workdata!U257/MAX(workdata!$H257:$Y257)),0)*$H257</f>
        <v>1</v>
      </c>
      <c r="AA257" s="217">
        <f>IFERROR(IF(workdata!V257&gt;=0.75*MAX(workdata!$H257:$Y257),1,workdata!V257/MAX(workdata!$H257:$Y257)),0)*$H257</f>
        <v>1</v>
      </c>
      <c r="AB257" s="217">
        <f>IFERROR(IF(workdata!W257&gt;=0.75*MAX(workdata!$H257:$Y257),1,workdata!W257/MAX(workdata!$H257:$Y257)),0)*$H257</f>
        <v>1</v>
      </c>
      <c r="AC257" s="217">
        <f>IFERROR(IF(workdata!X257&gt;=0.75*MAX(workdata!$H257:$Y257),1,workdata!X257/MAX(workdata!$H257:$Y257)),0)*$H257</f>
        <v>1</v>
      </c>
      <c r="AD257" s="217">
        <f>IFERROR(IF(workdata!Y257&gt;=0.75*MAX(workdata!$H257:$Y257),1,workdata!Y257/MAX(workdata!$H257:$Y257)),0)*$H257</f>
        <v>1</v>
      </c>
      <c r="AE257" t="s">
        <v>407</v>
      </c>
    </row>
    <row r="258" spans="1:31" x14ac:dyDescent="0.25">
      <c r="A258" s="1">
        <f>workdata!A258</f>
        <v>45484.541666666664</v>
      </c>
      <c r="B258">
        <f t="shared" si="19"/>
        <v>2024</v>
      </c>
      <c r="C258">
        <f t="shared" si="20"/>
        <v>7</v>
      </c>
      <c r="D258">
        <f t="shared" si="18"/>
        <v>11</v>
      </c>
      <c r="E258">
        <v>1000</v>
      </c>
      <c r="F258">
        <v>49890</v>
      </c>
      <c r="G258">
        <f>workdata!B258</f>
        <v>40920</v>
      </c>
      <c r="H258">
        <f t="shared" si="21"/>
        <v>1</v>
      </c>
      <c r="I258" s="217">
        <f>IFERROR(workdata!B258*1000*AUX!H258/(AUX!K258*50000),0)</f>
        <v>0.86832223306505052</v>
      </c>
      <c r="J258" s="218">
        <f t="shared" si="22"/>
        <v>1</v>
      </c>
      <c r="K258" s="222">
        <f>AVERAGE(workdata!C258:F258)</f>
        <v>942.50725000000011</v>
      </c>
      <c r="L258" s="3">
        <f t="shared" si="23"/>
        <v>818.4</v>
      </c>
      <c r="M258" s="217">
        <f>IFERROR(IF(workdata!H258&gt;=0.75*MAX(workdata!$H258:$Y258),1,workdata!H258/MAX(workdata!$H258:$Y258)),0)*$H258</f>
        <v>1</v>
      </c>
      <c r="N258" s="217">
        <f>IFERROR(IF(workdata!I258&gt;=0.75*MAX(workdata!$H258:$Y258),1,workdata!I258/MAX(workdata!$H258:$Y258)),0)*$H258</f>
        <v>1</v>
      </c>
      <c r="O258" s="217">
        <f>IFERROR(IF(workdata!J258&gt;=0.75*MAX(workdata!$H258:$Y258),1,workdata!J258/MAX(workdata!$H258:$Y258)),0)*$H258</f>
        <v>1</v>
      </c>
      <c r="P258" s="217">
        <f>IFERROR(IF(workdata!K258&gt;=0.75*MAX(workdata!$H258:$Y258),1,workdata!K258/MAX(workdata!$H258:$Y258)),0)*$H258</f>
        <v>1</v>
      </c>
      <c r="Q258" s="217">
        <f>IFERROR(IF(workdata!L258&gt;=0.75*MAX(workdata!$H258:$Y258),1,workdata!L258/MAX(workdata!$H258:$Y258)),0)*$H258</f>
        <v>1</v>
      </c>
      <c r="R258" s="217">
        <f>IFERROR(IF(workdata!M258&gt;=0.75*MAX(workdata!$H258:$Y258),1,workdata!M258/MAX(workdata!$H258:$Y258)),0)*$H258</f>
        <v>1</v>
      </c>
      <c r="S258" s="217">
        <f>IFERROR(IF(workdata!N258&gt;=0.75*MAX(workdata!$H258:$Y258),1,workdata!N258/MAX(workdata!$H258:$Y258)),0)*$H258</f>
        <v>1</v>
      </c>
      <c r="T258" s="217">
        <f>IFERROR(IF(workdata!O258&gt;=0.75*MAX(workdata!$H258:$Y258),1,workdata!O258/MAX(workdata!$H258:$Y258)),0)*$H258</f>
        <v>1</v>
      </c>
      <c r="U258" s="217">
        <f>IFERROR(IF(workdata!P258&gt;=0.75*MAX(workdata!$H258:$Y258),1,workdata!P258/MAX(workdata!$H258:$Y258)),0)*$H258</f>
        <v>1</v>
      </c>
      <c r="V258" s="217">
        <f>IFERROR(IF(workdata!Q258&gt;=0.75*MAX(workdata!$H258:$Y258),1,workdata!Q258/MAX(workdata!$H258:$Y258)),0)*$H258</f>
        <v>1</v>
      </c>
      <c r="W258" s="217">
        <f>IFERROR(IF(workdata!R258&gt;=0.75*MAX(workdata!$H258:$Y258),1,workdata!R258/MAX(workdata!$H258:$Y258)),0)*$H258</f>
        <v>1</v>
      </c>
      <c r="X258" s="217">
        <f>IFERROR(IF(workdata!S258&gt;=0.75*MAX(workdata!$H258:$Y258),1,workdata!S258/MAX(workdata!$H258:$Y258)),0)*$H258</f>
        <v>1</v>
      </c>
      <c r="Y258" s="217">
        <f>IFERROR(IF(workdata!T258&gt;=0.75*MAX(workdata!$H258:$Y258),1,workdata!T258/MAX(workdata!$H258:$Y258)),0)*$H258</f>
        <v>1</v>
      </c>
      <c r="Z258" s="217">
        <f>IFERROR(IF(workdata!U258&gt;=0.75*MAX(workdata!$H258:$Y258),1,workdata!U258/MAX(workdata!$H258:$Y258)),0)*$H258</f>
        <v>1</v>
      </c>
      <c r="AA258" s="217">
        <f>IFERROR(IF(workdata!V258&gt;=0.75*MAX(workdata!$H258:$Y258),1,workdata!V258/MAX(workdata!$H258:$Y258)),0)*$H258</f>
        <v>1</v>
      </c>
      <c r="AB258" s="217">
        <f>IFERROR(IF(workdata!W258&gt;=0.75*MAX(workdata!$H258:$Y258),1,workdata!W258/MAX(workdata!$H258:$Y258)),0)*$H258</f>
        <v>1</v>
      </c>
      <c r="AC258" s="217">
        <f>IFERROR(IF(workdata!X258&gt;=0.75*MAX(workdata!$H258:$Y258),1,workdata!X258/MAX(workdata!$H258:$Y258)),0)*$H258</f>
        <v>1</v>
      </c>
      <c r="AD258" s="217">
        <f>IFERROR(IF(workdata!Y258&gt;=0.75*MAX(workdata!$H258:$Y258),1,workdata!Y258/MAX(workdata!$H258:$Y258)),0)*$H258</f>
        <v>1</v>
      </c>
      <c r="AE258" t="s">
        <v>407</v>
      </c>
    </row>
    <row r="259" spans="1:31" x14ac:dyDescent="0.25">
      <c r="A259" s="1">
        <f>workdata!A259</f>
        <v>45484.583333333336</v>
      </c>
      <c r="B259">
        <f t="shared" si="19"/>
        <v>2024</v>
      </c>
      <c r="C259">
        <f t="shared" si="20"/>
        <v>7</v>
      </c>
      <c r="D259">
        <f t="shared" si="18"/>
        <v>11</v>
      </c>
      <c r="E259">
        <v>1000</v>
      </c>
      <c r="F259">
        <v>49890</v>
      </c>
      <c r="G259">
        <f>workdata!B259</f>
        <v>41264</v>
      </c>
      <c r="H259">
        <f t="shared" si="21"/>
        <v>1</v>
      </c>
      <c r="I259" s="217">
        <f>IFERROR(workdata!B259*1000*AUX!H259/(AUX!K259*50000),0)</f>
        <v>0.87970445563037025</v>
      </c>
      <c r="J259" s="218">
        <f t="shared" si="22"/>
        <v>1</v>
      </c>
      <c r="K259" s="222">
        <f>AVERAGE(workdata!C259:F259)</f>
        <v>938.13324999999998</v>
      </c>
      <c r="L259" s="3">
        <f t="shared" si="23"/>
        <v>825.28</v>
      </c>
      <c r="M259" s="217">
        <f>IFERROR(IF(workdata!H259&gt;=0.75*MAX(workdata!$H259:$Y259),1,workdata!H259/MAX(workdata!$H259:$Y259)),0)*$H259</f>
        <v>1</v>
      </c>
      <c r="N259" s="217">
        <f>IFERROR(IF(workdata!I259&gt;=0.75*MAX(workdata!$H259:$Y259),1,workdata!I259/MAX(workdata!$H259:$Y259)),0)*$H259</f>
        <v>1</v>
      </c>
      <c r="O259" s="217">
        <f>IFERROR(IF(workdata!J259&gt;=0.75*MAX(workdata!$H259:$Y259),1,workdata!J259/MAX(workdata!$H259:$Y259)),0)*$H259</f>
        <v>1</v>
      </c>
      <c r="P259" s="217">
        <f>IFERROR(IF(workdata!K259&gt;=0.75*MAX(workdata!$H259:$Y259),1,workdata!K259/MAX(workdata!$H259:$Y259)),0)*$H259</f>
        <v>1</v>
      </c>
      <c r="Q259" s="217">
        <f>IFERROR(IF(workdata!L259&gt;=0.75*MAX(workdata!$H259:$Y259),1,workdata!L259/MAX(workdata!$H259:$Y259)),0)*$H259</f>
        <v>1</v>
      </c>
      <c r="R259" s="217">
        <f>IFERROR(IF(workdata!M259&gt;=0.75*MAX(workdata!$H259:$Y259),1,workdata!M259/MAX(workdata!$H259:$Y259)),0)*$H259</f>
        <v>1</v>
      </c>
      <c r="S259" s="217">
        <f>IFERROR(IF(workdata!N259&gt;=0.75*MAX(workdata!$H259:$Y259),1,workdata!N259/MAX(workdata!$H259:$Y259)),0)*$H259</f>
        <v>1</v>
      </c>
      <c r="T259" s="217">
        <f>IFERROR(IF(workdata!O259&gt;=0.75*MAX(workdata!$H259:$Y259),1,workdata!O259/MAX(workdata!$H259:$Y259)),0)*$H259</f>
        <v>1</v>
      </c>
      <c r="U259" s="217">
        <f>IFERROR(IF(workdata!P259&gt;=0.75*MAX(workdata!$H259:$Y259),1,workdata!P259/MAX(workdata!$H259:$Y259)),0)*$H259</f>
        <v>1</v>
      </c>
      <c r="V259" s="217">
        <f>IFERROR(IF(workdata!Q259&gt;=0.75*MAX(workdata!$H259:$Y259),1,workdata!Q259/MAX(workdata!$H259:$Y259)),0)*$H259</f>
        <v>1</v>
      </c>
      <c r="W259" s="217">
        <f>IFERROR(IF(workdata!R259&gt;=0.75*MAX(workdata!$H259:$Y259),1,workdata!R259/MAX(workdata!$H259:$Y259)),0)*$H259</f>
        <v>1</v>
      </c>
      <c r="X259" s="217">
        <f>IFERROR(IF(workdata!S259&gt;=0.75*MAX(workdata!$H259:$Y259),1,workdata!S259/MAX(workdata!$H259:$Y259)),0)*$H259</f>
        <v>1</v>
      </c>
      <c r="Y259" s="217">
        <f>IFERROR(IF(workdata!T259&gt;=0.75*MAX(workdata!$H259:$Y259),1,workdata!T259/MAX(workdata!$H259:$Y259)),0)*$H259</f>
        <v>1</v>
      </c>
      <c r="Z259" s="217">
        <f>IFERROR(IF(workdata!U259&gt;=0.75*MAX(workdata!$H259:$Y259),1,workdata!U259/MAX(workdata!$H259:$Y259)),0)*$H259</f>
        <v>1</v>
      </c>
      <c r="AA259" s="217">
        <f>IFERROR(IF(workdata!V259&gt;=0.75*MAX(workdata!$H259:$Y259),1,workdata!V259/MAX(workdata!$H259:$Y259)),0)*$H259</f>
        <v>1</v>
      </c>
      <c r="AB259" s="217">
        <f>IFERROR(IF(workdata!W259&gt;=0.75*MAX(workdata!$H259:$Y259),1,workdata!W259/MAX(workdata!$H259:$Y259)),0)*$H259</f>
        <v>1</v>
      </c>
      <c r="AC259" s="217">
        <f>IFERROR(IF(workdata!X259&gt;=0.75*MAX(workdata!$H259:$Y259),1,workdata!X259/MAX(workdata!$H259:$Y259)),0)*$H259</f>
        <v>1</v>
      </c>
      <c r="AD259" s="217">
        <f>IFERROR(IF(workdata!Y259&gt;=0.75*MAX(workdata!$H259:$Y259),1,workdata!Y259/MAX(workdata!$H259:$Y259)),0)*$H259</f>
        <v>1</v>
      </c>
      <c r="AE259" t="s">
        <v>407</v>
      </c>
    </row>
    <row r="260" spans="1:31" x14ac:dyDescent="0.25">
      <c r="A260" s="1">
        <f>workdata!A260</f>
        <v>45484.625</v>
      </c>
      <c r="B260">
        <f t="shared" si="19"/>
        <v>2024</v>
      </c>
      <c r="C260">
        <f t="shared" si="20"/>
        <v>7</v>
      </c>
      <c r="D260">
        <f t="shared" si="18"/>
        <v>11</v>
      </c>
      <c r="E260">
        <v>1000</v>
      </c>
      <c r="F260">
        <v>49890</v>
      </c>
      <c r="G260">
        <f>workdata!B260</f>
        <v>40703</v>
      </c>
      <c r="H260">
        <f t="shared" si="21"/>
        <v>1</v>
      </c>
      <c r="I260" s="217">
        <f>IFERROR(workdata!B260*1000*AUX!H260/(AUX!K260*50000),0)</f>
        <v>0.8682007838294058</v>
      </c>
      <c r="J260" s="218">
        <f t="shared" si="22"/>
        <v>1</v>
      </c>
      <c r="K260" s="222">
        <f>AVERAGE(workdata!C260:F260)</f>
        <v>937.64025000000004</v>
      </c>
      <c r="L260" s="3">
        <f t="shared" si="23"/>
        <v>814.06000000000006</v>
      </c>
      <c r="M260" s="217">
        <f>IFERROR(IF(workdata!H260&gt;=0.75*MAX(workdata!$H260:$Y260),1,workdata!H260/MAX(workdata!$H260:$Y260)),0)*$H260</f>
        <v>1</v>
      </c>
      <c r="N260" s="217">
        <f>IFERROR(IF(workdata!I260&gt;=0.75*MAX(workdata!$H260:$Y260),1,workdata!I260/MAX(workdata!$H260:$Y260)),0)*$H260</f>
        <v>1</v>
      </c>
      <c r="O260" s="217">
        <f>IFERROR(IF(workdata!J260&gt;=0.75*MAX(workdata!$H260:$Y260),1,workdata!J260/MAX(workdata!$H260:$Y260)),0)*$H260</f>
        <v>1</v>
      </c>
      <c r="P260" s="217">
        <f>IFERROR(IF(workdata!K260&gt;=0.75*MAX(workdata!$H260:$Y260),1,workdata!K260/MAX(workdata!$H260:$Y260)),0)*$H260</f>
        <v>1</v>
      </c>
      <c r="Q260" s="217">
        <f>IFERROR(IF(workdata!L260&gt;=0.75*MAX(workdata!$H260:$Y260),1,workdata!L260/MAX(workdata!$H260:$Y260)),0)*$H260</f>
        <v>1</v>
      </c>
      <c r="R260" s="217">
        <f>IFERROR(IF(workdata!M260&gt;=0.75*MAX(workdata!$H260:$Y260),1,workdata!M260/MAX(workdata!$H260:$Y260)),0)*$H260</f>
        <v>1</v>
      </c>
      <c r="S260" s="217">
        <f>IFERROR(IF(workdata!N260&gt;=0.75*MAX(workdata!$H260:$Y260),1,workdata!N260/MAX(workdata!$H260:$Y260)),0)*$H260</f>
        <v>1</v>
      </c>
      <c r="T260" s="217">
        <f>IFERROR(IF(workdata!O260&gt;=0.75*MAX(workdata!$H260:$Y260),1,workdata!O260/MAX(workdata!$H260:$Y260)),0)*$H260</f>
        <v>1</v>
      </c>
      <c r="U260" s="217">
        <f>IFERROR(IF(workdata!P260&gt;=0.75*MAX(workdata!$H260:$Y260),1,workdata!P260/MAX(workdata!$H260:$Y260)),0)*$H260</f>
        <v>1</v>
      </c>
      <c r="V260" s="217">
        <f>IFERROR(IF(workdata!Q260&gt;=0.75*MAX(workdata!$H260:$Y260),1,workdata!Q260/MAX(workdata!$H260:$Y260)),0)*$H260</f>
        <v>1</v>
      </c>
      <c r="W260" s="217">
        <f>IFERROR(IF(workdata!R260&gt;=0.75*MAX(workdata!$H260:$Y260),1,workdata!R260/MAX(workdata!$H260:$Y260)),0)*$H260</f>
        <v>1</v>
      </c>
      <c r="X260" s="217">
        <f>IFERROR(IF(workdata!S260&gt;=0.75*MAX(workdata!$H260:$Y260),1,workdata!S260/MAX(workdata!$H260:$Y260)),0)*$H260</f>
        <v>1</v>
      </c>
      <c r="Y260" s="217">
        <f>IFERROR(IF(workdata!T260&gt;=0.75*MAX(workdata!$H260:$Y260),1,workdata!T260/MAX(workdata!$H260:$Y260)),0)*$H260</f>
        <v>1</v>
      </c>
      <c r="Z260" s="217">
        <f>IFERROR(IF(workdata!U260&gt;=0.75*MAX(workdata!$H260:$Y260),1,workdata!U260/MAX(workdata!$H260:$Y260)),0)*$H260</f>
        <v>1</v>
      </c>
      <c r="AA260" s="217">
        <f>IFERROR(IF(workdata!V260&gt;=0.75*MAX(workdata!$H260:$Y260),1,workdata!V260/MAX(workdata!$H260:$Y260)),0)*$H260</f>
        <v>1</v>
      </c>
      <c r="AB260" s="217">
        <f>IFERROR(IF(workdata!W260&gt;=0.75*MAX(workdata!$H260:$Y260),1,workdata!W260/MAX(workdata!$H260:$Y260)),0)*$H260</f>
        <v>1</v>
      </c>
      <c r="AC260" s="217">
        <f>IFERROR(IF(workdata!X260&gt;=0.75*MAX(workdata!$H260:$Y260),1,workdata!X260/MAX(workdata!$H260:$Y260)),0)*$H260</f>
        <v>1</v>
      </c>
      <c r="AD260" s="217">
        <f>IFERROR(IF(workdata!Y260&gt;=0.75*MAX(workdata!$H260:$Y260),1,workdata!Y260/MAX(workdata!$H260:$Y260)),0)*$H260</f>
        <v>1</v>
      </c>
      <c r="AE260" t="s">
        <v>408</v>
      </c>
    </row>
    <row r="261" spans="1:31" x14ac:dyDescent="0.25">
      <c r="A261" s="1">
        <f>workdata!A261</f>
        <v>45484.666666666664</v>
      </c>
      <c r="B261">
        <f t="shared" si="19"/>
        <v>2024</v>
      </c>
      <c r="C261">
        <f t="shared" si="20"/>
        <v>7</v>
      </c>
      <c r="D261">
        <f t="shared" ref="D261:D324" si="24">DAY(A261)</f>
        <v>11</v>
      </c>
      <c r="E261">
        <v>1000</v>
      </c>
      <c r="F261">
        <v>49890</v>
      </c>
      <c r="G261">
        <f>workdata!B261</f>
        <v>39209</v>
      </c>
      <c r="H261">
        <f t="shared" si="21"/>
        <v>1</v>
      </c>
      <c r="I261" s="217">
        <f>IFERROR(workdata!B261*1000*AUX!H261/(AUX!K261*50000),0)</f>
        <v>0.83212451837522539</v>
      </c>
      <c r="J261" s="218">
        <f t="shared" si="22"/>
        <v>1</v>
      </c>
      <c r="K261" s="222">
        <f>AVERAGE(workdata!C261:F261)</f>
        <v>942.38300000000004</v>
      </c>
      <c r="L261" s="3">
        <f t="shared" si="23"/>
        <v>784.18000000000006</v>
      </c>
      <c r="M261" s="217">
        <f>IFERROR(IF(workdata!H261&gt;=0.75*MAX(workdata!$H261:$Y261),1,workdata!H261/MAX(workdata!$H261:$Y261)),0)*$H261</f>
        <v>1</v>
      </c>
      <c r="N261" s="217">
        <f>IFERROR(IF(workdata!I261&gt;=0.75*MAX(workdata!$H261:$Y261),1,workdata!I261/MAX(workdata!$H261:$Y261)),0)*$H261</f>
        <v>1</v>
      </c>
      <c r="O261" s="217">
        <f>IFERROR(IF(workdata!J261&gt;=0.75*MAX(workdata!$H261:$Y261),1,workdata!J261/MAX(workdata!$H261:$Y261)),0)*$H261</f>
        <v>1</v>
      </c>
      <c r="P261" s="217">
        <f>IFERROR(IF(workdata!K261&gt;=0.75*MAX(workdata!$H261:$Y261),1,workdata!K261/MAX(workdata!$H261:$Y261)),0)*$H261</f>
        <v>1</v>
      </c>
      <c r="Q261" s="217">
        <f>IFERROR(IF(workdata!L261&gt;=0.75*MAX(workdata!$H261:$Y261),1,workdata!L261/MAX(workdata!$H261:$Y261)),0)*$H261</f>
        <v>1</v>
      </c>
      <c r="R261" s="217">
        <f>IFERROR(IF(workdata!M261&gt;=0.75*MAX(workdata!$H261:$Y261),1,workdata!M261/MAX(workdata!$H261:$Y261)),0)*$H261</f>
        <v>1</v>
      </c>
      <c r="S261" s="217">
        <f>IFERROR(IF(workdata!N261&gt;=0.75*MAX(workdata!$H261:$Y261),1,workdata!N261/MAX(workdata!$H261:$Y261)),0)*$H261</f>
        <v>1</v>
      </c>
      <c r="T261" s="217">
        <f>IFERROR(IF(workdata!O261&gt;=0.75*MAX(workdata!$H261:$Y261),1,workdata!O261/MAX(workdata!$H261:$Y261)),0)*$H261</f>
        <v>1</v>
      </c>
      <c r="U261" s="217">
        <f>IFERROR(IF(workdata!P261&gt;=0.75*MAX(workdata!$H261:$Y261),1,workdata!P261/MAX(workdata!$H261:$Y261)),0)*$H261</f>
        <v>1</v>
      </c>
      <c r="V261" s="217">
        <f>IFERROR(IF(workdata!Q261&gt;=0.75*MAX(workdata!$H261:$Y261),1,workdata!Q261/MAX(workdata!$H261:$Y261)),0)*$H261</f>
        <v>1</v>
      </c>
      <c r="W261" s="217">
        <f>IFERROR(IF(workdata!R261&gt;=0.75*MAX(workdata!$H261:$Y261),1,workdata!R261/MAX(workdata!$H261:$Y261)),0)*$H261</f>
        <v>1</v>
      </c>
      <c r="X261" s="217">
        <f>IFERROR(IF(workdata!S261&gt;=0.75*MAX(workdata!$H261:$Y261),1,workdata!S261/MAX(workdata!$H261:$Y261)),0)*$H261</f>
        <v>1</v>
      </c>
      <c r="Y261" s="217">
        <f>IFERROR(IF(workdata!T261&gt;=0.75*MAX(workdata!$H261:$Y261),1,workdata!T261/MAX(workdata!$H261:$Y261)),0)*$H261</f>
        <v>1</v>
      </c>
      <c r="Z261" s="217">
        <f>IFERROR(IF(workdata!U261&gt;=0.75*MAX(workdata!$H261:$Y261),1,workdata!U261/MAX(workdata!$H261:$Y261)),0)*$H261</f>
        <v>1</v>
      </c>
      <c r="AA261" s="217">
        <f>IFERROR(IF(workdata!V261&gt;=0.75*MAX(workdata!$H261:$Y261),1,workdata!V261/MAX(workdata!$H261:$Y261)),0)*$H261</f>
        <v>1</v>
      </c>
      <c r="AB261" s="217">
        <f>IFERROR(IF(workdata!W261&gt;=0.75*MAX(workdata!$H261:$Y261),1,workdata!W261/MAX(workdata!$H261:$Y261)),0)*$H261</f>
        <v>1</v>
      </c>
      <c r="AC261" s="217">
        <f>IFERROR(IF(workdata!X261&gt;=0.75*MAX(workdata!$H261:$Y261),1,workdata!X261/MAX(workdata!$H261:$Y261)),0)*$H261</f>
        <v>1</v>
      </c>
      <c r="AD261" s="217">
        <f>IFERROR(IF(workdata!Y261&gt;=0.75*MAX(workdata!$H261:$Y261),1,workdata!Y261/MAX(workdata!$H261:$Y261)),0)*$H261</f>
        <v>1</v>
      </c>
    </row>
    <row r="262" spans="1:31" x14ac:dyDescent="0.25">
      <c r="A262" s="1">
        <f>workdata!A262</f>
        <v>45484.708333333336</v>
      </c>
      <c r="B262">
        <f t="shared" ref="B262:B325" si="25">YEAR(A262)</f>
        <v>2024</v>
      </c>
      <c r="C262">
        <f t="shared" ref="C262:C325" si="26">MONTH(A262)</f>
        <v>7</v>
      </c>
      <c r="D262">
        <f t="shared" si="24"/>
        <v>11</v>
      </c>
      <c r="E262">
        <v>1000</v>
      </c>
      <c r="F262">
        <v>49890</v>
      </c>
      <c r="G262">
        <f>workdata!B262</f>
        <v>40177</v>
      </c>
      <c r="H262">
        <f t="shared" ref="H262:H325" si="27">IF(K262&gt;=100,1,0)</f>
        <v>1</v>
      </c>
      <c r="I262" s="217">
        <f>IFERROR(workdata!B262*1000*AUX!H262/(AUX!K262*50000),0)</f>
        <v>0.86722019578126752</v>
      </c>
      <c r="J262" s="218">
        <f t="shared" ref="J262:J325" si="28">AVERAGE(M262:AD262)</f>
        <v>1</v>
      </c>
      <c r="K262" s="222">
        <f>AVERAGE(workdata!C262:F262)</f>
        <v>926.56974999999989</v>
      </c>
      <c r="L262" s="3">
        <f t="shared" ref="L262:L325" si="29">I262*K262</f>
        <v>803.54</v>
      </c>
      <c r="M262" s="217">
        <f>IFERROR(IF(workdata!H262&gt;=0.75*MAX(workdata!$H262:$Y262),1,workdata!H262/MAX(workdata!$H262:$Y262)),0)*$H262</f>
        <v>1</v>
      </c>
      <c r="N262" s="217">
        <f>IFERROR(IF(workdata!I262&gt;=0.75*MAX(workdata!$H262:$Y262),1,workdata!I262/MAX(workdata!$H262:$Y262)),0)*$H262</f>
        <v>1</v>
      </c>
      <c r="O262" s="217">
        <f>IFERROR(IF(workdata!J262&gt;=0.75*MAX(workdata!$H262:$Y262),1,workdata!J262/MAX(workdata!$H262:$Y262)),0)*$H262</f>
        <v>1</v>
      </c>
      <c r="P262" s="217">
        <f>IFERROR(IF(workdata!K262&gt;=0.75*MAX(workdata!$H262:$Y262),1,workdata!K262/MAX(workdata!$H262:$Y262)),0)*$H262</f>
        <v>1</v>
      </c>
      <c r="Q262" s="217">
        <f>IFERROR(IF(workdata!L262&gt;=0.75*MAX(workdata!$H262:$Y262),1,workdata!L262/MAX(workdata!$H262:$Y262)),0)*$H262</f>
        <v>1</v>
      </c>
      <c r="R262" s="217">
        <f>IFERROR(IF(workdata!M262&gt;=0.75*MAX(workdata!$H262:$Y262),1,workdata!M262/MAX(workdata!$H262:$Y262)),0)*$H262</f>
        <v>1</v>
      </c>
      <c r="S262" s="217">
        <f>IFERROR(IF(workdata!N262&gt;=0.75*MAX(workdata!$H262:$Y262),1,workdata!N262/MAX(workdata!$H262:$Y262)),0)*$H262</f>
        <v>1</v>
      </c>
      <c r="T262" s="217">
        <f>IFERROR(IF(workdata!O262&gt;=0.75*MAX(workdata!$H262:$Y262),1,workdata!O262/MAX(workdata!$H262:$Y262)),0)*$H262</f>
        <v>1</v>
      </c>
      <c r="U262" s="217">
        <f>IFERROR(IF(workdata!P262&gt;=0.75*MAX(workdata!$H262:$Y262),1,workdata!P262/MAX(workdata!$H262:$Y262)),0)*$H262</f>
        <v>1</v>
      </c>
      <c r="V262" s="217">
        <f>IFERROR(IF(workdata!Q262&gt;=0.75*MAX(workdata!$H262:$Y262),1,workdata!Q262/MAX(workdata!$H262:$Y262)),0)*$H262</f>
        <v>1</v>
      </c>
      <c r="W262" s="217">
        <f>IFERROR(IF(workdata!R262&gt;=0.75*MAX(workdata!$H262:$Y262),1,workdata!R262/MAX(workdata!$H262:$Y262)),0)*$H262</f>
        <v>1</v>
      </c>
      <c r="X262" s="217">
        <f>IFERROR(IF(workdata!S262&gt;=0.75*MAX(workdata!$H262:$Y262),1,workdata!S262/MAX(workdata!$H262:$Y262)),0)*$H262</f>
        <v>1</v>
      </c>
      <c r="Y262" s="217">
        <f>IFERROR(IF(workdata!T262&gt;=0.75*MAX(workdata!$H262:$Y262),1,workdata!T262/MAX(workdata!$H262:$Y262)),0)*$H262</f>
        <v>1</v>
      </c>
      <c r="Z262" s="217">
        <f>IFERROR(IF(workdata!U262&gt;=0.75*MAX(workdata!$H262:$Y262),1,workdata!U262/MAX(workdata!$H262:$Y262)),0)*$H262</f>
        <v>1</v>
      </c>
      <c r="AA262" s="217">
        <f>IFERROR(IF(workdata!V262&gt;=0.75*MAX(workdata!$H262:$Y262),1,workdata!V262/MAX(workdata!$H262:$Y262)),0)*$H262</f>
        <v>1</v>
      </c>
      <c r="AB262" s="217">
        <f>IFERROR(IF(workdata!W262&gt;=0.75*MAX(workdata!$H262:$Y262),1,workdata!W262/MAX(workdata!$H262:$Y262)),0)*$H262</f>
        <v>1</v>
      </c>
      <c r="AC262" s="217">
        <f>IFERROR(IF(workdata!X262&gt;=0.75*MAX(workdata!$H262:$Y262),1,workdata!X262/MAX(workdata!$H262:$Y262)),0)*$H262</f>
        <v>1</v>
      </c>
      <c r="AD262" s="217">
        <f>IFERROR(IF(workdata!Y262&gt;=0.75*MAX(workdata!$H262:$Y262),1,workdata!Y262/MAX(workdata!$H262:$Y262)),0)*$H262</f>
        <v>1</v>
      </c>
    </row>
    <row r="263" spans="1:31" x14ac:dyDescent="0.25">
      <c r="A263" s="1">
        <f>workdata!A263</f>
        <v>45484.75</v>
      </c>
      <c r="B263">
        <f t="shared" si="25"/>
        <v>2024</v>
      </c>
      <c r="C263">
        <f t="shared" si="26"/>
        <v>7</v>
      </c>
      <c r="D263">
        <f t="shared" si="24"/>
        <v>11</v>
      </c>
      <c r="E263">
        <v>1000</v>
      </c>
      <c r="F263">
        <v>49890</v>
      </c>
      <c r="G263">
        <f>workdata!B263</f>
        <v>34734</v>
      </c>
      <c r="H263">
        <f t="shared" si="27"/>
        <v>1</v>
      </c>
      <c r="I263" s="217">
        <f>IFERROR(workdata!B263*1000*AUX!H263/(AUX!K263*50000),0)</f>
        <v>0.80615770428177003</v>
      </c>
      <c r="J263" s="218">
        <f t="shared" si="28"/>
        <v>1</v>
      </c>
      <c r="K263" s="222">
        <f>AVERAGE(workdata!C263:F263)</f>
        <v>861.71724999999992</v>
      </c>
      <c r="L263" s="3">
        <f t="shared" si="29"/>
        <v>694.68000000000006</v>
      </c>
      <c r="M263" s="217">
        <f>IFERROR(IF(workdata!H263&gt;=0.75*MAX(workdata!$H263:$Y263),1,workdata!H263/MAX(workdata!$H263:$Y263)),0)*$H263</f>
        <v>1</v>
      </c>
      <c r="N263" s="217">
        <f>IFERROR(IF(workdata!I263&gt;=0.75*MAX(workdata!$H263:$Y263),1,workdata!I263/MAX(workdata!$H263:$Y263)),0)*$H263</f>
        <v>1</v>
      </c>
      <c r="O263" s="217">
        <f>IFERROR(IF(workdata!J263&gt;=0.75*MAX(workdata!$H263:$Y263),1,workdata!J263/MAX(workdata!$H263:$Y263)),0)*$H263</f>
        <v>1</v>
      </c>
      <c r="P263" s="217">
        <f>IFERROR(IF(workdata!K263&gt;=0.75*MAX(workdata!$H263:$Y263),1,workdata!K263/MAX(workdata!$H263:$Y263)),0)*$H263</f>
        <v>1</v>
      </c>
      <c r="Q263" s="217">
        <f>IFERROR(IF(workdata!L263&gt;=0.75*MAX(workdata!$H263:$Y263),1,workdata!L263/MAX(workdata!$H263:$Y263)),0)*$H263</f>
        <v>1</v>
      </c>
      <c r="R263" s="217">
        <f>IFERROR(IF(workdata!M263&gt;=0.75*MAX(workdata!$H263:$Y263),1,workdata!M263/MAX(workdata!$H263:$Y263)),0)*$H263</f>
        <v>1</v>
      </c>
      <c r="S263" s="217">
        <f>IFERROR(IF(workdata!N263&gt;=0.75*MAX(workdata!$H263:$Y263),1,workdata!N263/MAX(workdata!$H263:$Y263)),0)*$H263</f>
        <v>1</v>
      </c>
      <c r="T263" s="217">
        <f>IFERROR(IF(workdata!O263&gt;=0.75*MAX(workdata!$H263:$Y263),1,workdata!O263/MAX(workdata!$H263:$Y263)),0)*$H263</f>
        <v>1</v>
      </c>
      <c r="U263" s="217">
        <f>IFERROR(IF(workdata!P263&gt;=0.75*MAX(workdata!$H263:$Y263),1,workdata!P263/MAX(workdata!$H263:$Y263)),0)*$H263</f>
        <v>1</v>
      </c>
      <c r="V263" s="217">
        <f>IFERROR(IF(workdata!Q263&gt;=0.75*MAX(workdata!$H263:$Y263),1,workdata!Q263/MAX(workdata!$H263:$Y263)),0)*$H263</f>
        <v>1</v>
      </c>
      <c r="W263" s="217">
        <f>IFERROR(IF(workdata!R263&gt;=0.75*MAX(workdata!$H263:$Y263),1,workdata!R263/MAX(workdata!$H263:$Y263)),0)*$H263</f>
        <v>1</v>
      </c>
      <c r="X263" s="217">
        <f>IFERROR(IF(workdata!S263&gt;=0.75*MAX(workdata!$H263:$Y263),1,workdata!S263/MAX(workdata!$H263:$Y263)),0)*$H263</f>
        <v>1</v>
      </c>
      <c r="Y263" s="217">
        <f>IFERROR(IF(workdata!T263&gt;=0.75*MAX(workdata!$H263:$Y263),1,workdata!T263/MAX(workdata!$H263:$Y263)),0)*$H263</f>
        <v>1</v>
      </c>
      <c r="Z263" s="217">
        <f>IFERROR(IF(workdata!U263&gt;=0.75*MAX(workdata!$H263:$Y263),1,workdata!U263/MAX(workdata!$H263:$Y263)),0)*$H263</f>
        <v>1</v>
      </c>
      <c r="AA263" s="217">
        <f>IFERROR(IF(workdata!V263&gt;=0.75*MAX(workdata!$H263:$Y263),1,workdata!V263/MAX(workdata!$H263:$Y263)),0)*$H263</f>
        <v>1</v>
      </c>
      <c r="AB263" s="217">
        <f>IFERROR(IF(workdata!W263&gt;=0.75*MAX(workdata!$H263:$Y263),1,workdata!W263/MAX(workdata!$H263:$Y263)),0)*$H263</f>
        <v>1</v>
      </c>
      <c r="AC263" s="217">
        <f>IFERROR(IF(workdata!X263&gt;=0.75*MAX(workdata!$H263:$Y263),1,workdata!X263/MAX(workdata!$H263:$Y263)),0)*$H263</f>
        <v>1</v>
      </c>
      <c r="AD263" s="217">
        <f>IFERROR(IF(workdata!Y263&gt;=0.75*MAX(workdata!$H263:$Y263),1,workdata!Y263/MAX(workdata!$H263:$Y263)),0)*$H263</f>
        <v>1</v>
      </c>
    </row>
    <row r="264" spans="1:31" x14ac:dyDescent="0.25">
      <c r="A264" s="1">
        <f>workdata!A264</f>
        <v>45484.791666666664</v>
      </c>
      <c r="B264">
        <f t="shared" si="25"/>
        <v>2024</v>
      </c>
      <c r="C264">
        <f t="shared" si="26"/>
        <v>7</v>
      </c>
      <c r="D264">
        <f t="shared" si="24"/>
        <v>11</v>
      </c>
      <c r="E264">
        <v>1000</v>
      </c>
      <c r="F264">
        <v>49890</v>
      </c>
      <c r="G264">
        <f>workdata!B264</f>
        <v>31628</v>
      </c>
      <c r="H264">
        <f t="shared" si="27"/>
        <v>1</v>
      </c>
      <c r="I264" s="217">
        <f>IFERROR(workdata!B264*1000*AUX!H264/(AUX!K264*50000),0)</f>
        <v>0.87795440066732089</v>
      </c>
      <c r="J264" s="218">
        <f t="shared" si="28"/>
        <v>1</v>
      </c>
      <c r="K264" s="222">
        <f>AVERAGE(workdata!C264:F264)</f>
        <v>720.49300000000005</v>
      </c>
      <c r="L264" s="3">
        <f t="shared" si="29"/>
        <v>632.56000000000006</v>
      </c>
      <c r="M264" s="217">
        <f>IFERROR(IF(workdata!H264&gt;=0.75*MAX(workdata!$H264:$Y264),1,workdata!H264/MAX(workdata!$H264:$Y264)),0)*$H264</f>
        <v>1</v>
      </c>
      <c r="N264" s="217">
        <f>IFERROR(IF(workdata!I264&gt;=0.75*MAX(workdata!$H264:$Y264),1,workdata!I264/MAX(workdata!$H264:$Y264)),0)*$H264</f>
        <v>1</v>
      </c>
      <c r="O264" s="217">
        <f>IFERROR(IF(workdata!J264&gt;=0.75*MAX(workdata!$H264:$Y264),1,workdata!J264/MAX(workdata!$H264:$Y264)),0)*$H264</f>
        <v>1</v>
      </c>
      <c r="P264" s="217">
        <f>IFERROR(IF(workdata!K264&gt;=0.75*MAX(workdata!$H264:$Y264),1,workdata!K264/MAX(workdata!$H264:$Y264)),0)*$H264</f>
        <v>1</v>
      </c>
      <c r="Q264" s="217">
        <f>IFERROR(IF(workdata!L264&gt;=0.75*MAX(workdata!$H264:$Y264),1,workdata!L264/MAX(workdata!$H264:$Y264)),0)*$H264</f>
        <v>1</v>
      </c>
      <c r="R264" s="217">
        <f>IFERROR(IF(workdata!M264&gt;=0.75*MAX(workdata!$H264:$Y264),1,workdata!M264/MAX(workdata!$H264:$Y264)),0)*$H264</f>
        <v>1</v>
      </c>
      <c r="S264" s="217">
        <f>IFERROR(IF(workdata!N264&gt;=0.75*MAX(workdata!$H264:$Y264),1,workdata!N264/MAX(workdata!$H264:$Y264)),0)*$H264</f>
        <v>1</v>
      </c>
      <c r="T264" s="217">
        <f>IFERROR(IF(workdata!O264&gt;=0.75*MAX(workdata!$H264:$Y264),1,workdata!O264/MAX(workdata!$H264:$Y264)),0)*$H264</f>
        <v>1</v>
      </c>
      <c r="U264" s="217">
        <f>IFERROR(IF(workdata!P264&gt;=0.75*MAX(workdata!$H264:$Y264),1,workdata!P264/MAX(workdata!$H264:$Y264)),0)*$H264</f>
        <v>1</v>
      </c>
      <c r="V264" s="217">
        <f>IFERROR(IF(workdata!Q264&gt;=0.75*MAX(workdata!$H264:$Y264),1,workdata!Q264/MAX(workdata!$H264:$Y264)),0)*$H264</f>
        <v>1</v>
      </c>
      <c r="W264" s="217">
        <f>IFERROR(IF(workdata!R264&gt;=0.75*MAX(workdata!$H264:$Y264),1,workdata!R264/MAX(workdata!$H264:$Y264)),0)*$H264</f>
        <v>1</v>
      </c>
      <c r="X264" s="217">
        <f>IFERROR(IF(workdata!S264&gt;=0.75*MAX(workdata!$H264:$Y264),1,workdata!S264/MAX(workdata!$H264:$Y264)),0)*$H264</f>
        <v>1</v>
      </c>
      <c r="Y264" s="217">
        <f>IFERROR(IF(workdata!T264&gt;=0.75*MAX(workdata!$H264:$Y264),1,workdata!T264/MAX(workdata!$H264:$Y264)),0)*$H264</f>
        <v>1</v>
      </c>
      <c r="Z264" s="217">
        <f>IFERROR(IF(workdata!U264&gt;=0.75*MAX(workdata!$H264:$Y264),1,workdata!U264/MAX(workdata!$H264:$Y264)),0)*$H264</f>
        <v>1</v>
      </c>
      <c r="AA264" s="217">
        <f>IFERROR(IF(workdata!V264&gt;=0.75*MAX(workdata!$H264:$Y264),1,workdata!V264/MAX(workdata!$H264:$Y264)),0)*$H264</f>
        <v>1</v>
      </c>
      <c r="AB264" s="217">
        <f>IFERROR(IF(workdata!W264&gt;=0.75*MAX(workdata!$H264:$Y264),1,workdata!W264/MAX(workdata!$H264:$Y264)),0)*$H264</f>
        <v>1</v>
      </c>
      <c r="AC264" s="217">
        <f>IFERROR(IF(workdata!X264&gt;=0.75*MAX(workdata!$H264:$Y264),1,workdata!X264/MAX(workdata!$H264:$Y264)),0)*$H264</f>
        <v>1</v>
      </c>
      <c r="AD264" s="217">
        <f>IFERROR(IF(workdata!Y264&gt;=0.75*MAX(workdata!$H264:$Y264),1,workdata!Y264/MAX(workdata!$H264:$Y264)),0)*$H264</f>
        <v>1</v>
      </c>
    </row>
    <row r="265" spans="1:31" x14ac:dyDescent="0.25">
      <c r="A265" s="1">
        <f>workdata!A265</f>
        <v>45484.833333333336</v>
      </c>
      <c r="B265">
        <f t="shared" si="25"/>
        <v>2024</v>
      </c>
      <c r="C265">
        <f t="shared" si="26"/>
        <v>7</v>
      </c>
      <c r="D265">
        <f t="shared" si="24"/>
        <v>11</v>
      </c>
      <c r="E265">
        <v>1000</v>
      </c>
      <c r="F265">
        <v>49890</v>
      </c>
      <c r="G265">
        <f>workdata!B265</f>
        <v>12367</v>
      </c>
      <c r="H265">
        <f t="shared" si="27"/>
        <v>1</v>
      </c>
      <c r="I265" s="217">
        <f>IFERROR(workdata!B265*1000*AUX!H265/(AUX!K265*50000),0)</f>
        <v>0.70820430666328804</v>
      </c>
      <c r="J265" s="218">
        <f t="shared" si="28"/>
        <v>1</v>
      </c>
      <c r="K265" s="222">
        <f>AVERAGE(workdata!C265:F265)</f>
        <v>349.24950000000001</v>
      </c>
      <c r="L265" s="3">
        <f t="shared" si="29"/>
        <v>247.34000000000003</v>
      </c>
      <c r="M265" s="217">
        <f>IFERROR(IF(workdata!H265&gt;=0.75*MAX(workdata!$H265:$Y265),1,workdata!H265/MAX(workdata!$H265:$Y265)),0)*$H265</f>
        <v>1</v>
      </c>
      <c r="N265" s="217">
        <f>IFERROR(IF(workdata!I265&gt;=0.75*MAX(workdata!$H265:$Y265),1,workdata!I265/MAX(workdata!$H265:$Y265)),0)*$H265</f>
        <v>1</v>
      </c>
      <c r="O265" s="217">
        <f>IFERROR(IF(workdata!J265&gt;=0.75*MAX(workdata!$H265:$Y265),1,workdata!J265/MAX(workdata!$H265:$Y265)),0)*$H265</f>
        <v>1</v>
      </c>
      <c r="P265" s="217">
        <f>IFERROR(IF(workdata!K265&gt;=0.75*MAX(workdata!$H265:$Y265),1,workdata!K265/MAX(workdata!$H265:$Y265)),0)*$H265</f>
        <v>1</v>
      </c>
      <c r="Q265" s="217">
        <f>IFERROR(IF(workdata!L265&gt;=0.75*MAX(workdata!$H265:$Y265),1,workdata!L265/MAX(workdata!$H265:$Y265)),0)*$H265</f>
        <v>1</v>
      </c>
      <c r="R265" s="217">
        <f>IFERROR(IF(workdata!M265&gt;=0.75*MAX(workdata!$H265:$Y265),1,workdata!M265/MAX(workdata!$H265:$Y265)),0)*$H265</f>
        <v>1</v>
      </c>
      <c r="S265" s="217">
        <f>IFERROR(IF(workdata!N265&gt;=0.75*MAX(workdata!$H265:$Y265),1,workdata!N265/MAX(workdata!$H265:$Y265)),0)*$H265</f>
        <v>1</v>
      </c>
      <c r="T265" s="217">
        <f>IFERROR(IF(workdata!O265&gt;=0.75*MAX(workdata!$H265:$Y265),1,workdata!O265/MAX(workdata!$H265:$Y265)),0)*$H265</f>
        <v>1</v>
      </c>
      <c r="U265" s="217">
        <f>IFERROR(IF(workdata!P265&gt;=0.75*MAX(workdata!$H265:$Y265),1,workdata!P265/MAX(workdata!$H265:$Y265)),0)*$H265</f>
        <v>1</v>
      </c>
      <c r="V265" s="217">
        <f>IFERROR(IF(workdata!Q265&gt;=0.75*MAX(workdata!$H265:$Y265),1,workdata!Q265/MAX(workdata!$H265:$Y265)),0)*$H265</f>
        <v>1</v>
      </c>
      <c r="W265" s="217">
        <f>IFERROR(IF(workdata!R265&gt;=0.75*MAX(workdata!$H265:$Y265),1,workdata!R265/MAX(workdata!$H265:$Y265)),0)*$H265</f>
        <v>1</v>
      </c>
      <c r="X265" s="217">
        <f>IFERROR(IF(workdata!S265&gt;=0.75*MAX(workdata!$H265:$Y265),1,workdata!S265/MAX(workdata!$H265:$Y265)),0)*$H265</f>
        <v>1</v>
      </c>
      <c r="Y265" s="217">
        <f>IFERROR(IF(workdata!T265&gt;=0.75*MAX(workdata!$H265:$Y265),1,workdata!T265/MAX(workdata!$H265:$Y265)),0)*$H265</f>
        <v>1</v>
      </c>
      <c r="Z265" s="217">
        <f>IFERROR(IF(workdata!U265&gt;=0.75*MAX(workdata!$H265:$Y265),1,workdata!U265/MAX(workdata!$H265:$Y265)),0)*$H265</f>
        <v>1</v>
      </c>
      <c r="AA265" s="217">
        <f>IFERROR(IF(workdata!V265&gt;=0.75*MAX(workdata!$H265:$Y265),1,workdata!V265/MAX(workdata!$H265:$Y265)),0)*$H265</f>
        <v>1</v>
      </c>
      <c r="AB265" s="217">
        <f>IFERROR(IF(workdata!W265&gt;=0.75*MAX(workdata!$H265:$Y265),1,workdata!W265/MAX(workdata!$H265:$Y265)),0)*$H265</f>
        <v>1</v>
      </c>
      <c r="AC265" s="217">
        <f>IFERROR(IF(workdata!X265&gt;=0.75*MAX(workdata!$H265:$Y265),1,workdata!X265/MAX(workdata!$H265:$Y265)),0)*$H265</f>
        <v>1</v>
      </c>
      <c r="AD265" s="217">
        <f>IFERROR(IF(workdata!Y265&gt;=0.75*MAX(workdata!$H265:$Y265),1,workdata!Y265/MAX(workdata!$H265:$Y265)),0)*$H265</f>
        <v>1</v>
      </c>
    </row>
    <row r="266" spans="1:31" x14ac:dyDescent="0.25">
      <c r="A266" s="1">
        <f>workdata!A266</f>
        <v>45484.875</v>
      </c>
      <c r="B266">
        <f t="shared" si="25"/>
        <v>2024</v>
      </c>
      <c r="C266">
        <f t="shared" si="26"/>
        <v>7</v>
      </c>
      <c r="D266">
        <f t="shared" si="24"/>
        <v>11</v>
      </c>
      <c r="E266">
        <v>1000</v>
      </c>
      <c r="F266">
        <v>49890</v>
      </c>
      <c r="G266">
        <f>workdata!B266</f>
        <v>1431</v>
      </c>
      <c r="H266">
        <f t="shared" si="27"/>
        <v>0</v>
      </c>
      <c r="I266" s="217">
        <f>IFERROR(workdata!B266*1000*AUX!H266/(AUX!K266*50000),0)</f>
        <v>0</v>
      </c>
      <c r="J266" s="218">
        <f t="shared" si="28"/>
        <v>0</v>
      </c>
      <c r="K266" s="222">
        <f>AVERAGE(workdata!C266:F266)</f>
        <v>39.96</v>
      </c>
      <c r="L266" s="3">
        <f t="shared" si="29"/>
        <v>0</v>
      </c>
      <c r="M266" s="217">
        <f>IFERROR(IF(workdata!H266&gt;=0.75*MAX(workdata!$H266:$Y266),1,workdata!H266/MAX(workdata!$H266:$Y266)),0)*$H266</f>
        <v>0</v>
      </c>
      <c r="N266" s="217">
        <f>IFERROR(IF(workdata!I266&gt;=0.75*MAX(workdata!$H266:$Y266),1,workdata!I266/MAX(workdata!$H266:$Y266)),0)*$H266</f>
        <v>0</v>
      </c>
      <c r="O266" s="217">
        <f>IFERROR(IF(workdata!J266&gt;=0.75*MAX(workdata!$H266:$Y266),1,workdata!J266/MAX(workdata!$H266:$Y266)),0)*$H266</f>
        <v>0</v>
      </c>
      <c r="P266" s="217">
        <f>IFERROR(IF(workdata!K266&gt;=0.75*MAX(workdata!$H266:$Y266),1,workdata!K266/MAX(workdata!$H266:$Y266)),0)*$H266</f>
        <v>0</v>
      </c>
      <c r="Q266" s="217">
        <f>IFERROR(IF(workdata!L266&gt;=0.75*MAX(workdata!$H266:$Y266),1,workdata!L266/MAX(workdata!$H266:$Y266)),0)*$H266</f>
        <v>0</v>
      </c>
      <c r="R266" s="217">
        <f>IFERROR(IF(workdata!M266&gt;=0.75*MAX(workdata!$H266:$Y266),1,workdata!M266/MAX(workdata!$H266:$Y266)),0)*$H266</f>
        <v>0</v>
      </c>
      <c r="S266" s="217">
        <f>IFERROR(IF(workdata!N266&gt;=0.75*MAX(workdata!$H266:$Y266),1,workdata!N266/MAX(workdata!$H266:$Y266)),0)*$H266</f>
        <v>0</v>
      </c>
      <c r="T266" s="217">
        <f>IFERROR(IF(workdata!O266&gt;=0.75*MAX(workdata!$H266:$Y266),1,workdata!O266/MAX(workdata!$H266:$Y266)),0)*$H266</f>
        <v>0</v>
      </c>
      <c r="U266" s="217">
        <f>IFERROR(IF(workdata!P266&gt;=0.75*MAX(workdata!$H266:$Y266),1,workdata!P266/MAX(workdata!$H266:$Y266)),0)*$H266</f>
        <v>0</v>
      </c>
      <c r="V266" s="217">
        <f>IFERROR(IF(workdata!Q266&gt;=0.75*MAX(workdata!$H266:$Y266),1,workdata!Q266/MAX(workdata!$H266:$Y266)),0)*$H266</f>
        <v>0</v>
      </c>
      <c r="W266" s="217">
        <f>IFERROR(IF(workdata!R266&gt;=0.75*MAX(workdata!$H266:$Y266),1,workdata!R266/MAX(workdata!$H266:$Y266)),0)*$H266</f>
        <v>0</v>
      </c>
      <c r="X266" s="217">
        <f>IFERROR(IF(workdata!S266&gt;=0.75*MAX(workdata!$H266:$Y266),1,workdata!S266/MAX(workdata!$H266:$Y266)),0)*$H266</f>
        <v>0</v>
      </c>
      <c r="Y266" s="217">
        <f>IFERROR(IF(workdata!T266&gt;=0.75*MAX(workdata!$H266:$Y266),1,workdata!T266/MAX(workdata!$H266:$Y266)),0)*$H266</f>
        <v>0</v>
      </c>
      <c r="Z266" s="217">
        <f>IFERROR(IF(workdata!U266&gt;=0.75*MAX(workdata!$H266:$Y266),1,workdata!U266/MAX(workdata!$H266:$Y266)),0)*$H266</f>
        <v>0</v>
      </c>
      <c r="AA266" s="217">
        <f>IFERROR(IF(workdata!V266&gt;=0.75*MAX(workdata!$H266:$Y266),1,workdata!V266/MAX(workdata!$H266:$Y266)),0)*$H266</f>
        <v>0</v>
      </c>
      <c r="AB266" s="217">
        <f>IFERROR(IF(workdata!W266&gt;=0.75*MAX(workdata!$H266:$Y266),1,workdata!W266/MAX(workdata!$H266:$Y266)),0)*$H266</f>
        <v>0</v>
      </c>
      <c r="AC266" s="217">
        <f>IFERROR(IF(workdata!X266&gt;=0.75*MAX(workdata!$H266:$Y266),1,workdata!X266/MAX(workdata!$H266:$Y266)),0)*$H266</f>
        <v>0</v>
      </c>
      <c r="AD266" s="217">
        <f>IFERROR(IF(workdata!Y266&gt;=0.75*MAX(workdata!$H266:$Y266),1,workdata!Y266/MAX(workdata!$H266:$Y266)),0)*$H266</f>
        <v>0</v>
      </c>
    </row>
    <row r="267" spans="1:31" x14ac:dyDescent="0.25">
      <c r="A267" s="1">
        <f>workdata!A267</f>
        <v>45484.916666666664</v>
      </c>
      <c r="B267">
        <f t="shared" si="25"/>
        <v>2024</v>
      </c>
      <c r="C267">
        <f t="shared" si="26"/>
        <v>7</v>
      </c>
      <c r="D267">
        <f t="shared" si="24"/>
        <v>11</v>
      </c>
      <c r="E267">
        <v>1000</v>
      </c>
      <c r="F267">
        <v>49890</v>
      </c>
      <c r="G267">
        <f>workdata!B267</f>
        <v>0</v>
      </c>
      <c r="H267">
        <f t="shared" si="27"/>
        <v>0</v>
      </c>
      <c r="I267" s="217">
        <f>IFERROR(workdata!B267*1000*AUX!H267/(AUX!K267*50000),0)</f>
        <v>0</v>
      </c>
      <c r="J267" s="218">
        <f t="shared" si="28"/>
        <v>0</v>
      </c>
      <c r="K267" s="222">
        <f>AVERAGE(workdata!C267:F267)</f>
        <v>0</v>
      </c>
      <c r="L267" s="3">
        <f t="shared" si="29"/>
        <v>0</v>
      </c>
      <c r="M267" s="217">
        <f>IFERROR(IF(workdata!H267&gt;=0.75*MAX(workdata!$H267:$Y267),1,workdata!H267/MAX(workdata!$H267:$Y267)),0)*$H267</f>
        <v>0</v>
      </c>
      <c r="N267" s="217">
        <f>IFERROR(IF(workdata!I267&gt;=0.75*MAX(workdata!$H267:$Y267),1,workdata!I267/MAX(workdata!$H267:$Y267)),0)*$H267</f>
        <v>0</v>
      </c>
      <c r="O267" s="217">
        <f>IFERROR(IF(workdata!J267&gt;=0.75*MAX(workdata!$H267:$Y267),1,workdata!J267/MAX(workdata!$H267:$Y267)),0)*$H267</f>
        <v>0</v>
      </c>
      <c r="P267" s="217">
        <f>IFERROR(IF(workdata!K267&gt;=0.75*MAX(workdata!$H267:$Y267),1,workdata!K267/MAX(workdata!$H267:$Y267)),0)*$H267</f>
        <v>0</v>
      </c>
      <c r="Q267" s="217">
        <f>IFERROR(IF(workdata!L267&gt;=0.75*MAX(workdata!$H267:$Y267),1,workdata!L267/MAX(workdata!$H267:$Y267)),0)*$H267</f>
        <v>0</v>
      </c>
      <c r="R267" s="217">
        <f>IFERROR(IF(workdata!M267&gt;=0.75*MAX(workdata!$H267:$Y267),1,workdata!M267/MAX(workdata!$H267:$Y267)),0)*$H267</f>
        <v>0</v>
      </c>
      <c r="S267" s="217">
        <f>IFERROR(IF(workdata!N267&gt;=0.75*MAX(workdata!$H267:$Y267),1,workdata!N267/MAX(workdata!$H267:$Y267)),0)*$H267</f>
        <v>0</v>
      </c>
      <c r="T267" s="217">
        <f>IFERROR(IF(workdata!O267&gt;=0.75*MAX(workdata!$H267:$Y267),1,workdata!O267/MAX(workdata!$H267:$Y267)),0)*$H267</f>
        <v>0</v>
      </c>
      <c r="U267" s="217">
        <f>IFERROR(IF(workdata!P267&gt;=0.75*MAX(workdata!$H267:$Y267),1,workdata!P267/MAX(workdata!$H267:$Y267)),0)*$H267</f>
        <v>0</v>
      </c>
      <c r="V267" s="217">
        <f>IFERROR(IF(workdata!Q267&gt;=0.75*MAX(workdata!$H267:$Y267),1,workdata!Q267/MAX(workdata!$H267:$Y267)),0)*$H267</f>
        <v>0</v>
      </c>
      <c r="W267" s="217">
        <f>IFERROR(IF(workdata!R267&gt;=0.75*MAX(workdata!$H267:$Y267),1,workdata!R267/MAX(workdata!$H267:$Y267)),0)*$H267</f>
        <v>0</v>
      </c>
      <c r="X267" s="217">
        <f>IFERROR(IF(workdata!S267&gt;=0.75*MAX(workdata!$H267:$Y267),1,workdata!S267/MAX(workdata!$H267:$Y267)),0)*$H267</f>
        <v>0</v>
      </c>
      <c r="Y267" s="217">
        <f>IFERROR(IF(workdata!T267&gt;=0.75*MAX(workdata!$H267:$Y267),1,workdata!T267/MAX(workdata!$H267:$Y267)),0)*$H267</f>
        <v>0</v>
      </c>
      <c r="Z267" s="217">
        <f>IFERROR(IF(workdata!U267&gt;=0.75*MAX(workdata!$H267:$Y267),1,workdata!U267/MAX(workdata!$H267:$Y267)),0)*$H267</f>
        <v>0</v>
      </c>
      <c r="AA267" s="217">
        <f>IFERROR(IF(workdata!V267&gt;=0.75*MAX(workdata!$H267:$Y267),1,workdata!V267/MAX(workdata!$H267:$Y267)),0)*$H267</f>
        <v>0</v>
      </c>
      <c r="AB267" s="217">
        <f>IFERROR(IF(workdata!W267&gt;=0.75*MAX(workdata!$H267:$Y267),1,workdata!W267/MAX(workdata!$H267:$Y267)),0)*$H267</f>
        <v>0</v>
      </c>
      <c r="AC267" s="217">
        <f>IFERROR(IF(workdata!X267&gt;=0.75*MAX(workdata!$H267:$Y267),1,workdata!X267/MAX(workdata!$H267:$Y267)),0)*$H267</f>
        <v>0</v>
      </c>
      <c r="AD267" s="217">
        <f>IFERROR(IF(workdata!Y267&gt;=0.75*MAX(workdata!$H267:$Y267),1,workdata!Y267/MAX(workdata!$H267:$Y267)),0)*$H267</f>
        <v>0</v>
      </c>
    </row>
    <row r="268" spans="1:31" x14ac:dyDescent="0.25">
      <c r="A268" s="1">
        <f>workdata!A268</f>
        <v>45484.958333333336</v>
      </c>
      <c r="B268">
        <f t="shared" si="25"/>
        <v>2024</v>
      </c>
      <c r="C268">
        <f t="shared" si="26"/>
        <v>7</v>
      </c>
      <c r="D268">
        <f t="shared" si="24"/>
        <v>11</v>
      </c>
      <c r="E268">
        <v>1000</v>
      </c>
      <c r="F268">
        <v>49890</v>
      </c>
      <c r="G268">
        <f>workdata!B268</f>
        <v>0</v>
      </c>
      <c r="H268">
        <f t="shared" si="27"/>
        <v>0</v>
      </c>
      <c r="I268" s="217">
        <f>IFERROR(workdata!B268*1000*AUX!H268/(AUX!K268*50000),0)</f>
        <v>0</v>
      </c>
      <c r="J268" s="218">
        <f t="shared" si="28"/>
        <v>0</v>
      </c>
      <c r="K268" s="222">
        <f>AVERAGE(workdata!C268:F268)</f>
        <v>0</v>
      </c>
      <c r="L268" s="3">
        <f t="shared" si="29"/>
        <v>0</v>
      </c>
      <c r="M268" s="217">
        <f>IFERROR(IF(workdata!H268&gt;=0.75*MAX(workdata!$H268:$Y268),1,workdata!H268/MAX(workdata!$H268:$Y268)),0)*$H268</f>
        <v>0</v>
      </c>
      <c r="N268" s="217">
        <f>IFERROR(IF(workdata!I268&gt;=0.75*MAX(workdata!$H268:$Y268),1,workdata!I268/MAX(workdata!$H268:$Y268)),0)*$H268</f>
        <v>0</v>
      </c>
      <c r="O268" s="217">
        <f>IFERROR(IF(workdata!J268&gt;=0.75*MAX(workdata!$H268:$Y268),1,workdata!J268/MAX(workdata!$H268:$Y268)),0)*$H268</f>
        <v>0</v>
      </c>
      <c r="P268" s="217">
        <f>IFERROR(IF(workdata!K268&gt;=0.75*MAX(workdata!$H268:$Y268),1,workdata!K268/MAX(workdata!$H268:$Y268)),0)*$H268</f>
        <v>0</v>
      </c>
      <c r="Q268" s="217">
        <f>IFERROR(IF(workdata!L268&gt;=0.75*MAX(workdata!$H268:$Y268),1,workdata!L268/MAX(workdata!$H268:$Y268)),0)*$H268</f>
        <v>0</v>
      </c>
      <c r="R268" s="217">
        <f>IFERROR(IF(workdata!M268&gt;=0.75*MAX(workdata!$H268:$Y268),1,workdata!M268/MAX(workdata!$H268:$Y268)),0)*$H268</f>
        <v>0</v>
      </c>
      <c r="S268" s="217">
        <f>IFERROR(IF(workdata!N268&gt;=0.75*MAX(workdata!$H268:$Y268),1,workdata!N268/MAX(workdata!$H268:$Y268)),0)*$H268</f>
        <v>0</v>
      </c>
      <c r="T268" s="217">
        <f>IFERROR(IF(workdata!O268&gt;=0.75*MAX(workdata!$H268:$Y268),1,workdata!O268/MAX(workdata!$H268:$Y268)),0)*$H268</f>
        <v>0</v>
      </c>
      <c r="U268" s="217">
        <f>IFERROR(IF(workdata!P268&gt;=0.75*MAX(workdata!$H268:$Y268),1,workdata!P268/MAX(workdata!$H268:$Y268)),0)*$H268</f>
        <v>0</v>
      </c>
      <c r="V268" s="217">
        <f>IFERROR(IF(workdata!Q268&gt;=0.75*MAX(workdata!$H268:$Y268),1,workdata!Q268/MAX(workdata!$H268:$Y268)),0)*$H268</f>
        <v>0</v>
      </c>
      <c r="W268" s="217">
        <f>IFERROR(IF(workdata!R268&gt;=0.75*MAX(workdata!$H268:$Y268),1,workdata!R268/MAX(workdata!$H268:$Y268)),0)*$H268</f>
        <v>0</v>
      </c>
      <c r="X268" s="217">
        <f>IFERROR(IF(workdata!S268&gt;=0.75*MAX(workdata!$H268:$Y268),1,workdata!S268/MAX(workdata!$H268:$Y268)),0)*$H268</f>
        <v>0</v>
      </c>
      <c r="Y268" s="217">
        <f>IFERROR(IF(workdata!T268&gt;=0.75*MAX(workdata!$H268:$Y268),1,workdata!T268/MAX(workdata!$H268:$Y268)),0)*$H268</f>
        <v>0</v>
      </c>
      <c r="Z268" s="217">
        <f>IFERROR(IF(workdata!U268&gt;=0.75*MAX(workdata!$H268:$Y268),1,workdata!U268/MAX(workdata!$H268:$Y268)),0)*$H268</f>
        <v>0</v>
      </c>
      <c r="AA268" s="217">
        <f>IFERROR(IF(workdata!V268&gt;=0.75*MAX(workdata!$H268:$Y268),1,workdata!V268/MAX(workdata!$H268:$Y268)),0)*$H268</f>
        <v>0</v>
      </c>
      <c r="AB268" s="217">
        <f>IFERROR(IF(workdata!W268&gt;=0.75*MAX(workdata!$H268:$Y268),1,workdata!W268/MAX(workdata!$H268:$Y268)),0)*$H268</f>
        <v>0</v>
      </c>
      <c r="AC268" s="217">
        <f>IFERROR(IF(workdata!X268&gt;=0.75*MAX(workdata!$H268:$Y268),1,workdata!X268/MAX(workdata!$H268:$Y268)),0)*$H268</f>
        <v>0</v>
      </c>
      <c r="AD268" s="217">
        <f>IFERROR(IF(workdata!Y268&gt;=0.75*MAX(workdata!$H268:$Y268),1,workdata!Y268/MAX(workdata!$H268:$Y268)),0)*$H268</f>
        <v>0</v>
      </c>
    </row>
    <row r="269" spans="1:31" x14ac:dyDescent="0.25">
      <c r="A269" s="1">
        <f>workdata!A269</f>
        <v>45485</v>
      </c>
      <c r="B269">
        <f t="shared" si="25"/>
        <v>2024</v>
      </c>
      <c r="C269">
        <f t="shared" si="26"/>
        <v>7</v>
      </c>
      <c r="D269">
        <f t="shared" si="24"/>
        <v>12</v>
      </c>
      <c r="E269">
        <v>1000</v>
      </c>
      <c r="F269">
        <v>49890</v>
      </c>
      <c r="G269">
        <f>workdata!B269</f>
        <v>0</v>
      </c>
      <c r="H269">
        <f t="shared" si="27"/>
        <v>0</v>
      </c>
      <c r="I269" s="217">
        <f>IFERROR(workdata!B269*1000*AUX!H269/(AUX!K269*50000),0)</f>
        <v>0</v>
      </c>
      <c r="J269" s="218">
        <f t="shared" si="28"/>
        <v>0</v>
      </c>
      <c r="K269" s="222">
        <f>AVERAGE(workdata!C269:F269)</f>
        <v>0</v>
      </c>
      <c r="L269" s="3">
        <f t="shared" si="29"/>
        <v>0</v>
      </c>
      <c r="M269" s="217">
        <f>IFERROR(IF(workdata!H269&gt;=0.75*MAX(workdata!$H269:$Y269),1,workdata!H269/MAX(workdata!$H269:$Y269)),0)*$H269</f>
        <v>0</v>
      </c>
      <c r="N269" s="217">
        <f>IFERROR(IF(workdata!I269&gt;=0.75*MAX(workdata!$H269:$Y269),1,workdata!I269/MAX(workdata!$H269:$Y269)),0)*$H269</f>
        <v>0</v>
      </c>
      <c r="O269" s="217">
        <f>IFERROR(IF(workdata!J269&gt;=0.75*MAX(workdata!$H269:$Y269),1,workdata!J269/MAX(workdata!$H269:$Y269)),0)*$H269</f>
        <v>0</v>
      </c>
      <c r="P269" s="217">
        <f>IFERROR(IF(workdata!K269&gt;=0.75*MAX(workdata!$H269:$Y269),1,workdata!K269/MAX(workdata!$H269:$Y269)),0)*$H269</f>
        <v>0</v>
      </c>
      <c r="Q269" s="217">
        <f>IFERROR(IF(workdata!L269&gt;=0.75*MAX(workdata!$H269:$Y269),1,workdata!L269/MAX(workdata!$H269:$Y269)),0)*$H269</f>
        <v>0</v>
      </c>
      <c r="R269" s="217">
        <f>IFERROR(IF(workdata!M269&gt;=0.75*MAX(workdata!$H269:$Y269),1,workdata!M269/MAX(workdata!$H269:$Y269)),0)*$H269</f>
        <v>0</v>
      </c>
      <c r="S269" s="217">
        <f>IFERROR(IF(workdata!N269&gt;=0.75*MAX(workdata!$H269:$Y269),1,workdata!N269/MAX(workdata!$H269:$Y269)),0)*$H269</f>
        <v>0</v>
      </c>
      <c r="T269" s="217">
        <f>IFERROR(IF(workdata!O269&gt;=0.75*MAX(workdata!$H269:$Y269),1,workdata!O269/MAX(workdata!$H269:$Y269)),0)*$H269</f>
        <v>0</v>
      </c>
      <c r="U269" s="217">
        <f>IFERROR(IF(workdata!P269&gt;=0.75*MAX(workdata!$H269:$Y269),1,workdata!P269/MAX(workdata!$H269:$Y269)),0)*$H269</f>
        <v>0</v>
      </c>
      <c r="V269" s="217">
        <f>IFERROR(IF(workdata!Q269&gt;=0.75*MAX(workdata!$H269:$Y269),1,workdata!Q269/MAX(workdata!$H269:$Y269)),0)*$H269</f>
        <v>0</v>
      </c>
      <c r="W269" s="217">
        <f>IFERROR(IF(workdata!R269&gt;=0.75*MAX(workdata!$H269:$Y269),1,workdata!R269/MAX(workdata!$H269:$Y269)),0)*$H269</f>
        <v>0</v>
      </c>
      <c r="X269" s="217">
        <f>IFERROR(IF(workdata!S269&gt;=0.75*MAX(workdata!$H269:$Y269),1,workdata!S269/MAX(workdata!$H269:$Y269)),0)*$H269</f>
        <v>0</v>
      </c>
      <c r="Y269" s="217">
        <f>IFERROR(IF(workdata!T269&gt;=0.75*MAX(workdata!$H269:$Y269),1,workdata!T269/MAX(workdata!$H269:$Y269)),0)*$H269</f>
        <v>0</v>
      </c>
      <c r="Z269" s="217">
        <f>IFERROR(IF(workdata!U269&gt;=0.75*MAX(workdata!$H269:$Y269),1,workdata!U269/MAX(workdata!$H269:$Y269)),0)*$H269</f>
        <v>0</v>
      </c>
      <c r="AA269" s="217">
        <f>IFERROR(IF(workdata!V269&gt;=0.75*MAX(workdata!$H269:$Y269),1,workdata!V269/MAX(workdata!$H269:$Y269)),0)*$H269</f>
        <v>0</v>
      </c>
      <c r="AB269" s="217">
        <f>IFERROR(IF(workdata!W269&gt;=0.75*MAX(workdata!$H269:$Y269),1,workdata!W269/MAX(workdata!$H269:$Y269)),0)*$H269</f>
        <v>0</v>
      </c>
      <c r="AC269" s="217">
        <f>IFERROR(IF(workdata!X269&gt;=0.75*MAX(workdata!$H269:$Y269),1,workdata!X269/MAX(workdata!$H269:$Y269)),0)*$H269</f>
        <v>0</v>
      </c>
      <c r="AD269" s="217">
        <f>IFERROR(IF(workdata!Y269&gt;=0.75*MAX(workdata!$H269:$Y269),1,workdata!Y269/MAX(workdata!$H269:$Y269)),0)*$H269</f>
        <v>0</v>
      </c>
    </row>
    <row r="270" spans="1:31" x14ac:dyDescent="0.25">
      <c r="A270" s="1">
        <f>workdata!A270</f>
        <v>45485.041666666664</v>
      </c>
      <c r="B270">
        <f t="shared" si="25"/>
        <v>2024</v>
      </c>
      <c r="C270">
        <f t="shared" si="26"/>
        <v>7</v>
      </c>
      <c r="D270">
        <f t="shared" si="24"/>
        <v>12</v>
      </c>
      <c r="E270">
        <v>1000</v>
      </c>
      <c r="F270">
        <v>49890</v>
      </c>
      <c r="G270">
        <f>workdata!B270</f>
        <v>0</v>
      </c>
      <c r="H270">
        <f t="shared" si="27"/>
        <v>0</v>
      </c>
      <c r="I270" s="217">
        <f>IFERROR(workdata!B270*1000*AUX!H270/(AUX!K270*50000),0)</f>
        <v>0</v>
      </c>
      <c r="J270" s="218">
        <f t="shared" si="28"/>
        <v>0</v>
      </c>
      <c r="K270" s="222">
        <f>AVERAGE(workdata!C270:F270)</f>
        <v>0</v>
      </c>
      <c r="L270" s="3">
        <f t="shared" si="29"/>
        <v>0</v>
      </c>
      <c r="M270" s="217">
        <f>IFERROR(IF(workdata!H270&gt;=0.75*MAX(workdata!$H270:$Y270),1,workdata!H270/MAX(workdata!$H270:$Y270)),0)*$H270</f>
        <v>0</v>
      </c>
      <c r="N270" s="217">
        <f>IFERROR(IF(workdata!I270&gt;=0.75*MAX(workdata!$H270:$Y270),1,workdata!I270/MAX(workdata!$H270:$Y270)),0)*$H270</f>
        <v>0</v>
      </c>
      <c r="O270" s="217">
        <f>IFERROR(IF(workdata!J270&gt;=0.75*MAX(workdata!$H270:$Y270),1,workdata!J270/MAX(workdata!$H270:$Y270)),0)*$H270</f>
        <v>0</v>
      </c>
      <c r="P270" s="217">
        <f>IFERROR(IF(workdata!K270&gt;=0.75*MAX(workdata!$H270:$Y270),1,workdata!K270/MAX(workdata!$H270:$Y270)),0)*$H270</f>
        <v>0</v>
      </c>
      <c r="Q270" s="217">
        <f>IFERROR(IF(workdata!L270&gt;=0.75*MAX(workdata!$H270:$Y270),1,workdata!L270/MAX(workdata!$H270:$Y270)),0)*$H270</f>
        <v>0</v>
      </c>
      <c r="R270" s="217">
        <f>IFERROR(IF(workdata!M270&gt;=0.75*MAX(workdata!$H270:$Y270),1,workdata!M270/MAX(workdata!$H270:$Y270)),0)*$H270</f>
        <v>0</v>
      </c>
      <c r="S270" s="217">
        <f>IFERROR(IF(workdata!N270&gt;=0.75*MAX(workdata!$H270:$Y270),1,workdata!N270/MAX(workdata!$H270:$Y270)),0)*$H270</f>
        <v>0</v>
      </c>
      <c r="T270" s="217">
        <f>IFERROR(IF(workdata!O270&gt;=0.75*MAX(workdata!$H270:$Y270),1,workdata!O270/MAX(workdata!$H270:$Y270)),0)*$H270</f>
        <v>0</v>
      </c>
      <c r="U270" s="217">
        <f>IFERROR(IF(workdata!P270&gt;=0.75*MAX(workdata!$H270:$Y270),1,workdata!P270/MAX(workdata!$H270:$Y270)),0)*$H270</f>
        <v>0</v>
      </c>
      <c r="V270" s="217">
        <f>IFERROR(IF(workdata!Q270&gt;=0.75*MAX(workdata!$H270:$Y270),1,workdata!Q270/MAX(workdata!$H270:$Y270)),0)*$H270</f>
        <v>0</v>
      </c>
      <c r="W270" s="217">
        <f>IFERROR(IF(workdata!R270&gt;=0.75*MAX(workdata!$H270:$Y270),1,workdata!R270/MAX(workdata!$H270:$Y270)),0)*$H270</f>
        <v>0</v>
      </c>
      <c r="X270" s="217">
        <f>IFERROR(IF(workdata!S270&gt;=0.75*MAX(workdata!$H270:$Y270),1,workdata!S270/MAX(workdata!$H270:$Y270)),0)*$H270</f>
        <v>0</v>
      </c>
      <c r="Y270" s="217">
        <f>IFERROR(IF(workdata!T270&gt;=0.75*MAX(workdata!$H270:$Y270),1,workdata!T270/MAX(workdata!$H270:$Y270)),0)*$H270</f>
        <v>0</v>
      </c>
      <c r="Z270" s="217">
        <f>IFERROR(IF(workdata!U270&gt;=0.75*MAX(workdata!$H270:$Y270),1,workdata!U270/MAX(workdata!$H270:$Y270)),0)*$H270</f>
        <v>0</v>
      </c>
      <c r="AA270" s="217">
        <f>IFERROR(IF(workdata!V270&gt;=0.75*MAX(workdata!$H270:$Y270),1,workdata!V270/MAX(workdata!$H270:$Y270)),0)*$H270</f>
        <v>0</v>
      </c>
      <c r="AB270" s="217">
        <f>IFERROR(IF(workdata!W270&gt;=0.75*MAX(workdata!$H270:$Y270),1,workdata!W270/MAX(workdata!$H270:$Y270)),0)*$H270</f>
        <v>0</v>
      </c>
      <c r="AC270" s="217">
        <f>IFERROR(IF(workdata!X270&gt;=0.75*MAX(workdata!$H270:$Y270),1,workdata!X270/MAX(workdata!$H270:$Y270)),0)*$H270</f>
        <v>0</v>
      </c>
      <c r="AD270" s="217">
        <f>IFERROR(IF(workdata!Y270&gt;=0.75*MAX(workdata!$H270:$Y270),1,workdata!Y270/MAX(workdata!$H270:$Y270)),0)*$H270</f>
        <v>0</v>
      </c>
    </row>
    <row r="271" spans="1:31" x14ac:dyDescent="0.25">
      <c r="A271" s="1">
        <f>workdata!A271</f>
        <v>45485.083333333336</v>
      </c>
      <c r="B271">
        <f t="shared" si="25"/>
        <v>2024</v>
      </c>
      <c r="C271">
        <f t="shared" si="26"/>
        <v>7</v>
      </c>
      <c r="D271">
        <f t="shared" si="24"/>
        <v>12</v>
      </c>
      <c r="E271">
        <v>1000</v>
      </c>
      <c r="F271">
        <v>49890</v>
      </c>
      <c r="G271">
        <f>workdata!B271</f>
        <v>0</v>
      </c>
      <c r="H271">
        <f t="shared" si="27"/>
        <v>0</v>
      </c>
      <c r="I271" s="217">
        <f>IFERROR(workdata!B271*1000*AUX!H271/(AUX!K271*50000),0)</f>
        <v>0</v>
      </c>
      <c r="J271" s="218">
        <f t="shared" si="28"/>
        <v>0</v>
      </c>
      <c r="K271" s="222">
        <f>AVERAGE(workdata!C271:F271)</f>
        <v>0</v>
      </c>
      <c r="L271" s="3">
        <f t="shared" si="29"/>
        <v>0</v>
      </c>
      <c r="M271" s="217">
        <f>IFERROR(IF(workdata!H271&gt;=0.75*MAX(workdata!$H271:$Y271),1,workdata!H271/MAX(workdata!$H271:$Y271)),0)*$H271</f>
        <v>0</v>
      </c>
      <c r="N271" s="217">
        <f>IFERROR(IF(workdata!I271&gt;=0.75*MAX(workdata!$H271:$Y271),1,workdata!I271/MAX(workdata!$H271:$Y271)),0)*$H271</f>
        <v>0</v>
      </c>
      <c r="O271" s="217">
        <f>IFERROR(IF(workdata!J271&gt;=0.75*MAX(workdata!$H271:$Y271),1,workdata!J271/MAX(workdata!$H271:$Y271)),0)*$H271</f>
        <v>0</v>
      </c>
      <c r="P271" s="217">
        <f>IFERROR(IF(workdata!K271&gt;=0.75*MAX(workdata!$H271:$Y271),1,workdata!K271/MAX(workdata!$H271:$Y271)),0)*$H271</f>
        <v>0</v>
      </c>
      <c r="Q271" s="217">
        <f>IFERROR(IF(workdata!L271&gt;=0.75*MAX(workdata!$H271:$Y271),1,workdata!L271/MAX(workdata!$H271:$Y271)),0)*$H271</f>
        <v>0</v>
      </c>
      <c r="R271" s="217">
        <f>IFERROR(IF(workdata!M271&gt;=0.75*MAX(workdata!$H271:$Y271),1,workdata!M271/MAX(workdata!$H271:$Y271)),0)*$H271</f>
        <v>0</v>
      </c>
      <c r="S271" s="217">
        <f>IFERROR(IF(workdata!N271&gt;=0.75*MAX(workdata!$H271:$Y271),1,workdata!N271/MAX(workdata!$H271:$Y271)),0)*$H271</f>
        <v>0</v>
      </c>
      <c r="T271" s="217">
        <f>IFERROR(IF(workdata!O271&gt;=0.75*MAX(workdata!$H271:$Y271),1,workdata!O271/MAX(workdata!$H271:$Y271)),0)*$H271</f>
        <v>0</v>
      </c>
      <c r="U271" s="217">
        <f>IFERROR(IF(workdata!P271&gt;=0.75*MAX(workdata!$H271:$Y271),1,workdata!P271/MAX(workdata!$H271:$Y271)),0)*$H271</f>
        <v>0</v>
      </c>
      <c r="V271" s="217">
        <f>IFERROR(IF(workdata!Q271&gt;=0.75*MAX(workdata!$H271:$Y271),1,workdata!Q271/MAX(workdata!$H271:$Y271)),0)*$H271</f>
        <v>0</v>
      </c>
      <c r="W271" s="217">
        <f>IFERROR(IF(workdata!R271&gt;=0.75*MAX(workdata!$H271:$Y271),1,workdata!R271/MAX(workdata!$H271:$Y271)),0)*$H271</f>
        <v>0</v>
      </c>
      <c r="X271" s="217">
        <f>IFERROR(IF(workdata!S271&gt;=0.75*MAX(workdata!$H271:$Y271),1,workdata!S271/MAX(workdata!$H271:$Y271)),0)*$H271</f>
        <v>0</v>
      </c>
      <c r="Y271" s="217">
        <f>IFERROR(IF(workdata!T271&gt;=0.75*MAX(workdata!$H271:$Y271),1,workdata!T271/MAX(workdata!$H271:$Y271)),0)*$H271</f>
        <v>0</v>
      </c>
      <c r="Z271" s="217">
        <f>IFERROR(IF(workdata!U271&gt;=0.75*MAX(workdata!$H271:$Y271),1,workdata!U271/MAX(workdata!$H271:$Y271)),0)*$H271</f>
        <v>0</v>
      </c>
      <c r="AA271" s="217">
        <f>IFERROR(IF(workdata!V271&gt;=0.75*MAX(workdata!$H271:$Y271),1,workdata!V271/MAX(workdata!$H271:$Y271)),0)*$H271</f>
        <v>0</v>
      </c>
      <c r="AB271" s="217">
        <f>IFERROR(IF(workdata!W271&gt;=0.75*MAX(workdata!$H271:$Y271),1,workdata!W271/MAX(workdata!$H271:$Y271)),0)*$H271</f>
        <v>0</v>
      </c>
      <c r="AC271" s="217">
        <f>IFERROR(IF(workdata!X271&gt;=0.75*MAX(workdata!$H271:$Y271),1,workdata!X271/MAX(workdata!$H271:$Y271)),0)*$H271</f>
        <v>0</v>
      </c>
      <c r="AD271" s="217">
        <f>IFERROR(IF(workdata!Y271&gt;=0.75*MAX(workdata!$H271:$Y271),1,workdata!Y271/MAX(workdata!$H271:$Y271)),0)*$H271</f>
        <v>0</v>
      </c>
    </row>
    <row r="272" spans="1:31" x14ac:dyDescent="0.25">
      <c r="A272" s="1">
        <f>workdata!A272</f>
        <v>45485.125</v>
      </c>
      <c r="B272">
        <f t="shared" si="25"/>
        <v>2024</v>
      </c>
      <c r="C272">
        <f t="shared" si="26"/>
        <v>7</v>
      </c>
      <c r="D272">
        <f t="shared" si="24"/>
        <v>12</v>
      </c>
      <c r="E272">
        <v>1000</v>
      </c>
      <c r="F272">
        <v>49890</v>
      </c>
      <c r="G272">
        <f>workdata!B272</f>
        <v>0</v>
      </c>
      <c r="H272">
        <f t="shared" si="27"/>
        <v>0</v>
      </c>
      <c r="I272" s="217">
        <f>IFERROR(workdata!B272*1000*AUX!H272/(AUX!K272*50000),0)</f>
        <v>0</v>
      </c>
      <c r="J272" s="218">
        <f t="shared" si="28"/>
        <v>0</v>
      </c>
      <c r="K272" s="222">
        <f>AVERAGE(workdata!C272:F272)</f>
        <v>0</v>
      </c>
      <c r="L272" s="3">
        <f t="shared" si="29"/>
        <v>0</v>
      </c>
      <c r="M272" s="217">
        <f>IFERROR(IF(workdata!H272&gt;=0.75*MAX(workdata!$H272:$Y272),1,workdata!H272/MAX(workdata!$H272:$Y272)),0)*$H272</f>
        <v>0</v>
      </c>
      <c r="N272" s="217">
        <f>IFERROR(IF(workdata!I272&gt;=0.75*MAX(workdata!$H272:$Y272),1,workdata!I272/MAX(workdata!$H272:$Y272)),0)*$H272</f>
        <v>0</v>
      </c>
      <c r="O272" s="217">
        <f>IFERROR(IF(workdata!J272&gt;=0.75*MAX(workdata!$H272:$Y272),1,workdata!J272/MAX(workdata!$H272:$Y272)),0)*$H272</f>
        <v>0</v>
      </c>
      <c r="P272" s="217">
        <f>IFERROR(IF(workdata!K272&gt;=0.75*MAX(workdata!$H272:$Y272),1,workdata!K272/MAX(workdata!$H272:$Y272)),0)*$H272</f>
        <v>0</v>
      </c>
      <c r="Q272" s="217">
        <f>IFERROR(IF(workdata!L272&gt;=0.75*MAX(workdata!$H272:$Y272),1,workdata!L272/MAX(workdata!$H272:$Y272)),0)*$H272</f>
        <v>0</v>
      </c>
      <c r="R272" s="217">
        <f>IFERROR(IF(workdata!M272&gt;=0.75*MAX(workdata!$H272:$Y272),1,workdata!M272/MAX(workdata!$H272:$Y272)),0)*$H272</f>
        <v>0</v>
      </c>
      <c r="S272" s="217">
        <f>IFERROR(IF(workdata!N272&gt;=0.75*MAX(workdata!$H272:$Y272),1,workdata!N272/MAX(workdata!$H272:$Y272)),0)*$H272</f>
        <v>0</v>
      </c>
      <c r="T272" s="217">
        <f>IFERROR(IF(workdata!O272&gt;=0.75*MAX(workdata!$H272:$Y272),1,workdata!O272/MAX(workdata!$H272:$Y272)),0)*$H272</f>
        <v>0</v>
      </c>
      <c r="U272" s="217">
        <f>IFERROR(IF(workdata!P272&gt;=0.75*MAX(workdata!$H272:$Y272),1,workdata!P272/MAX(workdata!$H272:$Y272)),0)*$H272</f>
        <v>0</v>
      </c>
      <c r="V272" s="217">
        <f>IFERROR(IF(workdata!Q272&gt;=0.75*MAX(workdata!$H272:$Y272),1,workdata!Q272/MAX(workdata!$H272:$Y272)),0)*$H272</f>
        <v>0</v>
      </c>
      <c r="W272" s="217">
        <f>IFERROR(IF(workdata!R272&gt;=0.75*MAX(workdata!$H272:$Y272),1,workdata!R272/MAX(workdata!$H272:$Y272)),0)*$H272</f>
        <v>0</v>
      </c>
      <c r="X272" s="217">
        <f>IFERROR(IF(workdata!S272&gt;=0.75*MAX(workdata!$H272:$Y272),1,workdata!S272/MAX(workdata!$H272:$Y272)),0)*$H272</f>
        <v>0</v>
      </c>
      <c r="Y272" s="217">
        <f>IFERROR(IF(workdata!T272&gt;=0.75*MAX(workdata!$H272:$Y272),1,workdata!T272/MAX(workdata!$H272:$Y272)),0)*$H272</f>
        <v>0</v>
      </c>
      <c r="Z272" s="217">
        <f>IFERROR(IF(workdata!U272&gt;=0.75*MAX(workdata!$H272:$Y272),1,workdata!U272/MAX(workdata!$H272:$Y272)),0)*$H272</f>
        <v>0</v>
      </c>
      <c r="AA272" s="217">
        <f>IFERROR(IF(workdata!V272&gt;=0.75*MAX(workdata!$H272:$Y272),1,workdata!V272/MAX(workdata!$H272:$Y272)),0)*$H272</f>
        <v>0</v>
      </c>
      <c r="AB272" s="217">
        <f>IFERROR(IF(workdata!W272&gt;=0.75*MAX(workdata!$H272:$Y272),1,workdata!W272/MAX(workdata!$H272:$Y272)),0)*$H272</f>
        <v>0</v>
      </c>
      <c r="AC272" s="217">
        <f>IFERROR(IF(workdata!X272&gt;=0.75*MAX(workdata!$H272:$Y272),1,workdata!X272/MAX(workdata!$H272:$Y272)),0)*$H272</f>
        <v>0</v>
      </c>
      <c r="AD272" s="217">
        <f>IFERROR(IF(workdata!Y272&gt;=0.75*MAX(workdata!$H272:$Y272),1,workdata!Y272/MAX(workdata!$H272:$Y272)),0)*$H272</f>
        <v>0</v>
      </c>
    </row>
    <row r="273" spans="1:30" x14ac:dyDescent="0.25">
      <c r="A273" s="1">
        <f>workdata!A273</f>
        <v>45485.166666666664</v>
      </c>
      <c r="B273">
        <f t="shared" si="25"/>
        <v>2024</v>
      </c>
      <c r="C273">
        <f t="shared" si="26"/>
        <v>7</v>
      </c>
      <c r="D273">
        <f t="shared" si="24"/>
        <v>12</v>
      </c>
      <c r="E273">
        <v>1000</v>
      </c>
      <c r="F273">
        <v>49890</v>
      </c>
      <c r="G273">
        <f>workdata!B273</f>
        <v>0</v>
      </c>
      <c r="H273">
        <f t="shared" si="27"/>
        <v>0</v>
      </c>
      <c r="I273" s="217">
        <f>IFERROR(workdata!B273*1000*AUX!H273/(AUX!K273*50000),0)</f>
        <v>0</v>
      </c>
      <c r="J273" s="218">
        <f t="shared" si="28"/>
        <v>0</v>
      </c>
      <c r="K273" s="222">
        <f>AVERAGE(workdata!C273:F273)</f>
        <v>0</v>
      </c>
      <c r="L273" s="3">
        <f t="shared" si="29"/>
        <v>0</v>
      </c>
      <c r="M273" s="217">
        <f>IFERROR(IF(workdata!H273&gt;=0.75*MAX(workdata!$H273:$Y273),1,workdata!H273/MAX(workdata!$H273:$Y273)),0)*$H273</f>
        <v>0</v>
      </c>
      <c r="N273" s="217">
        <f>IFERROR(IF(workdata!I273&gt;=0.75*MAX(workdata!$H273:$Y273),1,workdata!I273/MAX(workdata!$H273:$Y273)),0)*$H273</f>
        <v>0</v>
      </c>
      <c r="O273" s="217">
        <f>IFERROR(IF(workdata!J273&gt;=0.75*MAX(workdata!$H273:$Y273),1,workdata!J273/MAX(workdata!$H273:$Y273)),0)*$H273</f>
        <v>0</v>
      </c>
      <c r="P273" s="217">
        <f>IFERROR(IF(workdata!K273&gt;=0.75*MAX(workdata!$H273:$Y273),1,workdata!K273/MAX(workdata!$H273:$Y273)),0)*$H273</f>
        <v>0</v>
      </c>
      <c r="Q273" s="217">
        <f>IFERROR(IF(workdata!L273&gt;=0.75*MAX(workdata!$H273:$Y273),1,workdata!L273/MAX(workdata!$H273:$Y273)),0)*$H273</f>
        <v>0</v>
      </c>
      <c r="R273" s="217">
        <f>IFERROR(IF(workdata!M273&gt;=0.75*MAX(workdata!$H273:$Y273),1,workdata!M273/MAX(workdata!$H273:$Y273)),0)*$H273</f>
        <v>0</v>
      </c>
      <c r="S273" s="217">
        <f>IFERROR(IF(workdata!N273&gt;=0.75*MAX(workdata!$H273:$Y273),1,workdata!N273/MAX(workdata!$H273:$Y273)),0)*$H273</f>
        <v>0</v>
      </c>
      <c r="T273" s="217">
        <f>IFERROR(IF(workdata!O273&gt;=0.75*MAX(workdata!$H273:$Y273),1,workdata!O273/MAX(workdata!$H273:$Y273)),0)*$H273</f>
        <v>0</v>
      </c>
      <c r="U273" s="217">
        <f>IFERROR(IF(workdata!P273&gt;=0.75*MAX(workdata!$H273:$Y273),1,workdata!P273/MAX(workdata!$H273:$Y273)),0)*$H273</f>
        <v>0</v>
      </c>
      <c r="V273" s="217">
        <f>IFERROR(IF(workdata!Q273&gt;=0.75*MAX(workdata!$H273:$Y273),1,workdata!Q273/MAX(workdata!$H273:$Y273)),0)*$H273</f>
        <v>0</v>
      </c>
      <c r="W273" s="217">
        <f>IFERROR(IF(workdata!R273&gt;=0.75*MAX(workdata!$H273:$Y273),1,workdata!R273/MAX(workdata!$H273:$Y273)),0)*$H273</f>
        <v>0</v>
      </c>
      <c r="X273" s="217">
        <f>IFERROR(IF(workdata!S273&gt;=0.75*MAX(workdata!$H273:$Y273),1,workdata!S273/MAX(workdata!$H273:$Y273)),0)*$H273</f>
        <v>0</v>
      </c>
      <c r="Y273" s="217">
        <f>IFERROR(IF(workdata!T273&gt;=0.75*MAX(workdata!$H273:$Y273),1,workdata!T273/MAX(workdata!$H273:$Y273)),0)*$H273</f>
        <v>0</v>
      </c>
      <c r="Z273" s="217">
        <f>IFERROR(IF(workdata!U273&gt;=0.75*MAX(workdata!$H273:$Y273),1,workdata!U273/MAX(workdata!$H273:$Y273)),0)*$H273</f>
        <v>0</v>
      </c>
      <c r="AA273" s="217">
        <f>IFERROR(IF(workdata!V273&gt;=0.75*MAX(workdata!$H273:$Y273),1,workdata!V273/MAX(workdata!$H273:$Y273)),0)*$H273</f>
        <v>0</v>
      </c>
      <c r="AB273" s="217">
        <f>IFERROR(IF(workdata!W273&gt;=0.75*MAX(workdata!$H273:$Y273),1,workdata!W273/MAX(workdata!$H273:$Y273)),0)*$H273</f>
        <v>0</v>
      </c>
      <c r="AC273" s="217">
        <f>IFERROR(IF(workdata!X273&gt;=0.75*MAX(workdata!$H273:$Y273),1,workdata!X273/MAX(workdata!$H273:$Y273)),0)*$H273</f>
        <v>0</v>
      </c>
      <c r="AD273" s="217">
        <f>IFERROR(IF(workdata!Y273&gt;=0.75*MAX(workdata!$H273:$Y273),1,workdata!Y273/MAX(workdata!$H273:$Y273)),0)*$H273</f>
        <v>0</v>
      </c>
    </row>
    <row r="274" spans="1:30" x14ac:dyDescent="0.25">
      <c r="A274" s="1">
        <f>workdata!A274</f>
        <v>45485.208333333336</v>
      </c>
      <c r="B274">
        <f t="shared" si="25"/>
        <v>2024</v>
      </c>
      <c r="C274">
        <f t="shared" si="26"/>
        <v>7</v>
      </c>
      <c r="D274">
        <f t="shared" si="24"/>
        <v>12</v>
      </c>
      <c r="E274">
        <v>1000</v>
      </c>
      <c r="F274">
        <v>49890</v>
      </c>
      <c r="G274">
        <f>workdata!B274</f>
        <v>0</v>
      </c>
      <c r="H274">
        <f t="shared" si="27"/>
        <v>0</v>
      </c>
      <c r="I274" s="217">
        <f>IFERROR(workdata!B274*1000*AUX!H274/(AUX!K274*50000),0)</f>
        <v>0</v>
      </c>
      <c r="J274" s="218">
        <f t="shared" si="28"/>
        <v>0</v>
      </c>
      <c r="K274" s="222">
        <f>AVERAGE(workdata!C274:F274)</f>
        <v>0</v>
      </c>
      <c r="L274" s="3">
        <f t="shared" si="29"/>
        <v>0</v>
      </c>
      <c r="M274" s="217">
        <f>IFERROR(IF(workdata!H274&gt;=0.75*MAX(workdata!$H274:$Y274),1,workdata!H274/MAX(workdata!$H274:$Y274)),0)*$H274</f>
        <v>0</v>
      </c>
      <c r="N274" s="217">
        <f>IFERROR(IF(workdata!I274&gt;=0.75*MAX(workdata!$H274:$Y274),1,workdata!I274/MAX(workdata!$H274:$Y274)),0)*$H274</f>
        <v>0</v>
      </c>
      <c r="O274" s="217">
        <f>IFERROR(IF(workdata!J274&gt;=0.75*MAX(workdata!$H274:$Y274),1,workdata!J274/MAX(workdata!$H274:$Y274)),0)*$H274</f>
        <v>0</v>
      </c>
      <c r="P274" s="217">
        <f>IFERROR(IF(workdata!K274&gt;=0.75*MAX(workdata!$H274:$Y274),1,workdata!K274/MAX(workdata!$H274:$Y274)),0)*$H274</f>
        <v>0</v>
      </c>
      <c r="Q274" s="217">
        <f>IFERROR(IF(workdata!L274&gt;=0.75*MAX(workdata!$H274:$Y274),1,workdata!L274/MAX(workdata!$H274:$Y274)),0)*$H274</f>
        <v>0</v>
      </c>
      <c r="R274" s="217">
        <f>IFERROR(IF(workdata!M274&gt;=0.75*MAX(workdata!$H274:$Y274),1,workdata!M274/MAX(workdata!$H274:$Y274)),0)*$H274</f>
        <v>0</v>
      </c>
      <c r="S274" s="217">
        <f>IFERROR(IF(workdata!N274&gt;=0.75*MAX(workdata!$H274:$Y274),1,workdata!N274/MAX(workdata!$H274:$Y274)),0)*$H274</f>
        <v>0</v>
      </c>
      <c r="T274" s="217">
        <f>IFERROR(IF(workdata!O274&gt;=0.75*MAX(workdata!$H274:$Y274),1,workdata!O274/MAX(workdata!$H274:$Y274)),0)*$H274</f>
        <v>0</v>
      </c>
      <c r="U274" s="217">
        <f>IFERROR(IF(workdata!P274&gt;=0.75*MAX(workdata!$H274:$Y274),1,workdata!P274/MAX(workdata!$H274:$Y274)),0)*$H274</f>
        <v>0</v>
      </c>
      <c r="V274" s="217">
        <f>IFERROR(IF(workdata!Q274&gt;=0.75*MAX(workdata!$H274:$Y274),1,workdata!Q274/MAX(workdata!$H274:$Y274)),0)*$H274</f>
        <v>0</v>
      </c>
      <c r="W274" s="217">
        <f>IFERROR(IF(workdata!R274&gt;=0.75*MAX(workdata!$H274:$Y274),1,workdata!R274/MAX(workdata!$H274:$Y274)),0)*$H274</f>
        <v>0</v>
      </c>
      <c r="X274" s="217">
        <f>IFERROR(IF(workdata!S274&gt;=0.75*MAX(workdata!$H274:$Y274),1,workdata!S274/MAX(workdata!$H274:$Y274)),0)*$H274</f>
        <v>0</v>
      </c>
      <c r="Y274" s="217">
        <f>IFERROR(IF(workdata!T274&gt;=0.75*MAX(workdata!$H274:$Y274),1,workdata!T274/MAX(workdata!$H274:$Y274)),0)*$H274</f>
        <v>0</v>
      </c>
      <c r="Z274" s="217">
        <f>IFERROR(IF(workdata!U274&gt;=0.75*MAX(workdata!$H274:$Y274),1,workdata!U274/MAX(workdata!$H274:$Y274)),0)*$H274</f>
        <v>0</v>
      </c>
      <c r="AA274" s="217">
        <f>IFERROR(IF(workdata!V274&gt;=0.75*MAX(workdata!$H274:$Y274),1,workdata!V274/MAX(workdata!$H274:$Y274)),0)*$H274</f>
        <v>0</v>
      </c>
      <c r="AB274" s="217">
        <f>IFERROR(IF(workdata!W274&gt;=0.75*MAX(workdata!$H274:$Y274),1,workdata!W274/MAX(workdata!$H274:$Y274)),0)*$H274</f>
        <v>0</v>
      </c>
      <c r="AC274" s="217">
        <f>IFERROR(IF(workdata!X274&gt;=0.75*MAX(workdata!$H274:$Y274),1,workdata!X274/MAX(workdata!$H274:$Y274)),0)*$H274</f>
        <v>0</v>
      </c>
      <c r="AD274" s="217">
        <f>IFERROR(IF(workdata!Y274&gt;=0.75*MAX(workdata!$H274:$Y274),1,workdata!Y274/MAX(workdata!$H274:$Y274)),0)*$H274</f>
        <v>0</v>
      </c>
    </row>
    <row r="275" spans="1:30" x14ac:dyDescent="0.25">
      <c r="A275" s="1">
        <f>workdata!A275</f>
        <v>45485.25</v>
      </c>
      <c r="B275">
        <f t="shared" si="25"/>
        <v>2024</v>
      </c>
      <c r="C275">
        <f t="shared" si="26"/>
        <v>7</v>
      </c>
      <c r="D275">
        <f t="shared" si="24"/>
        <v>12</v>
      </c>
      <c r="E275">
        <v>1000</v>
      </c>
      <c r="F275">
        <v>49890</v>
      </c>
      <c r="G275">
        <f>workdata!B275</f>
        <v>0</v>
      </c>
      <c r="H275">
        <f t="shared" si="27"/>
        <v>0</v>
      </c>
      <c r="I275" s="217">
        <f>IFERROR(workdata!B275*1000*AUX!H275/(AUX!K275*50000),0)</f>
        <v>0</v>
      </c>
      <c r="J275" s="218">
        <f t="shared" si="28"/>
        <v>0</v>
      </c>
      <c r="K275" s="222">
        <f>AVERAGE(workdata!C275:F275)</f>
        <v>0</v>
      </c>
      <c r="L275" s="3">
        <f t="shared" si="29"/>
        <v>0</v>
      </c>
      <c r="M275" s="217">
        <f>IFERROR(IF(workdata!H275&gt;=0.75*MAX(workdata!$H275:$Y275),1,workdata!H275/MAX(workdata!$H275:$Y275)),0)*$H275</f>
        <v>0</v>
      </c>
      <c r="N275" s="217">
        <f>IFERROR(IF(workdata!I275&gt;=0.75*MAX(workdata!$H275:$Y275),1,workdata!I275/MAX(workdata!$H275:$Y275)),0)*$H275</f>
        <v>0</v>
      </c>
      <c r="O275" s="217">
        <f>IFERROR(IF(workdata!J275&gt;=0.75*MAX(workdata!$H275:$Y275),1,workdata!J275/MAX(workdata!$H275:$Y275)),0)*$H275</f>
        <v>0</v>
      </c>
      <c r="P275" s="217">
        <f>IFERROR(IF(workdata!K275&gt;=0.75*MAX(workdata!$H275:$Y275),1,workdata!K275/MAX(workdata!$H275:$Y275)),0)*$H275</f>
        <v>0</v>
      </c>
      <c r="Q275" s="217">
        <f>IFERROR(IF(workdata!L275&gt;=0.75*MAX(workdata!$H275:$Y275),1,workdata!L275/MAX(workdata!$H275:$Y275)),0)*$H275</f>
        <v>0</v>
      </c>
      <c r="R275" s="217">
        <f>IFERROR(IF(workdata!M275&gt;=0.75*MAX(workdata!$H275:$Y275),1,workdata!M275/MAX(workdata!$H275:$Y275)),0)*$H275</f>
        <v>0</v>
      </c>
      <c r="S275" s="217">
        <f>IFERROR(IF(workdata!N275&gt;=0.75*MAX(workdata!$H275:$Y275),1,workdata!N275/MAX(workdata!$H275:$Y275)),0)*$H275</f>
        <v>0</v>
      </c>
      <c r="T275" s="217">
        <f>IFERROR(IF(workdata!O275&gt;=0.75*MAX(workdata!$H275:$Y275),1,workdata!O275/MAX(workdata!$H275:$Y275)),0)*$H275</f>
        <v>0</v>
      </c>
      <c r="U275" s="217">
        <f>IFERROR(IF(workdata!P275&gt;=0.75*MAX(workdata!$H275:$Y275),1,workdata!P275/MAX(workdata!$H275:$Y275)),0)*$H275</f>
        <v>0</v>
      </c>
      <c r="V275" s="217">
        <f>IFERROR(IF(workdata!Q275&gt;=0.75*MAX(workdata!$H275:$Y275),1,workdata!Q275/MAX(workdata!$H275:$Y275)),0)*$H275</f>
        <v>0</v>
      </c>
      <c r="W275" s="217">
        <f>IFERROR(IF(workdata!R275&gt;=0.75*MAX(workdata!$H275:$Y275),1,workdata!R275/MAX(workdata!$H275:$Y275)),0)*$H275</f>
        <v>0</v>
      </c>
      <c r="X275" s="217">
        <f>IFERROR(IF(workdata!S275&gt;=0.75*MAX(workdata!$H275:$Y275),1,workdata!S275/MAX(workdata!$H275:$Y275)),0)*$H275</f>
        <v>0</v>
      </c>
      <c r="Y275" s="217">
        <f>IFERROR(IF(workdata!T275&gt;=0.75*MAX(workdata!$H275:$Y275),1,workdata!T275/MAX(workdata!$H275:$Y275)),0)*$H275</f>
        <v>0</v>
      </c>
      <c r="Z275" s="217">
        <f>IFERROR(IF(workdata!U275&gt;=0.75*MAX(workdata!$H275:$Y275),1,workdata!U275/MAX(workdata!$H275:$Y275)),0)*$H275</f>
        <v>0</v>
      </c>
      <c r="AA275" s="217">
        <f>IFERROR(IF(workdata!V275&gt;=0.75*MAX(workdata!$H275:$Y275),1,workdata!V275/MAX(workdata!$H275:$Y275)),0)*$H275</f>
        <v>0</v>
      </c>
      <c r="AB275" s="217">
        <f>IFERROR(IF(workdata!W275&gt;=0.75*MAX(workdata!$H275:$Y275),1,workdata!W275/MAX(workdata!$H275:$Y275)),0)*$H275</f>
        <v>0</v>
      </c>
      <c r="AC275" s="217">
        <f>IFERROR(IF(workdata!X275&gt;=0.75*MAX(workdata!$H275:$Y275),1,workdata!X275/MAX(workdata!$H275:$Y275)),0)*$H275</f>
        <v>0</v>
      </c>
      <c r="AD275" s="217">
        <f>IFERROR(IF(workdata!Y275&gt;=0.75*MAX(workdata!$H275:$Y275),1,workdata!Y275/MAX(workdata!$H275:$Y275)),0)*$H275</f>
        <v>0</v>
      </c>
    </row>
    <row r="276" spans="1:30" x14ac:dyDescent="0.25">
      <c r="A276" s="1">
        <f>workdata!A276</f>
        <v>45485.291666666664</v>
      </c>
      <c r="B276">
        <f t="shared" si="25"/>
        <v>2024</v>
      </c>
      <c r="C276">
        <f t="shared" si="26"/>
        <v>7</v>
      </c>
      <c r="D276">
        <f t="shared" si="24"/>
        <v>12</v>
      </c>
      <c r="E276">
        <v>1000</v>
      </c>
      <c r="F276">
        <v>49890</v>
      </c>
      <c r="G276">
        <f>workdata!B276</f>
        <v>654</v>
      </c>
      <c r="H276">
        <f t="shared" si="27"/>
        <v>0</v>
      </c>
      <c r="I276" s="217">
        <f>IFERROR(workdata!B276*1000*AUX!H276/(AUX!K276*50000),0)</f>
        <v>0</v>
      </c>
      <c r="J276" s="218">
        <f t="shared" si="28"/>
        <v>0</v>
      </c>
      <c r="K276" s="222">
        <f>AVERAGE(workdata!C276:F276)</f>
        <v>18.787750000000003</v>
      </c>
      <c r="L276" s="3">
        <f t="shared" si="29"/>
        <v>0</v>
      </c>
      <c r="M276" s="217">
        <f>IFERROR(IF(workdata!H276&gt;=0.75*MAX(workdata!$H276:$Y276),1,workdata!H276/MAX(workdata!$H276:$Y276)),0)*$H276</f>
        <v>0</v>
      </c>
      <c r="N276" s="217">
        <f>IFERROR(IF(workdata!I276&gt;=0.75*MAX(workdata!$H276:$Y276),1,workdata!I276/MAX(workdata!$H276:$Y276)),0)*$H276</f>
        <v>0</v>
      </c>
      <c r="O276" s="217">
        <f>IFERROR(IF(workdata!J276&gt;=0.75*MAX(workdata!$H276:$Y276),1,workdata!J276/MAX(workdata!$H276:$Y276)),0)*$H276</f>
        <v>0</v>
      </c>
      <c r="P276" s="217">
        <f>IFERROR(IF(workdata!K276&gt;=0.75*MAX(workdata!$H276:$Y276),1,workdata!K276/MAX(workdata!$H276:$Y276)),0)*$H276</f>
        <v>0</v>
      </c>
      <c r="Q276" s="217">
        <f>IFERROR(IF(workdata!L276&gt;=0.75*MAX(workdata!$H276:$Y276),1,workdata!L276/MAX(workdata!$H276:$Y276)),0)*$H276</f>
        <v>0</v>
      </c>
      <c r="R276" s="217">
        <f>IFERROR(IF(workdata!M276&gt;=0.75*MAX(workdata!$H276:$Y276),1,workdata!M276/MAX(workdata!$H276:$Y276)),0)*$H276</f>
        <v>0</v>
      </c>
      <c r="S276" s="217">
        <f>IFERROR(IF(workdata!N276&gt;=0.75*MAX(workdata!$H276:$Y276),1,workdata!N276/MAX(workdata!$H276:$Y276)),0)*$H276</f>
        <v>0</v>
      </c>
      <c r="T276" s="217">
        <f>IFERROR(IF(workdata!O276&gt;=0.75*MAX(workdata!$H276:$Y276),1,workdata!O276/MAX(workdata!$H276:$Y276)),0)*$H276</f>
        <v>0</v>
      </c>
      <c r="U276" s="217">
        <f>IFERROR(IF(workdata!P276&gt;=0.75*MAX(workdata!$H276:$Y276),1,workdata!P276/MAX(workdata!$H276:$Y276)),0)*$H276</f>
        <v>0</v>
      </c>
      <c r="V276" s="217">
        <f>IFERROR(IF(workdata!Q276&gt;=0.75*MAX(workdata!$H276:$Y276),1,workdata!Q276/MAX(workdata!$H276:$Y276)),0)*$H276</f>
        <v>0</v>
      </c>
      <c r="W276" s="217">
        <f>IFERROR(IF(workdata!R276&gt;=0.75*MAX(workdata!$H276:$Y276),1,workdata!R276/MAX(workdata!$H276:$Y276)),0)*$H276</f>
        <v>0</v>
      </c>
      <c r="X276" s="217">
        <f>IFERROR(IF(workdata!S276&gt;=0.75*MAX(workdata!$H276:$Y276),1,workdata!S276/MAX(workdata!$H276:$Y276)),0)*$H276</f>
        <v>0</v>
      </c>
      <c r="Y276" s="217">
        <f>IFERROR(IF(workdata!T276&gt;=0.75*MAX(workdata!$H276:$Y276),1,workdata!T276/MAX(workdata!$H276:$Y276)),0)*$H276</f>
        <v>0</v>
      </c>
      <c r="Z276" s="217">
        <f>IFERROR(IF(workdata!U276&gt;=0.75*MAX(workdata!$H276:$Y276),1,workdata!U276/MAX(workdata!$H276:$Y276)),0)*$H276</f>
        <v>0</v>
      </c>
      <c r="AA276" s="217">
        <f>IFERROR(IF(workdata!V276&gt;=0.75*MAX(workdata!$H276:$Y276),1,workdata!V276/MAX(workdata!$H276:$Y276)),0)*$H276</f>
        <v>0</v>
      </c>
      <c r="AB276" s="217">
        <f>IFERROR(IF(workdata!W276&gt;=0.75*MAX(workdata!$H276:$Y276),1,workdata!W276/MAX(workdata!$H276:$Y276)),0)*$H276</f>
        <v>0</v>
      </c>
      <c r="AC276" s="217">
        <f>IFERROR(IF(workdata!X276&gt;=0.75*MAX(workdata!$H276:$Y276),1,workdata!X276/MAX(workdata!$H276:$Y276)),0)*$H276</f>
        <v>0</v>
      </c>
      <c r="AD276" s="217">
        <f>IFERROR(IF(workdata!Y276&gt;=0.75*MAX(workdata!$H276:$Y276),1,workdata!Y276/MAX(workdata!$H276:$Y276)),0)*$H276</f>
        <v>0</v>
      </c>
    </row>
    <row r="277" spans="1:30" x14ac:dyDescent="0.25">
      <c r="A277" s="1">
        <f>workdata!A277</f>
        <v>45485.333333333336</v>
      </c>
      <c r="B277">
        <f t="shared" si="25"/>
        <v>2024</v>
      </c>
      <c r="C277">
        <f t="shared" si="26"/>
        <v>7</v>
      </c>
      <c r="D277">
        <f t="shared" si="24"/>
        <v>12</v>
      </c>
      <c r="E277">
        <v>1000</v>
      </c>
      <c r="F277">
        <v>49890</v>
      </c>
      <c r="G277">
        <f>workdata!B277</f>
        <v>12641</v>
      </c>
      <c r="H277">
        <f t="shared" si="27"/>
        <v>1</v>
      </c>
      <c r="I277" s="217">
        <f>IFERROR(workdata!B277*1000*AUX!H277/(AUX!K277*50000),0)</f>
        <v>0.83954167572943539</v>
      </c>
      <c r="J277" s="218">
        <f t="shared" si="28"/>
        <v>1</v>
      </c>
      <c r="K277" s="222">
        <f>AVERAGE(workdata!C277:F277)</f>
        <v>301.14049999999997</v>
      </c>
      <c r="L277" s="3">
        <f t="shared" si="29"/>
        <v>252.82000000000002</v>
      </c>
      <c r="M277" s="217">
        <f>IFERROR(IF(workdata!H277&gt;=0.75*MAX(workdata!$H277:$Y277),1,workdata!H277/MAX(workdata!$H277:$Y277)),0)*$H277</f>
        <v>1</v>
      </c>
      <c r="N277" s="217">
        <f>IFERROR(IF(workdata!I277&gt;=0.75*MAX(workdata!$H277:$Y277),1,workdata!I277/MAX(workdata!$H277:$Y277)),0)*$H277</f>
        <v>1</v>
      </c>
      <c r="O277" s="217">
        <f>IFERROR(IF(workdata!J277&gt;=0.75*MAX(workdata!$H277:$Y277),1,workdata!J277/MAX(workdata!$H277:$Y277)),0)*$H277</f>
        <v>1</v>
      </c>
      <c r="P277" s="217">
        <f>IFERROR(IF(workdata!K277&gt;=0.75*MAX(workdata!$H277:$Y277),1,workdata!K277/MAX(workdata!$H277:$Y277)),0)*$H277</f>
        <v>1</v>
      </c>
      <c r="Q277" s="217">
        <f>IFERROR(IF(workdata!L277&gt;=0.75*MAX(workdata!$H277:$Y277),1,workdata!L277/MAX(workdata!$H277:$Y277)),0)*$H277</f>
        <v>1</v>
      </c>
      <c r="R277" s="217">
        <f>IFERROR(IF(workdata!M277&gt;=0.75*MAX(workdata!$H277:$Y277),1,workdata!M277/MAX(workdata!$H277:$Y277)),0)*$H277</f>
        <v>1</v>
      </c>
      <c r="S277" s="217">
        <f>IFERROR(IF(workdata!N277&gt;=0.75*MAX(workdata!$H277:$Y277),1,workdata!N277/MAX(workdata!$H277:$Y277)),0)*$H277</f>
        <v>1</v>
      </c>
      <c r="T277" s="217">
        <f>IFERROR(IF(workdata!O277&gt;=0.75*MAX(workdata!$H277:$Y277),1,workdata!O277/MAX(workdata!$H277:$Y277)),0)*$H277</f>
        <v>1</v>
      </c>
      <c r="U277" s="217">
        <f>IFERROR(IF(workdata!P277&gt;=0.75*MAX(workdata!$H277:$Y277),1,workdata!P277/MAX(workdata!$H277:$Y277)),0)*$H277</f>
        <v>1</v>
      </c>
      <c r="V277" s="217">
        <f>IFERROR(IF(workdata!Q277&gt;=0.75*MAX(workdata!$H277:$Y277),1,workdata!Q277/MAX(workdata!$H277:$Y277)),0)*$H277</f>
        <v>1</v>
      </c>
      <c r="W277" s="217">
        <f>IFERROR(IF(workdata!R277&gt;=0.75*MAX(workdata!$H277:$Y277),1,workdata!R277/MAX(workdata!$H277:$Y277)),0)*$H277</f>
        <v>1</v>
      </c>
      <c r="X277" s="217">
        <f>IFERROR(IF(workdata!S277&gt;=0.75*MAX(workdata!$H277:$Y277),1,workdata!S277/MAX(workdata!$H277:$Y277)),0)*$H277</f>
        <v>1</v>
      </c>
      <c r="Y277" s="217">
        <f>IFERROR(IF(workdata!T277&gt;=0.75*MAX(workdata!$H277:$Y277),1,workdata!T277/MAX(workdata!$H277:$Y277)),0)*$H277</f>
        <v>1</v>
      </c>
      <c r="Z277" s="217">
        <f>IFERROR(IF(workdata!U277&gt;=0.75*MAX(workdata!$H277:$Y277),1,workdata!U277/MAX(workdata!$H277:$Y277)),0)*$H277</f>
        <v>1</v>
      </c>
      <c r="AA277" s="217">
        <f>IFERROR(IF(workdata!V277&gt;=0.75*MAX(workdata!$H277:$Y277),1,workdata!V277/MAX(workdata!$H277:$Y277)),0)*$H277</f>
        <v>1</v>
      </c>
      <c r="AB277" s="217">
        <f>IFERROR(IF(workdata!W277&gt;=0.75*MAX(workdata!$H277:$Y277),1,workdata!W277/MAX(workdata!$H277:$Y277)),0)*$H277</f>
        <v>1</v>
      </c>
      <c r="AC277" s="217">
        <f>IFERROR(IF(workdata!X277&gt;=0.75*MAX(workdata!$H277:$Y277),1,workdata!X277/MAX(workdata!$H277:$Y277)),0)*$H277</f>
        <v>1</v>
      </c>
      <c r="AD277" s="217">
        <f>IFERROR(IF(workdata!Y277&gt;=0.75*MAX(workdata!$H277:$Y277),1,workdata!Y277/MAX(workdata!$H277:$Y277)),0)*$H277</f>
        <v>1</v>
      </c>
    </row>
    <row r="278" spans="1:30" x14ac:dyDescent="0.25">
      <c r="A278" s="1">
        <f>workdata!A278</f>
        <v>45485.375</v>
      </c>
      <c r="B278">
        <f t="shared" si="25"/>
        <v>2024</v>
      </c>
      <c r="C278">
        <f t="shared" si="26"/>
        <v>7</v>
      </c>
      <c r="D278">
        <f t="shared" si="24"/>
        <v>12</v>
      </c>
      <c r="E278">
        <v>1000</v>
      </c>
      <c r="F278">
        <v>49890</v>
      </c>
      <c r="G278">
        <f>workdata!B278</f>
        <v>32830</v>
      </c>
      <c r="H278">
        <f t="shared" si="27"/>
        <v>1</v>
      </c>
      <c r="I278" s="217">
        <f>IFERROR(workdata!B278*1000*AUX!H278/(AUX!K278*50000),0)</f>
        <v>0.84447228199149349</v>
      </c>
      <c r="J278" s="218">
        <f t="shared" si="28"/>
        <v>1</v>
      </c>
      <c r="K278" s="222">
        <f>AVERAGE(workdata!C278:F278)</f>
        <v>777.52700000000004</v>
      </c>
      <c r="L278" s="3">
        <f t="shared" si="29"/>
        <v>656.6</v>
      </c>
      <c r="M278" s="217">
        <f>IFERROR(IF(workdata!H278&gt;=0.75*MAX(workdata!$H278:$Y278),1,workdata!H278/MAX(workdata!$H278:$Y278)),0)*$H278</f>
        <v>1</v>
      </c>
      <c r="N278" s="217">
        <f>IFERROR(IF(workdata!I278&gt;=0.75*MAX(workdata!$H278:$Y278),1,workdata!I278/MAX(workdata!$H278:$Y278)),0)*$H278</f>
        <v>1</v>
      </c>
      <c r="O278" s="217">
        <f>IFERROR(IF(workdata!J278&gt;=0.75*MAX(workdata!$H278:$Y278),1,workdata!J278/MAX(workdata!$H278:$Y278)),0)*$H278</f>
        <v>1</v>
      </c>
      <c r="P278" s="217">
        <f>IFERROR(IF(workdata!K278&gt;=0.75*MAX(workdata!$H278:$Y278),1,workdata!K278/MAX(workdata!$H278:$Y278)),0)*$H278</f>
        <v>1</v>
      </c>
      <c r="Q278" s="217">
        <f>IFERROR(IF(workdata!L278&gt;=0.75*MAX(workdata!$H278:$Y278),1,workdata!L278/MAX(workdata!$H278:$Y278)),0)*$H278</f>
        <v>1</v>
      </c>
      <c r="R278" s="217">
        <f>IFERROR(IF(workdata!M278&gt;=0.75*MAX(workdata!$H278:$Y278),1,workdata!M278/MAX(workdata!$H278:$Y278)),0)*$H278</f>
        <v>1</v>
      </c>
      <c r="S278" s="217">
        <f>IFERROR(IF(workdata!N278&gt;=0.75*MAX(workdata!$H278:$Y278),1,workdata!N278/MAX(workdata!$H278:$Y278)),0)*$H278</f>
        <v>1</v>
      </c>
      <c r="T278" s="217">
        <f>IFERROR(IF(workdata!O278&gt;=0.75*MAX(workdata!$H278:$Y278),1,workdata!O278/MAX(workdata!$H278:$Y278)),0)*$H278</f>
        <v>1</v>
      </c>
      <c r="U278" s="217">
        <f>IFERROR(IF(workdata!P278&gt;=0.75*MAX(workdata!$H278:$Y278),1,workdata!P278/MAX(workdata!$H278:$Y278)),0)*$H278</f>
        <v>1</v>
      </c>
      <c r="V278" s="217">
        <f>IFERROR(IF(workdata!Q278&gt;=0.75*MAX(workdata!$H278:$Y278),1,workdata!Q278/MAX(workdata!$H278:$Y278)),0)*$H278</f>
        <v>1</v>
      </c>
      <c r="W278" s="217">
        <f>IFERROR(IF(workdata!R278&gt;=0.75*MAX(workdata!$H278:$Y278),1,workdata!R278/MAX(workdata!$H278:$Y278)),0)*$H278</f>
        <v>1</v>
      </c>
      <c r="X278" s="217">
        <f>IFERROR(IF(workdata!S278&gt;=0.75*MAX(workdata!$H278:$Y278),1,workdata!S278/MAX(workdata!$H278:$Y278)),0)*$H278</f>
        <v>1</v>
      </c>
      <c r="Y278" s="217">
        <f>IFERROR(IF(workdata!T278&gt;=0.75*MAX(workdata!$H278:$Y278),1,workdata!T278/MAX(workdata!$H278:$Y278)),0)*$H278</f>
        <v>1</v>
      </c>
      <c r="Z278" s="217">
        <f>IFERROR(IF(workdata!U278&gt;=0.75*MAX(workdata!$H278:$Y278),1,workdata!U278/MAX(workdata!$H278:$Y278)),0)*$H278</f>
        <v>1</v>
      </c>
      <c r="AA278" s="217">
        <f>IFERROR(IF(workdata!V278&gt;=0.75*MAX(workdata!$H278:$Y278),1,workdata!V278/MAX(workdata!$H278:$Y278)),0)*$H278</f>
        <v>1</v>
      </c>
      <c r="AB278" s="217">
        <f>IFERROR(IF(workdata!W278&gt;=0.75*MAX(workdata!$H278:$Y278),1,workdata!W278/MAX(workdata!$H278:$Y278)),0)*$H278</f>
        <v>1</v>
      </c>
      <c r="AC278" s="217">
        <f>IFERROR(IF(workdata!X278&gt;=0.75*MAX(workdata!$H278:$Y278),1,workdata!X278/MAX(workdata!$H278:$Y278)),0)*$H278</f>
        <v>1</v>
      </c>
      <c r="AD278" s="217">
        <f>IFERROR(IF(workdata!Y278&gt;=0.75*MAX(workdata!$H278:$Y278),1,workdata!Y278/MAX(workdata!$H278:$Y278)),0)*$H278</f>
        <v>1</v>
      </c>
    </row>
    <row r="279" spans="1:30" x14ac:dyDescent="0.25">
      <c r="A279" s="1">
        <f>workdata!A279</f>
        <v>45485.416666666664</v>
      </c>
      <c r="B279">
        <f t="shared" si="25"/>
        <v>2024</v>
      </c>
      <c r="C279">
        <f t="shared" si="26"/>
        <v>7</v>
      </c>
      <c r="D279">
        <f t="shared" si="24"/>
        <v>12</v>
      </c>
      <c r="E279">
        <v>1000</v>
      </c>
      <c r="F279">
        <v>49890</v>
      </c>
      <c r="G279">
        <f>workdata!B279</f>
        <v>38442</v>
      </c>
      <c r="H279">
        <f t="shared" si="27"/>
        <v>1</v>
      </c>
      <c r="I279" s="217">
        <f>IFERROR(workdata!B279*1000*AUX!H279/(AUX!K279*50000),0)</f>
        <v>0.82736378410996436</v>
      </c>
      <c r="J279" s="218">
        <f t="shared" si="28"/>
        <v>1</v>
      </c>
      <c r="K279" s="222">
        <f>AVERAGE(workdata!C279:F279)</f>
        <v>929.26474999999994</v>
      </c>
      <c r="L279" s="3">
        <f t="shared" si="29"/>
        <v>768.83999999999992</v>
      </c>
      <c r="M279" s="217">
        <f>IFERROR(IF(workdata!H279&gt;=0.75*MAX(workdata!$H279:$Y279),1,workdata!H279/MAX(workdata!$H279:$Y279)),0)*$H279</f>
        <v>1</v>
      </c>
      <c r="N279" s="217">
        <f>IFERROR(IF(workdata!I279&gt;=0.75*MAX(workdata!$H279:$Y279),1,workdata!I279/MAX(workdata!$H279:$Y279)),0)*$H279</f>
        <v>1</v>
      </c>
      <c r="O279" s="217">
        <f>IFERROR(IF(workdata!J279&gt;=0.75*MAX(workdata!$H279:$Y279),1,workdata!J279/MAX(workdata!$H279:$Y279)),0)*$H279</f>
        <v>1</v>
      </c>
      <c r="P279" s="217">
        <f>IFERROR(IF(workdata!K279&gt;=0.75*MAX(workdata!$H279:$Y279),1,workdata!K279/MAX(workdata!$H279:$Y279)),0)*$H279</f>
        <v>1</v>
      </c>
      <c r="Q279" s="217">
        <f>IFERROR(IF(workdata!L279&gt;=0.75*MAX(workdata!$H279:$Y279),1,workdata!L279/MAX(workdata!$H279:$Y279)),0)*$H279</f>
        <v>1</v>
      </c>
      <c r="R279" s="217">
        <f>IFERROR(IF(workdata!M279&gt;=0.75*MAX(workdata!$H279:$Y279),1,workdata!M279/MAX(workdata!$H279:$Y279)),0)*$H279</f>
        <v>1</v>
      </c>
      <c r="S279" s="217">
        <f>IFERROR(IF(workdata!N279&gt;=0.75*MAX(workdata!$H279:$Y279),1,workdata!N279/MAX(workdata!$H279:$Y279)),0)*$H279</f>
        <v>1</v>
      </c>
      <c r="T279" s="217">
        <f>IFERROR(IF(workdata!O279&gt;=0.75*MAX(workdata!$H279:$Y279),1,workdata!O279/MAX(workdata!$H279:$Y279)),0)*$H279</f>
        <v>1</v>
      </c>
      <c r="U279" s="217">
        <f>IFERROR(IF(workdata!P279&gt;=0.75*MAX(workdata!$H279:$Y279),1,workdata!P279/MAX(workdata!$H279:$Y279)),0)*$H279</f>
        <v>1</v>
      </c>
      <c r="V279" s="217">
        <f>IFERROR(IF(workdata!Q279&gt;=0.75*MAX(workdata!$H279:$Y279),1,workdata!Q279/MAX(workdata!$H279:$Y279)),0)*$H279</f>
        <v>1</v>
      </c>
      <c r="W279" s="217">
        <f>IFERROR(IF(workdata!R279&gt;=0.75*MAX(workdata!$H279:$Y279),1,workdata!R279/MAX(workdata!$H279:$Y279)),0)*$H279</f>
        <v>1</v>
      </c>
      <c r="X279" s="217">
        <f>IFERROR(IF(workdata!S279&gt;=0.75*MAX(workdata!$H279:$Y279),1,workdata!S279/MAX(workdata!$H279:$Y279)),0)*$H279</f>
        <v>1</v>
      </c>
      <c r="Y279" s="217">
        <f>IFERROR(IF(workdata!T279&gt;=0.75*MAX(workdata!$H279:$Y279),1,workdata!T279/MAX(workdata!$H279:$Y279)),0)*$H279</f>
        <v>1</v>
      </c>
      <c r="Z279" s="217">
        <f>IFERROR(IF(workdata!U279&gt;=0.75*MAX(workdata!$H279:$Y279),1,workdata!U279/MAX(workdata!$H279:$Y279)),0)*$H279</f>
        <v>1</v>
      </c>
      <c r="AA279" s="217">
        <f>IFERROR(IF(workdata!V279&gt;=0.75*MAX(workdata!$H279:$Y279),1,workdata!V279/MAX(workdata!$H279:$Y279)),0)*$H279</f>
        <v>1</v>
      </c>
      <c r="AB279" s="217">
        <f>IFERROR(IF(workdata!W279&gt;=0.75*MAX(workdata!$H279:$Y279),1,workdata!W279/MAX(workdata!$H279:$Y279)),0)*$H279</f>
        <v>1</v>
      </c>
      <c r="AC279" s="217">
        <f>IFERROR(IF(workdata!X279&gt;=0.75*MAX(workdata!$H279:$Y279),1,workdata!X279/MAX(workdata!$H279:$Y279)),0)*$H279</f>
        <v>1</v>
      </c>
      <c r="AD279" s="217">
        <f>IFERROR(IF(workdata!Y279&gt;=0.75*MAX(workdata!$H279:$Y279),1,workdata!Y279/MAX(workdata!$H279:$Y279)),0)*$H279</f>
        <v>1</v>
      </c>
    </row>
    <row r="280" spans="1:30" x14ac:dyDescent="0.25">
      <c r="A280" s="1">
        <f>workdata!A280</f>
        <v>45485.458333333336</v>
      </c>
      <c r="B280">
        <f t="shared" si="25"/>
        <v>2024</v>
      </c>
      <c r="C280">
        <f t="shared" si="26"/>
        <v>7</v>
      </c>
      <c r="D280">
        <f t="shared" si="24"/>
        <v>12</v>
      </c>
      <c r="E280">
        <v>1000</v>
      </c>
      <c r="F280">
        <v>49890</v>
      </c>
      <c r="G280">
        <f>workdata!B280</f>
        <v>40927</v>
      </c>
      <c r="H280">
        <f t="shared" si="27"/>
        <v>1</v>
      </c>
      <c r="I280" s="217">
        <f>IFERROR(workdata!B280*1000*AUX!H280/(AUX!K280*50000),0)</f>
        <v>0.83641737588788367</v>
      </c>
      <c r="J280" s="218">
        <f t="shared" si="28"/>
        <v>1</v>
      </c>
      <c r="K280" s="222">
        <f>AVERAGE(workdata!C280:F280)</f>
        <v>978.62625000000003</v>
      </c>
      <c r="L280" s="3">
        <f t="shared" si="29"/>
        <v>818.54000000000008</v>
      </c>
      <c r="M280" s="217">
        <f>IFERROR(IF(workdata!H280&gt;=0.75*MAX(workdata!$H280:$Y280),1,workdata!H280/MAX(workdata!$H280:$Y280)),0)*$H280</f>
        <v>1</v>
      </c>
      <c r="N280" s="217">
        <f>IFERROR(IF(workdata!I280&gt;=0.75*MAX(workdata!$H280:$Y280),1,workdata!I280/MAX(workdata!$H280:$Y280)),0)*$H280</f>
        <v>1</v>
      </c>
      <c r="O280" s="217">
        <f>IFERROR(IF(workdata!J280&gt;=0.75*MAX(workdata!$H280:$Y280),1,workdata!J280/MAX(workdata!$H280:$Y280)),0)*$H280</f>
        <v>1</v>
      </c>
      <c r="P280" s="217">
        <f>IFERROR(IF(workdata!K280&gt;=0.75*MAX(workdata!$H280:$Y280),1,workdata!K280/MAX(workdata!$H280:$Y280)),0)*$H280</f>
        <v>1</v>
      </c>
      <c r="Q280" s="217">
        <f>IFERROR(IF(workdata!L280&gt;=0.75*MAX(workdata!$H280:$Y280),1,workdata!L280/MAX(workdata!$H280:$Y280)),0)*$H280</f>
        <v>1</v>
      </c>
      <c r="R280" s="217">
        <f>IFERROR(IF(workdata!M280&gt;=0.75*MAX(workdata!$H280:$Y280),1,workdata!M280/MAX(workdata!$H280:$Y280)),0)*$H280</f>
        <v>1</v>
      </c>
      <c r="S280" s="217">
        <f>IFERROR(IF(workdata!N280&gt;=0.75*MAX(workdata!$H280:$Y280),1,workdata!N280/MAX(workdata!$H280:$Y280)),0)*$H280</f>
        <v>1</v>
      </c>
      <c r="T280" s="217">
        <f>IFERROR(IF(workdata!O280&gt;=0.75*MAX(workdata!$H280:$Y280),1,workdata!O280/MAX(workdata!$H280:$Y280)),0)*$H280</f>
        <v>1</v>
      </c>
      <c r="U280" s="217">
        <f>IFERROR(IF(workdata!P280&gt;=0.75*MAX(workdata!$H280:$Y280),1,workdata!P280/MAX(workdata!$H280:$Y280)),0)*$H280</f>
        <v>1</v>
      </c>
      <c r="V280" s="217">
        <f>IFERROR(IF(workdata!Q280&gt;=0.75*MAX(workdata!$H280:$Y280),1,workdata!Q280/MAX(workdata!$H280:$Y280)),0)*$H280</f>
        <v>1</v>
      </c>
      <c r="W280" s="217">
        <f>IFERROR(IF(workdata!R280&gt;=0.75*MAX(workdata!$H280:$Y280),1,workdata!R280/MAX(workdata!$H280:$Y280)),0)*$H280</f>
        <v>1</v>
      </c>
      <c r="X280" s="217">
        <f>IFERROR(IF(workdata!S280&gt;=0.75*MAX(workdata!$H280:$Y280),1,workdata!S280/MAX(workdata!$H280:$Y280)),0)*$H280</f>
        <v>1</v>
      </c>
      <c r="Y280" s="217">
        <f>IFERROR(IF(workdata!T280&gt;=0.75*MAX(workdata!$H280:$Y280),1,workdata!T280/MAX(workdata!$H280:$Y280)),0)*$H280</f>
        <v>1</v>
      </c>
      <c r="Z280" s="217">
        <f>IFERROR(IF(workdata!U280&gt;=0.75*MAX(workdata!$H280:$Y280),1,workdata!U280/MAX(workdata!$H280:$Y280)),0)*$H280</f>
        <v>1</v>
      </c>
      <c r="AA280" s="217">
        <f>IFERROR(IF(workdata!V280&gt;=0.75*MAX(workdata!$H280:$Y280),1,workdata!V280/MAX(workdata!$H280:$Y280)),0)*$H280</f>
        <v>1</v>
      </c>
      <c r="AB280" s="217">
        <f>IFERROR(IF(workdata!W280&gt;=0.75*MAX(workdata!$H280:$Y280),1,workdata!W280/MAX(workdata!$H280:$Y280)),0)*$H280</f>
        <v>1</v>
      </c>
      <c r="AC280" s="217">
        <f>IFERROR(IF(workdata!X280&gt;=0.75*MAX(workdata!$H280:$Y280),1,workdata!X280/MAX(workdata!$H280:$Y280)),0)*$H280</f>
        <v>1</v>
      </c>
      <c r="AD280" s="217">
        <f>IFERROR(IF(workdata!Y280&gt;=0.75*MAX(workdata!$H280:$Y280),1,workdata!Y280/MAX(workdata!$H280:$Y280)),0)*$H280</f>
        <v>1</v>
      </c>
    </row>
    <row r="281" spans="1:30" x14ac:dyDescent="0.25">
      <c r="A281" s="1">
        <f>workdata!A281</f>
        <v>45485.5</v>
      </c>
      <c r="B281">
        <f t="shared" si="25"/>
        <v>2024</v>
      </c>
      <c r="C281">
        <f t="shared" si="26"/>
        <v>7</v>
      </c>
      <c r="D281">
        <f t="shared" si="24"/>
        <v>12</v>
      </c>
      <c r="E281">
        <v>1000</v>
      </c>
      <c r="F281">
        <v>49890</v>
      </c>
      <c r="G281">
        <f>workdata!B281</f>
        <v>42847</v>
      </c>
      <c r="H281">
        <f t="shared" si="27"/>
        <v>1</v>
      </c>
      <c r="I281" s="217">
        <f>IFERROR(workdata!B281*1000*AUX!H281/(AUX!K281*50000),0)</f>
        <v>0.8614620295586608</v>
      </c>
      <c r="J281" s="218">
        <f t="shared" si="28"/>
        <v>1</v>
      </c>
      <c r="K281" s="222">
        <f>AVERAGE(workdata!C281:F281)</f>
        <v>994.75075000000004</v>
      </c>
      <c r="L281" s="3">
        <f t="shared" si="29"/>
        <v>856.94</v>
      </c>
      <c r="M281" s="217">
        <f>IFERROR(IF(workdata!H281&gt;=0.75*MAX(workdata!$H281:$Y281),1,workdata!H281/MAX(workdata!$H281:$Y281)),0)*$H281</f>
        <v>1</v>
      </c>
      <c r="N281" s="217">
        <f>IFERROR(IF(workdata!I281&gt;=0.75*MAX(workdata!$H281:$Y281),1,workdata!I281/MAX(workdata!$H281:$Y281)),0)*$H281</f>
        <v>1</v>
      </c>
      <c r="O281" s="217">
        <f>IFERROR(IF(workdata!J281&gt;=0.75*MAX(workdata!$H281:$Y281),1,workdata!J281/MAX(workdata!$H281:$Y281)),0)*$H281</f>
        <v>1</v>
      </c>
      <c r="P281" s="217">
        <f>IFERROR(IF(workdata!K281&gt;=0.75*MAX(workdata!$H281:$Y281),1,workdata!K281/MAX(workdata!$H281:$Y281)),0)*$H281</f>
        <v>1</v>
      </c>
      <c r="Q281" s="217">
        <f>IFERROR(IF(workdata!L281&gt;=0.75*MAX(workdata!$H281:$Y281),1,workdata!L281/MAX(workdata!$H281:$Y281)),0)*$H281</f>
        <v>1</v>
      </c>
      <c r="R281" s="217">
        <f>IFERROR(IF(workdata!M281&gt;=0.75*MAX(workdata!$H281:$Y281),1,workdata!M281/MAX(workdata!$H281:$Y281)),0)*$H281</f>
        <v>1</v>
      </c>
      <c r="S281" s="217">
        <f>IFERROR(IF(workdata!N281&gt;=0.75*MAX(workdata!$H281:$Y281),1,workdata!N281/MAX(workdata!$H281:$Y281)),0)*$H281</f>
        <v>1</v>
      </c>
      <c r="T281" s="217">
        <f>IFERROR(IF(workdata!O281&gt;=0.75*MAX(workdata!$H281:$Y281),1,workdata!O281/MAX(workdata!$H281:$Y281)),0)*$H281</f>
        <v>1</v>
      </c>
      <c r="U281" s="217">
        <f>IFERROR(IF(workdata!P281&gt;=0.75*MAX(workdata!$H281:$Y281),1,workdata!P281/MAX(workdata!$H281:$Y281)),0)*$H281</f>
        <v>1</v>
      </c>
      <c r="V281" s="217">
        <f>IFERROR(IF(workdata!Q281&gt;=0.75*MAX(workdata!$H281:$Y281),1,workdata!Q281/MAX(workdata!$H281:$Y281)),0)*$H281</f>
        <v>1</v>
      </c>
      <c r="W281" s="217">
        <f>IFERROR(IF(workdata!R281&gt;=0.75*MAX(workdata!$H281:$Y281),1,workdata!R281/MAX(workdata!$H281:$Y281)),0)*$H281</f>
        <v>1</v>
      </c>
      <c r="X281" s="217">
        <f>IFERROR(IF(workdata!S281&gt;=0.75*MAX(workdata!$H281:$Y281),1,workdata!S281/MAX(workdata!$H281:$Y281)),0)*$H281</f>
        <v>1</v>
      </c>
      <c r="Y281" s="217">
        <f>IFERROR(IF(workdata!T281&gt;=0.75*MAX(workdata!$H281:$Y281),1,workdata!T281/MAX(workdata!$H281:$Y281)),0)*$H281</f>
        <v>1</v>
      </c>
      <c r="Z281" s="217">
        <f>IFERROR(IF(workdata!U281&gt;=0.75*MAX(workdata!$H281:$Y281),1,workdata!U281/MAX(workdata!$H281:$Y281)),0)*$H281</f>
        <v>1</v>
      </c>
      <c r="AA281" s="217">
        <f>IFERROR(IF(workdata!V281&gt;=0.75*MAX(workdata!$H281:$Y281),1,workdata!V281/MAX(workdata!$H281:$Y281)),0)*$H281</f>
        <v>1</v>
      </c>
      <c r="AB281" s="217">
        <f>IFERROR(IF(workdata!W281&gt;=0.75*MAX(workdata!$H281:$Y281),1,workdata!W281/MAX(workdata!$H281:$Y281)),0)*$H281</f>
        <v>1</v>
      </c>
      <c r="AC281" s="217">
        <f>IFERROR(IF(workdata!X281&gt;=0.75*MAX(workdata!$H281:$Y281),1,workdata!X281/MAX(workdata!$H281:$Y281)),0)*$H281</f>
        <v>1</v>
      </c>
      <c r="AD281" s="217">
        <f>IFERROR(IF(workdata!Y281&gt;=0.75*MAX(workdata!$H281:$Y281),1,workdata!Y281/MAX(workdata!$H281:$Y281)),0)*$H281</f>
        <v>1</v>
      </c>
    </row>
    <row r="282" spans="1:30" x14ac:dyDescent="0.25">
      <c r="A282" s="1">
        <f>workdata!A282</f>
        <v>45485.541666666664</v>
      </c>
      <c r="B282">
        <f t="shared" si="25"/>
        <v>2024</v>
      </c>
      <c r="C282">
        <f t="shared" si="26"/>
        <v>7</v>
      </c>
      <c r="D282">
        <f t="shared" si="24"/>
        <v>12</v>
      </c>
      <c r="E282">
        <v>1000</v>
      </c>
      <c r="F282">
        <v>49890</v>
      </c>
      <c r="G282">
        <f>workdata!B282</f>
        <v>43613</v>
      </c>
      <c r="H282">
        <f t="shared" si="27"/>
        <v>1</v>
      </c>
      <c r="I282" s="217">
        <f>IFERROR(workdata!B282*1000*AUX!H282/(AUX!K282*50000),0)</f>
        <v>0.87702597842324648</v>
      </c>
      <c r="J282" s="218">
        <f t="shared" si="28"/>
        <v>1</v>
      </c>
      <c r="K282" s="222">
        <f>AVERAGE(workdata!C282:F282)</f>
        <v>994.56574999999998</v>
      </c>
      <c r="L282" s="3">
        <f t="shared" si="29"/>
        <v>872.25999999999988</v>
      </c>
      <c r="M282" s="217">
        <f>IFERROR(IF(workdata!H282&gt;=0.75*MAX(workdata!$H282:$Y282),1,workdata!H282/MAX(workdata!$H282:$Y282)),0)*$H282</f>
        <v>1</v>
      </c>
      <c r="N282" s="217">
        <f>IFERROR(IF(workdata!I282&gt;=0.75*MAX(workdata!$H282:$Y282),1,workdata!I282/MAX(workdata!$H282:$Y282)),0)*$H282</f>
        <v>1</v>
      </c>
      <c r="O282" s="217">
        <f>IFERROR(IF(workdata!J282&gt;=0.75*MAX(workdata!$H282:$Y282),1,workdata!J282/MAX(workdata!$H282:$Y282)),0)*$H282</f>
        <v>1</v>
      </c>
      <c r="P282" s="217">
        <f>IFERROR(IF(workdata!K282&gt;=0.75*MAX(workdata!$H282:$Y282),1,workdata!K282/MAX(workdata!$H282:$Y282)),0)*$H282</f>
        <v>1</v>
      </c>
      <c r="Q282" s="217">
        <f>IFERROR(IF(workdata!L282&gt;=0.75*MAX(workdata!$H282:$Y282),1,workdata!L282/MAX(workdata!$H282:$Y282)),0)*$H282</f>
        <v>1</v>
      </c>
      <c r="R282" s="217">
        <f>IFERROR(IF(workdata!M282&gt;=0.75*MAX(workdata!$H282:$Y282),1,workdata!M282/MAX(workdata!$H282:$Y282)),0)*$H282</f>
        <v>1</v>
      </c>
      <c r="S282" s="217">
        <f>IFERROR(IF(workdata!N282&gt;=0.75*MAX(workdata!$H282:$Y282),1,workdata!N282/MAX(workdata!$H282:$Y282)),0)*$H282</f>
        <v>1</v>
      </c>
      <c r="T282" s="217">
        <f>IFERROR(IF(workdata!O282&gt;=0.75*MAX(workdata!$H282:$Y282),1,workdata!O282/MAX(workdata!$H282:$Y282)),0)*$H282</f>
        <v>1</v>
      </c>
      <c r="U282" s="217">
        <f>IFERROR(IF(workdata!P282&gt;=0.75*MAX(workdata!$H282:$Y282),1,workdata!P282/MAX(workdata!$H282:$Y282)),0)*$H282</f>
        <v>1</v>
      </c>
      <c r="V282" s="217">
        <f>IFERROR(IF(workdata!Q282&gt;=0.75*MAX(workdata!$H282:$Y282),1,workdata!Q282/MAX(workdata!$H282:$Y282)),0)*$H282</f>
        <v>1</v>
      </c>
      <c r="W282" s="217">
        <f>IFERROR(IF(workdata!R282&gt;=0.75*MAX(workdata!$H282:$Y282),1,workdata!R282/MAX(workdata!$H282:$Y282)),0)*$H282</f>
        <v>1</v>
      </c>
      <c r="X282" s="217">
        <f>IFERROR(IF(workdata!S282&gt;=0.75*MAX(workdata!$H282:$Y282),1,workdata!S282/MAX(workdata!$H282:$Y282)),0)*$H282</f>
        <v>1</v>
      </c>
      <c r="Y282" s="217">
        <f>IFERROR(IF(workdata!T282&gt;=0.75*MAX(workdata!$H282:$Y282),1,workdata!T282/MAX(workdata!$H282:$Y282)),0)*$H282</f>
        <v>1</v>
      </c>
      <c r="Z282" s="217">
        <f>IFERROR(IF(workdata!U282&gt;=0.75*MAX(workdata!$H282:$Y282),1,workdata!U282/MAX(workdata!$H282:$Y282)),0)*$H282</f>
        <v>1</v>
      </c>
      <c r="AA282" s="217">
        <f>IFERROR(IF(workdata!V282&gt;=0.75*MAX(workdata!$H282:$Y282),1,workdata!V282/MAX(workdata!$H282:$Y282)),0)*$H282</f>
        <v>1</v>
      </c>
      <c r="AB282" s="217">
        <f>IFERROR(IF(workdata!W282&gt;=0.75*MAX(workdata!$H282:$Y282),1,workdata!W282/MAX(workdata!$H282:$Y282)),0)*$H282</f>
        <v>1</v>
      </c>
      <c r="AC282" s="217">
        <f>IFERROR(IF(workdata!X282&gt;=0.75*MAX(workdata!$H282:$Y282),1,workdata!X282/MAX(workdata!$H282:$Y282)),0)*$H282</f>
        <v>1</v>
      </c>
      <c r="AD282" s="217">
        <f>IFERROR(IF(workdata!Y282&gt;=0.75*MAX(workdata!$H282:$Y282),1,workdata!Y282/MAX(workdata!$H282:$Y282)),0)*$H282</f>
        <v>1</v>
      </c>
    </row>
    <row r="283" spans="1:30" x14ac:dyDescent="0.25">
      <c r="A283" s="1">
        <f>workdata!A283</f>
        <v>45485.583333333336</v>
      </c>
      <c r="B283">
        <f t="shared" si="25"/>
        <v>2024</v>
      </c>
      <c r="C283">
        <f t="shared" si="26"/>
        <v>7</v>
      </c>
      <c r="D283">
        <f t="shared" si="24"/>
        <v>12</v>
      </c>
      <c r="E283">
        <v>1000</v>
      </c>
      <c r="F283">
        <v>49890</v>
      </c>
      <c r="G283">
        <f>workdata!B283</f>
        <v>43083</v>
      </c>
      <c r="H283">
        <f t="shared" si="27"/>
        <v>1</v>
      </c>
      <c r="I283" s="217">
        <f>IFERROR(workdata!B283*1000*AUX!H283/(AUX!K283*50000),0)</f>
        <v>0.86608874479651698</v>
      </c>
      <c r="J283" s="218">
        <f t="shared" si="28"/>
        <v>1</v>
      </c>
      <c r="K283" s="222">
        <f>AVERAGE(workdata!C283:F283)</f>
        <v>994.88649999999996</v>
      </c>
      <c r="L283" s="3">
        <f t="shared" si="29"/>
        <v>861.66</v>
      </c>
      <c r="M283" s="217">
        <f>IFERROR(IF(workdata!H283&gt;=0.75*MAX(workdata!$H283:$Y283),1,workdata!H283/MAX(workdata!$H283:$Y283)),0)*$H283</f>
        <v>1</v>
      </c>
      <c r="N283" s="217">
        <f>IFERROR(IF(workdata!I283&gt;=0.75*MAX(workdata!$H283:$Y283),1,workdata!I283/MAX(workdata!$H283:$Y283)),0)*$H283</f>
        <v>1</v>
      </c>
      <c r="O283" s="217">
        <f>IFERROR(IF(workdata!J283&gt;=0.75*MAX(workdata!$H283:$Y283),1,workdata!J283/MAX(workdata!$H283:$Y283)),0)*$H283</f>
        <v>1</v>
      </c>
      <c r="P283" s="217">
        <f>IFERROR(IF(workdata!K283&gt;=0.75*MAX(workdata!$H283:$Y283),1,workdata!K283/MAX(workdata!$H283:$Y283)),0)*$H283</f>
        <v>1</v>
      </c>
      <c r="Q283" s="217">
        <f>IFERROR(IF(workdata!L283&gt;=0.75*MAX(workdata!$H283:$Y283),1,workdata!L283/MAX(workdata!$H283:$Y283)),0)*$H283</f>
        <v>1</v>
      </c>
      <c r="R283" s="217">
        <f>IFERROR(IF(workdata!M283&gt;=0.75*MAX(workdata!$H283:$Y283),1,workdata!M283/MAX(workdata!$H283:$Y283)),0)*$H283</f>
        <v>1</v>
      </c>
      <c r="S283" s="217">
        <f>IFERROR(IF(workdata!N283&gt;=0.75*MAX(workdata!$H283:$Y283),1,workdata!N283/MAX(workdata!$H283:$Y283)),0)*$H283</f>
        <v>1</v>
      </c>
      <c r="T283" s="217">
        <f>IFERROR(IF(workdata!O283&gt;=0.75*MAX(workdata!$H283:$Y283),1,workdata!O283/MAX(workdata!$H283:$Y283)),0)*$H283</f>
        <v>1</v>
      </c>
      <c r="U283" s="217">
        <f>IFERROR(IF(workdata!P283&gt;=0.75*MAX(workdata!$H283:$Y283),1,workdata!P283/MAX(workdata!$H283:$Y283)),0)*$H283</f>
        <v>1</v>
      </c>
      <c r="V283" s="217">
        <f>IFERROR(IF(workdata!Q283&gt;=0.75*MAX(workdata!$H283:$Y283),1,workdata!Q283/MAX(workdata!$H283:$Y283)),0)*$H283</f>
        <v>1</v>
      </c>
      <c r="W283" s="217">
        <f>IFERROR(IF(workdata!R283&gt;=0.75*MAX(workdata!$H283:$Y283),1,workdata!R283/MAX(workdata!$H283:$Y283)),0)*$H283</f>
        <v>1</v>
      </c>
      <c r="X283" s="217">
        <f>IFERROR(IF(workdata!S283&gt;=0.75*MAX(workdata!$H283:$Y283),1,workdata!S283/MAX(workdata!$H283:$Y283)),0)*$H283</f>
        <v>1</v>
      </c>
      <c r="Y283" s="217">
        <f>IFERROR(IF(workdata!T283&gt;=0.75*MAX(workdata!$H283:$Y283),1,workdata!T283/MAX(workdata!$H283:$Y283)),0)*$H283</f>
        <v>1</v>
      </c>
      <c r="Z283" s="217">
        <f>IFERROR(IF(workdata!U283&gt;=0.75*MAX(workdata!$H283:$Y283),1,workdata!U283/MAX(workdata!$H283:$Y283)),0)*$H283</f>
        <v>1</v>
      </c>
      <c r="AA283" s="217">
        <f>IFERROR(IF(workdata!V283&gt;=0.75*MAX(workdata!$H283:$Y283),1,workdata!V283/MAX(workdata!$H283:$Y283)),0)*$H283</f>
        <v>1</v>
      </c>
      <c r="AB283" s="217">
        <f>IFERROR(IF(workdata!W283&gt;=0.75*MAX(workdata!$H283:$Y283),1,workdata!W283/MAX(workdata!$H283:$Y283)),0)*$H283</f>
        <v>1</v>
      </c>
      <c r="AC283" s="217">
        <f>IFERROR(IF(workdata!X283&gt;=0.75*MAX(workdata!$H283:$Y283),1,workdata!X283/MAX(workdata!$H283:$Y283)),0)*$H283</f>
        <v>1</v>
      </c>
      <c r="AD283" s="217">
        <f>IFERROR(IF(workdata!Y283&gt;=0.75*MAX(workdata!$H283:$Y283),1,workdata!Y283/MAX(workdata!$H283:$Y283)),0)*$H283</f>
        <v>1</v>
      </c>
    </row>
    <row r="284" spans="1:30" x14ac:dyDescent="0.25">
      <c r="A284" s="1">
        <f>workdata!A284</f>
        <v>45485.625</v>
      </c>
      <c r="B284">
        <f t="shared" si="25"/>
        <v>2024</v>
      </c>
      <c r="C284">
        <f t="shared" si="26"/>
        <v>7</v>
      </c>
      <c r="D284">
        <f t="shared" si="24"/>
        <v>12</v>
      </c>
      <c r="E284">
        <v>1000</v>
      </c>
      <c r="F284">
        <v>49890</v>
      </c>
      <c r="G284">
        <f>workdata!B284</f>
        <v>43922</v>
      </c>
      <c r="H284">
        <f t="shared" si="27"/>
        <v>1</v>
      </c>
      <c r="I284" s="217">
        <f>IFERROR(workdata!B284*1000*AUX!H284/(AUX!K284*50000),0)</f>
        <v>0.8730788592646852</v>
      </c>
      <c r="J284" s="218">
        <f t="shared" si="28"/>
        <v>1</v>
      </c>
      <c r="K284" s="222">
        <f>AVERAGE(workdata!C284:F284)</f>
        <v>1006.1405</v>
      </c>
      <c r="L284" s="3">
        <f t="shared" si="29"/>
        <v>878.43999999999994</v>
      </c>
      <c r="M284" s="217">
        <f>IFERROR(IF(workdata!H284&gt;=0.75*MAX(workdata!$H284:$Y284),1,workdata!H284/MAX(workdata!$H284:$Y284)),0)*$H284</f>
        <v>1</v>
      </c>
      <c r="N284" s="217">
        <f>IFERROR(IF(workdata!I284&gt;=0.75*MAX(workdata!$H284:$Y284),1,workdata!I284/MAX(workdata!$H284:$Y284)),0)*$H284</f>
        <v>1</v>
      </c>
      <c r="O284" s="217">
        <f>IFERROR(IF(workdata!J284&gt;=0.75*MAX(workdata!$H284:$Y284),1,workdata!J284/MAX(workdata!$H284:$Y284)),0)*$H284</f>
        <v>1</v>
      </c>
      <c r="P284" s="217">
        <f>IFERROR(IF(workdata!K284&gt;=0.75*MAX(workdata!$H284:$Y284),1,workdata!K284/MAX(workdata!$H284:$Y284)),0)*$H284</f>
        <v>1</v>
      </c>
      <c r="Q284" s="217">
        <f>IFERROR(IF(workdata!L284&gt;=0.75*MAX(workdata!$H284:$Y284),1,workdata!L284/MAX(workdata!$H284:$Y284)),0)*$H284</f>
        <v>1</v>
      </c>
      <c r="R284" s="217">
        <f>IFERROR(IF(workdata!M284&gt;=0.75*MAX(workdata!$H284:$Y284),1,workdata!M284/MAX(workdata!$H284:$Y284)),0)*$H284</f>
        <v>1</v>
      </c>
      <c r="S284" s="217">
        <f>IFERROR(IF(workdata!N284&gt;=0.75*MAX(workdata!$H284:$Y284),1,workdata!N284/MAX(workdata!$H284:$Y284)),0)*$H284</f>
        <v>1</v>
      </c>
      <c r="T284" s="217">
        <f>IFERROR(IF(workdata!O284&gt;=0.75*MAX(workdata!$H284:$Y284),1,workdata!O284/MAX(workdata!$H284:$Y284)),0)*$H284</f>
        <v>1</v>
      </c>
      <c r="U284" s="217">
        <f>IFERROR(IF(workdata!P284&gt;=0.75*MAX(workdata!$H284:$Y284),1,workdata!P284/MAX(workdata!$H284:$Y284)),0)*$H284</f>
        <v>1</v>
      </c>
      <c r="V284" s="217">
        <f>IFERROR(IF(workdata!Q284&gt;=0.75*MAX(workdata!$H284:$Y284),1,workdata!Q284/MAX(workdata!$H284:$Y284)),0)*$H284</f>
        <v>1</v>
      </c>
      <c r="W284" s="217">
        <f>IFERROR(IF(workdata!R284&gt;=0.75*MAX(workdata!$H284:$Y284),1,workdata!R284/MAX(workdata!$H284:$Y284)),0)*$H284</f>
        <v>1</v>
      </c>
      <c r="X284" s="217">
        <f>IFERROR(IF(workdata!S284&gt;=0.75*MAX(workdata!$H284:$Y284),1,workdata!S284/MAX(workdata!$H284:$Y284)),0)*$H284</f>
        <v>1</v>
      </c>
      <c r="Y284" s="217">
        <f>IFERROR(IF(workdata!T284&gt;=0.75*MAX(workdata!$H284:$Y284),1,workdata!T284/MAX(workdata!$H284:$Y284)),0)*$H284</f>
        <v>1</v>
      </c>
      <c r="Z284" s="217">
        <f>IFERROR(IF(workdata!U284&gt;=0.75*MAX(workdata!$H284:$Y284),1,workdata!U284/MAX(workdata!$H284:$Y284)),0)*$H284</f>
        <v>1</v>
      </c>
      <c r="AA284" s="217">
        <f>IFERROR(IF(workdata!V284&gt;=0.75*MAX(workdata!$H284:$Y284),1,workdata!V284/MAX(workdata!$H284:$Y284)),0)*$H284</f>
        <v>1</v>
      </c>
      <c r="AB284" s="217">
        <f>IFERROR(IF(workdata!W284&gt;=0.75*MAX(workdata!$H284:$Y284),1,workdata!W284/MAX(workdata!$H284:$Y284)),0)*$H284</f>
        <v>1</v>
      </c>
      <c r="AC284" s="217">
        <f>IFERROR(IF(workdata!X284&gt;=0.75*MAX(workdata!$H284:$Y284),1,workdata!X284/MAX(workdata!$H284:$Y284)),0)*$H284</f>
        <v>1</v>
      </c>
      <c r="AD284" s="217">
        <f>IFERROR(IF(workdata!Y284&gt;=0.75*MAX(workdata!$H284:$Y284),1,workdata!Y284/MAX(workdata!$H284:$Y284)),0)*$H284</f>
        <v>1</v>
      </c>
    </row>
    <row r="285" spans="1:30" x14ac:dyDescent="0.25">
      <c r="A285" s="1">
        <f>workdata!A285</f>
        <v>45485.666666666664</v>
      </c>
      <c r="B285">
        <f t="shared" si="25"/>
        <v>2024</v>
      </c>
      <c r="C285">
        <f t="shared" si="26"/>
        <v>7</v>
      </c>
      <c r="D285">
        <f t="shared" si="24"/>
        <v>12</v>
      </c>
      <c r="E285">
        <v>1000</v>
      </c>
      <c r="F285">
        <v>49890</v>
      </c>
      <c r="G285">
        <f>workdata!B285</f>
        <v>43002</v>
      </c>
      <c r="H285">
        <f t="shared" si="27"/>
        <v>1</v>
      </c>
      <c r="I285" s="217">
        <f>IFERROR(workdata!B285*1000*AUX!H285/(AUX!K285*50000),0)</f>
        <v>0.84855104315125363</v>
      </c>
      <c r="J285" s="218">
        <f t="shared" si="28"/>
        <v>1</v>
      </c>
      <c r="K285" s="222">
        <f>AVERAGE(workdata!C285:F285)</f>
        <v>1013.5395</v>
      </c>
      <c r="L285" s="3">
        <f t="shared" si="29"/>
        <v>860.04</v>
      </c>
      <c r="M285" s="217">
        <f>IFERROR(IF(workdata!H285&gt;=0.75*MAX(workdata!$H285:$Y285),1,workdata!H285/MAX(workdata!$H285:$Y285)),0)*$H285</f>
        <v>1</v>
      </c>
      <c r="N285" s="217">
        <f>IFERROR(IF(workdata!I285&gt;=0.75*MAX(workdata!$H285:$Y285),1,workdata!I285/MAX(workdata!$H285:$Y285)),0)*$H285</f>
        <v>1</v>
      </c>
      <c r="O285" s="217">
        <f>IFERROR(IF(workdata!J285&gt;=0.75*MAX(workdata!$H285:$Y285),1,workdata!J285/MAX(workdata!$H285:$Y285)),0)*$H285</f>
        <v>1</v>
      </c>
      <c r="P285" s="217">
        <f>IFERROR(IF(workdata!K285&gt;=0.75*MAX(workdata!$H285:$Y285),1,workdata!K285/MAX(workdata!$H285:$Y285)),0)*$H285</f>
        <v>1</v>
      </c>
      <c r="Q285" s="217">
        <f>IFERROR(IF(workdata!L285&gt;=0.75*MAX(workdata!$H285:$Y285),1,workdata!L285/MAX(workdata!$H285:$Y285)),0)*$H285</f>
        <v>1</v>
      </c>
      <c r="R285" s="217">
        <f>IFERROR(IF(workdata!M285&gt;=0.75*MAX(workdata!$H285:$Y285),1,workdata!M285/MAX(workdata!$H285:$Y285)),0)*$H285</f>
        <v>1</v>
      </c>
      <c r="S285" s="217">
        <f>IFERROR(IF(workdata!N285&gt;=0.75*MAX(workdata!$H285:$Y285),1,workdata!N285/MAX(workdata!$H285:$Y285)),0)*$H285</f>
        <v>1</v>
      </c>
      <c r="T285" s="217">
        <f>IFERROR(IF(workdata!O285&gt;=0.75*MAX(workdata!$H285:$Y285),1,workdata!O285/MAX(workdata!$H285:$Y285)),0)*$H285</f>
        <v>1</v>
      </c>
      <c r="U285" s="217">
        <f>IFERROR(IF(workdata!P285&gt;=0.75*MAX(workdata!$H285:$Y285),1,workdata!P285/MAX(workdata!$H285:$Y285)),0)*$H285</f>
        <v>1</v>
      </c>
      <c r="V285" s="217">
        <f>IFERROR(IF(workdata!Q285&gt;=0.75*MAX(workdata!$H285:$Y285),1,workdata!Q285/MAX(workdata!$H285:$Y285)),0)*$H285</f>
        <v>1</v>
      </c>
      <c r="W285" s="217">
        <f>IFERROR(IF(workdata!R285&gt;=0.75*MAX(workdata!$H285:$Y285),1,workdata!R285/MAX(workdata!$H285:$Y285)),0)*$H285</f>
        <v>1</v>
      </c>
      <c r="X285" s="217">
        <f>IFERROR(IF(workdata!S285&gt;=0.75*MAX(workdata!$H285:$Y285),1,workdata!S285/MAX(workdata!$H285:$Y285)),0)*$H285</f>
        <v>1</v>
      </c>
      <c r="Y285" s="217">
        <f>IFERROR(IF(workdata!T285&gt;=0.75*MAX(workdata!$H285:$Y285),1,workdata!T285/MAX(workdata!$H285:$Y285)),0)*$H285</f>
        <v>1</v>
      </c>
      <c r="Z285" s="217">
        <f>IFERROR(IF(workdata!U285&gt;=0.75*MAX(workdata!$H285:$Y285),1,workdata!U285/MAX(workdata!$H285:$Y285)),0)*$H285</f>
        <v>1</v>
      </c>
      <c r="AA285" s="217">
        <f>IFERROR(IF(workdata!V285&gt;=0.75*MAX(workdata!$H285:$Y285),1,workdata!V285/MAX(workdata!$H285:$Y285)),0)*$H285</f>
        <v>1</v>
      </c>
      <c r="AB285" s="217">
        <f>IFERROR(IF(workdata!W285&gt;=0.75*MAX(workdata!$H285:$Y285),1,workdata!W285/MAX(workdata!$H285:$Y285)),0)*$H285</f>
        <v>1</v>
      </c>
      <c r="AC285" s="217">
        <f>IFERROR(IF(workdata!X285&gt;=0.75*MAX(workdata!$H285:$Y285),1,workdata!X285/MAX(workdata!$H285:$Y285)),0)*$H285</f>
        <v>1</v>
      </c>
      <c r="AD285" s="217">
        <f>IFERROR(IF(workdata!Y285&gt;=0.75*MAX(workdata!$H285:$Y285),1,workdata!Y285/MAX(workdata!$H285:$Y285)),0)*$H285</f>
        <v>1</v>
      </c>
    </row>
    <row r="286" spans="1:30" x14ac:dyDescent="0.25">
      <c r="A286" s="1">
        <f>workdata!A286</f>
        <v>45485.708333333336</v>
      </c>
      <c r="B286">
        <f t="shared" si="25"/>
        <v>2024</v>
      </c>
      <c r="C286">
        <f t="shared" si="26"/>
        <v>7</v>
      </c>
      <c r="D286">
        <f t="shared" si="24"/>
        <v>12</v>
      </c>
      <c r="E286">
        <v>1000</v>
      </c>
      <c r="F286">
        <v>49890</v>
      </c>
      <c r="G286">
        <f>workdata!B286</f>
        <v>41806</v>
      </c>
      <c r="H286">
        <f t="shared" si="27"/>
        <v>1</v>
      </c>
      <c r="I286" s="217">
        <f>IFERROR(workdata!B286*1000*AUX!H286/(AUX!K286*50000),0)</f>
        <v>0.83020376045207833</v>
      </c>
      <c r="J286" s="218">
        <f t="shared" si="28"/>
        <v>1</v>
      </c>
      <c r="K286" s="222">
        <f>AVERAGE(workdata!C286:F286)</f>
        <v>1007.12625</v>
      </c>
      <c r="L286" s="3">
        <f t="shared" si="29"/>
        <v>836.12</v>
      </c>
      <c r="M286" s="217">
        <f>IFERROR(IF(workdata!H286&gt;=0.75*MAX(workdata!$H286:$Y286),1,workdata!H286/MAX(workdata!$H286:$Y286)),0)*$H286</f>
        <v>1</v>
      </c>
      <c r="N286" s="217">
        <f>IFERROR(IF(workdata!I286&gt;=0.75*MAX(workdata!$H286:$Y286),1,workdata!I286/MAX(workdata!$H286:$Y286)),0)*$H286</f>
        <v>1</v>
      </c>
      <c r="O286" s="217">
        <f>IFERROR(IF(workdata!J286&gt;=0.75*MAX(workdata!$H286:$Y286),1,workdata!J286/MAX(workdata!$H286:$Y286)),0)*$H286</f>
        <v>1</v>
      </c>
      <c r="P286" s="217">
        <f>IFERROR(IF(workdata!K286&gt;=0.75*MAX(workdata!$H286:$Y286),1,workdata!K286/MAX(workdata!$H286:$Y286)),0)*$H286</f>
        <v>1</v>
      </c>
      <c r="Q286" s="217">
        <f>IFERROR(IF(workdata!L286&gt;=0.75*MAX(workdata!$H286:$Y286),1,workdata!L286/MAX(workdata!$H286:$Y286)),0)*$H286</f>
        <v>1</v>
      </c>
      <c r="R286" s="217">
        <f>IFERROR(IF(workdata!M286&gt;=0.75*MAX(workdata!$H286:$Y286),1,workdata!M286/MAX(workdata!$H286:$Y286)),0)*$H286</f>
        <v>1</v>
      </c>
      <c r="S286" s="217">
        <f>IFERROR(IF(workdata!N286&gt;=0.75*MAX(workdata!$H286:$Y286),1,workdata!N286/MAX(workdata!$H286:$Y286)),0)*$H286</f>
        <v>1</v>
      </c>
      <c r="T286" s="217">
        <f>IFERROR(IF(workdata!O286&gt;=0.75*MAX(workdata!$H286:$Y286),1,workdata!O286/MAX(workdata!$H286:$Y286)),0)*$H286</f>
        <v>1</v>
      </c>
      <c r="U286" s="217">
        <f>IFERROR(IF(workdata!P286&gt;=0.75*MAX(workdata!$H286:$Y286),1,workdata!P286/MAX(workdata!$H286:$Y286)),0)*$H286</f>
        <v>1</v>
      </c>
      <c r="V286" s="217">
        <f>IFERROR(IF(workdata!Q286&gt;=0.75*MAX(workdata!$H286:$Y286),1,workdata!Q286/MAX(workdata!$H286:$Y286)),0)*$H286</f>
        <v>1</v>
      </c>
      <c r="W286" s="217">
        <f>IFERROR(IF(workdata!R286&gt;=0.75*MAX(workdata!$H286:$Y286),1,workdata!R286/MAX(workdata!$H286:$Y286)),0)*$H286</f>
        <v>1</v>
      </c>
      <c r="X286" s="217">
        <f>IFERROR(IF(workdata!S286&gt;=0.75*MAX(workdata!$H286:$Y286),1,workdata!S286/MAX(workdata!$H286:$Y286)),0)*$H286</f>
        <v>1</v>
      </c>
      <c r="Y286" s="217">
        <f>IFERROR(IF(workdata!T286&gt;=0.75*MAX(workdata!$H286:$Y286),1,workdata!T286/MAX(workdata!$H286:$Y286)),0)*$H286</f>
        <v>1</v>
      </c>
      <c r="Z286" s="217">
        <f>IFERROR(IF(workdata!U286&gt;=0.75*MAX(workdata!$H286:$Y286),1,workdata!U286/MAX(workdata!$H286:$Y286)),0)*$H286</f>
        <v>1</v>
      </c>
      <c r="AA286" s="217">
        <f>IFERROR(IF(workdata!V286&gt;=0.75*MAX(workdata!$H286:$Y286),1,workdata!V286/MAX(workdata!$H286:$Y286)),0)*$H286</f>
        <v>1</v>
      </c>
      <c r="AB286" s="217">
        <f>IFERROR(IF(workdata!W286&gt;=0.75*MAX(workdata!$H286:$Y286),1,workdata!W286/MAX(workdata!$H286:$Y286)),0)*$H286</f>
        <v>1</v>
      </c>
      <c r="AC286" s="217">
        <f>IFERROR(IF(workdata!X286&gt;=0.75*MAX(workdata!$H286:$Y286),1,workdata!X286/MAX(workdata!$H286:$Y286)),0)*$H286</f>
        <v>1</v>
      </c>
      <c r="AD286" s="217">
        <f>IFERROR(IF(workdata!Y286&gt;=0.75*MAX(workdata!$H286:$Y286),1,workdata!Y286/MAX(workdata!$H286:$Y286)),0)*$H286</f>
        <v>1</v>
      </c>
    </row>
    <row r="287" spans="1:30" x14ac:dyDescent="0.25">
      <c r="A287" s="1">
        <f>workdata!A287</f>
        <v>45485.75</v>
      </c>
      <c r="B287">
        <f t="shared" si="25"/>
        <v>2024</v>
      </c>
      <c r="C287">
        <f t="shared" si="26"/>
        <v>7</v>
      </c>
      <c r="D287">
        <f t="shared" si="24"/>
        <v>12</v>
      </c>
      <c r="E287">
        <v>1000</v>
      </c>
      <c r="F287">
        <v>49890</v>
      </c>
      <c r="G287">
        <f>workdata!B287</f>
        <v>41321</v>
      </c>
      <c r="H287">
        <f t="shared" si="27"/>
        <v>1</v>
      </c>
      <c r="I287" s="217">
        <f>IFERROR(workdata!B287*1000*AUX!H287/(AUX!K287*50000),0)</f>
        <v>0.84660648502903224</v>
      </c>
      <c r="J287" s="218">
        <f t="shared" si="28"/>
        <v>1</v>
      </c>
      <c r="K287" s="222">
        <f>AVERAGE(workdata!C287:F287)</f>
        <v>976.15599999999995</v>
      </c>
      <c r="L287" s="3">
        <f t="shared" si="29"/>
        <v>826.42</v>
      </c>
      <c r="M287" s="217">
        <f>IFERROR(IF(workdata!H287&gt;=0.75*MAX(workdata!$H287:$Y287),1,workdata!H287/MAX(workdata!$H287:$Y287)),0)*$H287</f>
        <v>1</v>
      </c>
      <c r="N287" s="217">
        <f>IFERROR(IF(workdata!I287&gt;=0.75*MAX(workdata!$H287:$Y287),1,workdata!I287/MAX(workdata!$H287:$Y287)),0)*$H287</f>
        <v>1</v>
      </c>
      <c r="O287" s="217">
        <f>IFERROR(IF(workdata!J287&gt;=0.75*MAX(workdata!$H287:$Y287),1,workdata!J287/MAX(workdata!$H287:$Y287)),0)*$H287</f>
        <v>1</v>
      </c>
      <c r="P287" s="217">
        <f>IFERROR(IF(workdata!K287&gt;=0.75*MAX(workdata!$H287:$Y287),1,workdata!K287/MAX(workdata!$H287:$Y287)),0)*$H287</f>
        <v>1</v>
      </c>
      <c r="Q287" s="217">
        <f>IFERROR(IF(workdata!L287&gt;=0.75*MAX(workdata!$H287:$Y287),1,workdata!L287/MAX(workdata!$H287:$Y287)),0)*$H287</f>
        <v>1</v>
      </c>
      <c r="R287" s="217">
        <f>IFERROR(IF(workdata!M287&gt;=0.75*MAX(workdata!$H287:$Y287),1,workdata!M287/MAX(workdata!$H287:$Y287)),0)*$H287</f>
        <v>1</v>
      </c>
      <c r="S287" s="217">
        <f>IFERROR(IF(workdata!N287&gt;=0.75*MAX(workdata!$H287:$Y287),1,workdata!N287/MAX(workdata!$H287:$Y287)),0)*$H287</f>
        <v>1</v>
      </c>
      <c r="T287" s="217">
        <f>IFERROR(IF(workdata!O287&gt;=0.75*MAX(workdata!$H287:$Y287),1,workdata!O287/MAX(workdata!$H287:$Y287)),0)*$H287</f>
        <v>1</v>
      </c>
      <c r="U287" s="217">
        <f>IFERROR(IF(workdata!P287&gt;=0.75*MAX(workdata!$H287:$Y287),1,workdata!P287/MAX(workdata!$H287:$Y287)),0)*$H287</f>
        <v>1</v>
      </c>
      <c r="V287" s="217">
        <f>IFERROR(IF(workdata!Q287&gt;=0.75*MAX(workdata!$H287:$Y287),1,workdata!Q287/MAX(workdata!$H287:$Y287)),0)*$H287</f>
        <v>1</v>
      </c>
      <c r="W287" s="217">
        <f>IFERROR(IF(workdata!R287&gt;=0.75*MAX(workdata!$H287:$Y287),1,workdata!R287/MAX(workdata!$H287:$Y287)),0)*$H287</f>
        <v>1</v>
      </c>
      <c r="X287" s="217">
        <f>IFERROR(IF(workdata!S287&gt;=0.75*MAX(workdata!$H287:$Y287),1,workdata!S287/MAX(workdata!$H287:$Y287)),0)*$H287</f>
        <v>1</v>
      </c>
      <c r="Y287" s="217">
        <f>IFERROR(IF(workdata!T287&gt;=0.75*MAX(workdata!$H287:$Y287),1,workdata!T287/MAX(workdata!$H287:$Y287)),0)*$H287</f>
        <v>1</v>
      </c>
      <c r="Z287" s="217">
        <f>IFERROR(IF(workdata!U287&gt;=0.75*MAX(workdata!$H287:$Y287),1,workdata!U287/MAX(workdata!$H287:$Y287)),0)*$H287</f>
        <v>1</v>
      </c>
      <c r="AA287" s="217">
        <f>IFERROR(IF(workdata!V287&gt;=0.75*MAX(workdata!$H287:$Y287),1,workdata!V287/MAX(workdata!$H287:$Y287)),0)*$H287</f>
        <v>1</v>
      </c>
      <c r="AB287" s="217">
        <f>IFERROR(IF(workdata!W287&gt;=0.75*MAX(workdata!$H287:$Y287),1,workdata!W287/MAX(workdata!$H287:$Y287)),0)*$H287</f>
        <v>1</v>
      </c>
      <c r="AC287" s="217">
        <f>IFERROR(IF(workdata!X287&gt;=0.75*MAX(workdata!$H287:$Y287),1,workdata!X287/MAX(workdata!$H287:$Y287)),0)*$H287</f>
        <v>1</v>
      </c>
      <c r="AD287" s="217">
        <f>IFERROR(IF(workdata!Y287&gt;=0.75*MAX(workdata!$H287:$Y287),1,workdata!Y287/MAX(workdata!$H287:$Y287)),0)*$H287</f>
        <v>1</v>
      </c>
    </row>
    <row r="288" spans="1:30" x14ac:dyDescent="0.25">
      <c r="A288" s="1">
        <f>workdata!A288</f>
        <v>45485.791666666664</v>
      </c>
      <c r="B288">
        <f t="shared" si="25"/>
        <v>2024</v>
      </c>
      <c r="C288">
        <f t="shared" si="26"/>
        <v>7</v>
      </c>
      <c r="D288">
        <f t="shared" si="24"/>
        <v>12</v>
      </c>
      <c r="E288">
        <v>1000</v>
      </c>
      <c r="F288">
        <v>49890</v>
      </c>
      <c r="G288">
        <f>workdata!B288</f>
        <v>37299</v>
      </c>
      <c r="H288">
        <f t="shared" si="27"/>
        <v>1</v>
      </c>
      <c r="I288" s="217">
        <f>IFERROR(workdata!B288*1000*AUX!H288/(AUX!K288*50000),0)</f>
        <v>0.84691873960126773</v>
      </c>
      <c r="J288" s="218">
        <f t="shared" si="28"/>
        <v>1</v>
      </c>
      <c r="K288" s="222">
        <f>AVERAGE(workdata!C288:F288)</f>
        <v>880.81650000000002</v>
      </c>
      <c r="L288" s="3">
        <f t="shared" si="29"/>
        <v>745.98</v>
      </c>
      <c r="M288" s="217">
        <f>IFERROR(IF(workdata!H288&gt;=0.75*MAX(workdata!$H288:$Y288),1,workdata!H288/MAX(workdata!$H288:$Y288)),0)*$H288</f>
        <v>1</v>
      </c>
      <c r="N288" s="217">
        <f>IFERROR(IF(workdata!I288&gt;=0.75*MAX(workdata!$H288:$Y288),1,workdata!I288/MAX(workdata!$H288:$Y288)),0)*$H288</f>
        <v>1</v>
      </c>
      <c r="O288" s="217">
        <f>IFERROR(IF(workdata!J288&gt;=0.75*MAX(workdata!$H288:$Y288),1,workdata!J288/MAX(workdata!$H288:$Y288)),0)*$H288</f>
        <v>1</v>
      </c>
      <c r="P288" s="217">
        <f>IFERROR(IF(workdata!K288&gt;=0.75*MAX(workdata!$H288:$Y288),1,workdata!K288/MAX(workdata!$H288:$Y288)),0)*$H288</f>
        <v>1</v>
      </c>
      <c r="Q288" s="217">
        <f>IFERROR(IF(workdata!L288&gt;=0.75*MAX(workdata!$H288:$Y288),1,workdata!L288/MAX(workdata!$H288:$Y288)),0)*$H288</f>
        <v>1</v>
      </c>
      <c r="R288" s="217">
        <f>IFERROR(IF(workdata!M288&gt;=0.75*MAX(workdata!$H288:$Y288),1,workdata!M288/MAX(workdata!$H288:$Y288)),0)*$H288</f>
        <v>1</v>
      </c>
      <c r="S288" s="217">
        <f>IFERROR(IF(workdata!N288&gt;=0.75*MAX(workdata!$H288:$Y288),1,workdata!N288/MAX(workdata!$H288:$Y288)),0)*$H288</f>
        <v>1</v>
      </c>
      <c r="T288" s="217">
        <f>IFERROR(IF(workdata!O288&gt;=0.75*MAX(workdata!$H288:$Y288),1,workdata!O288/MAX(workdata!$H288:$Y288)),0)*$H288</f>
        <v>1</v>
      </c>
      <c r="U288" s="217">
        <f>IFERROR(IF(workdata!P288&gt;=0.75*MAX(workdata!$H288:$Y288),1,workdata!P288/MAX(workdata!$H288:$Y288)),0)*$H288</f>
        <v>1</v>
      </c>
      <c r="V288" s="217">
        <f>IFERROR(IF(workdata!Q288&gt;=0.75*MAX(workdata!$H288:$Y288),1,workdata!Q288/MAX(workdata!$H288:$Y288)),0)*$H288</f>
        <v>1</v>
      </c>
      <c r="W288" s="217">
        <f>IFERROR(IF(workdata!R288&gt;=0.75*MAX(workdata!$H288:$Y288),1,workdata!R288/MAX(workdata!$H288:$Y288)),0)*$H288</f>
        <v>1</v>
      </c>
      <c r="X288" s="217">
        <f>IFERROR(IF(workdata!S288&gt;=0.75*MAX(workdata!$H288:$Y288),1,workdata!S288/MAX(workdata!$H288:$Y288)),0)*$H288</f>
        <v>1</v>
      </c>
      <c r="Y288" s="217">
        <f>IFERROR(IF(workdata!T288&gt;=0.75*MAX(workdata!$H288:$Y288),1,workdata!T288/MAX(workdata!$H288:$Y288)),0)*$H288</f>
        <v>1</v>
      </c>
      <c r="Z288" s="217">
        <f>IFERROR(IF(workdata!U288&gt;=0.75*MAX(workdata!$H288:$Y288),1,workdata!U288/MAX(workdata!$H288:$Y288)),0)*$H288</f>
        <v>1</v>
      </c>
      <c r="AA288" s="217">
        <f>IFERROR(IF(workdata!V288&gt;=0.75*MAX(workdata!$H288:$Y288),1,workdata!V288/MAX(workdata!$H288:$Y288)),0)*$H288</f>
        <v>1</v>
      </c>
      <c r="AB288" s="217">
        <f>IFERROR(IF(workdata!W288&gt;=0.75*MAX(workdata!$H288:$Y288),1,workdata!W288/MAX(workdata!$H288:$Y288)),0)*$H288</f>
        <v>1</v>
      </c>
      <c r="AC288" s="217">
        <f>IFERROR(IF(workdata!X288&gt;=0.75*MAX(workdata!$H288:$Y288),1,workdata!X288/MAX(workdata!$H288:$Y288)),0)*$H288</f>
        <v>1</v>
      </c>
      <c r="AD288" s="217">
        <f>IFERROR(IF(workdata!Y288&gt;=0.75*MAX(workdata!$H288:$Y288),1,workdata!Y288/MAX(workdata!$H288:$Y288)),0)*$H288</f>
        <v>1</v>
      </c>
    </row>
    <row r="289" spans="1:30" x14ac:dyDescent="0.25">
      <c r="A289" s="1">
        <f>workdata!A289</f>
        <v>45485.833333333336</v>
      </c>
      <c r="B289">
        <f t="shared" si="25"/>
        <v>2024</v>
      </c>
      <c r="C289">
        <f t="shared" si="26"/>
        <v>7</v>
      </c>
      <c r="D289">
        <f t="shared" si="24"/>
        <v>12</v>
      </c>
      <c r="E289">
        <v>1000</v>
      </c>
      <c r="F289">
        <v>49890</v>
      </c>
      <c r="G289">
        <f>workdata!B289</f>
        <v>15958</v>
      </c>
      <c r="H289">
        <f t="shared" si="27"/>
        <v>1</v>
      </c>
      <c r="I289" s="217">
        <f>IFERROR(workdata!B289*1000*AUX!H289/(AUX!K289*50000),0)</f>
        <v>0.64433193915831655</v>
      </c>
      <c r="J289" s="218">
        <f t="shared" si="28"/>
        <v>1</v>
      </c>
      <c r="K289" s="222">
        <f>AVERAGE(workdata!C289:F289)</f>
        <v>495.33475000000004</v>
      </c>
      <c r="L289" s="3">
        <f t="shared" si="29"/>
        <v>319.15999999999997</v>
      </c>
      <c r="M289" s="217">
        <f>IFERROR(IF(workdata!H289&gt;=0.75*MAX(workdata!$H289:$Y289),1,workdata!H289/MAX(workdata!$H289:$Y289)),0)*$H289</f>
        <v>1</v>
      </c>
      <c r="N289" s="217">
        <f>IFERROR(IF(workdata!I289&gt;=0.75*MAX(workdata!$H289:$Y289),1,workdata!I289/MAX(workdata!$H289:$Y289)),0)*$H289</f>
        <v>1</v>
      </c>
      <c r="O289" s="217">
        <f>IFERROR(IF(workdata!J289&gt;=0.75*MAX(workdata!$H289:$Y289),1,workdata!J289/MAX(workdata!$H289:$Y289)),0)*$H289</f>
        <v>1</v>
      </c>
      <c r="P289" s="217">
        <f>IFERROR(IF(workdata!K289&gt;=0.75*MAX(workdata!$H289:$Y289),1,workdata!K289/MAX(workdata!$H289:$Y289)),0)*$H289</f>
        <v>1</v>
      </c>
      <c r="Q289" s="217">
        <f>IFERROR(IF(workdata!L289&gt;=0.75*MAX(workdata!$H289:$Y289),1,workdata!L289/MAX(workdata!$H289:$Y289)),0)*$H289</f>
        <v>1</v>
      </c>
      <c r="R289" s="217">
        <f>IFERROR(IF(workdata!M289&gt;=0.75*MAX(workdata!$H289:$Y289),1,workdata!M289/MAX(workdata!$H289:$Y289)),0)*$H289</f>
        <v>1</v>
      </c>
      <c r="S289" s="217">
        <f>IFERROR(IF(workdata!N289&gt;=0.75*MAX(workdata!$H289:$Y289),1,workdata!N289/MAX(workdata!$H289:$Y289)),0)*$H289</f>
        <v>1</v>
      </c>
      <c r="T289" s="217">
        <f>IFERROR(IF(workdata!O289&gt;=0.75*MAX(workdata!$H289:$Y289),1,workdata!O289/MAX(workdata!$H289:$Y289)),0)*$H289</f>
        <v>1</v>
      </c>
      <c r="U289" s="217">
        <f>IFERROR(IF(workdata!P289&gt;=0.75*MAX(workdata!$H289:$Y289),1,workdata!P289/MAX(workdata!$H289:$Y289)),0)*$H289</f>
        <v>1</v>
      </c>
      <c r="V289" s="217">
        <f>IFERROR(IF(workdata!Q289&gt;=0.75*MAX(workdata!$H289:$Y289),1,workdata!Q289/MAX(workdata!$H289:$Y289)),0)*$H289</f>
        <v>1</v>
      </c>
      <c r="W289" s="217">
        <f>IFERROR(IF(workdata!R289&gt;=0.75*MAX(workdata!$H289:$Y289),1,workdata!R289/MAX(workdata!$H289:$Y289)),0)*$H289</f>
        <v>1</v>
      </c>
      <c r="X289" s="217">
        <f>IFERROR(IF(workdata!S289&gt;=0.75*MAX(workdata!$H289:$Y289),1,workdata!S289/MAX(workdata!$H289:$Y289)),0)*$H289</f>
        <v>1</v>
      </c>
      <c r="Y289" s="217">
        <f>IFERROR(IF(workdata!T289&gt;=0.75*MAX(workdata!$H289:$Y289),1,workdata!T289/MAX(workdata!$H289:$Y289)),0)*$H289</f>
        <v>1</v>
      </c>
      <c r="Z289" s="217">
        <f>IFERROR(IF(workdata!U289&gt;=0.75*MAX(workdata!$H289:$Y289),1,workdata!U289/MAX(workdata!$H289:$Y289)),0)*$H289</f>
        <v>1</v>
      </c>
      <c r="AA289" s="217">
        <f>IFERROR(IF(workdata!V289&gt;=0.75*MAX(workdata!$H289:$Y289),1,workdata!V289/MAX(workdata!$H289:$Y289)),0)*$H289</f>
        <v>1</v>
      </c>
      <c r="AB289" s="217">
        <f>IFERROR(IF(workdata!W289&gt;=0.75*MAX(workdata!$H289:$Y289),1,workdata!W289/MAX(workdata!$H289:$Y289)),0)*$H289</f>
        <v>1</v>
      </c>
      <c r="AC289" s="217">
        <f>IFERROR(IF(workdata!X289&gt;=0.75*MAX(workdata!$H289:$Y289),1,workdata!X289/MAX(workdata!$H289:$Y289)),0)*$H289</f>
        <v>1</v>
      </c>
      <c r="AD289" s="217">
        <f>IFERROR(IF(workdata!Y289&gt;=0.75*MAX(workdata!$H289:$Y289),1,workdata!Y289/MAX(workdata!$H289:$Y289)),0)*$H289</f>
        <v>1</v>
      </c>
    </row>
    <row r="290" spans="1:30" x14ac:dyDescent="0.25">
      <c r="A290" s="1">
        <f>workdata!A290</f>
        <v>45485.875</v>
      </c>
      <c r="B290">
        <f t="shared" si="25"/>
        <v>2024</v>
      </c>
      <c r="C290">
        <f t="shared" si="26"/>
        <v>7</v>
      </c>
      <c r="D290">
        <f t="shared" si="24"/>
        <v>12</v>
      </c>
      <c r="E290">
        <v>1000</v>
      </c>
      <c r="F290">
        <v>49890</v>
      </c>
      <c r="G290">
        <f>workdata!B290</f>
        <v>1805</v>
      </c>
      <c r="H290">
        <f t="shared" si="27"/>
        <v>0</v>
      </c>
      <c r="I290" s="217">
        <f>IFERROR(workdata!B290*1000*AUX!H290/(AUX!K290*50000),0)</f>
        <v>0</v>
      </c>
      <c r="J290" s="218">
        <f t="shared" si="28"/>
        <v>0</v>
      </c>
      <c r="K290" s="222">
        <f>AVERAGE(workdata!C290:F290)</f>
        <v>64.405249999999995</v>
      </c>
      <c r="L290" s="3">
        <f t="shared" si="29"/>
        <v>0</v>
      </c>
      <c r="M290" s="217">
        <f>IFERROR(IF(workdata!H290&gt;=0.75*MAX(workdata!$H290:$Y290),1,workdata!H290/MAX(workdata!$H290:$Y290)),0)*$H290</f>
        <v>0</v>
      </c>
      <c r="N290" s="217">
        <f>IFERROR(IF(workdata!I290&gt;=0.75*MAX(workdata!$H290:$Y290),1,workdata!I290/MAX(workdata!$H290:$Y290)),0)*$H290</f>
        <v>0</v>
      </c>
      <c r="O290" s="217">
        <f>IFERROR(IF(workdata!J290&gt;=0.75*MAX(workdata!$H290:$Y290),1,workdata!J290/MAX(workdata!$H290:$Y290)),0)*$H290</f>
        <v>0</v>
      </c>
      <c r="P290" s="217">
        <f>IFERROR(IF(workdata!K290&gt;=0.75*MAX(workdata!$H290:$Y290),1,workdata!K290/MAX(workdata!$H290:$Y290)),0)*$H290</f>
        <v>0</v>
      </c>
      <c r="Q290" s="217">
        <f>IFERROR(IF(workdata!L290&gt;=0.75*MAX(workdata!$H290:$Y290),1,workdata!L290/MAX(workdata!$H290:$Y290)),0)*$H290</f>
        <v>0</v>
      </c>
      <c r="R290" s="217">
        <f>IFERROR(IF(workdata!M290&gt;=0.75*MAX(workdata!$H290:$Y290),1,workdata!M290/MAX(workdata!$H290:$Y290)),0)*$H290</f>
        <v>0</v>
      </c>
      <c r="S290" s="217">
        <f>IFERROR(IF(workdata!N290&gt;=0.75*MAX(workdata!$H290:$Y290),1,workdata!N290/MAX(workdata!$H290:$Y290)),0)*$H290</f>
        <v>0</v>
      </c>
      <c r="T290" s="217">
        <f>IFERROR(IF(workdata!O290&gt;=0.75*MAX(workdata!$H290:$Y290),1,workdata!O290/MAX(workdata!$H290:$Y290)),0)*$H290</f>
        <v>0</v>
      </c>
      <c r="U290" s="217">
        <f>IFERROR(IF(workdata!P290&gt;=0.75*MAX(workdata!$H290:$Y290),1,workdata!P290/MAX(workdata!$H290:$Y290)),0)*$H290</f>
        <v>0</v>
      </c>
      <c r="V290" s="217">
        <f>IFERROR(IF(workdata!Q290&gt;=0.75*MAX(workdata!$H290:$Y290),1,workdata!Q290/MAX(workdata!$H290:$Y290)),0)*$H290</f>
        <v>0</v>
      </c>
      <c r="W290" s="217">
        <f>IFERROR(IF(workdata!R290&gt;=0.75*MAX(workdata!$H290:$Y290),1,workdata!R290/MAX(workdata!$H290:$Y290)),0)*$H290</f>
        <v>0</v>
      </c>
      <c r="X290" s="217">
        <f>IFERROR(IF(workdata!S290&gt;=0.75*MAX(workdata!$H290:$Y290),1,workdata!S290/MAX(workdata!$H290:$Y290)),0)*$H290</f>
        <v>0</v>
      </c>
      <c r="Y290" s="217">
        <f>IFERROR(IF(workdata!T290&gt;=0.75*MAX(workdata!$H290:$Y290),1,workdata!T290/MAX(workdata!$H290:$Y290)),0)*$H290</f>
        <v>0</v>
      </c>
      <c r="Z290" s="217">
        <f>IFERROR(IF(workdata!U290&gt;=0.75*MAX(workdata!$H290:$Y290),1,workdata!U290/MAX(workdata!$H290:$Y290)),0)*$H290</f>
        <v>0</v>
      </c>
      <c r="AA290" s="217">
        <f>IFERROR(IF(workdata!V290&gt;=0.75*MAX(workdata!$H290:$Y290),1,workdata!V290/MAX(workdata!$H290:$Y290)),0)*$H290</f>
        <v>0</v>
      </c>
      <c r="AB290" s="217">
        <f>IFERROR(IF(workdata!W290&gt;=0.75*MAX(workdata!$H290:$Y290),1,workdata!W290/MAX(workdata!$H290:$Y290)),0)*$H290</f>
        <v>0</v>
      </c>
      <c r="AC290" s="217">
        <f>IFERROR(IF(workdata!X290&gt;=0.75*MAX(workdata!$H290:$Y290),1,workdata!X290/MAX(workdata!$H290:$Y290)),0)*$H290</f>
        <v>0</v>
      </c>
      <c r="AD290" s="217">
        <f>IFERROR(IF(workdata!Y290&gt;=0.75*MAX(workdata!$H290:$Y290),1,workdata!Y290/MAX(workdata!$H290:$Y290)),0)*$H290</f>
        <v>0</v>
      </c>
    </row>
    <row r="291" spans="1:30" x14ac:dyDescent="0.25">
      <c r="A291" s="1">
        <f>workdata!A291</f>
        <v>45485.916666666664</v>
      </c>
      <c r="B291">
        <f t="shared" si="25"/>
        <v>2024</v>
      </c>
      <c r="C291">
        <f t="shared" si="26"/>
        <v>7</v>
      </c>
      <c r="D291">
        <f t="shared" si="24"/>
        <v>12</v>
      </c>
      <c r="E291">
        <v>1000</v>
      </c>
      <c r="F291">
        <v>49890</v>
      </c>
      <c r="G291">
        <f>workdata!B291</f>
        <v>0</v>
      </c>
      <c r="H291">
        <f t="shared" si="27"/>
        <v>0</v>
      </c>
      <c r="I291" s="217">
        <f>IFERROR(workdata!B291*1000*AUX!H291/(AUX!K291*50000),0)</f>
        <v>0</v>
      </c>
      <c r="J291" s="218">
        <f t="shared" si="28"/>
        <v>0</v>
      </c>
      <c r="K291" s="222">
        <f>AVERAGE(workdata!C291:F291)</f>
        <v>0</v>
      </c>
      <c r="L291" s="3">
        <f t="shared" si="29"/>
        <v>0</v>
      </c>
      <c r="M291" s="217">
        <f>IFERROR(IF(workdata!H291&gt;=0.75*MAX(workdata!$H291:$Y291),1,workdata!H291/MAX(workdata!$H291:$Y291)),0)*$H291</f>
        <v>0</v>
      </c>
      <c r="N291" s="217">
        <f>IFERROR(IF(workdata!I291&gt;=0.75*MAX(workdata!$H291:$Y291),1,workdata!I291/MAX(workdata!$H291:$Y291)),0)*$H291</f>
        <v>0</v>
      </c>
      <c r="O291" s="217">
        <f>IFERROR(IF(workdata!J291&gt;=0.75*MAX(workdata!$H291:$Y291),1,workdata!J291/MAX(workdata!$H291:$Y291)),0)*$H291</f>
        <v>0</v>
      </c>
      <c r="P291" s="217">
        <f>IFERROR(IF(workdata!K291&gt;=0.75*MAX(workdata!$H291:$Y291),1,workdata!K291/MAX(workdata!$H291:$Y291)),0)*$H291</f>
        <v>0</v>
      </c>
      <c r="Q291" s="217">
        <f>IFERROR(IF(workdata!L291&gt;=0.75*MAX(workdata!$H291:$Y291),1,workdata!L291/MAX(workdata!$H291:$Y291)),0)*$H291</f>
        <v>0</v>
      </c>
      <c r="R291" s="217">
        <f>IFERROR(IF(workdata!M291&gt;=0.75*MAX(workdata!$H291:$Y291),1,workdata!M291/MAX(workdata!$H291:$Y291)),0)*$H291</f>
        <v>0</v>
      </c>
      <c r="S291" s="217">
        <f>IFERROR(IF(workdata!N291&gt;=0.75*MAX(workdata!$H291:$Y291),1,workdata!N291/MAX(workdata!$H291:$Y291)),0)*$H291</f>
        <v>0</v>
      </c>
      <c r="T291" s="217">
        <f>IFERROR(IF(workdata!O291&gt;=0.75*MAX(workdata!$H291:$Y291),1,workdata!O291/MAX(workdata!$H291:$Y291)),0)*$H291</f>
        <v>0</v>
      </c>
      <c r="U291" s="217">
        <f>IFERROR(IF(workdata!P291&gt;=0.75*MAX(workdata!$H291:$Y291),1,workdata!P291/MAX(workdata!$H291:$Y291)),0)*$H291</f>
        <v>0</v>
      </c>
      <c r="V291" s="217">
        <f>IFERROR(IF(workdata!Q291&gt;=0.75*MAX(workdata!$H291:$Y291),1,workdata!Q291/MAX(workdata!$H291:$Y291)),0)*$H291</f>
        <v>0</v>
      </c>
      <c r="W291" s="217">
        <f>IFERROR(IF(workdata!R291&gt;=0.75*MAX(workdata!$H291:$Y291),1,workdata!R291/MAX(workdata!$H291:$Y291)),0)*$H291</f>
        <v>0</v>
      </c>
      <c r="X291" s="217">
        <f>IFERROR(IF(workdata!S291&gt;=0.75*MAX(workdata!$H291:$Y291),1,workdata!S291/MAX(workdata!$H291:$Y291)),0)*$H291</f>
        <v>0</v>
      </c>
      <c r="Y291" s="217">
        <f>IFERROR(IF(workdata!T291&gt;=0.75*MAX(workdata!$H291:$Y291),1,workdata!T291/MAX(workdata!$H291:$Y291)),0)*$H291</f>
        <v>0</v>
      </c>
      <c r="Z291" s="217">
        <f>IFERROR(IF(workdata!U291&gt;=0.75*MAX(workdata!$H291:$Y291),1,workdata!U291/MAX(workdata!$H291:$Y291)),0)*$H291</f>
        <v>0</v>
      </c>
      <c r="AA291" s="217">
        <f>IFERROR(IF(workdata!V291&gt;=0.75*MAX(workdata!$H291:$Y291),1,workdata!V291/MAX(workdata!$H291:$Y291)),0)*$H291</f>
        <v>0</v>
      </c>
      <c r="AB291" s="217">
        <f>IFERROR(IF(workdata!W291&gt;=0.75*MAX(workdata!$H291:$Y291),1,workdata!W291/MAX(workdata!$H291:$Y291)),0)*$H291</f>
        <v>0</v>
      </c>
      <c r="AC291" s="217">
        <f>IFERROR(IF(workdata!X291&gt;=0.75*MAX(workdata!$H291:$Y291),1,workdata!X291/MAX(workdata!$H291:$Y291)),0)*$H291</f>
        <v>0</v>
      </c>
      <c r="AD291" s="217">
        <f>IFERROR(IF(workdata!Y291&gt;=0.75*MAX(workdata!$H291:$Y291),1,workdata!Y291/MAX(workdata!$H291:$Y291)),0)*$H291</f>
        <v>0</v>
      </c>
    </row>
    <row r="292" spans="1:30" x14ac:dyDescent="0.25">
      <c r="A292" s="1">
        <f>workdata!A292</f>
        <v>45485.958333333336</v>
      </c>
      <c r="B292">
        <f t="shared" si="25"/>
        <v>2024</v>
      </c>
      <c r="C292">
        <f t="shared" si="26"/>
        <v>7</v>
      </c>
      <c r="D292">
        <f t="shared" si="24"/>
        <v>12</v>
      </c>
      <c r="E292">
        <v>1000</v>
      </c>
      <c r="F292">
        <v>49890</v>
      </c>
      <c r="G292">
        <f>workdata!B292</f>
        <v>0</v>
      </c>
      <c r="H292">
        <f t="shared" si="27"/>
        <v>0</v>
      </c>
      <c r="I292" s="217">
        <f>IFERROR(workdata!B292*1000*AUX!H292/(AUX!K292*50000),0)</f>
        <v>0</v>
      </c>
      <c r="J292" s="218">
        <f t="shared" si="28"/>
        <v>0</v>
      </c>
      <c r="K292" s="222">
        <f>AVERAGE(workdata!C292:F292)</f>
        <v>0</v>
      </c>
      <c r="L292" s="3">
        <f t="shared" si="29"/>
        <v>0</v>
      </c>
      <c r="M292" s="217">
        <f>IFERROR(IF(workdata!H292&gt;=0.75*MAX(workdata!$H292:$Y292),1,workdata!H292/MAX(workdata!$H292:$Y292)),0)*$H292</f>
        <v>0</v>
      </c>
      <c r="N292" s="217">
        <f>IFERROR(IF(workdata!I292&gt;=0.75*MAX(workdata!$H292:$Y292),1,workdata!I292/MAX(workdata!$H292:$Y292)),0)*$H292</f>
        <v>0</v>
      </c>
      <c r="O292" s="217">
        <f>IFERROR(IF(workdata!J292&gt;=0.75*MAX(workdata!$H292:$Y292),1,workdata!J292/MAX(workdata!$H292:$Y292)),0)*$H292</f>
        <v>0</v>
      </c>
      <c r="P292" s="217">
        <f>IFERROR(IF(workdata!K292&gt;=0.75*MAX(workdata!$H292:$Y292),1,workdata!K292/MAX(workdata!$H292:$Y292)),0)*$H292</f>
        <v>0</v>
      </c>
      <c r="Q292" s="217">
        <f>IFERROR(IF(workdata!L292&gt;=0.75*MAX(workdata!$H292:$Y292),1,workdata!L292/MAX(workdata!$H292:$Y292)),0)*$H292</f>
        <v>0</v>
      </c>
      <c r="R292" s="217">
        <f>IFERROR(IF(workdata!M292&gt;=0.75*MAX(workdata!$H292:$Y292),1,workdata!M292/MAX(workdata!$H292:$Y292)),0)*$H292</f>
        <v>0</v>
      </c>
      <c r="S292" s="217">
        <f>IFERROR(IF(workdata!N292&gt;=0.75*MAX(workdata!$H292:$Y292),1,workdata!N292/MAX(workdata!$H292:$Y292)),0)*$H292</f>
        <v>0</v>
      </c>
      <c r="T292" s="217">
        <f>IFERROR(IF(workdata!O292&gt;=0.75*MAX(workdata!$H292:$Y292),1,workdata!O292/MAX(workdata!$H292:$Y292)),0)*$H292</f>
        <v>0</v>
      </c>
      <c r="U292" s="217">
        <f>IFERROR(IF(workdata!P292&gt;=0.75*MAX(workdata!$H292:$Y292),1,workdata!P292/MAX(workdata!$H292:$Y292)),0)*$H292</f>
        <v>0</v>
      </c>
      <c r="V292" s="217">
        <f>IFERROR(IF(workdata!Q292&gt;=0.75*MAX(workdata!$H292:$Y292),1,workdata!Q292/MAX(workdata!$H292:$Y292)),0)*$H292</f>
        <v>0</v>
      </c>
      <c r="W292" s="217">
        <f>IFERROR(IF(workdata!R292&gt;=0.75*MAX(workdata!$H292:$Y292),1,workdata!R292/MAX(workdata!$H292:$Y292)),0)*$H292</f>
        <v>0</v>
      </c>
      <c r="X292" s="217">
        <f>IFERROR(IF(workdata!S292&gt;=0.75*MAX(workdata!$H292:$Y292),1,workdata!S292/MAX(workdata!$H292:$Y292)),0)*$H292</f>
        <v>0</v>
      </c>
      <c r="Y292" s="217">
        <f>IFERROR(IF(workdata!T292&gt;=0.75*MAX(workdata!$H292:$Y292),1,workdata!T292/MAX(workdata!$H292:$Y292)),0)*$H292</f>
        <v>0</v>
      </c>
      <c r="Z292" s="217">
        <f>IFERROR(IF(workdata!U292&gt;=0.75*MAX(workdata!$H292:$Y292),1,workdata!U292/MAX(workdata!$H292:$Y292)),0)*$H292</f>
        <v>0</v>
      </c>
      <c r="AA292" s="217">
        <f>IFERROR(IF(workdata!V292&gt;=0.75*MAX(workdata!$H292:$Y292),1,workdata!V292/MAX(workdata!$H292:$Y292)),0)*$H292</f>
        <v>0</v>
      </c>
      <c r="AB292" s="217">
        <f>IFERROR(IF(workdata!W292&gt;=0.75*MAX(workdata!$H292:$Y292),1,workdata!W292/MAX(workdata!$H292:$Y292)),0)*$H292</f>
        <v>0</v>
      </c>
      <c r="AC292" s="217">
        <f>IFERROR(IF(workdata!X292&gt;=0.75*MAX(workdata!$H292:$Y292),1,workdata!X292/MAX(workdata!$H292:$Y292)),0)*$H292</f>
        <v>0</v>
      </c>
      <c r="AD292" s="217">
        <f>IFERROR(IF(workdata!Y292&gt;=0.75*MAX(workdata!$H292:$Y292),1,workdata!Y292/MAX(workdata!$H292:$Y292)),0)*$H292</f>
        <v>0</v>
      </c>
    </row>
    <row r="293" spans="1:30" x14ac:dyDescent="0.25">
      <c r="A293" s="1">
        <f>workdata!A293</f>
        <v>45486</v>
      </c>
      <c r="B293">
        <f t="shared" si="25"/>
        <v>2024</v>
      </c>
      <c r="C293">
        <f t="shared" si="26"/>
        <v>7</v>
      </c>
      <c r="D293">
        <f t="shared" si="24"/>
        <v>13</v>
      </c>
      <c r="E293">
        <v>1000</v>
      </c>
      <c r="F293">
        <v>49890</v>
      </c>
      <c r="G293">
        <f>workdata!B293</f>
        <v>0</v>
      </c>
      <c r="H293">
        <f t="shared" si="27"/>
        <v>0</v>
      </c>
      <c r="I293" s="217">
        <f>IFERROR(workdata!B293*1000*AUX!H293/(AUX!K293*50000),0)</f>
        <v>0</v>
      </c>
      <c r="J293" s="218">
        <f t="shared" si="28"/>
        <v>0</v>
      </c>
      <c r="K293" s="222">
        <f>AVERAGE(workdata!C293:F293)</f>
        <v>0</v>
      </c>
      <c r="L293" s="3">
        <f t="shared" si="29"/>
        <v>0</v>
      </c>
      <c r="M293" s="217">
        <f>IFERROR(IF(workdata!H293&gt;=0.75*MAX(workdata!$H293:$Y293),1,workdata!H293/MAX(workdata!$H293:$Y293)),0)*$H293</f>
        <v>0</v>
      </c>
      <c r="N293" s="217">
        <f>IFERROR(IF(workdata!I293&gt;=0.75*MAX(workdata!$H293:$Y293),1,workdata!I293/MAX(workdata!$H293:$Y293)),0)*$H293</f>
        <v>0</v>
      </c>
      <c r="O293" s="217">
        <f>IFERROR(IF(workdata!J293&gt;=0.75*MAX(workdata!$H293:$Y293),1,workdata!J293/MAX(workdata!$H293:$Y293)),0)*$H293</f>
        <v>0</v>
      </c>
      <c r="P293" s="217">
        <f>IFERROR(IF(workdata!K293&gt;=0.75*MAX(workdata!$H293:$Y293),1,workdata!K293/MAX(workdata!$H293:$Y293)),0)*$H293</f>
        <v>0</v>
      </c>
      <c r="Q293" s="217">
        <f>IFERROR(IF(workdata!L293&gt;=0.75*MAX(workdata!$H293:$Y293),1,workdata!L293/MAX(workdata!$H293:$Y293)),0)*$H293</f>
        <v>0</v>
      </c>
      <c r="R293" s="217">
        <f>IFERROR(IF(workdata!M293&gt;=0.75*MAX(workdata!$H293:$Y293),1,workdata!M293/MAX(workdata!$H293:$Y293)),0)*$H293</f>
        <v>0</v>
      </c>
      <c r="S293" s="217">
        <f>IFERROR(IF(workdata!N293&gt;=0.75*MAX(workdata!$H293:$Y293),1,workdata!N293/MAX(workdata!$H293:$Y293)),0)*$H293</f>
        <v>0</v>
      </c>
      <c r="T293" s="217">
        <f>IFERROR(IF(workdata!O293&gt;=0.75*MAX(workdata!$H293:$Y293),1,workdata!O293/MAX(workdata!$H293:$Y293)),0)*$H293</f>
        <v>0</v>
      </c>
      <c r="U293" s="217">
        <f>IFERROR(IF(workdata!P293&gt;=0.75*MAX(workdata!$H293:$Y293),1,workdata!P293/MAX(workdata!$H293:$Y293)),0)*$H293</f>
        <v>0</v>
      </c>
      <c r="V293" s="217">
        <f>IFERROR(IF(workdata!Q293&gt;=0.75*MAX(workdata!$H293:$Y293),1,workdata!Q293/MAX(workdata!$H293:$Y293)),0)*$H293</f>
        <v>0</v>
      </c>
      <c r="W293" s="217">
        <f>IFERROR(IF(workdata!R293&gt;=0.75*MAX(workdata!$H293:$Y293),1,workdata!R293/MAX(workdata!$H293:$Y293)),0)*$H293</f>
        <v>0</v>
      </c>
      <c r="X293" s="217">
        <f>IFERROR(IF(workdata!S293&gt;=0.75*MAX(workdata!$H293:$Y293),1,workdata!S293/MAX(workdata!$H293:$Y293)),0)*$H293</f>
        <v>0</v>
      </c>
      <c r="Y293" s="217">
        <f>IFERROR(IF(workdata!T293&gt;=0.75*MAX(workdata!$H293:$Y293),1,workdata!T293/MAX(workdata!$H293:$Y293)),0)*$H293</f>
        <v>0</v>
      </c>
      <c r="Z293" s="217">
        <f>IFERROR(IF(workdata!U293&gt;=0.75*MAX(workdata!$H293:$Y293),1,workdata!U293/MAX(workdata!$H293:$Y293)),0)*$H293</f>
        <v>0</v>
      </c>
      <c r="AA293" s="217">
        <f>IFERROR(IF(workdata!V293&gt;=0.75*MAX(workdata!$H293:$Y293),1,workdata!V293/MAX(workdata!$H293:$Y293)),0)*$H293</f>
        <v>0</v>
      </c>
      <c r="AB293" s="217">
        <f>IFERROR(IF(workdata!W293&gt;=0.75*MAX(workdata!$H293:$Y293),1,workdata!W293/MAX(workdata!$H293:$Y293)),0)*$H293</f>
        <v>0</v>
      </c>
      <c r="AC293" s="217">
        <f>IFERROR(IF(workdata!X293&gt;=0.75*MAX(workdata!$H293:$Y293),1,workdata!X293/MAX(workdata!$H293:$Y293)),0)*$H293</f>
        <v>0</v>
      </c>
      <c r="AD293" s="217">
        <f>IFERROR(IF(workdata!Y293&gt;=0.75*MAX(workdata!$H293:$Y293),1,workdata!Y293/MAX(workdata!$H293:$Y293)),0)*$H293</f>
        <v>0</v>
      </c>
    </row>
    <row r="294" spans="1:30" x14ac:dyDescent="0.25">
      <c r="A294" s="1">
        <f>workdata!A294</f>
        <v>45486.041666666664</v>
      </c>
      <c r="B294">
        <f t="shared" si="25"/>
        <v>2024</v>
      </c>
      <c r="C294">
        <f t="shared" si="26"/>
        <v>7</v>
      </c>
      <c r="D294">
        <f t="shared" si="24"/>
        <v>13</v>
      </c>
      <c r="E294">
        <v>1000</v>
      </c>
      <c r="F294">
        <v>49890</v>
      </c>
      <c r="G294">
        <f>workdata!B294</f>
        <v>0</v>
      </c>
      <c r="H294">
        <f t="shared" si="27"/>
        <v>0</v>
      </c>
      <c r="I294" s="217">
        <f>IFERROR(workdata!B294*1000*AUX!H294/(AUX!K294*50000),0)</f>
        <v>0</v>
      </c>
      <c r="J294" s="218">
        <f t="shared" si="28"/>
        <v>0</v>
      </c>
      <c r="K294" s="222">
        <f>AVERAGE(workdata!C294:F294)</f>
        <v>0</v>
      </c>
      <c r="L294" s="3">
        <f t="shared" si="29"/>
        <v>0</v>
      </c>
      <c r="M294" s="217">
        <f>IFERROR(IF(workdata!H294&gt;=0.75*MAX(workdata!$H294:$Y294),1,workdata!H294/MAX(workdata!$H294:$Y294)),0)*$H294</f>
        <v>0</v>
      </c>
      <c r="N294" s="217">
        <f>IFERROR(IF(workdata!I294&gt;=0.75*MAX(workdata!$H294:$Y294),1,workdata!I294/MAX(workdata!$H294:$Y294)),0)*$H294</f>
        <v>0</v>
      </c>
      <c r="O294" s="217">
        <f>IFERROR(IF(workdata!J294&gt;=0.75*MAX(workdata!$H294:$Y294),1,workdata!J294/MAX(workdata!$H294:$Y294)),0)*$H294</f>
        <v>0</v>
      </c>
      <c r="P294" s="217">
        <f>IFERROR(IF(workdata!K294&gt;=0.75*MAX(workdata!$H294:$Y294),1,workdata!K294/MAX(workdata!$H294:$Y294)),0)*$H294</f>
        <v>0</v>
      </c>
      <c r="Q294" s="217">
        <f>IFERROR(IF(workdata!L294&gt;=0.75*MAX(workdata!$H294:$Y294),1,workdata!L294/MAX(workdata!$H294:$Y294)),0)*$H294</f>
        <v>0</v>
      </c>
      <c r="R294" s="217">
        <f>IFERROR(IF(workdata!M294&gt;=0.75*MAX(workdata!$H294:$Y294),1,workdata!M294/MAX(workdata!$H294:$Y294)),0)*$H294</f>
        <v>0</v>
      </c>
      <c r="S294" s="217">
        <f>IFERROR(IF(workdata!N294&gt;=0.75*MAX(workdata!$H294:$Y294),1,workdata!N294/MAX(workdata!$H294:$Y294)),0)*$H294</f>
        <v>0</v>
      </c>
      <c r="T294" s="217">
        <f>IFERROR(IF(workdata!O294&gt;=0.75*MAX(workdata!$H294:$Y294),1,workdata!O294/MAX(workdata!$H294:$Y294)),0)*$H294</f>
        <v>0</v>
      </c>
      <c r="U294" s="217">
        <f>IFERROR(IF(workdata!P294&gt;=0.75*MAX(workdata!$H294:$Y294),1,workdata!P294/MAX(workdata!$H294:$Y294)),0)*$H294</f>
        <v>0</v>
      </c>
      <c r="V294" s="217">
        <f>IFERROR(IF(workdata!Q294&gt;=0.75*MAX(workdata!$H294:$Y294),1,workdata!Q294/MAX(workdata!$H294:$Y294)),0)*$H294</f>
        <v>0</v>
      </c>
      <c r="W294" s="217">
        <f>IFERROR(IF(workdata!R294&gt;=0.75*MAX(workdata!$H294:$Y294),1,workdata!R294/MAX(workdata!$H294:$Y294)),0)*$H294</f>
        <v>0</v>
      </c>
      <c r="X294" s="217">
        <f>IFERROR(IF(workdata!S294&gt;=0.75*MAX(workdata!$H294:$Y294),1,workdata!S294/MAX(workdata!$H294:$Y294)),0)*$H294</f>
        <v>0</v>
      </c>
      <c r="Y294" s="217">
        <f>IFERROR(IF(workdata!T294&gt;=0.75*MAX(workdata!$H294:$Y294),1,workdata!T294/MAX(workdata!$H294:$Y294)),0)*$H294</f>
        <v>0</v>
      </c>
      <c r="Z294" s="217">
        <f>IFERROR(IF(workdata!U294&gt;=0.75*MAX(workdata!$H294:$Y294),1,workdata!U294/MAX(workdata!$H294:$Y294)),0)*$H294</f>
        <v>0</v>
      </c>
      <c r="AA294" s="217">
        <f>IFERROR(IF(workdata!V294&gt;=0.75*MAX(workdata!$H294:$Y294),1,workdata!V294/MAX(workdata!$H294:$Y294)),0)*$H294</f>
        <v>0</v>
      </c>
      <c r="AB294" s="217">
        <f>IFERROR(IF(workdata!W294&gt;=0.75*MAX(workdata!$H294:$Y294),1,workdata!W294/MAX(workdata!$H294:$Y294)),0)*$H294</f>
        <v>0</v>
      </c>
      <c r="AC294" s="217">
        <f>IFERROR(IF(workdata!X294&gt;=0.75*MAX(workdata!$H294:$Y294),1,workdata!X294/MAX(workdata!$H294:$Y294)),0)*$H294</f>
        <v>0</v>
      </c>
      <c r="AD294" s="217">
        <f>IFERROR(IF(workdata!Y294&gt;=0.75*MAX(workdata!$H294:$Y294),1,workdata!Y294/MAX(workdata!$H294:$Y294)),0)*$H294</f>
        <v>0</v>
      </c>
    </row>
    <row r="295" spans="1:30" x14ac:dyDescent="0.25">
      <c r="A295" s="1">
        <f>workdata!A295</f>
        <v>45486.083333333336</v>
      </c>
      <c r="B295">
        <f t="shared" si="25"/>
        <v>2024</v>
      </c>
      <c r="C295">
        <f t="shared" si="26"/>
        <v>7</v>
      </c>
      <c r="D295">
        <f t="shared" si="24"/>
        <v>13</v>
      </c>
      <c r="E295">
        <v>1000</v>
      </c>
      <c r="F295">
        <v>49890</v>
      </c>
      <c r="G295">
        <f>workdata!B295</f>
        <v>0</v>
      </c>
      <c r="H295">
        <f t="shared" si="27"/>
        <v>0</v>
      </c>
      <c r="I295" s="217">
        <f>IFERROR(workdata!B295*1000*AUX!H295/(AUX!K295*50000),0)</f>
        <v>0</v>
      </c>
      <c r="J295" s="218">
        <f t="shared" si="28"/>
        <v>0</v>
      </c>
      <c r="K295" s="222">
        <f>AVERAGE(workdata!C295:F295)</f>
        <v>0</v>
      </c>
      <c r="L295" s="3">
        <f t="shared" si="29"/>
        <v>0</v>
      </c>
      <c r="M295" s="217">
        <f>IFERROR(IF(workdata!H295&gt;=0.75*MAX(workdata!$H295:$Y295),1,workdata!H295/MAX(workdata!$H295:$Y295)),0)*$H295</f>
        <v>0</v>
      </c>
      <c r="N295" s="217">
        <f>IFERROR(IF(workdata!I295&gt;=0.75*MAX(workdata!$H295:$Y295),1,workdata!I295/MAX(workdata!$H295:$Y295)),0)*$H295</f>
        <v>0</v>
      </c>
      <c r="O295" s="217">
        <f>IFERROR(IF(workdata!J295&gt;=0.75*MAX(workdata!$H295:$Y295),1,workdata!J295/MAX(workdata!$H295:$Y295)),0)*$H295</f>
        <v>0</v>
      </c>
      <c r="P295" s="217">
        <f>IFERROR(IF(workdata!K295&gt;=0.75*MAX(workdata!$H295:$Y295),1,workdata!K295/MAX(workdata!$H295:$Y295)),0)*$H295</f>
        <v>0</v>
      </c>
      <c r="Q295" s="217">
        <f>IFERROR(IF(workdata!L295&gt;=0.75*MAX(workdata!$H295:$Y295),1,workdata!L295/MAX(workdata!$H295:$Y295)),0)*$H295</f>
        <v>0</v>
      </c>
      <c r="R295" s="217">
        <f>IFERROR(IF(workdata!M295&gt;=0.75*MAX(workdata!$H295:$Y295),1,workdata!M295/MAX(workdata!$H295:$Y295)),0)*$H295</f>
        <v>0</v>
      </c>
      <c r="S295" s="217">
        <f>IFERROR(IF(workdata!N295&gt;=0.75*MAX(workdata!$H295:$Y295),1,workdata!N295/MAX(workdata!$H295:$Y295)),0)*$H295</f>
        <v>0</v>
      </c>
      <c r="T295" s="217">
        <f>IFERROR(IF(workdata!O295&gt;=0.75*MAX(workdata!$H295:$Y295),1,workdata!O295/MAX(workdata!$H295:$Y295)),0)*$H295</f>
        <v>0</v>
      </c>
      <c r="U295" s="217">
        <f>IFERROR(IF(workdata!P295&gt;=0.75*MAX(workdata!$H295:$Y295),1,workdata!P295/MAX(workdata!$H295:$Y295)),0)*$H295</f>
        <v>0</v>
      </c>
      <c r="V295" s="217">
        <f>IFERROR(IF(workdata!Q295&gt;=0.75*MAX(workdata!$H295:$Y295),1,workdata!Q295/MAX(workdata!$H295:$Y295)),0)*$H295</f>
        <v>0</v>
      </c>
      <c r="W295" s="217">
        <f>IFERROR(IF(workdata!R295&gt;=0.75*MAX(workdata!$H295:$Y295),1,workdata!R295/MAX(workdata!$H295:$Y295)),0)*$H295</f>
        <v>0</v>
      </c>
      <c r="X295" s="217">
        <f>IFERROR(IF(workdata!S295&gt;=0.75*MAX(workdata!$H295:$Y295),1,workdata!S295/MAX(workdata!$H295:$Y295)),0)*$H295</f>
        <v>0</v>
      </c>
      <c r="Y295" s="217">
        <f>IFERROR(IF(workdata!T295&gt;=0.75*MAX(workdata!$H295:$Y295),1,workdata!T295/MAX(workdata!$H295:$Y295)),0)*$H295</f>
        <v>0</v>
      </c>
      <c r="Z295" s="217">
        <f>IFERROR(IF(workdata!U295&gt;=0.75*MAX(workdata!$H295:$Y295),1,workdata!U295/MAX(workdata!$H295:$Y295)),0)*$H295</f>
        <v>0</v>
      </c>
      <c r="AA295" s="217">
        <f>IFERROR(IF(workdata!V295&gt;=0.75*MAX(workdata!$H295:$Y295),1,workdata!V295/MAX(workdata!$H295:$Y295)),0)*$H295</f>
        <v>0</v>
      </c>
      <c r="AB295" s="217">
        <f>IFERROR(IF(workdata!W295&gt;=0.75*MAX(workdata!$H295:$Y295),1,workdata!W295/MAX(workdata!$H295:$Y295)),0)*$H295</f>
        <v>0</v>
      </c>
      <c r="AC295" s="217">
        <f>IFERROR(IF(workdata!X295&gt;=0.75*MAX(workdata!$H295:$Y295),1,workdata!X295/MAX(workdata!$H295:$Y295)),0)*$H295</f>
        <v>0</v>
      </c>
      <c r="AD295" s="217">
        <f>IFERROR(IF(workdata!Y295&gt;=0.75*MAX(workdata!$H295:$Y295),1,workdata!Y295/MAX(workdata!$H295:$Y295)),0)*$H295</f>
        <v>0</v>
      </c>
    </row>
    <row r="296" spans="1:30" x14ac:dyDescent="0.25">
      <c r="A296" s="1">
        <f>workdata!A296</f>
        <v>45486.125</v>
      </c>
      <c r="B296">
        <f t="shared" si="25"/>
        <v>2024</v>
      </c>
      <c r="C296">
        <f t="shared" si="26"/>
        <v>7</v>
      </c>
      <c r="D296">
        <f t="shared" si="24"/>
        <v>13</v>
      </c>
      <c r="E296">
        <v>1000</v>
      </c>
      <c r="F296">
        <v>49890</v>
      </c>
      <c r="G296">
        <f>workdata!B296</f>
        <v>0</v>
      </c>
      <c r="H296">
        <f t="shared" si="27"/>
        <v>0</v>
      </c>
      <c r="I296" s="217">
        <f>IFERROR(workdata!B296*1000*AUX!H296/(AUX!K296*50000),0)</f>
        <v>0</v>
      </c>
      <c r="J296" s="218">
        <f t="shared" si="28"/>
        <v>0</v>
      </c>
      <c r="K296" s="222">
        <f>AVERAGE(workdata!C296:F296)</f>
        <v>0</v>
      </c>
      <c r="L296" s="3">
        <f t="shared" si="29"/>
        <v>0</v>
      </c>
      <c r="M296" s="217">
        <f>IFERROR(IF(workdata!H296&gt;=0.75*MAX(workdata!$H296:$Y296),1,workdata!H296/MAX(workdata!$H296:$Y296)),0)*$H296</f>
        <v>0</v>
      </c>
      <c r="N296" s="217">
        <f>IFERROR(IF(workdata!I296&gt;=0.75*MAX(workdata!$H296:$Y296),1,workdata!I296/MAX(workdata!$H296:$Y296)),0)*$H296</f>
        <v>0</v>
      </c>
      <c r="O296" s="217">
        <f>IFERROR(IF(workdata!J296&gt;=0.75*MAX(workdata!$H296:$Y296),1,workdata!J296/MAX(workdata!$H296:$Y296)),0)*$H296</f>
        <v>0</v>
      </c>
      <c r="P296" s="217">
        <f>IFERROR(IF(workdata!K296&gt;=0.75*MAX(workdata!$H296:$Y296),1,workdata!K296/MAX(workdata!$H296:$Y296)),0)*$H296</f>
        <v>0</v>
      </c>
      <c r="Q296" s="217">
        <f>IFERROR(IF(workdata!L296&gt;=0.75*MAX(workdata!$H296:$Y296),1,workdata!L296/MAX(workdata!$H296:$Y296)),0)*$H296</f>
        <v>0</v>
      </c>
      <c r="R296" s="217">
        <f>IFERROR(IF(workdata!M296&gt;=0.75*MAX(workdata!$H296:$Y296),1,workdata!M296/MAX(workdata!$H296:$Y296)),0)*$H296</f>
        <v>0</v>
      </c>
      <c r="S296" s="217">
        <f>IFERROR(IF(workdata!N296&gt;=0.75*MAX(workdata!$H296:$Y296),1,workdata!N296/MAX(workdata!$H296:$Y296)),0)*$H296</f>
        <v>0</v>
      </c>
      <c r="T296" s="217">
        <f>IFERROR(IF(workdata!O296&gt;=0.75*MAX(workdata!$H296:$Y296),1,workdata!O296/MAX(workdata!$H296:$Y296)),0)*$H296</f>
        <v>0</v>
      </c>
      <c r="U296" s="217">
        <f>IFERROR(IF(workdata!P296&gt;=0.75*MAX(workdata!$H296:$Y296),1,workdata!P296/MAX(workdata!$H296:$Y296)),0)*$H296</f>
        <v>0</v>
      </c>
      <c r="V296" s="217">
        <f>IFERROR(IF(workdata!Q296&gt;=0.75*MAX(workdata!$H296:$Y296),1,workdata!Q296/MAX(workdata!$H296:$Y296)),0)*$H296</f>
        <v>0</v>
      </c>
      <c r="W296" s="217">
        <f>IFERROR(IF(workdata!R296&gt;=0.75*MAX(workdata!$H296:$Y296),1,workdata!R296/MAX(workdata!$H296:$Y296)),0)*$H296</f>
        <v>0</v>
      </c>
      <c r="X296" s="217">
        <f>IFERROR(IF(workdata!S296&gt;=0.75*MAX(workdata!$H296:$Y296),1,workdata!S296/MAX(workdata!$H296:$Y296)),0)*$H296</f>
        <v>0</v>
      </c>
      <c r="Y296" s="217">
        <f>IFERROR(IF(workdata!T296&gt;=0.75*MAX(workdata!$H296:$Y296),1,workdata!T296/MAX(workdata!$H296:$Y296)),0)*$H296</f>
        <v>0</v>
      </c>
      <c r="Z296" s="217">
        <f>IFERROR(IF(workdata!U296&gt;=0.75*MAX(workdata!$H296:$Y296),1,workdata!U296/MAX(workdata!$H296:$Y296)),0)*$H296</f>
        <v>0</v>
      </c>
      <c r="AA296" s="217">
        <f>IFERROR(IF(workdata!V296&gt;=0.75*MAX(workdata!$H296:$Y296),1,workdata!V296/MAX(workdata!$H296:$Y296)),0)*$H296</f>
        <v>0</v>
      </c>
      <c r="AB296" s="217">
        <f>IFERROR(IF(workdata!W296&gt;=0.75*MAX(workdata!$H296:$Y296),1,workdata!W296/MAX(workdata!$H296:$Y296)),0)*$H296</f>
        <v>0</v>
      </c>
      <c r="AC296" s="217">
        <f>IFERROR(IF(workdata!X296&gt;=0.75*MAX(workdata!$H296:$Y296),1,workdata!X296/MAX(workdata!$H296:$Y296)),0)*$H296</f>
        <v>0</v>
      </c>
      <c r="AD296" s="217">
        <f>IFERROR(IF(workdata!Y296&gt;=0.75*MAX(workdata!$H296:$Y296),1,workdata!Y296/MAX(workdata!$H296:$Y296)),0)*$H296</f>
        <v>0</v>
      </c>
    </row>
    <row r="297" spans="1:30" x14ac:dyDescent="0.25">
      <c r="A297" s="1">
        <f>workdata!A297</f>
        <v>45486.166666666664</v>
      </c>
      <c r="B297">
        <f t="shared" si="25"/>
        <v>2024</v>
      </c>
      <c r="C297">
        <f t="shared" si="26"/>
        <v>7</v>
      </c>
      <c r="D297">
        <f t="shared" si="24"/>
        <v>13</v>
      </c>
      <c r="E297">
        <v>1000</v>
      </c>
      <c r="F297">
        <v>49890</v>
      </c>
      <c r="G297">
        <f>workdata!B297</f>
        <v>0</v>
      </c>
      <c r="H297">
        <f t="shared" si="27"/>
        <v>0</v>
      </c>
      <c r="I297" s="217">
        <f>IFERROR(workdata!B297*1000*AUX!H297/(AUX!K297*50000),0)</f>
        <v>0</v>
      </c>
      <c r="J297" s="218">
        <f t="shared" si="28"/>
        <v>0</v>
      </c>
      <c r="K297" s="222">
        <f>AVERAGE(workdata!C297:F297)</f>
        <v>0</v>
      </c>
      <c r="L297" s="3">
        <f t="shared" si="29"/>
        <v>0</v>
      </c>
      <c r="M297" s="217">
        <f>IFERROR(IF(workdata!H297&gt;=0.75*MAX(workdata!$H297:$Y297),1,workdata!H297/MAX(workdata!$H297:$Y297)),0)*$H297</f>
        <v>0</v>
      </c>
      <c r="N297" s="217">
        <f>IFERROR(IF(workdata!I297&gt;=0.75*MAX(workdata!$H297:$Y297),1,workdata!I297/MAX(workdata!$H297:$Y297)),0)*$H297</f>
        <v>0</v>
      </c>
      <c r="O297" s="217">
        <f>IFERROR(IF(workdata!J297&gt;=0.75*MAX(workdata!$H297:$Y297),1,workdata!J297/MAX(workdata!$H297:$Y297)),0)*$H297</f>
        <v>0</v>
      </c>
      <c r="P297" s="217">
        <f>IFERROR(IF(workdata!K297&gt;=0.75*MAX(workdata!$H297:$Y297),1,workdata!K297/MAX(workdata!$H297:$Y297)),0)*$H297</f>
        <v>0</v>
      </c>
      <c r="Q297" s="217">
        <f>IFERROR(IF(workdata!L297&gt;=0.75*MAX(workdata!$H297:$Y297),1,workdata!L297/MAX(workdata!$H297:$Y297)),0)*$H297</f>
        <v>0</v>
      </c>
      <c r="R297" s="217">
        <f>IFERROR(IF(workdata!M297&gt;=0.75*MAX(workdata!$H297:$Y297),1,workdata!M297/MAX(workdata!$H297:$Y297)),0)*$H297</f>
        <v>0</v>
      </c>
      <c r="S297" s="217">
        <f>IFERROR(IF(workdata!N297&gt;=0.75*MAX(workdata!$H297:$Y297),1,workdata!N297/MAX(workdata!$H297:$Y297)),0)*$H297</f>
        <v>0</v>
      </c>
      <c r="T297" s="217">
        <f>IFERROR(IF(workdata!O297&gt;=0.75*MAX(workdata!$H297:$Y297),1,workdata!O297/MAX(workdata!$H297:$Y297)),0)*$H297</f>
        <v>0</v>
      </c>
      <c r="U297" s="217">
        <f>IFERROR(IF(workdata!P297&gt;=0.75*MAX(workdata!$H297:$Y297),1,workdata!P297/MAX(workdata!$H297:$Y297)),0)*$H297</f>
        <v>0</v>
      </c>
      <c r="V297" s="217">
        <f>IFERROR(IF(workdata!Q297&gt;=0.75*MAX(workdata!$H297:$Y297),1,workdata!Q297/MAX(workdata!$H297:$Y297)),0)*$H297</f>
        <v>0</v>
      </c>
      <c r="W297" s="217">
        <f>IFERROR(IF(workdata!R297&gt;=0.75*MAX(workdata!$H297:$Y297),1,workdata!R297/MAX(workdata!$H297:$Y297)),0)*$H297</f>
        <v>0</v>
      </c>
      <c r="X297" s="217">
        <f>IFERROR(IF(workdata!S297&gt;=0.75*MAX(workdata!$H297:$Y297),1,workdata!S297/MAX(workdata!$H297:$Y297)),0)*$H297</f>
        <v>0</v>
      </c>
      <c r="Y297" s="217">
        <f>IFERROR(IF(workdata!T297&gt;=0.75*MAX(workdata!$H297:$Y297),1,workdata!T297/MAX(workdata!$H297:$Y297)),0)*$H297</f>
        <v>0</v>
      </c>
      <c r="Z297" s="217">
        <f>IFERROR(IF(workdata!U297&gt;=0.75*MAX(workdata!$H297:$Y297),1,workdata!U297/MAX(workdata!$H297:$Y297)),0)*$H297</f>
        <v>0</v>
      </c>
      <c r="AA297" s="217">
        <f>IFERROR(IF(workdata!V297&gt;=0.75*MAX(workdata!$H297:$Y297),1,workdata!V297/MAX(workdata!$H297:$Y297)),0)*$H297</f>
        <v>0</v>
      </c>
      <c r="AB297" s="217">
        <f>IFERROR(IF(workdata!W297&gt;=0.75*MAX(workdata!$H297:$Y297),1,workdata!W297/MAX(workdata!$H297:$Y297)),0)*$H297</f>
        <v>0</v>
      </c>
      <c r="AC297" s="217">
        <f>IFERROR(IF(workdata!X297&gt;=0.75*MAX(workdata!$H297:$Y297),1,workdata!X297/MAX(workdata!$H297:$Y297)),0)*$H297</f>
        <v>0</v>
      </c>
      <c r="AD297" s="217">
        <f>IFERROR(IF(workdata!Y297&gt;=0.75*MAX(workdata!$H297:$Y297),1,workdata!Y297/MAX(workdata!$H297:$Y297)),0)*$H297</f>
        <v>0</v>
      </c>
    </row>
    <row r="298" spans="1:30" x14ac:dyDescent="0.25">
      <c r="A298" s="1">
        <f>workdata!A298</f>
        <v>45486.208333333336</v>
      </c>
      <c r="B298">
        <f t="shared" si="25"/>
        <v>2024</v>
      </c>
      <c r="C298">
        <f t="shared" si="26"/>
        <v>7</v>
      </c>
      <c r="D298">
        <f t="shared" si="24"/>
        <v>13</v>
      </c>
      <c r="E298">
        <v>1000</v>
      </c>
      <c r="F298">
        <v>49890</v>
      </c>
      <c r="G298">
        <f>workdata!B298</f>
        <v>0</v>
      </c>
      <c r="H298">
        <f t="shared" si="27"/>
        <v>0</v>
      </c>
      <c r="I298" s="217">
        <f>IFERROR(workdata!B298*1000*AUX!H298/(AUX!K298*50000),0)</f>
        <v>0</v>
      </c>
      <c r="J298" s="218">
        <f t="shared" si="28"/>
        <v>0</v>
      </c>
      <c r="K298" s="222">
        <f>AVERAGE(workdata!C298:F298)</f>
        <v>0</v>
      </c>
      <c r="L298" s="3">
        <f t="shared" si="29"/>
        <v>0</v>
      </c>
      <c r="M298" s="217">
        <f>IFERROR(IF(workdata!H298&gt;=0.75*MAX(workdata!$H298:$Y298),1,workdata!H298/MAX(workdata!$H298:$Y298)),0)*$H298</f>
        <v>0</v>
      </c>
      <c r="N298" s="217">
        <f>IFERROR(IF(workdata!I298&gt;=0.75*MAX(workdata!$H298:$Y298),1,workdata!I298/MAX(workdata!$H298:$Y298)),0)*$H298</f>
        <v>0</v>
      </c>
      <c r="O298" s="217">
        <f>IFERROR(IF(workdata!J298&gt;=0.75*MAX(workdata!$H298:$Y298),1,workdata!J298/MAX(workdata!$H298:$Y298)),0)*$H298</f>
        <v>0</v>
      </c>
      <c r="P298" s="217">
        <f>IFERROR(IF(workdata!K298&gt;=0.75*MAX(workdata!$H298:$Y298),1,workdata!K298/MAX(workdata!$H298:$Y298)),0)*$H298</f>
        <v>0</v>
      </c>
      <c r="Q298" s="217">
        <f>IFERROR(IF(workdata!L298&gt;=0.75*MAX(workdata!$H298:$Y298),1,workdata!L298/MAX(workdata!$H298:$Y298)),0)*$H298</f>
        <v>0</v>
      </c>
      <c r="R298" s="217">
        <f>IFERROR(IF(workdata!M298&gt;=0.75*MAX(workdata!$H298:$Y298),1,workdata!M298/MAX(workdata!$H298:$Y298)),0)*$H298</f>
        <v>0</v>
      </c>
      <c r="S298" s="217">
        <f>IFERROR(IF(workdata!N298&gt;=0.75*MAX(workdata!$H298:$Y298),1,workdata!N298/MAX(workdata!$H298:$Y298)),0)*$H298</f>
        <v>0</v>
      </c>
      <c r="T298" s="217">
        <f>IFERROR(IF(workdata!O298&gt;=0.75*MAX(workdata!$H298:$Y298),1,workdata!O298/MAX(workdata!$H298:$Y298)),0)*$H298</f>
        <v>0</v>
      </c>
      <c r="U298" s="217">
        <f>IFERROR(IF(workdata!P298&gt;=0.75*MAX(workdata!$H298:$Y298),1,workdata!P298/MAX(workdata!$H298:$Y298)),0)*$H298</f>
        <v>0</v>
      </c>
      <c r="V298" s="217">
        <f>IFERROR(IF(workdata!Q298&gt;=0.75*MAX(workdata!$H298:$Y298),1,workdata!Q298/MAX(workdata!$H298:$Y298)),0)*$H298</f>
        <v>0</v>
      </c>
      <c r="W298" s="217">
        <f>IFERROR(IF(workdata!R298&gt;=0.75*MAX(workdata!$H298:$Y298),1,workdata!R298/MAX(workdata!$H298:$Y298)),0)*$H298</f>
        <v>0</v>
      </c>
      <c r="X298" s="217">
        <f>IFERROR(IF(workdata!S298&gt;=0.75*MAX(workdata!$H298:$Y298),1,workdata!S298/MAX(workdata!$H298:$Y298)),0)*$H298</f>
        <v>0</v>
      </c>
      <c r="Y298" s="217">
        <f>IFERROR(IF(workdata!T298&gt;=0.75*MAX(workdata!$H298:$Y298),1,workdata!T298/MAX(workdata!$H298:$Y298)),0)*$H298</f>
        <v>0</v>
      </c>
      <c r="Z298" s="217">
        <f>IFERROR(IF(workdata!U298&gt;=0.75*MAX(workdata!$H298:$Y298),1,workdata!U298/MAX(workdata!$H298:$Y298)),0)*$H298</f>
        <v>0</v>
      </c>
      <c r="AA298" s="217">
        <f>IFERROR(IF(workdata!V298&gt;=0.75*MAX(workdata!$H298:$Y298),1,workdata!V298/MAX(workdata!$H298:$Y298)),0)*$H298</f>
        <v>0</v>
      </c>
      <c r="AB298" s="217">
        <f>IFERROR(IF(workdata!W298&gt;=0.75*MAX(workdata!$H298:$Y298),1,workdata!W298/MAX(workdata!$H298:$Y298)),0)*$H298</f>
        <v>0</v>
      </c>
      <c r="AC298" s="217">
        <f>IFERROR(IF(workdata!X298&gt;=0.75*MAX(workdata!$H298:$Y298),1,workdata!X298/MAX(workdata!$H298:$Y298)),0)*$H298</f>
        <v>0</v>
      </c>
      <c r="AD298" s="217">
        <f>IFERROR(IF(workdata!Y298&gt;=0.75*MAX(workdata!$H298:$Y298),1,workdata!Y298/MAX(workdata!$H298:$Y298)),0)*$H298</f>
        <v>0</v>
      </c>
    </row>
    <row r="299" spans="1:30" x14ac:dyDescent="0.25">
      <c r="A299" s="1">
        <f>workdata!A299</f>
        <v>45486.25</v>
      </c>
      <c r="B299">
        <f t="shared" si="25"/>
        <v>2024</v>
      </c>
      <c r="C299">
        <f t="shared" si="26"/>
        <v>7</v>
      </c>
      <c r="D299">
        <f t="shared" si="24"/>
        <v>13</v>
      </c>
      <c r="E299">
        <v>1000</v>
      </c>
      <c r="F299">
        <v>49890</v>
      </c>
      <c r="G299">
        <f>workdata!B299</f>
        <v>0</v>
      </c>
      <c r="H299">
        <f t="shared" si="27"/>
        <v>0</v>
      </c>
      <c r="I299" s="217">
        <f>IFERROR(workdata!B299*1000*AUX!H299/(AUX!K299*50000),0)</f>
        <v>0</v>
      </c>
      <c r="J299" s="218">
        <f t="shared" si="28"/>
        <v>0</v>
      </c>
      <c r="K299" s="222">
        <f>AVERAGE(workdata!C299:F299)</f>
        <v>0</v>
      </c>
      <c r="L299" s="3">
        <f t="shared" si="29"/>
        <v>0</v>
      </c>
      <c r="M299" s="217">
        <f>IFERROR(IF(workdata!H299&gt;=0.75*MAX(workdata!$H299:$Y299),1,workdata!H299/MAX(workdata!$H299:$Y299)),0)*$H299</f>
        <v>0</v>
      </c>
      <c r="N299" s="217">
        <f>IFERROR(IF(workdata!I299&gt;=0.75*MAX(workdata!$H299:$Y299),1,workdata!I299/MAX(workdata!$H299:$Y299)),0)*$H299</f>
        <v>0</v>
      </c>
      <c r="O299" s="217">
        <f>IFERROR(IF(workdata!J299&gt;=0.75*MAX(workdata!$H299:$Y299),1,workdata!J299/MAX(workdata!$H299:$Y299)),0)*$H299</f>
        <v>0</v>
      </c>
      <c r="P299" s="217">
        <f>IFERROR(IF(workdata!K299&gt;=0.75*MAX(workdata!$H299:$Y299),1,workdata!K299/MAX(workdata!$H299:$Y299)),0)*$H299</f>
        <v>0</v>
      </c>
      <c r="Q299" s="217">
        <f>IFERROR(IF(workdata!L299&gt;=0.75*MAX(workdata!$H299:$Y299),1,workdata!L299/MAX(workdata!$H299:$Y299)),0)*$H299</f>
        <v>0</v>
      </c>
      <c r="R299" s="217">
        <f>IFERROR(IF(workdata!M299&gt;=0.75*MAX(workdata!$H299:$Y299),1,workdata!M299/MAX(workdata!$H299:$Y299)),0)*$H299</f>
        <v>0</v>
      </c>
      <c r="S299" s="217">
        <f>IFERROR(IF(workdata!N299&gt;=0.75*MAX(workdata!$H299:$Y299),1,workdata!N299/MAX(workdata!$H299:$Y299)),0)*$H299</f>
        <v>0</v>
      </c>
      <c r="T299" s="217">
        <f>IFERROR(IF(workdata!O299&gt;=0.75*MAX(workdata!$H299:$Y299),1,workdata!O299/MAX(workdata!$H299:$Y299)),0)*$H299</f>
        <v>0</v>
      </c>
      <c r="U299" s="217">
        <f>IFERROR(IF(workdata!P299&gt;=0.75*MAX(workdata!$H299:$Y299),1,workdata!P299/MAX(workdata!$H299:$Y299)),0)*$H299</f>
        <v>0</v>
      </c>
      <c r="V299" s="217">
        <f>IFERROR(IF(workdata!Q299&gt;=0.75*MAX(workdata!$H299:$Y299),1,workdata!Q299/MAX(workdata!$H299:$Y299)),0)*$H299</f>
        <v>0</v>
      </c>
      <c r="W299" s="217">
        <f>IFERROR(IF(workdata!R299&gt;=0.75*MAX(workdata!$H299:$Y299),1,workdata!R299/MAX(workdata!$H299:$Y299)),0)*$H299</f>
        <v>0</v>
      </c>
      <c r="X299" s="217">
        <f>IFERROR(IF(workdata!S299&gt;=0.75*MAX(workdata!$H299:$Y299),1,workdata!S299/MAX(workdata!$H299:$Y299)),0)*$H299</f>
        <v>0</v>
      </c>
      <c r="Y299" s="217">
        <f>IFERROR(IF(workdata!T299&gt;=0.75*MAX(workdata!$H299:$Y299),1,workdata!T299/MAX(workdata!$H299:$Y299)),0)*$H299</f>
        <v>0</v>
      </c>
      <c r="Z299" s="217">
        <f>IFERROR(IF(workdata!U299&gt;=0.75*MAX(workdata!$H299:$Y299),1,workdata!U299/MAX(workdata!$H299:$Y299)),0)*$H299</f>
        <v>0</v>
      </c>
      <c r="AA299" s="217">
        <f>IFERROR(IF(workdata!V299&gt;=0.75*MAX(workdata!$H299:$Y299),1,workdata!V299/MAX(workdata!$H299:$Y299)),0)*$H299</f>
        <v>0</v>
      </c>
      <c r="AB299" s="217">
        <f>IFERROR(IF(workdata!W299&gt;=0.75*MAX(workdata!$H299:$Y299),1,workdata!W299/MAX(workdata!$H299:$Y299)),0)*$H299</f>
        <v>0</v>
      </c>
      <c r="AC299" s="217">
        <f>IFERROR(IF(workdata!X299&gt;=0.75*MAX(workdata!$H299:$Y299),1,workdata!X299/MAX(workdata!$H299:$Y299)),0)*$H299</f>
        <v>0</v>
      </c>
      <c r="AD299" s="217">
        <f>IFERROR(IF(workdata!Y299&gt;=0.75*MAX(workdata!$H299:$Y299),1,workdata!Y299/MAX(workdata!$H299:$Y299)),0)*$H299</f>
        <v>0</v>
      </c>
    </row>
    <row r="300" spans="1:30" x14ac:dyDescent="0.25">
      <c r="A300" s="1">
        <f>workdata!A300</f>
        <v>45486.291666666664</v>
      </c>
      <c r="B300">
        <f t="shared" si="25"/>
        <v>2024</v>
      </c>
      <c r="C300">
        <f t="shared" si="26"/>
        <v>7</v>
      </c>
      <c r="D300">
        <f t="shared" si="24"/>
        <v>13</v>
      </c>
      <c r="E300">
        <v>1000</v>
      </c>
      <c r="F300">
        <v>49890</v>
      </c>
      <c r="G300">
        <f>workdata!B300</f>
        <v>485</v>
      </c>
      <c r="H300">
        <f t="shared" si="27"/>
        <v>0</v>
      </c>
      <c r="I300" s="217">
        <f>IFERROR(workdata!B300*1000*AUX!H300/(AUX!K300*50000),0)</f>
        <v>0</v>
      </c>
      <c r="J300" s="218">
        <f t="shared" si="28"/>
        <v>0</v>
      </c>
      <c r="K300" s="222">
        <f>AVERAGE(workdata!C300:F300)</f>
        <v>15.03125</v>
      </c>
      <c r="L300" s="3">
        <f t="shared" si="29"/>
        <v>0</v>
      </c>
      <c r="M300" s="217">
        <f>IFERROR(IF(workdata!H300&gt;=0.75*MAX(workdata!$H300:$Y300),1,workdata!H300/MAX(workdata!$H300:$Y300)),0)*$H300</f>
        <v>0</v>
      </c>
      <c r="N300" s="217">
        <f>IFERROR(IF(workdata!I300&gt;=0.75*MAX(workdata!$H300:$Y300),1,workdata!I300/MAX(workdata!$H300:$Y300)),0)*$H300</f>
        <v>0</v>
      </c>
      <c r="O300" s="217">
        <f>IFERROR(IF(workdata!J300&gt;=0.75*MAX(workdata!$H300:$Y300),1,workdata!J300/MAX(workdata!$H300:$Y300)),0)*$H300</f>
        <v>0</v>
      </c>
      <c r="P300" s="217">
        <f>IFERROR(IF(workdata!K300&gt;=0.75*MAX(workdata!$H300:$Y300),1,workdata!K300/MAX(workdata!$H300:$Y300)),0)*$H300</f>
        <v>0</v>
      </c>
      <c r="Q300" s="217">
        <f>IFERROR(IF(workdata!L300&gt;=0.75*MAX(workdata!$H300:$Y300),1,workdata!L300/MAX(workdata!$H300:$Y300)),0)*$H300</f>
        <v>0</v>
      </c>
      <c r="R300" s="217">
        <f>IFERROR(IF(workdata!M300&gt;=0.75*MAX(workdata!$H300:$Y300),1,workdata!M300/MAX(workdata!$H300:$Y300)),0)*$H300</f>
        <v>0</v>
      </c>
      <c r="S300" s="217">
        <f>IFERROR(IF(workdata!N300&gt;=0.75*MAX(workdata!$H300:$Y300),1,workdata!N300/MAX(workdata!$H300:$Y300)),0)*$H300</f>
        <v>0</v>
      </c>
      <c r="T300" s="217">
        <f>IFERROR(IF(workdata!O300&gt;=0.75*MAX(workdata!$H300:$Y300),1,workdata!O300/MAX(workdata!$H300:$Y300)),0)*$H300</f>
        <v>0</v>
      </c>
      <c r="U300" s="217">
        <f>IFERROR(IF(workdata!P300&gt;=0.75*MAX(workdata!$H300:$Y300),1,workdata!P300/MAX(workdata!$H300:$Y300)),0)*$H300</f>
        <v>0</v>
      </c>
      <c r="V300" s="217">
        <f>IFERROR(IF(workdata!Q300&gt;=0.75*MAX(workdata!$H300:$Y300),1,workdata!Q300/MAX(workdata!$H300:$Y300)),0)*$H300</f>
        <v>0</v>
      </c>
      <c r="W300" s="217">
        <f>IFERROR(IF(workdata!R300&gt;=0.75*MAX(workdata!$H300:$Y300),1,workdata!R300/MAX(workdata!$H300:$Y300)),0)*$H300</f>
        <v>0</v>
      </c>
      <c r="X300" s="217">
        <f>IFERROR(IF(workdata!S300&gt;=0.75*MAX(workdata!$H300:$Y300),1,workdata!S300/MAX(workdata!$H300:$Y300)),0)*$H300</f>
        <v>0</v>
      </c>
      <c r="Y300" s="217">
        <f>IFERROR(IF(workdata!T300&gt;=0.75*MAX(workdata!$H300:$Y300),1,workdata!T300/MAX(workdata!$H300:$Y300)),0)*$H300</f>
        <v>0</v>
      </c>
      <c r="Z300" s="217">
        <f>IFERROR(IF(workdata!U300&gt;=0.75*MAX(workdata!$H300:$Y300),1,workdata!U300/MAX(workdata!$H300:$Y300)),0)*$H300</f>
        <v>0</v>
      </c>
      <c r="AA300" s="217">
        <f>IFERROR(IF(workdata!V300&gt;=0.75*MAX(workdata!$H300:$Y300),1,workdata!V300/MAX(workdata!$H300:$Y300)),0)*$H300</f>
        <v>0</v>
      </c>
      <c r="AB300" s="217">
        <f>IFERROR(IF(workdata!W300&gt;=0.75*MAX(workdata!$H300:$Y300),1,workdata!W300/MAX(workdata!$H300:$Y300)),0)*$H300</f>
        <v>0</v>
      </c>
      <c r="AC300" s="217">
        <f>IFERROR(IF(workdata!X300&gt;=0.75*MAX(workdata!$H300:$Y300),1,workdata!X300/MAX(workdata!$H300:$Y300)),0)*$H300</f>
        <v>0</v>
      </c>
      <c r="AD300" s="217">
        <f>IFERROR(IF(workdata!Y300&gt;=0.75*MAX(workdata!$H300:$Y300),1,workdata!Y300/MAX(workdata!$H300:$Y300)),0)*$H300</f>
        <v>0</v>
      </c>
    </row>
    <row r="301" spans="1:30" x14ac:dyDescent="0.25">
      <c r="A301" s="1">
        <f>workdata!A301</f>
        <v>45486.333333333336</v>
      </c>
      <c r="B301">
        <f t="shared" si="25"/>
        <v>2024</v>
      </c>
      <c r="C301">
        <f t="shared" si="26"/>
        <v>7</v>
      </c>
      <c r="D301">
        <f t="shared" si="24"/>
        <v>13</v>
      </c>
      <c r="E301">
        <v>1000</v>
      </c>
      <c r="F301">
        <v>49890</v>
      </c>
      <c r="G301">
        <f>workdata!B301</f>
        <v>5902</v>
      </c>
      <c r="H301">
        <f t="shared" si="27"/>
        <v>1</v>
      </c>
      <c r="I301" s="217">
        <f>IFERROR(workdata!B301*1000*AUX!H301/(AUX!K301*50000),0)</f>
        <v>0.86942271112723335</v>
      </c>
      <c r="J301" s="218">
        <f t="shared" si="28"/>
        <v>1</v>
      </c>
      <c r="K301" s="222">
        <f>AVERAGE(workdata!C301:F301)</f>
        <v>135.76824999999999</v>
      </c>
      <c r="L301" s="3">
        <f t="shared" si="29"/>
        <v>118.03999999999999</v>
      </c>
      <c r="M301" s="217">
        <f>IFERROR(IF(workdata!H301&gt;=0.75*MAX(workdata!$H301:$Y301),1,workdata!H301/MAX(workdata!$H301:$Y301)),0)*$H301</f>
        <v>1</v>
      </c>
      <c r="N301" s="217">
        <f>IFERROR(IF(workdata!I301&gt;=0.75*MAX(workdata!$H301:$Y301),1,workdata!I301/MAX(workdata!$H301:$Y301)),0)*$H301</f>
        <v>1</v>
      </c>
      <c r="O301" s="217">
        <f>IFERROR(IF(workdata!J301&gt;=0.75*MAX(workdata!$H301:$Y301),1,workdata!J301/MAX(workdata!$H301:$Y301)),0)*$H301</f>
        <v>1</v>
      </c>
      <c r="P301" s="217">
        <f>IFERROR(IF(workdata!K301&gt;=0.75*MAX(workdata!$H301:$Y301),1,workdata!K301/MAX(workdata!$H301:$Y301)),0)*$H301</f>
        <v>1</v>
      </c>
      <c r="Q301" s="217">
        <f>IFERROR(IF(workdata!L301&gt;=0.75*MAX(workdata!$H301:$Y301),1,workdata!L301/MAX(workdata!$H301:$Y301)),0)*$H301</f>
        <v>1</v>
      </c>
      <c r="R301" s="217">
        <f>IFERROR(IF(workdata!M301&gt;=0.75*MAX(workdata!$H301:$Y301),1,workdata!M301/MAX(workdata!$H301:$Y301)),0)*$H301</f>
        <v>1</v>
      </c>
      <c r="S301" s="217">
        <f>IFERROR(IF(workdata!N301&gt;=0.75*MAX(workdata!$H301:$Y301),1,workdata!N301/MAX(workdata!$H301:$Y301)),0)*$H301</f>
        <v>1</v>
      </c>
      <c r="T301" s="217">
        <f>IFERROR(IF(workdata!O301&gt;=0.75*MAX(workdata!$H301:$Y301),1,workdata!O301/MAX(workdata!$H301:$Y301)),0)*$H301</f>
        <v>1</v>
      </c>
      <c r="U301" s="217">
        <f>IFERROR(IF(workdata!P301&gt;=0.75*MAX(workdata!$H301:$Y301),1,workdata!P301/MAX(workdata!$H301:$Y301)),0)*$H301</f>
        <v>1</v>
      </c>
      <c r="V301" s="217">
        <f>IFERROR(IF(workdata!Q301&gt;=0.75*MAX(workdata!$H301:$Y301),1,workdata!Q301/MAX(workdata!$H301:$Y301)),0)*$H301</f>
        <v>1</v>
      </c>
      <c r="W301" s="217">
        <f>IFERROR(IF(workdata!R301&gt;=0.75*MAX(workdata!$H301:$Y301),1,workdata!R301/MAX(workdata!$H301:$Y301)),0)*$H301</f>
        <v>1</v>
      </c>
      <c r="X301" s="217">
        <f>IFERROR(IF(workdata!S301&gt;=0.75*MAX(workdata!$H301:$Y301),1,workdata!S301/MAX(workdata!$H301:$Y301)),0)*$H301</f>
        <v>1</v>
      </c>
      <c r="Y301" s="217">
        <f>IFERROR(IF(workdata!T301&gt;=0.75*MAX(workdata!$H301:$Y301),1,workdata!T301/MAX(workdata!$H301:$Y301)),0)*$H301</f>
        <v>1</v>
      </c>
      <c r="Z301" s="217">
        <f>IFERROR(IF(workdata!U301&gt;=0.75*MAX(workdata!$H301:$Y301),1,workdata!U301/MAX(workdata!$H301:$Y301)),0)*$H301</f>
        <v>1</v>
      </c>
      <c r="AA301" s="217">
        <f>IFERROR(IF(workdata!V301&gt;=0.75*MAX(workdata!$H301:$Y301),1,workdata!V301/MAX(workdata!$H301:$Y301)),0)*$H301</f>
        <v>1</v>
      </c>
      <c r="AB301" s="217">
        <f>IFERROR(IF(workdata!W301&gt;=0.75*MAX(workdata!$H301:$Y301),1,workdata!W301/MAX(workdata!$H301:$Y301)),0)*$H301</f>
        <v>1</v>
      </c>
      <c r="AC301" s="217">
        <f>IFERROR(IF(workdata!X301&gt;=0.75*MAX(workdata!$H301:$Y301),1,workdata!X301/MAX(workdata!$H301:$Y301)),0)*$H301</f>
        <v>1</v>
      </c>
      <c r="AD301" s="217">
        <f>IFERROR(IF(workdata!Y301&gt;=0.75*MAX(workdata!$H301:$Y301),1,workdata!Y301/MAX(workdata!$H301:$Y301)),0)*$H301</f>
        <v>1</v>
      </c>
    </row>
    <row r="302" spans="1:30" x14ac:dyDescent="0.25">
      <c r="A302" s="1">
        <f>workdata!A302</f>
        <v>45486.375</v>
      </c>
      <c r="B302">
        <f t="shared" si="25"/>
        <v>2024</v>
      </c>
      <c r="C302">
        <f t="shared" si="26"/>
        <v>7</v>
      </c>
      <c r="D302">
        <f t="shared" si="24"/>
        <v>13</v>
      </c>
      <c r="E302">
        <v>1000</v>
      </c>
      <c r="F302">
        <v>49890</v>
      </c>
      <c r="G302">
        <f>workdata!B302</f>
        <v>6186</v>
      </c>
      <c r="H302">
        <f t="shared" si="27"/>
        <v>1</v>
      </c>
      <c r="I302" s="217">
        <f>IFERROR(workdata!B302*1000*AUX!H302/(AUX!K302*50000),0)</f>
        <v>0.96175560042677322</v>
      </c>
      <c r="J302" s="218">
        <f t="shared" si="28"/>
        <v>1</v>
      </c>
      <c r="K302" s="222">
        <f>AVERAGE(workdata!C302:F302)</f>
        <v>128.63974999999999</v>
      </c>
      <c r="L302" s="3">
        <f t="shared" si="29"/>
        <v>123.72</v>
      </c>
      <c r="M302" s="217">
        <f>IFERROR(IF(workdata!H302&gt;=0.75*MAX(workdata!$H302:$Y302),1,workdata!H302/MAX(workdata!$H302:$Y302)),0)*$H302</f>
        <v>1</v>
      </c>
      <c r="N302" s="217">
        <f>IFERROR(IF(workdata!I302&gt;=0.75*MAX(workdata!$H302:$Y302),1,workdata!I302/MAX(workdata!$H302:$Y302)),0)*$H302</f>
        <v>1</v>
      </c>
      <c r="O302" s="217">
        <f>IFERROR(IF(workdata!J302&gt;=0.75*MAX(workdata!$H302:$Y302),1,workdata!J302/MAX(workdata!$H302:$Y302)),0)*$H302</f>
        <v>1</v>
      </c>
      <c r="P302" s="217">
        <f>IFERROR(IF(workdata!K302&gt;=0.75*MAX(workdata!$H302:$Y302),1,workdata!K302/MAX(workdata!$H302:$Y302)),0)*$H302</f>
        <v>1</v>
      </c>
      <c r="Q302" s="217">
        <f>IFERROR(IF(workdata!L302&gt;=0.75*MAX(workdata!$H302:$Y302),1,workdata!L302/MAX(workdata!$H302:$Y302)),0)*$H302</f>
        <v>1</v>
      </c>
      <c r="R302" s="217">
        <f>IFERROR(IF(workdata!M302&gt;=0.75*MAX(workdata!$H302:$Y302),1,workdata!M302/MAX(workdata!$H302:$Y302)),0)*$H302</f>
        <v>1</v>
      </c>
      <c r="S302" s="217">
        <f>IFERROR(IF(workdata!N302&gt;=0.75*MAX(workdata!$H302:$Y302),1,workdata!N302/MAX(workdata!$H302:$Y302)),0)*$H302</f>
        <v>1</v>
      </c>
      <c r="T302" s="217">
        <f>IFERROR(IF(workdata!O302&gt;=0.75*MAX(workdata!$H302:$Y302),1,workdata!O302/MAX(workdata!$H302:$Y302)),0)*$H302</f>
        <v>1</v>
      </c>
      <c r="U302" s="217">
        <f>IFERROR(IF(workdata!P302&gt;=0.75*MAX(workdata!$H302:$Y302),1,workdata!P302/MAX(workdata!$H302:$Y302)),0)*$H302</f>
        <v>1</v>
      </c>
      <c r="V302" s="217">
        <f>IFERROR(IF(workdata!Q302&gt;=0.75*MAX(workdata!$H302:$Y302),1,workdata!Q302/MAX(workdata!$H302:$Y302)),0)*$H302</f>
        <v>1</v>
      </c>
      <c r="W302" s="217">
        <f>IFERROR(IF(workdata!R302&gt;=0.75*MAX(workdata!$H302:$Y302),1,workdata!R302/MAX(workdata!$H302:$Y302)),0)*$H302</f>
        <v>1</v>
      </c>
      <c r="X302" s="217">
        <f>IFERROR(IF(workdata!S302&gt;=0.75*MAX(workdata!$H302:$Y302),1,workdata!S302/MAX(workdata!$H302:$Y302)),0)*$H302</f>
        <v>1</v>
      </c>
      <c r="Y302" s="217">
        <f>IFERROR(IF(workdata!T302&gt;=0.75*MAX(workdata!$H302:$Y302),1,workdata!T302/MAX(workdata!$H302:$Y302)),0)*$H302</f>
        <v>1</v>
      </c>
      <c r="Z302" s="217">
        <f>IFERROR(IF(workdata!U302&gt;=0.75*MAX(workdata!$H302:$Y302),1,workdata!U302/MAX(workdata!$H302:$Y302)),0)*$H302</f>
        <v>1</v>
      </c>
      <c r="AA302" s="217">
        <f>IFERROR(IF(workdata!V302&gt;=0.75*MAX(workdata!$H302:$Y302),1,workdata!V302/MAX(workdata!$H302:$Y302)),0)*$H302</f>
        <v>1</v>
      </c>
      <c r="AB302" s="217">
        <f>IFERROR(IF(workdata!W302&gt;=0.75*MAX(workdata!$H302:$Y302),1,workdata!W302/MAX(workdata!$H302:$Y302)),0)*$H302</f>
        <v>1</v>
      </c>
      <c r="AC302" s="217">
        <f>IFERROR(IF(workdata!X302&gt;=0.75*MAX(workdata!$H302:$Y302),1,workdata!X302/MAX(workdata!$H302:$Y302)),0)*$H302</f>
        <v>1</v>
      </c>
      <c r="AD302" s="217">
        <f>IFERROR(IF(workdata!Y302&gt;=0.75*MAX(workdata!$H302:$Y302),1,workdata!Y302/MAX(workdata!$H302:$Y302)),0)*$H302</f>
        <v>1</v>
      </c>
    </row>
    <row r="303" spans="1:30" x14ac:dyDescent="0.25">
      <c r="A303" s="1">
        <f>workdata!A303</f>
        <v>45486.416666666664</v>
      </c>
      <c r="B303">
        <f t="shared" si="25"/>
        <v>2024</v>
      </c>
      <c r="C303">
        <f t="shared" si="26"/>
        <v>7</v>
      </c>
      <c r="D303">
        <f t="shared" si="24"/>
        <v>13</v>
      </c>
      <c r="E303">
        <v>1000</v>
      </c>
      <c r="F303">
        <v>49890</v>
      </c>
      <c r="G303">
        <f>workdata!B303</f>
        <v>24488</v>
      </c>
      <c r="H303">
        <f t="shared" si="27"/>
        <v>1</v>
      </c>
      <c r="I303" s="217">
        <f>IFERROR(workdata!B303*1000*AUX!H303/(AUX!K303*50000),0)</f>
        <v>0.83873569704406292</v>
      </c>
      <c r="J303" s="218">
        <f t="shared" si="28"/>
        <v>1</v>
      </c>
      <c r="K303" s="222">
        <f>AVERAGE(workdata!C303:F303)</f>
        <v>583.92650000000003</v>
      </c>
      <c r="L303" s="3">
        <f t="shared" si="29"/>
        <v>489.76000000000005</v>
      </c>
      <c r="M303" s="217">
        <f>IFERROR(IF(workdata!H303&gt;=0.75*MAX(workdata!$H303:$Y303),1,workdata!H303/MAX(workdata!$H303:$Y303)),0)*$H303</f>
        <v>1</v>
      </c>
      <c r="N303" s="217">
        <f>IFERROR(IF(workdata!I303&gt;=0.75*MAX(workdata!$H303:$Y303),1,workdata!I303/MAX(workdata!$H303:$Y303)),0)*$H303</f>
        <v>1</v>
      </c>
      <c r="O303" s="217">
        <f>IFERROR(IF(workdata!J303&gt;=0.75*MAX(workdata!$H303:$Y303),1,workdata!J303/MAX(workdata!$H303:$Y303)),0)*$H303</f>
        <v>1</v>
      </c>
      <c r="P303" s="217">
        <f>IFERROR(IF(workdata!K303&gt;=0.75*MAX(workdata!$H303:$Y303),1,workdata!K303/MAX(workdata!$H303:$Y303)),0)*$H303</f>
        <v>1</v>
      </c>
      <c r="Q303" s="217">
        <f>IFERROR(IF(workdata!L303&gt;=0.75*MAX(workdata!$H303:$Y303),1,workdata!L303/MAX(workdata!$H303:$Y303)),0)*$H303</f>
        <v>1</v>
      </c>
      <c r="R303" s="217">
        <f>IFERROR(IF(workdata!M303&gt;=0.75*MAX(workdata!$H303:$Y303),1,workdata!M303/MAX(workdata!$H303:$Y303)),0)*$H303</f>
        <v>1</v>
      </c>
      <c r="S303" s="217">
        <f>IFERROR(IF(workdata!N303&gt;=0.75*MAX(workdata!$H303:$Y303),1,workdata!N303/MAX(workdata!$H303:$Y303)),0)*$H303</f>
        <v>1</v>
      </c>
      <c r="T303" s="217">
        <f>IFERROR(IF(workdata!O303&gt;=0.75*MAX(workdata!$H303:$Y303),1,workdata!O303/MAX(workdata!$H303:$Y303)),0)*$H303</f>
        <v>1</v>
      </c>
      <c r="U303" s="217">
        <f>IFERROR(IF(workdata!P303&gt;=0.75*MAX(workdata!$H303:$Y303),1,workdata!P303/MAX(workdata!$H303:$Y303)),0)*$H303</f>
        <v>1</v>
      </c>
      <c r="V303" s="217">
        <f>IFERROR(IF(workdata!Q303&gt;=0.75*MAX(workdata!$H303:$Y303),1,workdata!Q303/MAX(workdata!$H303:$Y303)),0)*$H303</f>
        <v>1</v>
      </c>
      <c r="W303" s="217">
        <f>IFERROR(IF(workdata!R303&gt;=0.75*MAX(workdata!$H303:$Y303),1,workdata!R303/MAX(workdata!$H303:$Y303)),0)*$H303</f>
        <v>1</v>
      </c>
      <c r="X303" s="217">
        <f>IFERROR(IF(workdata!S303&gt;=0.75*MAX(workdata!$H303:$Y303),1,workdata!S303/MAX(workdata!$H303:$Y303)),0)*$H303</f>
        <v>1</v>
      </c>
      <c r="Y303" s="217">
        <f>IFERROR(IF(workdata!T303&gt;=0.75*MAX(workdata!$H303:$Y303),1,workdata!T303/MAX(workdata!$H303:$Y303)),0)*$H303</f>
        <v>1</v>
      </c>
      <c r="Z303" s="217">
        <f>IFERROR(IF(workdata!U303&gt;=0.75*MAX(workdata!$H303:$Y303),1,workdata!U303/MAX(workdata!$H303:$Y303)),0)*$H303</f>
        <v>1</v>
      </c>
      <c r="AA303" s="217">
        <f>IFERROR(IF(workdata!V303&gt;=0.75*MAX(workdata!$H303:$Y303),1,workdata!V303/MAX(workdata!$H303:$Y303)),0)*$H303</f>
        <v>1</v>
      </c>
      <c r="AB303" s="217">
        <f>IFERROR(IF(workdata!W303&gt;=0.75*MAX(workdata!$H303:$Y303),1,workdata!W303/MAX(workdata!$H303:$Y303)),0)*$H303</f>
        <v>1</v>
      </c>
      <c r="AC303" s="217">
        <f>IFERROR(IF(workdata!X303&gt;=0.75*MAX(workdata!$H303:$Y303),1,workdata!X303/MAX(workdata!$H303:$Y303)),0)*$H303</f>
        <v>1</v>
      </c>
      <c r="AD303" s="217">
        <f>IFERROR(IF(workdata!Y303&gt;=0.75*MAX(workdata!$H303:$Y303),1,workdata!Y303/MAX(workdata!$H303:$Y303)),0)*$H303</f>
        <v>1</v>
      </c>
    </row>
    <row r="304" spans="1:30" x14ac:dyDescent="0.25">
      <c r="A304" s="1">
        <f>workdata!A304</f>
        <v>45486.458333333336</v>
      </c>
      <c r="B304">
        <f t="shared" si="25"/>
        <v>2024</v>
      </c>
      <c r="C304">
        <f t="shared" si="26"/>
        <v>7</v>
      </c>
      <c r="D304">
        <f t="shared" si="24"/>
        <v>13</v>
      </c>
      <c r="E304">
        <v>1000</v>
      </c>
      <c r="F304">
        <v>49890</v>
      </c>
      <c r="G304">
        <f>workdata!B304</f>
        <v>41975</v>
      </c>
      <c r="H304">
        <f t="shared" si="27"/>
        <v>1</v>
      </c>
      <c r="I304" s="217">
        <f>IFERROR(workdata!B304*1000*AUX!H304/(AUX!K304*50000),0)</f>
        <v>0.86778255198878029</v>
      </c>
      <c r="J304" s="218">
        <f t="shared" si="28"/>
        <v>1</v>
      </c>
      <c r="K304" s="222">
        <f>AVERAGE(workdata!C304:F304)</f>
        <v>967.40825000000007</v>
      </c>
      <c r="L304" s="3">
        <f t="shared" si="29"/>
        <v>839.5</v>
      </c>
      <c r="M304" s="217">
        <f>IFERROR(IF(workdata!H304&gt;=0.75*MAX(workdata!$H304:$Y304),1,workdata!H304/MAX(workdata!$H304:$Y304)),0)*$H304</f>
        <v>1</v>
      </c>
      <c r="N304" s="217">
        <f>IFERROR(IF(workdata!I304&gt;=0.75*MAX(workdata!$H304:$Y304),1,workdata!I304/MAX(workdata!$H304:$Y304)),0)*$H304</f>
        <v>1</v>
      </c>
      <c r="O304" s="217">
        <f>IFERROR(IF(workdata!J304&gt;=0.75*MAX(workdata!$H304:$Y304),1,workdata!J304/MAX(workdata!$H304:$Y304)),0)*$H304</f>
        <v>1</v>
      </c>
      <c r="P304" s="217">
        <f>IFERROR(IF(workdata!K304&gt;=0.75*MAX(workdata!$H304:$Y304),1,workdata!K304/MAX(workdata!$H304:$Y304)),0)*$H304</f>
        <v>1</v>
      </c>
      <c r="Q304" s="217">
        <f>IFERROR(IF(workdata!L304&gt;=0.75*MAX(workdata!$H304:$Y304),1,workdata!L304/MAX(workdata!$H304:$Y304)),0)*$H304</f>
        <v>1</v>
      </c>
      <c r="R304" s="217">
        <f>IFERROR(IF(workdata!M304&gt;=0.75*MAX(workdata!$H304:$Y304),1,workdata!M304/MAX(workdata!$H304:$Y304)),0)*$H304</f>
        <v>1</v>
      </c>
      <c r="S304" s="217">
        <f>IFERROR(IF(workdata!N304&gt;=0.75*MAX(workdata!$H304:$Y304),1,workdata!N304/MAX(workdata!$H304:$Y304)),0)*$H304</f>
        <v>1</v>
      </c>
      <c r="T304" s="217">
        <f>IFERROR(IF(workdata!O304&gt;=0.75*MAX(workdata!$H304:$Y304),1,workdata!O304/MAX(workdata!$H304:$Y304)),0)*$H304</f>
        <v>1</v>
      </c>
      <c r="U304" s="217">
        <f>IFERROR(IF(workdata!P304&gt;=0.75*MAX(workdata!$H304:$Y304),1,workdata!P304/MAX(workdata!$H304:$Y304)),0)*$H304</f>
        <v>1</v>
      </c>
      <c r="V304" s="217">
        <f>IFERROR(IF(workdata!Q304&gt;=0.75*MAX(workdata!$H304:$Y304),1,workdata!Q304/MAX(workdata!$H304:$Y304)),0)*$H304</f>
        <v>1</v>
      </c>
      <c r="W304" s="217">
        <f>IFERROR(IF(workdata!R304&gt;=0.75*MAX(workdata!$H304:$Y304),1,workdata!R304/MAX(workdata!$H304:$Y304)),0)*$H304</f>
        <v>1</v>
      </c>
      <c r="X304" s="217">
        <f>IFERROR(IF(workdata!S304&gt;=0.75*MAX(workdata!$H304:$Y304),1,workdata!S304/MAX(workdata!$H304:$Y304)),0)*$H304</f>
        <v>1</v>
      </c>
      <c r="Y304" s="217">
        <f>IFERROR(IF(workdata!T304&gt;=0.75*MAX(workdata!$H304:$Y304),1,workdata!T304/MAX(workdata!$H304:$Y304)),0)*$H304</f>
        <v>1</v>
      </c>
      <c r="Z304" s="217">
        <f>IFERROR(IF(workdata!U304&gt;=0.75*MAX(workdata!$H304:$Y304),1,workdata!U304/MAX(workdata!$H304:$Y304)),0)*$H304</f>
        <v>1</v>
      </c>
      <c r="AA304" s="217">
        <f>IFERROR(IF(workdata!V304&gt;=0.75*MAX(workdata!$H304:$Y304),1,workdata!V304/MAX(workdata!$H304:$Y304)),0)*$H304</f>
        <v>1</v>
      </c>
      <c r="AB304" s="217">
        <f>IFERROR(IF(workdata!W304&gt;=0.75*MAX(workdata!$H304:$Y304),1,workdata!W304/MAX(workdata!$H304:$Y304)),0)*$H304</f>
        <v>1</v>
      </c>
      <c r="AC304" s="217">
        <f>IFERROR(IF(workdata!X304&gt;=0.75*MAX(workdata!$H304:$Y304),1,workdata!X304/MAX(workdata!$H304:$Y304)),0)*$H304</f>
        <v>1</v>
      </c>
      <c r="AD304" s="217">
        <f>IFERROR(IF(workdata!Y304&gt;=0.75*MAX(workdata!$H304:$Y304),1,workdata!Y304/MAX(workdata!$H304:$Y304)),0)*$H304</f>
        <v>1</v>
      </c>
    </row>
    <row r="305" spans="1:30" x14ac:dyDescent="0.25">
      <c r="A305" s="1">
        <f>workdata!A305</f>
        <v>45486.5</v>
      </c>
      <c r="B305">
        <f t="shared" si="25"/>
        <v>2024</v>
      </c>
      <c r="C305">
        <f t="shared" si="26"/>
        <v>7</v>
      </c>
      <c r="D305">
        <f t="shared" si="24"/>
        <v>13</v>
      </c>
      <c r="E305">
        <v>1000</v>
      </c>
      <c r="F305">
        <v>49890</v>
      </c>
      <c r="G305">
        <f>workdata!B305</f>
        <v>42653</v>
      </c>
      <c r="H305">
        <f t="shared" si="27"/>
        <v>1</v>
      </c>
      <c r="I305" s="217">
        <f>IFERROR(workdata!B305*1000*AUX!H305/(AUX!K305*50000),0)</f>
        <v>0.86351041896795488</v>
      </c>
      <c r="J305" s="218">
        <f t="shared" si="28"/>
        <v>1</v>
      </c>
      <c r="K305" s="222">
        <f>AVERAGE(workdata!C305:F305)</f>
        <v>987.89774999999997</v>
      </c>
      <c r="L305" s="3">
        <f t="shared" si="29"/>
        <v>853.06</v>
      </c>
      <c r="M305" s="217">
        <f>IFERROR(IF(workdata!H305&gt;=0.75*MAX(workdata!$H305:$Y305),1,workdata!H305/MAX(workdata!$H305:$Y305)),0)*$H305</f>
        <v>1</v>
      </c>
      <c r="N305" s="217">
        <f>IFERROR(IF(workdata!I305&gt;=0.75*MAX(workdata!$H305:$Y305),1,workdata!I305/MAX(workdata!$H305:$Y305)),0)*$H305</f>
        <v>1</v>
      </c>
      <c r="O305" s="217">
        <f>IFERROR(IF(workdata!J305&gt;=0.75*MAX(workdata!$H305:$Y305),1,workdata!J305/MAX(workdata!$H305:$Y305)),0)*$H305</f>
        <v>1</v>
      </c>
      <c r="P305" s="217">
        <f>IFERROR(IF(workdata!K305&gt;=0.75*MAX(workdata!$H305:$Y305),1,workdata!K305/MAX(workdata!$H305:$Y305)),0)*$H305</f>
        <v>1</v>
      </c>
      <c r="Q305" s="217">
        <f>IFERROR(IF(workdata!L305&gt;=0.75*MAX(workdata!$H305:$Y305),1,workdata!L305/MAX(workdata!$H305:$Y305)),0)*$H305</f>
        <v>1</v>
      </c>
      <c r="R305" s="217">
        <f>IFERROR(IF(workdata!M305&gt;=0.75*MAX(workdata!$H305:$Y305),1,workdata!M305/MAX(workdata!$H305:$Y305)),0)*$H305</f>
        <v>1</v>
      </c>
      <c r="S305" s="217">
        <f>IFERROR(IF(workdata!N305&gt;=0.75*MAX(workdata!$H305:$Y305),1,workdata!N305/MAX(workdata!$H305:$Y305)),0)*$H305</f>
        <v>1</v>
      </c>
      <c r="T305" s="217">
        <f>IFERROR(IF(workdata!O305&gt;=0.75*MAX(workdata!$H305:$Y305),1,workdata!O305/MAX(workdata!$H305:$Y305)),0)*$H305</f>
        <v>1</v>
      </c>
      <c r="U305" s="217">
        <f>IFERROR(IF(workdata!P305&gt;=0.75*MAX(workdata!$H305:$Y305),1,workdata!P305/MAX(workdata!$H305:$Y305)),0)*$H305</f>
        <v>1</v>
      </c>
      <c r="V305" s="217">
        <f>IFERROR(IF(workdata!Q305&gt;=0.75*MAX(workdata!$H305:$Y305),1,workdata!Q305/MAX(workdata!$H305:$Y305)),0)*$H305</f>
        <v>1</v>
      </c>
      <c r="W305" s="217">
        <f>IFERROR(IF(workdata!R305&gt;=0.75*MAX(workdata!$H305:$Y305),1,workdata!R305/MAX(workdata!$H305:$Y305)),0)*$H305</f>
        <v>1</v>
      </c>
      <c r="X305" s="217">
        <f>IFERROR(IF(workdata!S305&gt;=0.75*MAX(workdata!$H305:$Y305),1,workdata!S305/MAX(workdata!$H305:$Y305)),0)*$H305</f>
        <v>1</v>
      </c>
      <c r="Y305" s="217">
        <f>IFERROR(IF(workdata!T305&gt;=0.75*MAX(workdata!$H305:$Y305),1,workdata!T305/MAX(workdata!$H305:$Y305)),0)*$H305</f>
        <v>1</v>
      </c>
      <c r="Z305" s="217">
        <f>IFERROR(IF(workdata!U305&gt;=0.75*MAX(workdata!$H305:$Y305),1,workdata!U305/MAX(workdata!$H305:$Y305)),0)*$H305</f>
        <v>1</v>
      </c>
      <c r="AA305" s="217">
        <f>IFERROR(IF(workdata!V305&gt;=0.75*MAX(workdata!$H305:$Y305),1,workdata!V305/MAX(workdata!$H305:$Y305)),0)*$H305</f>
        <v>1</v>
      </c>
      <c r="AB305" s="217">
        <f>IFERROR(IF(workdata!W305&gt;=0.75*MAX(workdata!$H305:$Y305),1,workdata!W305/MAX(workdata!$H305:$Y305)),0)*$H305</f>
        <v>1</v>
      </c>
      <c r="AC305" s="217">
        <f>IFERROR(IF(workdata!X305&gt;=0.75*MAX(workdata!$H305:$Y305),1,workdata!X305/MAX(workdata!$H305:$Y305)),0)*$H305</f>
        <v>1</v>
      </c>
      <c r="AD305" s="217">
        <f>IFERROR(IF(workdata!Y305&gt;=0.75*MAX(workdata!$H305:$Y305),1,workdata!Y305/MAX(workdata!$H305:$Y305)),0)*$H305</f>
        <v>1</v>
      </c>
    </row>
    <row r="306" spans="1:30" x14ac:dyDescent="0.25">
      <c r="A306" s="1">
        <f>workdata!A306</f>
        <v>45486.541666666664</v>
      </c>
      <c r="B306">
        <f t="shared" si="25"/>
        <v>2024</v>
      </c>
      <c r="C306">
        <f t="shared" si="26"/>
        <v>7</v>
      </c>
      <c r="D306">
        <f t="shared" si="24"/>
        <v>13</v>
      </c>
      <c r="E306">
        <v>1000</v>
      </c>
      <c r="F306">
        <v>49890</v>
      </c>
      <c r="G306">
        <f>workdata!B306</f>
        <v>42848</v>
      </c>
      <c r="H306">
        <f t="shared" si="27"/>
        <v>1</v>
      </c>
      <c r="I306" s="217">
        <f>IFERROR(workdata!B306*1000*AUX!H306/(AUX!K306*50000),0)</f>
        <v>0.86889492344470565</v>
      </c>
      <c r="J306" s="218">
        <f t="shared" si="28"/>
        <v>1</v>
      </c>
      <c r="K306" s="222">
        <f>AVERAGE(workdata!C306:F306)</f>
        <v>986.26425000000006</v>
      </c>
      <c r="L306" s="3">
        <f t="shared" si="29"/>
        <v>856.96</v>
      </c>
      <c r="M306" s="217">
        <f>IFERROR(IF(workdata!H306&gt;=0.75*MAX(workdata!$H306:$Y306),1,workdata!H306/MAX(workdata!$H306:$Y306)),0)*$H306</f>
        <v>1</v>
      </c>
      <c r="N306" s="217">
        <f>IFERROR(IF(workdata!I306&gt;=0.75*MAX(workdata!$H306:$Y306),1,workdata!I306/MAX(workdata!$H306:$Y306)),0)*$H306</f>
        <v>1</v>
      </c>
      <c r="O306" s="217">
        <f>IFERROR(IF(workdata!J306&gt;=0.75*MAX(workdata!$H306:$Y306),1,workdata!J306/MAX(workdata!$H306:$Y306)),0)*$H306</f>
        <v>1</v>
      </c>
      <c r="P306" s="217">
        <f>IFERROR(IF(workdata!K306&gt;=0.75*MAX(workdata!$H306:$Y306),1,workdata!K306/MAX(workdata!$H306:$Y306)),0)*$H306</f>
        <v>1</v>
      </c>
      <c r="Q306" s="217">
        <f>IFERROR(IF(workdata!L306&gt;=0.75*MAX(workdata!$H306:$Y306),1,workdata!L306/MAX(workdata!$H306:$Y306)),0)*$H306</f>
        <v>1</v>
      </c>
      <c r="R306" s="217">
        <f>IFERROR(IF(workdata!M306&gt;=0.75*MAX(workdata!$H306:$Y306),1,workdata!M306/MAX(workdata!$H306:$Y306)),0)*$H306</f>
        <v>1</v>
      </c>
      <c r="S306" s="217">
        <f>IFERROR(IF(workdata!N306&gt;=0.75*MAX(workdata!$H306:$Y306),1,workdata!N306/MAX(workdata!$H306:$Y306)),0)*$H306</f>
        <v>1</v>
      </c>
      <c r="T306" s="217">
        <f>IFERROR(IF(workdata!O306&gt;=0.75*MAX(workdata!$H306:$Y306),1,workdata!O306/MAX(workdata!$H306:$Y306)),0)*$H306</f>
        <v>1</v>
      </c>
      <c r="U306" s="217">
        <f>IFERROR(IF(workdata!P306&gt;=0.75*MAX(workdata!$H306:$Y306),1,workdata!P306/MAX(workdata!$H306:$Y306)),0)*$H306</f>
        <v>1</v>
      </c>
      <c r="V306" s="217">
        <f>IFERROR(IF(workdata!Q306&gt;=0.75*MAX(workdata!$H306:$Y306),1,workdata!Q306/MAX(workdata!$H306:$Y306)),0)*$H306</f>
        <v>1</v>
      </c>
      <c r="W306" s="217">
        <f>IFERROR(IF(workdata!R306&gt;=0.75*MAX(workdata!$H306:$Y306),1,workdata!R306/MAX(workdata!$H306:$Y306)),0)*$H306</f>
        <v>1</v>
      </c>
      <c r="X306" s="217">
        <f>IFERROR(IF(workdata!S306&gt;=0.75*MAX(workdata!$H306:$Y306),1,workdata!S306/MAX(workdata!$H306:$Y306)),0)*$H306</f>
        <v>1</v>
      </c>
      <c r="Y306" s="217">
        <f>IFERROR(IF(workdata!T306&gt;=0.75*MAX(workdata!$H306:$Y306),1,workdata!T306/MAX(workdata!$H306:$Y306)),0)*$H306</f>
        <v>1</v>
      </c>
      <c r="Z306" s="217">
        <f>IFERROR(IF(workdata!U306&gt;=0.75*MAX(workdata!$H306:$Y306),1,workdata!U306/MAX(workdata!$H306:$Y306)),0)*$H306</f>
        <v>1</v>
      </c>
      <c r="AA306" s="217">
        <f>IFERROR(IF(workdata!V306&gt;=0.75*MAX(workdata!$H306:$Y306),1,workdata!V306/MAX(workdata!$H306:$Y306)),0)*$H306</f>
        <v>1</v>
      </c>
      <c r="AB306" s="217">
        <f>IFERROR(IF(workdata!W306&gt;=0.75*MAX(workdata!$H306:$Y306),1,workdata!W306/MAX(workdata!$H306:$Y306)),0)*$H306</f>
        <v>1</v>
      </c>
      <c r="AC306" s="217">
        <f>IFERROR(IF(workdata!X306&gt;=0.75*MAX(workdata!$H306:$Y306),1,workdata!X306/MAX(workdata!$H306:$Y306)),0)*$H306</f>
        <v>1</v>
      </c>
      <c r="AD306" s="217">
        <f>IFERROR(IF(workdata!Y306&gt;=0.75*MAX(workdata!$H306:$Y306),1,workdata!Y306/MAX(workdata!$H306:$Y306)),0)*$H306</f>
        <v>1</v>
      </c>
    </row>
    <row r="307" spans="1:30" x14ac:dyDescent="0.25">
      <c r="A307" s="1">
        <f>workdata!A307</f>
        <v>45486.583333333336</v>
      </c>
      <c r="B307">
        <f t="shared" si="25"/>
        <v>2024</v>
      </c>
      <c r="C307">
        <f t="shared" si="26"/>
        <v>7</v>
      </c>
      <c r="D307">
        <f t="shared" si="24"/>
        <v>13</v>
      </c>
      <c r="E307">
        <v>1000</v>
      </c>
      <c r="F307">
        <v>49890</v>
      </c>
      <c r="G307">
        <f>workdata!B307</f>
        <v>42776</v>
      </c>
      <c r="H307">
        <f t="shared" si="27"/>
        <v>1</v>
      </c>
      <c r="I307" s="217">
        <f>IFERROR(workdata!B307*1000*AUX!H307/(AUX!K307*50000),0)</f>
        <v>0.87013279258548248</v>
      </c>
      <c r="J307" s="218">
        <f t="shared" si="28"/>
        <v>1</v>
      </c>
      <c r="K307" s="222">
        <f>AVERAGE(workdata!C307:F307)</f>
        <v>983.20624999999995</v>
      </c>
      <c r="L307" s="3">
        <f t="shared" si="29"/>
        <v>855.52</v>
      </c>
      <c r="M307" s="217">
        <f>IFERROR(IF(workdata!H307&gt;=0.75*MAX(workdata!$H307:$Y307),1,workdata!H307/MAX(workdata!$H307:$Y307)),0)*$H307</f>
        <v>1</v>
      </c>
      <c r="N307" s="217">
        <f>IFERROR(IF(workdata!I307&gt;=0.75*MAX(workdata!$H307:$Y307),1,workdata!I307/MAX(workdata!$H307:$Y307)),0)*$H307</f>
        <v>1</v>
      </c>
      <c r="O307" s="217">
        <f>IFERROR(IF(workdata!J307&gt;=0.75*MAX(workdata!$H307:$Y307),1,workdata!J307/MAX(workdata!$H307:$Y307)),0)*$H307</f>
        <v>1</v>
      </c>
      <c r="P307" s="217">
        <f>IFERROR(IF(workdata!K307&gt;=0.75*MAX(workdata!$H307:$Y307),1,workdata!K307/MAX(workdata!$H307:$Y307)),0)*$H307</f>
        <v>1</v>
      </c>
      <c r="Q307" s="217">
        <f>IFERROR(IF(workdata!L307&gt;=0.75*MAX(workdata!$H307:$Y307),1,workdata!L307/MAX(workdata!$H307:$Y307)),0)*$H307</f>
        <v>1</v>
      </c>
      <c r="R307" s="217">
        <f>IFERROR(IF(workdata!M307&gt;=0.75*MAX(workdata!$H307:$Y307),1,workdata!M307/MAX(workdata!$H307:$Y307)),0)*$H307</f>
        <v>1</v>
      </c>
      <c r="S307" s="217">
        <f>IFERROR(IF(workdata!N307&gt;=0.75*MAX(workdata!$H307:$Y307),1,workdata!N307/MAX(workdata!$H307:$Y307)),0)*$H307</f>
        <v>1</v>
      </c>
      <c r="T307" s="217">
        <f>IFERROR(IF(workdata!O307&gt;=0.75*MAX(workdata!$H307:$Y307),1,workdata!O307/MAX(workdata!$H307:$Y307)),0)*$H307</f>
        <v>1</v>
      </c>
      <c r="U307" s="217">
        <f>IFERROR(IF(workdata!P307&gt;=0.75*MAX(workdata!$H307:$Y307),1,workdata!P307/MAX(workdata!$H307:$Y307)),0)*$H307</f>
        <v>1</v>
      </c>
      <c r="V307" s="217">
        <f>IFERROR(IF(workdata!Q307&gt;=0.75*MAX(workdata!$H307:$Y307),1,workdata!Q307/MAX(workdata!$H307:$Y307)),0)*$H307</f>
        <v>1</v>
      </c>
      <c r="W307" s="217">
        <f>IFERROR(IF(workdata!R307&gt;=0.75*MAX(workdata!$H307:$Y307),1,workdata!R307/MAX(workdata!$H307:$Y307)),0)*$H307</f>
        <v>1</v>
      </c>
      <c r="X307" s="217">
        <f>IFERROR(IF(workdata!S307&gt;=0.75*MAX(workdata!$H307:$Y307),1,workdata!S307/MAX(workdata!$H307:$Y307)),0)*$H307</f>
        <v>1</v>
      </c>
      <c r="Y307" s="217">
        <f>IFERROR(IF(workdata!T307&gt;=0.75*MAX(workdata!$H307:$Y307),1,workdata!T307/MAX(workdata!$H307:$Y307)),0)*$H307</f>
        <v>1</v>
      </c>
      <c r="Z307" s="217">
        <f>IFERROR(IF(workdata!U307&gt;=0.75*MAX(workdata!$H307:$Y307),1,workdata!U307/MAX(workdata!$H307:$Y307)),0)*$H307</f>
        <v>1</v>
      </c>
      <c r="AA307" s="217">
        <f>IFERROR(IF(workdata!V307&gt;=0.75*MAX(workdata!$H307:$Y307),1,workdata!V307/MAX(workdata!$H307:$Y307)),0)*$H307</f>
        <v>1</v>
      </c>
      <c r="AB307" s="217">
        <f>IFERROR(IF(workdata!W307&gt;=0.75*MAX(workdata!$H307:$Y307),1,workdata!W307/MAX(workdata!$H307:$Y307)),0)*$H307</f>
        <v>1</v>
      </c>
      <c r="AC307" s="217">
        <f>IFERROR(IF(workdata!X307&gt;=0.75*MAX(workdata!$H307:$Y307),1,workdata!X307/MAX(workdata!$H307:$Y307)),0)*$H307</f>
        <v>1</v>
      </c>
      <c r="AD307" s="217">
        <f>IFERROR(IF(workdata!Y307&gt;=0.75*MAX(workdata!$H307:$Y307),1,workdata!Y307/MAX(workdata!$H307:$Y307)),0)*$H307</f>
        <v>1</v>
      </c>
    </row>
    <row r="308" spans="1:30" x14ac:dyDescent="0.25">
      <c r="A308" s="1">
        <f>workdata!A308</f>
        <v>45486.625</v>
      </c>
      <c r="B308">
        <f t="shared" si="25"/>
        <v>2024</v>
      </c>
      <c r="C308">
        <f t="shared" si="26"/>
        <v>7</v>
      </c>
      <c r="D308">
        <f t="shared" si="24"/>
        <v>13</v>
      </c>
      <c r="E308">
        <v>1000</v>
      </c>
      <c r="F308">
        <v>49890</v>
      </c>
      <c r="G308">
        <f>workdata!B308</f>
        <v>42956</v>
      </c>
      <c r="H308">
        <f t="shared" si="27"/>
        <v>1</v>
      </c>
      <c r="I308" s="217">
        <f>IFERROR(workdata!B308*1000*AUX!H308/(AUX!K308*50000),0)</f>
        <v>0.87203328692104864</v>
      </c>
      <c r="J308" s="218">
        <f t="shared" si="28"/>
        <v>1</v>
      </c>
      <c r="K308" s="222">
        <f>AVERAGE(workdata!C308:F308)</f>
        <v>985.19174999999996</v>
      </c>
      <c r="L308" s="3">
        <f t="shared" si="29"/>
        <v>859.12</v>
      </c>
      <c r="M308" s="217">
        <f>IFERROR(IF(workdata!H308&gt;=0.75*MAX(workdata!$H308:$Y308),1,workdata!H308/MAX(workdata!$H308:$Y308)),0)*$H308</f>
        <v>1</v>
      </c>
      <c r="N308" s="217">
        <f>IFERROR(IF(workdata!I308&gt;=0.75*MAX(workdata!$H308:$Y308),1,workdata!I308/MAX(workdata!$H308:$Y308)),0)*$H308</f>
        <v>1</v>
      </c>
      <c r="O308" s="217">
        <f>IFERROR(IF(workdata!J308&gt;=0.75*MAX(workdata!$H308:$Y308),1,workdata!J308/MAX(workdata!$H308:$Y308)),0)*$H308</f>
        <v>1</v>
      </c>
      <c r="P308" s="217">
        <f>IFERROR(IF(workdata!K308&gt;=0.75*MAX(workdata!$H308:$Y308),1,workdata!K308/MAX(workdata!$H308:$Y308)),0)*$H308</f>
        <v>1</v>
      </c>
      <c r="Q308" s="217">
        <f>IFERROR(IF(workdata!L308&gt;=0.75*MAX(workdata!$H308:$Y308),1,workdata!L308/MAX(workdata!$H308:$Y308)),0)*$H308</f>
        <v>1</v>
      </c>
      <c r="R308" s="217">
        <f>IFERROR(IF(workdata!M308&gt;=0.75*MAX(workdata!$H308:$Y308),1,workdata!M308/MAX(workdata!$H308:$Y308)),0)*$H308</f>
        <v>1</v>
      </c>
      <c r="S308" s="217">
        <f>IFERROR(IF(workdata!N308&gt;=0.75*MAX(workdata!$H308:$Y308),1,workdata!N308/MAX(workdata!$H308:$Y308)),0)*$H308</f>
        <v>1</v>
      </c>
      <c r="T308" s="217">
        <f>IFERROR(IF(workdata!O308&gt;=0.75*MAX(workdata!$H308:$Y308),1,workdata!O308/MAX(workdata!$H308:$Y308)),0)*$H308</f>
        <v>1</v>
      </c>
      <c r="U308" s="217">
        <f>IFERROR(IF(workdata!P308&gt;=0.75*MAX(workdata!$H308:$Y308),1,workdata!P308/MAX(workdata!$H308:$Y308)),0)*$H308</f>
        <v>1</v>
      </c>
      <c r="V308" s="217">
        <f>IFERROR(IF(workdata!Q308&gt;=0.75*MAX(workdata!$H308:$Y308),1,workdata!Q308/MAX(workdata!$H308:$Y308)),0)*$H308</f>
        <v>1</v>
      </c>
      <c r="W308" s="217">
        <f>IFERROR(IF(workdata!R308&gt;=0.75*MAX(workdata!$H308:$Y308),1,workdata!R308/MAX(workdata!$H308:$Y308)),0)*$H308</f>
        <v>1</v>
      </c>
      <c r="X308" s="217">
        <f>IFERROR(IF(workdata!S308&gt;=0.75*MAX(workdata!$H308:$Y308),1,workdata!S308/MAX(workdata!$H308:$Y308)),0)*$H308</f>
        <v>1</v>
      </c>
      <c r="Y308" s="217">
        <f>IFERROR(IF(workdata!T308&gt;=0.75*MAX(workdata!$H308:$Y308),1,workdata!T308/MAX(workdata!$H308:$Y308)),0)*$H308</f>
        <v>1</v>
      </c>
      <c r="Z308" s="217">
        <f>IFERROR(IF(workdata!U308&gt;=0.75*MAX(workdata!$H308:$Y308),1,workdata!U308/MAX(workdata!$H308:$Y308)),0)*$H308</f>
        <v>1</v>
      </c>
      <c r="AA308" s="217">
        <f>IFERROR(IF(workdata!V308&gt;=0.75*MAX(workdata!$H308:$Y308),1,workdata!V308/MAX(workdata!$H308:$Y308)),0)*$H308</f>
        <v>1</v>
      </c>
      <c r="AB308" s="217">
        <f>IFERROR(IF(workdata!W308&gt;=0.75*MAX(workdata!$H308:$Y308),1,workdata!W308/MAX(workdata!$H308:$Y308)),0)*$H308</f>
        <v>1</v>
      </c>
      <c r="AC308" s="217">
        <f>IFERROR(IF(workdata!X308&gt;=0.75*MAX(workdata!$H308:$Y308),1,workdata!X308/MAX(workdata!$H308:$Y308)),0)*$H308</f>
        <v>1</v>
      </c>
      <c r="AD308" s="217">
        <f>IFERROR(IF(workdata!Y308&gt;=0.75*MAX(workdata!$H308:$Y308),1,workdata!Y308/MAX(workdata!$H308:$Y308)),0)*$H308</f>
        <v>1</v>
      </c>
    </row>
    <row r="309" spans="1:30" x14ac:dyDescent="0.25">
      <c r="A309" s="1">
        <f>workdata!A309</f>
        <v>45486.666666666664</v>
      </c>
      <c r="B309">
        <f t="shared" si="25"/>
        <v>2024</v>
      </c>
      <c r="C309">
        <f t="shared" si="26"/>
        <v>7</v>
      </c>
      <c r="D309">
        <f t="shared" si="24"/>
        <v>13</v>
      </c>
      <c r="E309">
        <v>1000</v>
      </c>
      <c r="F309">
        <v>49890</v>
      </c>
      <c r="G309">
        <f>workdata!B309</f>
        <v>42049</v>
      </c>
      <c r="H309">
        <f t="shared" si="27"/>
        <v>1</v>
      </c>
      <c r="I309" s="217">
        <f>IFERROR(workdata!B309*1000*AUX!H309/(AUX!K309*50000),0)</f>
        <v>0.84967021453672797</v>
      </c>
      <c r="J309" s="218">
        <f t="shared" si="28"/>
        <v>1</v>
      </c>
      <c r="K309" s="222">
        <f>AVERAGE(workdata!C309:F309)</f>
        <v>989.77224999999999</v>
      </c>
      <c r="L309" s="3">
        <f t="shared" si="29"/>
        <v>840.9799999999999</v>
      </c>
      <c r="M309" s="217">
        <f>IFERROR(IF(workdata!H309&gt;=0.75*MAX(workdata!$H309:$Y309),1,workdata!H309/MAX(workdata!$H309:$Y309)),0)*$H309</f>
        <v>1</v>
      </c>
      <c r="N309" s="217">
        <f>IFERROR(IF(workdata!I309&gt;=0.75*MAX(workdata!$H309:$Y309),1,workdata!I309/MAX(workdata!$H309:$Y309)),0)*$H309</f>
        <v>1</v>
      </c>
      <c r="O309" s="217">
        <f>IFERROR(IF(workdata!J309&gt;=0.75*MAX(workdata!$H309:$Y309),1,workdata!J309/MAX(workdata!$H309:$Y309)),0)*$H309</f>
        <v>1</v>
      </c>
      <c r="P309" s="217">
        <f>IFERROR(IF(workdata!K309&gt;=0.75*MAX(workdata!$H309:$Y309),1,workdata!K309/MAX(workdata!$H309:$Y309)),0)*$H309</f>
        <v>1</v>
      </c>
      <c r="Q309" s="217">
        <f>IFERROR(IF(workdata!L309&gt;=0.75*MAX(workdata!$H309:$Y309),1,workdata!L309/MAX(workdata!$H309:$Y309)),0)*$H309</f>
        <v>1</v>
      </c>
      <c r="R309" s="217">
        <f>IFERROR(IF(workdata!M309&gt;=0.75*MAX(workdata!$H309:$Y309),1,workdata!M309/MAX(workdata!$H309:$Y309)),0)*$H309</f>
        <v>1</v>
      </c>
      <c r="S309" s="217">
        <f>IFERROR(IF(workdata!N309&gt;=0.75*MAX(workdata!$H309:$Y309),1,workdata!N309/MAX(workdata!$H309:$Y309)),0)*$H309</f>
        <v>1</v>
      </c>
      <c r="T309" s="217">
        <f>IFERROR(IF(workdata!O309&gt;=0.75*MAX(workdata!$H309:$Y309),1,workdata!O309/MAX(workdata!$H309:$Y309)),0)*$H309</f>
        <v>1</v>
      </c>
      <c r="U309" s="217">
        <f>IFERROR(IF(workdata!P309&gt;=0.75*MAX(workdata!$H309:$Y309),1,workdata!P309/MAX(workdata!$H309:$Y309)),0)*$H309</f>
        <v>1</v>
      </c>
      <c r="V309" s="217">
        <f>IFERROR(IF(workdata!Q309&gt;=0.75*MAX(workdata!$H309:$Y309),1,workdata!Q309/MAX(workdata!$H309:$Y309)),0)*$H309</f>
        <v>1</v>
      </c>
      <c r="W309" s="217">
        <f>IFERROR(IF(workdata!R309&gt;=0.75*MAX(workdata!$H309:$Y309),1,workdata!R309/MAX(workdata!$H309:$Y309)),0)*$H309</f>
        <v>1</v>
      </c>
      <c r="X309" s="217">
        <f>IFERROR(IF(workdata!S309&gt;=0.75*MAX(workdata!$H309:$Y309),1,workdata!S309/MAX(workdata!$H309:$Y309)),0)*$H309</f>
        <v>1</v>
      </c>
      <c r="Y309" s="217">
        <f>IFERROR(IF(workdata!T309&gt;=0.75*MAX(workdata!$H309:$Y309),1,workdata!T309/MAX(workdata!$H309:$Y309)),0)*$H309</f>
        <v>1</v>
      </c>
      <c r="Z309" s="217">
        <f>IFERROR(IF(workdata!U309&gt;=0.75*MAX(workdata!$H309:$Y309),1,workdata!U309/MAX(workdata!$H309:$Y309)),0)*$H309</f>
        <v>1</v>
      </c>
      <c r="AA309" s="217">
        <f>IFERROR(IF(workdata!V309&gt;=0.75*MAX(workdata!$H309:$Y309),1,workdata!V309/MAX(workdata!$H309:$Y309)),0)*$H309</f>
        <v>1</v>
      </c>
      <c r="AB309" s="217">
        <f>IFERROR(IF(workdata!W309&gt;=0.75*MAX(workdata!$H309:$Y309),1,workdata!W309/MAX(workdata!$H309:$Y309)),0)*$H309</f>
        <v>1</v>
      </c>
      <c r="AC309" s="217">
        <f>IFERROR(IF(workdata!X309&gt;=0.75*MAX(workdata!$H309:$Y309),1,workdata!X309/MAX(workdata!$H309:$Y309)),0)*$H309</f>
        <v>1</v>
      </c>
      <c r="AD309" s="217">
        <f>IFERROR(IF(workdata!Y309&gt;=0.75*MAX(workdata!$H309:$Y309),1,workdata!Y309/MAX(workdata!$H309:$Y309)),0)*$H309</f>
        <v>1</v>
      </c>
    </row>
    <row r="310" spans="1:30" x14ac:dyDescent="0.25">
      <c r="A310" s="1">
        <f>workdata!A310</f>
        <v>45486.708333333336</v>
      </c>
      <c r="B310">
        <f t="shared" si="25"/>
        <v>2024</v>
      </c>
      <c r="C310">
        <f t="shared" si="26"/>
        <v>7</v>
      </c>
      <c r="D310">
        <f t="shared" si="24"/>
        <v>13</v>
      </c>
      <c r="E310">
        <v>1000</v>
      </c>
      <c r="F310">
        <v>49890</v>
      </c>
      <c r="G310">
        <f>workdata!B310</f>
        <v>41925</v>
      </c>
      <c r="H310">
        <f t="shared" si="27"/>
        <v>1</v>
      </c>
      <c r="I310" s="217">
        <f>IFERROR(workdata!B310*1000*AUX!H310/(AUX!K310*50000),0)</f>
        <v>0.85097205924328434</v>
      </c>
      <c r="J310" s="218">
        <f t="shared" si="28"/>
        <v>1</v>
      </c>
      <c r="K310" s="222">
        <f>AVERAGE(workdata!C310:F310)</f>
        <v>985.34375</v>
      </c>
      <c r="L310" s="3">
        <f t="shared" si="29"/>
        <v>838.5</v>
      </c>
      <c r="M310" s="217">
        <f>IFERROR(IF(workdata!H310&gt;=0.75*MAX(workdata!$H310:$Y310),1,workdata!H310/MAX(workdata!$H310:$Y310)),0)*$H310</f>
        <v>1</v>
      </c>
      <c r="N310" s="217">
        <f>IFERROR(IF(workdata!I310&gt;=0.75*MAX(workdata!$H310:$Y310),1,workdata!I310/MAX(workdata!$H310:$Y310)),0)*$H310</f>
        <v>1</v>
      </c>
      <c r="O310" s="217">
        <f>IFERROR(IF(workdata!J310&gt;=0.75*MAX(workdata!$H310:$Y310),1,workdata!J310/MAX(workdata!$H310:$Y310)),0)*$H310</f>
        <v>1</v>
      </c>
      <c r="P310" s="217">
        <f>IFERROR(IF(workdata!K310&gt;=0.75*MAX(workdata!$H310:$Y310),1,workdata!K310/MAX(workdata!$H310:$Y310)),0)*$H310</f>
        <v>1</v>
      </c>
      <c r="Q310" s="217">
        <f>IFERROR(IF(workdata!L310&gt;=0.75*MAX(workdata!$H310:$Y310),1,workdata!L310/MAX(workdata!$H310:$Y310)),0)*$H310</f>
        <v>1</v>
      </c>
      <c r="R310" s="217">
        <f>IFERROR(IF(workdata!M310&gt;=0.75*MAX(workdata!$H310:$Y310),1,workdata!M310/MAX(workdata!$H310:$Y310)),0)*$H310</f>
        <v>1</v>
      </c>
      <c r="S310" s="217">
        <f>IFERROR(IF(workdata!N310&gt;=0.75*MAX(workdata!$H310:$Y310),1,workdata!N310/MAX(workdata!$H310:$Y310)),0)*$H310</f>
        <v>1</v>
      </c>
      <c r="T310" s="217">
        <f>IFERROR(IF(workdata!O310&gt;=0.75*MAX(workdata!$H310:$Y310),1,workdata!O310/MAX(workdata!$H310:$Y310)),0)*$H310</f>
        <v>1</v>
      </c>
      <c r="U310" s="217">
        <f>IFERROR(IF(workdata!P310&gt;=0.75*MAX(workdata!$H310:$Y310),1,workdata!P310/MAX(workdata!$H310:$Y310)),0)*$H310</f>
        <v>1</v>
      </c>
      <c r="V310" s="217">
        <f>IFERROR(IF(workdata!Q310&gt;=0.75*MAX(workdata!$H310:$Y310),1,workdata!Q310/MAX(workdata!$H310:$Y310)),0)*$H310</f>
        <v>1</v>
      </c>
      <c r="W310" s="217">
        <f>IFERROR(IF(workdata!R310&gt;=0.75*MAX(workdata!$H310:$Y310),1,workdata!R310/MAX(workdata!$H310:$Y310)),0)*$H310</f>
        <v>1</v>
      </c>
      <c r="X310" s="217">
        <f>IFERROR(IF(workdata!S310&gt;=0.75*MAX(workdata!$H310:$Y310),1,workdata!S310/MAX(workdata!$H310:$Y310)),0)*$H310</f>
        <v>1</v>
      </c>
      <c r="Y310" s="217">
        <f>IFERROR(IF(workdata!T310&gt;=0.75*MAX(workdata!$H310:$Y310),1,workdata!T310/MAX(workdata!$H310:$Y310)),0)*$H310</f>
        <v>1</v>
      </c>
      <c r="Z310" s="217">
        <f>IFERROR(IF(workdata!U310&gt;=0.75*MAX(workdata!$H310:$Y310),1,workdata!U310/MAX(workdata!$H310:$Y310)),0)*$H310</f>
        <v>1</v>
      </c>
      <c r="AA310" s="217">
        <f>IFERROR(IF(workdata!V310&gt;=0.75*MAX(workdata!$H310:$Y310),1,workdata!V310/MAX(workdata!$H310:$Y310)),0)*$H310</f>
        <v>1</v>
      </c>
      <c r="AB310" s="217">
        <f>IFERROR(IF(workdata!W310&gt;=0.75*MAX(workdata!$H310:$Y310),1,workdata!W310/MAX(workdata!$H310:$Y310)),0)*$H310</f>
        <v>1</v>
      </c>
      <c r="AC310" s="217">
        <f>IFERROR(IF(workdata!X310&gt;=0.75*MAX(workdata!$H310:$Y310),1,workdata!X310/MAX(workdata!$H310:$Y310)),0)*$H310</f>
        <v>1</v>
      </c>
      <c r="AD310" s="217">
        <f>IFERROR(IF(workdata!Y310&gt;=0.75*MAX(workdata!$H310:$Y310),1,workdata!Y310/MAX(workdata!$H310:$Y310)),0)*$H310</f>
        <v>1</v>
      </c>
    </row>
    <row r="311" spans="1:30" x14ac:dyDescent="0.25">
      <c r="A311" s="1">
        <f>workdata!A311</f>
        <v>45486.75</v>
      </c>
      <c r="B311">
        <f t="shared" si="25"/>
        <v>2024</v>
      </c>
      <c r="C311">
        <f t="shared" si="26"/>
        <v>7</v>
      </c>
      <c r="D311">
        <f t="shared" si="24"/>
        <v>13</v>
      </c>
      <c r="E311">
        <v>1000</v>
      </c>
      <c r="F311">
        <v>49890</v>
      </c>
      <c r="G311">
        <f>workdata!B311</f>
        <v>39680</v>
      </c>
      <c r="H311">
        <f t="shared" si="27"/>
        <v>1</v>
      </c>
      <c r="I311" s="217">
        <f>IFERROR(workdata!B311*1000*AUX!H311/(AUX!K311*50000),0)</f>
        <v>0.83479526819612537</v>
      </c>
      <c r="J311" s="218">
        <f t="shared" si="28"/>
        <v>1</v>
      </c>
      <c r="K311" s="222">
        <f>AVERAGE(workdata!C311:F311)</f>
        <v>950.65224999999998</v>
      </c>
      <c r="L311" s="3">
        <f t="shared" si="29"/>
        <v>793.6</v>
      </c>
      <c r="M311" s="217">
        <f>IFERROR(IF(workdata!H311&gt;=0.75*MAX(workdata!$H311:$Y311),1,workdata!H311/MAX(workdata!$H311:$Y311)),0)*$H311</f>
        <v>1</v>
      </c>
      <c r="N311" s="217">
        <f>IFERROR(IF(workdata!I311&gt;=0.75*MAX(workdata!$H311:$Y311),1,workdata!I311/MAX(workdata!$H311:$Y311)),0)*$H311</f>
        <v>1</v>
      </c>
      <c r="O311" s="217">
        <f>IFERROR(IF(workdata!J311&gt;=0.75*MAX(workdata!$H311:$Y311),1,workdata!J311/MAX(workdata!$H311:$Y311)),0)*$H311</f>
        <v>1</v>
      </c>
      <c r="P311" s="217">
        <f>IFERROR(IF(workdata!K311&gt;=0.75*MAX(workdata!$H311:$Y311),1,workdata!K311/MAX(workdata!$H311:$Y311)),0)*$H311</f>
        <v>1</v>
      </c>
      <c r="Q311" s="217">
        <f>IFERROR(IF(workdata!L311&gt;=0.75*MAX(workdata!$H311:$Y311),1,workdata!L311/MAX(workdata!$H311:$Y311)),0)*$H311</f>
        <v>1</v>
      </c>
      <c r="R311" s="217">
        <f>IFERROR(IF(workdata!M311&gt;=0.75*MAX(workdata!$H311:$Y311),1,workdata!M311/MAX(workdata!$H311:$Y311)),0)*$H311</f>
        <v>1</v>
      </c>
      <c r="S311" s="217">
        <f>IFERROR(IF(workdata!N311&gt;=0.75*MAX(workdata!$H311:$Y311),1,workdata!N311/MAX(workdata!$H311:$Y311)),0)*$H311</f>
        <v>1</v>
      </c>
      <c r="T311" s="217">
        <f>IFERROR(IF(workdata!O311&gt;=0.75*MAX(workdata!$H311:$Y311),1,workdata!O311/MAX(workdata!$H311:$Y311)),0)*$H311</f>
        <v>1</v>
      </c>
      <c r="U311" s="217">
        <f>IFERROR(IF(workdata!P311&gt;=0.75*MAX(workdata!$H311:$Y311),1,workdata!P311/MAX(workdata!$H311:$Y311)),0)*$H311</f>
        <v>1</v>
      </c>
      <c r="V311" s="217">
        <f>IFERROR(IF(workdata!Q311&gt;=0.75*MAX(workdata!$H311:$Y311),1,workdata!Q311/MAX(workdata!$H311:$Y311)),0)*$H311</f>
        <v>1</v>
      </c>
      <c r="W311" s="217">
        <f>IFERROR(IF(workdata!R311&gt;=0.75*MAX(workdata!$H311:$Y311),1,workdata!R311/MAX(workdata!$H311:$Y311)),0)*$H311</f>
        <v>1</v>
      </c>
      <c r="X311" s="217">
        <f>IFERROR(IF(workdata!S311&gt;=0.75*MAX(workdata!$H311:$Y311),1,workdata!S311/MAX(workdata!$H311:$Y311)),0)*$H311</f>
        <v>1</v>
      </c>
      <c r="Y311" s="217">
        <f>IFERROR(IF(workdata!T311&gt;=0.75*MAX(workdata!$H311:$Y311),1,workdata!T311/MAX(workdata!$H311:$Y311)),0)*$H311</f>
        <v>1</v>
      </c>
      <c r="Z311" s="217">
        <f>IFERROR(IF(workdata!U311&gt;=0.75*MAX(workdata!$H311:$Y311),1,workdata!U311/MAX(workdata!$H311:$Y311)),0)*$H311</f>
        <v>1</v>
      </c>
      <c r="AA311" s="217">
        <f>IFERROR(IF(workdata!V311&gt;=0.75*MAX(workdata!$H311:$Y311),1,workdata!V311/MAX(workdata!$H311:$Y311)),0)*$H311</f>
        <v>1</v>
      </c>
      <c r="AB311" s="217">
        <f>IFERROR(IF(workdata!W311&gt;=0.75*MAX(workdata!$H311:$Y311),1,workdata!W311/MAX(workdata!$H311:$Y311)),0)*$H311</f>
        <v>1</v>
      </c>
      <c r="AC311" s="217">
        <f>IFERROR(IF(workdata!X311&gt;=0.75*MAX(workdata!$H311:$Y311),1,workdata!X311/MAX(workdata!$H311:$Y311)),0)*$H311</f>
        <v>1</v>
      </c>
      <c r="AD311" s="217">
        <f>IFERROR(IF(workdata!Y311&gt;=0.75*MAX(workdata!$H311:$Y311),1,workdata!Y311/MAX(workdata!$H311:$Y311)),0)*$H311</f>
        <v>1</v>
      </c>
    </row>
    <row r="312" spans="1:30" x14ac:dyDescent="0.25">
      <c r="A312" s="1">
        <f>workdata!A312</f>
        <v>45486.791666666664</v>
      </c>
      <c r="B312">
        <f t="shared" si="25"/>
        <v>2024</v>
      </c>
      <c r="C312">
        <f t="shared" si="26"/>
        <v>7</v>
      </c>
      <c r="D312">
        <f t="shared" si="24"/>
        <v>13</v>
      </c>
      <c r="E312">
        <v>1000</v>
      </c>
      <c r="F312">
        <v>49890</v>
      </c>
      <c r="G312">
        <f>workdata!B312</f>
        <v>35886</v>
      </c>
      <c r="H312">
        <f t="shared" si="27"/>
        <v>1</v>
      </c>
      <c r="I312" s="217">
        <f>IFERROR(workdata!B312*1000*AUX!H312/(AUX!K312*50000),0)</f>
        <v>0.83985975423348258</v>
      </c>
      <c r="J312" s="218">
        <f t="shared" si="28"/>
        <v>1</v>
      </c>
      <c r="K312" s="222">
        <f>AVERAGE(workdata!C312:F312)</f>
        <v>854.57124999999996</v>
      </c>
      <c r="L312" s="3">
        <f t="shared" si="29"/>
        <v>717.71999999999991</v>
      </c>
      <c r="M312" s="217">
        <f>IFERROR(IF(workdata!H312&gt;=0.75*MAX(workdata!$H312:$Y312),1,workdata!H312/MAX(workdata!$H312:$Y312)),0)*$H312</f>
        <v>1</v>
      </c>
      <c r="N312" s="217">
        <f>IFERROR(IF(workdata!I312&gt;=0.75*MAX(workdata!$H312:$Y312),1,workdata!I312/MAX(workdata!$H312:$Y312)),0)*$H312</f>
        <v>1</v>
      </c>
      <c r="O312" s="217">
        <f>IFERROR(IF(workdata!J312&gt;=0.75*MAX(workdata!$H312:$Y312),1,workdata!J312/MAX(workdata!$H312:$Y312)),0)*$H312</f>
        <v>1</v>
      </c>
      <c r="P312" s="217">
        <f>IFERROR(IF(workdata!K312&gt;=0.75*MAX(workdata!$H312:$Y312),1,workdata!K312/MAX(workdata!$H312:$Y312)),0)*$H312</f>
        <v>1</v>
      </c>
      <c r="Q312" s="217">
        <f>IFERROR(IF(workdata!L312&gt;=0.75*MAX(workdata!$H312:$Y312),1,workdata!L312/MAX(workdata!$H312:$Y312)),0)*$H312</f>
        <v>1</v>
      </c>
      <c r="R312" s="217">
        <f>IFERROR(IF(workdata!M312&gt;=0.75*MAX(workdata!$H312:$Y312),1,workdata!M312/MAX(workdata!$H312:$Y312)),0)*$H312</f>
        <v>1</v>
      </c>
      <c r="S312" s="217">
        <f>IFERROR(IF(workdata!N312&gt;=0.75*MAX(workdata!$H312:$Y312),1,workdata!N312/MAX(workdata!$H312:$Y312)),0)*$H312</f>
        <v>1</v>
      </c>
      <c r="T312" s="217">
        <f>IFERROR(IF(workdata!O312&gt;=0.75*MAX(workdata!$H312:$Y312),1,workdata!O312/MAX(workdata!$H312:$Y312)),0)*$H312</f>
        <v>1</v>
      </c>
      <c r="U312" s="217">
        <f>IFERROR(IF(workdata!P312&gt;=0.75*MAX(workdata!$H312:$Y312),1,workdata!P312/MAX(workdata!$H312:$Y312)),0)*$H312</f>
        <v>1</v>
      </c>
      <c r="V312" s="217">
        <f>IFERROR(IF(workdata!Q312&gt;=0.75*MAX(workdata!$H312:$Y312),1,workdata!Q312/MAX(workdata!$H312:$Y312)),0)*$H312</f>
        <v>1</v>
      </c>
      <c r="W312" s="217">
        <f>IFERROR(IF(workdata!R312&gt;=0.75*MAX(workdata!$H312:$Y312),1,workdata!R312/MAX(workdata!$H312:$Y312)),0)*$H312</f>
        <v>1</v>
      </c>
      <c r="X312" s="217">
        <f>IFERROR(IF(workdata!S312&gt;=0.75*MAX(workdata!$H312:$Y312),1,workdata!S312/MAX(workdata!$H312:$Y312)),0)*$H312</f>
        <v>1</v>
      </c>
      <c r="Y312" s="217">
        <f>IFERROR(IF(workdata!T312&gt;=0.75*MAX(workdata!$H312:$Y312),1,workdata!T312/MAX(workdata!$H312:$Y312)),0)*$H312</f>
        <v>1</v>
      </c>
      <c r="Z312" s="217">
        <f>IFERROR(IF(workdata!U312&gt;=0.75*MAX(workdata!$H312:$Y312),1,workdata!U312/MAX(workdata!$H312:$Y312)),0)*$H312</f>
        <v>1</v>
      </c>
      <c r="AA312" s="217">
        <f>IFERROR(IF(workdata!V312&gt;=0.75*MAX(workdata!$H312:$Y312),1,workdata!V312/MAX(workdata!$H312:$Y312)),0)*$H312</f>
        <v>1</v>
      </c>
      <c r="AB312" s="217">
        <f>IFERROR(IF(workdata!W312&gt;=0.75*MAX(workdata!$H312:$Y312),1,workdata!W312/MAX(workdata!$H312:$Y312)),0)*$H312</f>
        <v>1</v>
      </c>
      <c r="AC312" s="217">
        <f>IFERROR(IF(workdata!X312&gt;=0.75*MAX(workdata!$H312:$Y312),1,workdata!X312/MAX(workdata!$H312:$Y312)),0)*$H312</f>
        <v>1</v>
      </c>
      <c r="AD312" s="217">
        <f>IFERROR(IF(workdata!Y312&gt;=0.75*MAX(workdata!$H312:$Y312),1,workdata!Y312/MAX(workdata!$H312:$Y312)),0)*$H312</f>
        <v>1</v>
      </c>
    </row>
    <row r="313" spans="1:30" x14ac:dyDescent="0.25">
      <c r="A313" s="1">
        <f>workdata!A313</f>
        <v>45486.833333333336</v>
      </c>
      <c r="B313">
        <f t="shared" si="25"/>
        <v>2024</v>
      </c>
      <c r="C313">
        <f t="shared" si="26"/>
        <v>7</v>
      </c>
      <c r="D313">
        <f t="shared" si="24"/>
        <v>13</v>
      </c>
      <c r="E313">
        <v>1000</v>
      </c>
      <c r="F313">
        <v>49890</v>
      </c>
      <c r="G313">
        <f>workdata!B313</f>
        <v>15713</v>
      </c>
      <c r="H313">
        <f t="shared" si="27"/>
        <v>1</v>
      </c>
      <c r="I313" s="217">
        <f>IFERROR(workdata!B313*1000*AUX!H313/(AUX!K313*50000),0)</f>
        <v>0.65370564420719257</v>
      </c>
      <c r="J313" s="218">
        <f t="shared" si="28"/>
        <v>1</v>
      </c>
      <c r="K313" s="222">
        <f>AVERAGE(workdata!C313:F313)</f>
        <v>480.73624999999998</v>
      </c>
      <c r="L313" s="3">
        <f t="shared" si="29"/>
        <v>314.26</v>
      </c>
      <c r="M313" s="217">
        <f>IFERROR(IF(workdata!H313&gt;=0.75*MAX(workdata!$H313:$Y313),1,workdata!H313/MAX(workdata!$H313:$Y313)),0)*$H313</f>
        <v>1</v>
      </c>
      <c r="N313" s="217">
        <f>IFERROR(IF(workdata!I313&gt;=0.75*MAX(workdata!$H313:$Y313),1,workdata!I313/MAX(workdata!$H313:$Y313)),0)*$H313</f>
        <v>1</v>
      </c>
      <c r="O313" s="217">
        <f>IFERROR(IF(workdata!J313&gt;=0.75*MAX(workdata!$H313:$Y313),1,workdata!J313/MAX(workdata!$H313:$Y313)),0)*$H313</f>
        <v>1</v>
      </c>
      <c r="P313" s="217">
        <f>IFERROR(IF(workdata!K313&gt;=0.75*MAX(workdata!$H313:$Y313),1,workdata!K313/MAX(workdata!$H313:$Y313)),0)*$H313</f>
        <v>1</v>
      </c>
      <c r="Q313" s="217">
        <f>IFERROR(IF(workdata!L313&gt;=0.75*MAX(workdata!$H313:$Y313),1,workdata!L313/MAX(workdata!$H313:$Y313)),0)*$H313</f>
        <v>1</v>
      </c>
      <c r="R313" s="217">
        <f>IFERROR(IF(workdata!M313&gt;=0.75*MAX(workdata!$H313:$Y313),1,workdata!M313/MAX(workdata!$H313:$Y313)),0)*$H313</f>
        <v>1</v>
      </c>
      <c r="S313" s="217">
        <f>IFERROR(IF(workdata!N313&gt;=0.75*MAX(workdata!$H313:$Y313),1,workdata!N313/MAX(workdata!$H313:$Y313)),0)*$H313</f>
        <v>1</v>
      </c>
      <c r="T313" s="217">
        <f>IFERROR(IF(workdata!O313&gt;=0.75*MAX(workdata!$H313:$Y313),1,workdata!O313/MAX(workdata!$H313:$Y313)),0)*$H313</f>
        <v>1</v>
      </c>
      <c r="U313" s="217">
        <f>IFERROR(IF(workdata!P313&gt;=0.75*MAX(workdata!$H313:$Y313),1,workdata!P313/MAX(workdata!$H313:$Y313)),0)*$H313</f>
        <v>1</v>
      </c>
      <c r="V313" s="217">
        <f>IFERROR(IF(workdata!Q313&gt;=0.75*MAX(workdata!$H313:$Y313),1,workdata!Q313/MAX(workdata!$H313:$Y313)),0)*$H313</f>
        <v>1</v>
      </c>
      <c r="W313" s="217">
        <f>IFERROR(IF(workdata!R313&gt;=0.75*MAX(workdata!$H313:$Y313),1,workdata!R313/MAX(workdata!$H313:$Y313)),0)*$H313</f>
        <v>1</v>
      </c>
      <c r="X313" s="217">
        <f>IFERROR(IF(workdata!S313&gt;=0.75*MAX(workdata!$H313:$Y313),1,workdata!S313/MAX(workdata!$H313:$Y313)),0)*$H313</f>
        <v>1</v>
      </c>
      <c r="Y313" s="217">
        <f>IFERROR(IF(workdata!T313&gt;=0.75*MAX(workdata!$H313:$Y313),1,workdata!T313/MAX(workdata!$H313:$Y313)),0)*$H313</f>
        <v>1</v>
      </c>
      <c r="Z313" s="217">
        <f>IFERROR(IF(workdata!U313&gt;=0.75*MAX(workdata!$H313:$Y313),1,workdata!U313/MAX(workdata!$H313:$Y313)),0)*$H313</f>
        <v>1</v>
      </c>
      <c r="AA313" s="217">
        <f>IFERROR(IF(workdata!V313&gt;=0.75*MAX(workdata!$H313:$Y313),1,workdata!V313/MAX(workdata!$H313:$Y313)),0)*$H313</f>
        <v>1</v>
      </c>
      <c r="AB313" s="217">
        <f>IFERROR(IF(workdata!W313&gt;=0.75*MAX(workdata!$H313:$Y313),1,workdata!W313/MAX(workdata!$H313:$Y313)),0)*$H313</f>
        <v>1</v>
      </c>
      <c r="AC313" s="217">
        <f>IFERROR(IF(workdata!X313&gt;=0.75*MAX(workdata!$H313:$Y313),1,workdata!X313/MAX(workdata!$H313:$Y313)),0)*$H313</f>
        <v>1</v>
      </c>
      <c r="AD313" s="217">
        <f>IFERROR(IF(workdata!Y313&gt;=0.75*MAX(workdata!$H313:$Y313),1,workdata!Y313/MAX(workdata!$H313:$Y313)),0)*$H313</f>
        <v>1</v>
      </c>
    </row>
    <row r="314" spans="1:30" x14ac:dyDescent="0.25">
      <c r="A314" s="1">
        <f>workdata!A314</f>
        <v>45486.875</v>
      </c>
      <c r="B314">
        <f t="shared" si="25"/>
        <v>2024</v>
      </c>
      <c r="C314">
        <f t="shared" si="26"/>
        <v>7</v>
      </c>
      <c r="D314">
        <f t="shared" si="24"/>
        <v>13</v>
      </c>
      <c r="E314">
        <v>1000</v>
      </c>
      <c r="F314">
        <v>49890</v>
      </c>
      <c r="G314">
        <f>workdata!B314</f>
        <v>1771</v>
      </c>
      <c r="H314">
        <f t="shared" si="27"/>
        <v>0</v>
      </c>
      <c r="I314" s="217">
        <f>IFERROR(workdata!B314*1000*AUX!H314/(AUX!K314*50000),0)</f>
        <v>0</v>
      </c>
      <c r="J314" s="218">
        <f t="shared" si="28"/>
        <v>0</v>
      </c>
      <c r="K314" s="222">
        <f>AVERAGE(workdata!C314:F314)</f>
        <v>60.101500000000001</v>
      </c>
      <c r="L314" s="3">
        <f t="shared" si="29"/>
        <v>0</v>
      </c>
      <c r="M314" s="217">
        <f>IFERROR(IF(workdata!H314&gt;=0.75*MAX(workdata!$H314:$Y314),1,workdata!H314/MAX(workdata!$H314:$Y314)),0)*$H314</f>
        <v>0</v>
      </c>
      <c r="N314" s="217">
        <f>IFERROR(IF(workdata!I314&gt;=0.75*MAX(workdata!$H314:$Y314),1,workdata!I314/MAX(workdata!$H314:$Y314)),0)*$H314</f>
        <v>0</v>
      </c>
      <c r="O314" s="217">
        <f>IFERROR(IF(workdata!J314&gt;=0.75*MAX(workdata!$H314:$Y314),1,workdata!J314/MAX(workdata!$H314:$Y314)),0)*$H314</f>
        <v>0</v>
      </c>
      <c r="P314" s="217">
        <f>IFERROR(IF(workdata!K314&gt;=0.75*MAX(workdata!$H314:$Y314),1,workdata!K314/MAX(workdata!$H314:$Y314)),0)*$H314</f>
        <v>0</v>
      </c>
      <c r="Q314" s="217">
        <f>IFERROR(IF(workdata!L314&gt;=0.75*MAX(workdata!$H314:$Y314),1,workdata!L314/MAX(workdata!$H314:$Y314)),0)*$H314</f>
        <v>0</v>
      </c>
      <c r="R314" s="217">
        <f>IFERROR(IF(workdata!M314&gt;=0.75*MAX(workdata!$H314:$Y314),1,workdata!M314/MAX(workdata!$H314:$Y314)),0)*$H314</f>
        <v>0</v>
      </c>
      <c r="S314" s="217">
        <f>IFERROR(IF(workdata!N314&gt;=0.75*MAX(workdata!$H314:$Y314),1,workdata!N314/MAX(workdata!$H314:$Y314)),0)*$H314</f>
        <v>0</v>
      </c>
      <c r="T314" s="217">
        <f>IFERROR(IF(workdata!O314&gt;=0.75*MAX(workdata!$H314:$Y314),1,workdata!O314/MAX(workdata!$H314:$Y314)),0)*$H314</f>
        <v>0</v>
      </c>
      <c r="U314" s="217">
        <f>IFERROR(IF(workdata!P314&gt;=0.75*MAX(workdata!$H314:$Y314),1,workdata!P314/MAX(workdata!$H314:$Y314)),0)*$H314</f>
        <v>0</v>
      </c>
      <c r="V314" s="217">
        <f>IFERROR(IF(workdata!Q314&gt;=0.75*MAX(workdata!$H314:$Y314),1,workdata!Q314/MAX(workdata!$H314:$Y314)),0)*$H314</f>
        <v>0</v>
      </c>
      <c r="W314" s="217">
        <f>IFERROR(IF(workdata!R314&gt;=0.75*MAX(workdata!$H314:$Y314),1,workdata!R314/MAX(workdata!$H314:$Y314)),0)*$H314</f>
        <v>0</v>
      </c>
      <c r="X314" s="217">
        <f>IFERROR(IF(workdata!S314&gt;=0.75*MAX(workdata!$H314:$Y314),1,workdata!S314/MAX(workdata!$H314:$Y314)),0)*$H314</f>
        <v>0</v>
      </c>
      <c r="Y314" s="217">
        <f>IFERROR(IF(workdata!T314&gt;=0.75*MAX(workdata!$H314:$Y314),1,workdata!T314/MAX(workdata!$H314:$Y314)),0)*$H314</f>
        <v>0</v>
      </c>
      <c r="Z314" s="217">
        <f>IFERROR(IF(workdata!U314&gt;=0.75*MAX(workdata!$H314:$Y314),1,workdata!U314/MAX(workdata!$H314:$Y314)),0)*$H314</f>
        <v>0</v>
      </c>
      <c r="AA314" s="217">
        <f>IFERROR(IF(workdata!V314&gt;=0.75*MAX(workdata!$H314:$Y314),1,workdata!V314/MAX(workdata!$H314:$Y314)),0)*$H314</f>
        <v>0</v>
      </c>
      <c r="AB314" s="217">
        <f>IFERROR(IF(workdata!W314&gt;=0.75*MAX(workdata!$H314:$Y314),1,workdata!W314/MAX(workdata!$H314:$Y314)),0)*$H314</f>
        <v>0</v>
      </c>
      <c r="AC314" s="217">
        <f>IFERROR(IF(workdata!X314&gt;=0.75*MAX(workdata!$H314:$Y314),1,workdata!X314/MAX(workdata!$H314:$Y314)),0)*$H314</f>
        <v>0</v>
      </c>
      <c r="AD314" s="217">
        <f>IFERROR(IF(workdata!Y314&gt;=0.75*MAX(workdata!$H314:$Y314),1,workdata!Y314/MAX(workdata!$H314:$Y314)),0)*$H314</f>
        <v>0</v>
      </c>
    </row>
    <row r="315" spans="1:30" x14ac:dyDescent="0.25">
      <c r="A315" s="1">
        <f>workdata!A315</f>
        <v>45486.916666666664</v>
      </c>
      <c r="B315">
        <f t="shared" si="25"/>
        <v>2024</v>
      </c>
      <c r="C315">
        <f t="shared" si="26"/>
        <v>7</v>
      </c>
      <c r="D315">
        <f t="shared" si="24"/>
        <v>13</v>
      </c>
      <c r="E315">
        <v>1000</v>
      </c>
      <c r="F315">
        <v>49890</v>
      </c>
      <c r="G315">
        <f>workdata!B315</f>
        <v>0</v>
      </c>
      <c r="H315">
        <f t="shared" si="27"/>
        <v>0</v>
      </c>
      <c r="I315" s="217">
        <f>IFERROR(workdata!B315*1000*AUX!H315/(AUX!K315*50000),0)</f>
        <v>0</v>
      </c>
      <c r="J315" s="218">
        <f t="shared" si="28"/>
        <v>0</v>
      </c>
      <c r="K315" s="222">
        <f>AVERAGE(workdata!C315:F315)</f>
        <v>0</v>
      </c>
      <c r="L315" s="3">
        <f t="shared" si="29"/>
        <v>0</v>
      </c>
      <c r="M315" s="217">
        <f>IFERROR(IF(workdata!H315&gt;=0.75*MAX(workdata!$H315:$Y315),1,workdata!H315/MAX(workdata!$H315:$Y315)),0)*$H315</f>
        <v>0</v>
      </c>
      <c r="N315" s="217">
        <f>IFERROR(IF(workdata!I315&gt;=0.75*MAX(workdata!$H315:$Y315),1,workdata!I315/MAX(workdata!$H315:$Y315)),0)*$H315</f>
        <v>0</v>
      </c>
      <c r="O315" s="217">
        <f>IFERROR(IF(workdata!J315&gt;=0.75*MAX(workdata!$H315:$Y315),1,workdata!J315/MAX(workdata!$H315:$Y315)),0)*$H315</f>
        <v>0</v>
      </c>
      <c r="P315" s="217">
        <f>IFERROR(IF(workdata!K315&gt;=0.75*MAX(workdata!$H315:$Y315),1,workdata!K315/MAX(workdata!$H315:$Y315)),0)*$H315</f>
        <v>0</v>
      </c>
      <c r="Q315" s="217">
        <f>IFERROR(IF(workdata!L315&gt;=0.75*MAX(workdata!$H315:$Y315),1,workdata!L315/MAX(workdata!$H315:$Y315)),0)*$H315</f>
        <v>0</v>
      </c>
      <c r="R315" s="217">
        <f>IFERROR(IF(workdata!M315&gt;=0.75*MAX(workdata!$H315:$Y315),1,workdata!M315/MAX(workdata!$H315:$Y315)),0)*$H315</f>
        <v>0</v>
      </c>
      <c r="S315" s="217">
        <f>IFERROR(IF(workdata!N315&gt;=0.75*MAX(workdata!$H315:$Y315),1,workdata!N315/MAX(workdata!$H315:$Y315)),0)*$H315</f>
        <v>0</v>
      </c>
      <c r="T315" s="217">
        <f>IFERROR(IF(workdata!O315&gt;=0.75*MAX(workdata!$H315:$Y315),1,workdata!O315/MAX(workdata!$H315:$Y315)),0)*$H315</f>
        <v>0</v>
      </c>
      <c r="U315" s="217">
        <f>IFERROR(IF(workdata!P315&gt;=0.75*MAX(workdata!$H315:$Y315),1,workdata!P315/MAX(workdata!$H315:$Y315)),0)*$H315</f>
        <v>0</v>
      </c>
      <c r="V315" s="217">
        <f>IFERROR(IF(workdata!Q315&gt;=0.75*MAX(workdata!$H315:$Y315),1,workdata!Q315/MAX(workdata!$H315:$Y315)),0)*$H315</f>
        <v>0</v>
      </c>
      <c r="W315" s="217">
        <f>IFERROR(IF(workdata!R315&gt;=0.75*MAX(workdata!$H315:$Y315),1,workdata!R315/MAX(workdata!$H315:$Y315)),0)*$H315</f>
        <v>0</v>
      </c>
      <c r="X315" s="217">
        <f>IFERROR(IF(workdata!S315&gt;=0.75*MAX(workdata!$H315:$Y315),1,workdata!S315/MAX(workdata!$H315:$Y315)),0)*$H315</f>
        <v>0</v>
      </c>
      <c r="Y315" s="217">
        <f>IFERROR(IF(workdata!T315&gt;=0.75*MAX(workdata!$H315:$Y315),1,workdata!T315/MAX(workdata!$H315:$Y315)),0)*$H315</f>
        <v>0</v>
      </c>
      <c r="Z315" s="217">
        <f>IFERROR(IF(workdata!U315&gt;=0.75*MAX(workdata!$H315:$Y315),1,workdata!U315/MAX(workdata!$H315:$Y315)),0)*$H315</f>
        <v>0</v>
      </c>
      <c r="AA315" s="217">
        <f>IFERROR(IF(workdata!V315&gt;=0.75*MAX(workdata!$H315:$Y315),1,workdata!V315/MAX(workdata!$H315:$Y315)),0)*$H315</f>
        <v>0</v>
      </c>
      <c r="AB315" s="217">
        <f>IFERROR(IF(workdata!W315&gt;=0.75*MAX(workdata!$H315:$Y315),1,workdata!W315/MAX(workdata!$H315:$Y315)),0)*$H315</f>
        <v>0</v>
      </c>
      <c r="AC315" s="217">
        <f>IFERROR(IF(workdata!X315&gt;=0.75*MAX(workdata!$H315:$Y315),1,workdata!X315/MAX(workdata!$H315:$Y315)),0)*$H315</f>
        <v>0</v>
      </c>
      <c r="AD315" s="217">
        <f>IFERROR(IF(workdata!Y315&gt;=0.75*MAX(workdata!$H315:$Y315),1,workdata!Y315/MAX(workdata!$H315:$Y315)),0)*$H315</f>
        <v>0</v>
      </c>
    </row>
    <row r="316" spans="1:30" x14ac:dyDescent="0.25">
      <c r="A316" s="1">
        <f>workdata!A316</f>
        <v>45486.958333333336</v>
      </c>
      <c r="B316">
        <f t="shared" si="25"/>
        <v>2024</v>
      </c>
      <c r="C316">
        <f t="shared" si="26"/>
        <v>7</v>
      </c>
      <c r="D316">
        <f t="shared" si="24"/>
        <v>13</v>
      </c>
      <c r="E316">
        <v>1000</v>
      </c>
      <c r="F316">
        <v>49890</v>
      </c>
      <c r="G316">
        <f>workdata!B316</f>
        <v>0</v>
      </c>
      <c r="H316">
        <f t="shared" si="27"/>
        <v>0</v>
      </c>
      <c r="I316" s="217">
        <f>IFERROR(workdata!B316*1000*AUX!H316/(AUX!K316*50000),0)</f>
        <v>0</v>
      </c>
      <c r="J316" s="218">
        <f t="shared" si="28"/>
        <v>0</v>
      </c>
      <c r="K316" s="222">
        <f>AVERAGE(workdata!C316:F316)</f>
        <v>0</v>
      </c>
      <c r="L316" s="3">
        <f t="shared" si="29"/>
        <v>0</v>
      </c>
      <c r="M316" s="217">
        <f>IFERROR(IF(workdata!H316&gt;=0.75*MAX(workdata!$H316:$Y316),1,workdata!H316/MAX(workdata!$H316:$Y316)),0)*$H316</f>
        <v>0</v>
      </c>
      <c r="N316" s="217">
        <f>IFERROR(IF(workdata!I316&gt;=0.75*MAX(workdata!$H316:$Y316),1,workdata!I316/MAX(workdata!$H316:$Y316)),0)*$H316</f>
        <v>0</v>
      </c>
      <c r="O316" s="217">
        <f>IFERROR(IF(workdata!J316&gt;=0.75*MAX(workdata!$H316:$Y316),1,workdata!J316/MAX(workdata!$H316:$Y316)),0)*$H316</f>
        <v>0</v>
      </c>
      <c r="P316" s="217">
        <f>IFERROR(IF(workdata!K316&gt;=0.75*MAX(workdata!$H316:$Y316),1,workdata!K316/MAX(workdata!$H316:$Y316)),0)*$H316</f>
        <v>0</v>
      </c>
      <c r="Q316" s="217">
        <f>IFERROR(IF(workdata!L316&gt;=0.75*MAX(workdata!$H316:$Y316),1,workdata!L316/MAX(workdata!$H316:$Y316)),0)*$H316</f>
        <v>0</v>
      </c>
      <c r="R316" s="217">
        <f>IFERROR(IF(workdata!M316&gt;=0.75*MAX(workdata!$H316:$Y316),1,workdata!M316/MAX(workdata!$H316:$Y316)),0)*$H316</f>
        <v>0</v>
      </c>
      <c r="S316" s="217">
        <f>IFERROR(IF(workdata!N316&gt;=0.75*MAX(workdata!$H316:$Y316),1,workdata!N316/MAX(workdata!$H316:$Y316)),0)*$H316</f>
        <v>0</v>
      </c>
      <c r="T316" s="217">
        <f>IFERROR(IF(workdata!O316&gt;=0.75*MAX(workdata!$H316:$Y316),1,workdata!O316/MAX(workdata!$H316:$Y316)),0)*$H316</f>
        <v>0</v>
      </c>
      <c r="U316" s="217">
        <f>IFERROR(IF(workdata!P316&gt;=0.75*MAX(workdata!$H316:$Y316),1,workdata!P316/MAX(workdata!$H316:$Y316)),0)*$H316</f>
        <v>0</v>
      </c>
      <c r="V316" s="217">
        <f>IFERROR(IF(workdata!Q316&gt;=0.75*MAX(workdata!$H316:$Y316),1,workdata!Q316/MAX(workdata!$H316:$Y316)),0)*$H316</f>
        <v>0</v>
      </c>
      <c r="W316" s="217">
        <f>IFERROR(IF(workdata!R316&gt;=0.75*MAX(workdata!$H316:$Y316),1,workdata!R316/MAX(workdata!$H316:$Y316)),0)*$H316</f>
        <v>0</v>
      </c>
      <c r="X316" s="217">
        <f>IFERROR(IF(workdata!S316&gt;=0.75*MAX(workdata!$H316:$Y316),1,workdata!S316/MAX(workdata!$H316:$Y316)),0)*$H316</f>
        <v>0</v>
      </c>
      <c r="Y316" s="217">
        <f>IFERROR(IF(workdata!T316&gt;=0.75*MAX(workdata!$H316:$Y316),1,workdata!T316/MAX(workdata!$H316:$Y316)),0)*$H316</f>
        <v>0</v>
      </c>
      <c r="Z316" s="217">
        <f>IFERROR(IF(workdata!U316&gt;=0.75*MAX(workdata!$H316:$Y316),1,workdata!U316/MAX(workdata!$H316:$Y316)),0)*$H316</f>
        <v>0</v>
      </c>
      <c r="AA316" s="217">
        <f>IFERROR(IF(workdata!V316&gt;=0.75*MAX(workdata!$H316:$Y316),1,workdata!V316/MAX(workdata!$H316:$Y316)),0)*$H316</f>
        <v>0</v>
      </c>
      <c r="AB316" s="217">
        <f>IFERROR(IF(workdata!W316&gt;=0.75*MAX(workdata!$H316:$Y316),1,workdata!W316/MAX(workdata!$H316:$Y316)),0)*$H316</f>
        <v>0</v>
      </c>
      <c r="AC316" s="217">
        <f>IFERROR(IF(workdata!X316&gt;=0.75*MAX(workdata!$H316:$Y316),1,workdata!X316/MAX(workdata!$H316:$Y316)),0)*$H316</f>
        <v>0</v>
      </c>
      <c r="AD316" s="217">
        <f>IFERROR(IF(workdata!Y316&gt;=0.75*MAX(workdata!$H316:$Y316),1,workdata!Y316/MAX(workdata!$H316:$Y316)),0)*$H316</f>
        <v>0</v>
      </c>
    </row>
    <row r="317" spans="1:30" x14ac:dyDescent="0.25">
      <c r="A317" s="1">
        <f>workdata!A317</f>
        <v>45487</v>
      </c>
      <c r="B317">
        <f t="shared" si="25"/>
        <v>2024</v>
      </c>
      <c r="C317">
        <f t="shared" si="26"/>
        <v>7</v>
      </c>
      <c r="D317">
        <f t="shared" si="24"/>
        <v>14</v>
      </c>
      <c r="E317">
        <v>1000</v>
      </c>
      <c r="F317">
        <v>49890</v>
      </c>
      <c r="G317">
        <f>workdata!B317</f>
        <v>0</v>
      </c>
      <c r="H317">
        <f t="shared" si="27"/>
        <v>0</v>
      </c>
      <c r="I317" s="217">
        <f>IFERROR(workdata!B317*1000*AUX!H317/(AUX!K317*50000),0)</f>
        <v>0</v>
      </c>
      <c r="J317" s="218">
        <f t="shared" si="28"/>
        <v>0</v>
      </c>
      <c r="K317" s="222">
        <f>AVERAGE(workdata!C317:F317)</f>
        <v>0</v>
      </c>
      <c r="L317" s="3">
        <f t="shared" si="29"/>
        <v>0</v>
      </c>
      <c r="M317" s="217">
        <f>IFERROR(IF(workdata!H317&gt;=0.75*MAX(workdata!$H317:$Y317),1,workdata!H317/MAX(workdata!$H317:$Y317)),0)*$H317</f>
        <v>0</v>
      </c>
      <c r="N317" s="217">
        <f>IFERROR(IF(workdata!I317&gt;=0.75*MAX(workdata!$H317:$Y317),1,workdata!I317/MAX(workdata!$H317:$Y317)),0)*$H317</f>
        <v>0</v>
      </c>
      <c r="O317" s="217">
        <f>IFERROR(IF(workdata!J317&gt;=0.75*MAX(workdata!$H317:$Y317),1,workdata!J317/MAX(workdata!$H317:$Y317)),0)*$H317</f>
        <v>0</v>
      </c>
      <c r="P317" s="217">
        <f>IFERROR(IF(workdata!K317&gt;=0.75*MAX(workdata!$H317:$Y317),1,workdata!K317/MAX(workdata!$H317:$Y317)),0)*$H317</f>
        <v>0</v>
      </c>
      <c r="Q317" s="217">
        <f>IFERROR(IF(workdata!L317&gt;=0.75*MAX(workdata!$H317:$Y317),1,workdata!L317/MAX(workdata!$H317:$Y317)),0)*$H317</f>
        <v>0</v>
      </c>
      <c r="R317" s="217">
        <f>IFERROR(IF(workdata!M317&gt;=0.75*MAX(workdata!$H317:$Y317),1,workdata!M317/MAX(workdata!$H317:$Y317)),0)*$H317</f>
        <v>0</v>
      </c>
      <c r="S317" s="217">
        <f>IFERROR(IF(workdata!N317&gt;=0.75*MAX(workdata!$H317:$Y317),1,workdata!N317/MAX(workdata!$H317:$Y317)),0)*$H317</f>
        <v>0</v>
      </c>
      <c r="T317" s="217">
        <f>IFERROR(IF(workdata!O317&gt;=0.75*MAX(workdata!$H317:$Y317),1,workdata!O317/MAX(workdata!$H317:$Y317)),0)*$H317</f>
        <v>0</v>
      </c>
      <c r="U317" s="217">
        <f>IFERROR(IF(workdata!P317&gt;=0.75*MAX(workdata!$H317:$Y317),1,workdata!P317/MAX(workdata!$H317:$Y317)),0)*$H317</f>
        <v>0</v>
      </c>
      <c r="V317" s="217">
        <f>IFERROR(IF(workdata!Q317&gt;=0.75*MAX(workdata!$H317:$Y317),1,workdata!Q317/MAX(workdata!$H317:$Y317)),0)*$H317</f>
        <v>0</v>
      </c>
      <c r="W317" s="217">
        <f>IFERROR(IF(workdata!R317&gt;=0.75*MAX(workdata!$H317:$Y317),1,workdata!R317/MAX(workdata!$H317:$Y317)),0)*$H317</f>
        <v>0</v>
      </c>
      <c r="X317" s="217">
        <f>IFERROR(IF(workdata!S317&gt;=0.75*MAX(workdata!$H317:$Y317),1,workdata!S317/MAX(workdata!$H317:$Y317)),0)*$H317</f>
        <v>0</v>
      </c>
      <c r="Y317" s="217">
        <f>IFERROR(IF(workdata!T317&gt;=0.75*MAX(workdata!$H317:$Y317),1,workdata!T317/MAX(workdata!$H317:$Y317)),0)*$H317</f>
        <v>0</v>
      </c>
      <c r="Z317" s="217">
        <f>IFERROR(IF(workdata!U317&gt;=0.75*MAX(workdata!$H317:$Y317),1,workdata!U317/MAX(workdata!$H317:$Y317)),0)*$H317</f>
        <v>0</v>
      </c>
      <c r="AA317" s="217">
        <f>IFERROR(IF(workdata!V317&gt;=0.75*MAX(workdata!$H317:$Y317),1,workdata!V317/MAX(workdata!$H317:$Y317)),0)*$H317</f>
        <v>0</v>
      </c>
      <c r="AB317" s="217">
        <f>IFERROR(IF(workdata!W317&gt;=0.75*MAX(workdata!$H317:$Y317),1,workdata!W317/MAX(workdata!$H317:$Y317)),0)*$H317</f>
        <v>0</v>
      </c>
      <c r="AC317" s="217">
        <f>IFERROR(IF(workdata!X317&gt;=0.75*MAX(workdata!$H317:$Y317),1,workdata!X317/MAX(workdata!$H317:$Y317)),0)*$H317</f>
        <v>0</v>
      </c>
      <c r="AD317" s="217">
        <f>IFERROR(IF(workdata!Y317&gt;=0.75*MAX(workdata!$H317:$Y317),1,workdata!Y317/MAX(workdata!$H317:$Y317)),0)*$H317</f>
        <v>0</v>
      </c>
    </row>
    <row r="318" spans="1:30" x14ac:dyDescent="0.25">
      <c r="A318" s="1">
        <f>workdata!A318</f>
        <v>45487.041666666664</v>
      </c>
      <c r="B318">
        <f t="shared" si="25"/>
        <v>2024</v>
      </c>
      <c r="C318">
        <f t="shared" si="26"/>
        <v>7</v>
      </c>
      <c r="D318">
        <f t="shared" si="24"/>
        <v>14</v>
      </c>
      <c r="E318">
        <v>1000</v>
      </c>
      <c r="F318">
        <v>49890</v>
      </c>
      <c r="G318">
        <f>workdata!B318</f>
        <v>0</v>
      </c>
      <c r="H318">
        <f t="shared" si="27"/>
        <v>0</v>
      </c>
      <c r="I318" s="217">
        <f>IFERROR(workdata!B318*1000*AUX!H318/(AUX!K318*50000),0)</f>
        <v>0</v>
      </c>
      <c r="J318" s="218">
        <f t="shared" si="28"/>
        <v>0</v>
      </c>
      <c r="K318" s="222">
        <f>AVERAGE(workdata!C318:F318)</f>
        <v>0</v>
      </c>
      <c r="L318" s="3">
        <f t="shared" si="29"/>
        <v>0</v>
      </c>
      <c r="M318" s="217">
        <f>IFERROR(IF(workdata!H318&gt;=0.75*MAX(workdata!$H318:$Y318),1,workdata!H318/MAX(workdata!$H318:$Y318)),0)*$H318</f>
        <v>0</v>
      </c>
      <c r="N318" s="217">
        <f>IFERROR(IF(workdata!I318&gt;=0.75*MAX(workdata!$H318:$Y318),1,workdata!I318/MAX(workdata!$H318:$Y318)),0)*$H318</f>
        <v>0</v>
      </c>
      <c r="O318" s="217">
        <f>IFERROR(IF(workdata!J318&gt;=0.75*MAX(workdata!$H318:$Y318),1,workdata!J318/MAX(workdata!$H318:$Y318)),0)*$H318</f>
        <v>0</v>
      </c>
      <c r="P318" s="217">
        <f>IFERROR(IF(workdata!K318&gt;=0.75*MAX(workdata!$H318:$Y318),1,workdata!K318/MAX(workdata!$H318:$Y318)),0)*$H318</f>
        <v>0</v>
      </c>
      <c r="Q318" s="217">
        <f>IFERROR(IF(workdata!L318&gt;=0.75*MAX(workdata!$H318:$Y318),1,workdata!L318/MAX(workdata!$H318:$Y318)),0)*$H318</f>
        <v>0</v>
      </c>
      <c r="R318" s="217">
        <f>IFERROR(IF(workdata!M318&gt;=0.75*MAX(workdata!$H318:$Y318),1,workdata!M318/MAX(workdata!$H318:$Y318)),0)*$H318</f>
        <v>0</v>
      </c>
      <c r="S318" s="217">
        <f>IFERROR(IF(workdata!N318&gt;=0.75*MAX(workdata!$H318:$Y318),1,workdata!N318/MAX(workdata!$H318:$Y318)),0)*$H318</f>
        <v>0</v>
      </c>
      <c r="T318" s="217">
        <f>IFERROR(IF(workdata!O318&gt;=0.75*MAX(workdata!$H318:$Y318),1,workdata!O318/MAX(workdata!$H318:$Y318)),0)*$H318</f>
        <v>0</v>
      </c>
      <c r="U318" s="217">
        <f>IFERROR(IF(workdata!P318&gt;=0.75*MAX(workdata!$H318:$Y318),1,workdata!P318/MAX(workdata!$H318:$Y318)),0)*$H318</f>
        <v>0</v>
      </c>
      <c r="V318" s="217">
        <f>IFERROR(IF(workdata!Q318&gt;=0.75*MAX(workdata!$H318:$Y318),1,workdata!Q318/MAX(workdata!$H318:$Y318)),0)*$H318</f>
        <v>0</v>
      </c>
      <c r="W318" s="217">
        <f>IFERROR(IF(workdata!R318&gt;=0.75*MAX(workdata!$H318:$Y318),1,workdata!R318/MAX(workdata!$H318:$Y318)),0)*$H318</f>
        <v>0</v>
      </c>
      <c r="X318" s="217">
        <f>IFERROR(IF(workdata!S318&gt;=0.75*MAX(workdata!$H318:$Y318),1,workdata!S318/MAX(workdata!$H318:$Y318)),0)*$H318</f>
        <v>0</v>
      </c>
      <c r="Y318" s="217">
        <f>IFERROR(IF(workdata!T318&gt;=0.75*MAX(workdata!$H318:$Y318),1,workdata!T318/MAX(workdata!$H318:$Y318)),0)*$H318</f>
        <v>0</v>
      </c>
      <c r="Z318" s="217">
        <f>IFERROR(IF(workdata!U318&gt;=0.75*MAX(workdata!$H318:$Y318),1,workdata!U318/MAX(workdata!$H318:$Y318)),0)*$H318</f>
        <v>0</v>
      </c>
      <c r="AA318" s="217">
        <f>IFERROR(IF(workdata!V318&gt;=0.75*MAX(workdata!$H318:$Y318),1,workdata!V318/MAX(workdata!$H318:$Y318)),0)*$H318</f>
        <v>0</v>
      </c>
      <c r="AB318" s="217">
        <f>IFERROR(IF(workdata!W318&gt;=0.75*MAX(workdata!$H318:$Y318),1,workdata!W318/MAX(workdata!$H318:$Y318)),0)*$H318</f>
        <v>0</v>
      </c>
      <c r="AC318" s="217">
        <f>IFERROR(IF(workdata!X318&gt;=0.75*MAX(workdata!$H318:$Y318),1,workdata!X318/MAX(workdata!$H318:$Y318)),0)*$H318</f>
        <v>0</v>
      </c>
      <c r="AD318" s="217">
        <f>IFERROR(IF(workdata!Y318&gt;=0.75*MAX(workdata!$H318:$Y318),1,workdata!Y318/MAX(workdata!$H318:$Y318)),0)*$H318</f>
        <v>0</v>
      </c>
    </row>
    <row r="319" spans="1:30" x14ac:dyDescent="0.25">
      <c r="A319" s="1">
        <f>workdata!A319</f>
        <v>45487.083333333336</v>
      </c>
      <c r="B319">
        <f t="shared" si="25"/>
        <v>2024</v>
      </c>
      <c r="C319">
        <f t="shared" si="26"/>
        <v>7</v>
      </c>
      <c r="D319">
        <f t="shared" si="24"/>
        <v>14</v>
      </c>
      <c r="E319">
        <v>1000</v>
      </c>
      <c r="F319">
        <v>49890</v>
      </c>
      <c r="G319">
        <f>workdata!B319</f>
        <v>0</v>
      </c>
      <c r="H319">
        <f t="shared" si="27"/>
        <v>0</v>
      </c>
      <c r="I319" s="217">
        <f>IFERROR(workdata!B319*1000*AUX!H319/(AUX!K319*50000),0)</f>
        <v>0</v>
      </c>
      <c r="J319" s="218">
        <f t="shared" si="28"/>
        <v>0</v>
      </c>
      <c r="K319" s="222">
        <f>AVERAGE(workdata!C319:F319)</f>
        <v>0</v>
      </c>
      <c r="L319" s="3">
        <f t="shared" si="29"/>
        <v>0</v>
      </c>
      <c r="M319" s="217">
        <f>IFERROR(IF(workdata!H319&gt;=0.75*MAX(workdata!$H319:$Y319),1,workdata!H319/MAX(workdata!$H319:$Y319)),0)*$H319</f>
        <v>0</v>
      </c>
      <c r="N319" s="217">
        <f>IFERROR(IF(workdata!I319&gt;=0.75*MAX(workdata!$H319:$Y319),1,workdata!I319/MAX(workdata!$H319:$Y319)),0)*$H319</f>
        <v>0</v>
      </c>
      <c r="O319" s="217">
        <f>IFERROR(IF(workdata!J319&gt;=0.75*MAX(workdata!$H319:$Y319),1,workdata!J319/MAX(workdata!$H319:$Y319)),0)*$H319</f>
        <v>0</v>
      </c>
      <c r="P319" s="217">
        <f>IFERROR(IF(workdata!K319&gt;=0.75*MAX(workdata!$H319:$Y319),1,workdata!K319/MAX(workdata!$H319:$Y319)),0)*$H319</f>
        <v>0</v>
      </c>
      <c r="Q319" s="217">
        <f>IFERROR(IF(workdata!L319&gt;=0.75*MAX(workdata!$H319:$Y319),1,workdata!L319/MAX(workdata!$H319:$Y319)),0)*$H319</f>
        <v>0</v>
      </c>
      <c r="R319" s="217">
        <f>IFERROR(IF(workdata!M319&gt;=0.75*MAX(workdata!$H319:$Y319),1,workdata!M319/MAX(workdata!$H319:$Y319)),0)*$H319</f>
        <v>0</v>
      </c>
      <c r="S319" s="217">
        <f>IFERROR(IF(workdata!N319&gt;=0.75*MAX(workdata!$H319:$Y319),1,workdata!N319/MAX(workdata!$H319:$Y319)),0)*$H319</f>
        <v>0</v>
      </c>
      <c r="T319" s="217">
        <f>IFERROR(IF(workdata!O319&gt;=0.75*MAX(workdata!$H319:$Y319),1,workdata!O319/MAX(workdata!$H319:$Y319)),0)*$H319</f>
        <v>0</v>
      </c>
      <c r="U319" s="217">
        <f>IFERROR(IF(workdata!P319&gt;=0.75*MAX(workdata!$H319:$Y319),1,workdata!P319/MAX(workdata!$H319:$Y319)),0)*$H319</f>
        <v>0</v>
      </c>
      <c r="V319" s="217">
        <f>IFERROR(IF(workdata!Q319&gt;=0.75*MAX(workdata!$H319:$Y319),1,workdata!Q319/MAX(workdata!$H319:$Y319)),0)*$H319</f>
        <v>0</v>
      </c>
      <c r="W319" s="217">
        <f>IFERROR(IF(workdata!R319&gt;=0.75*MAX(workdata!$H319:$Y319),1,workdata!R319/MAX(workdata!$H319:$Y319)),0)*$H319</f>
        <v>0</v>
      </c>
      <c r="X319" s="217">
        <f>IFERROR(IF(workdata!S319&gt;=0.75*MAX(workdata!$H319:$Y319),1,workdata!S319/MAX(workdata!$H319:$Y319)),0)*$H319</f>
        <v>0</v>
      </c>
      <c r="Y319" s="217">
        <f>IFERROR(IF(workdata!T319&gt;=0.75*MAX(workdata!$H319:$Y319),1,workdata!T319/MAX(workdata!$H319:$Y319)),0)*$H319</f>
        <v>0</v>
      </c>
      <c r="Z319" s="217">
        <f>IFERROR(IF(workdata!U319&gt;=0.75*MAX(workdata!$H319:$Y319),1,workdata!U319/MAX(workdata!$H319:$Y319)),0)*$H319</f>
        <v>0</v>
      </c>
      <c r="AA319" s="217">
        <f>IFERROR(IF(workdata!V319&gt;=0.75*MAX(workdata!$H319:$Y319),1,workdata!V319/MAX(workdata!$H319:$Y319)),0)*$H319</f>
        <v>0</v>
      </c>
      <c r="AB319" s="217">
        <f>IFERROR(IF(workdata!W319&gt;=0.75*MAX(workdata!$H319:$Y319),1,workdata!W319/MAX(workdata!$H319:$Y319)),0)*$H319</f>
        <v>0</v>
      </c>
      <c r="AC319" s="217">
        <f>IFERROR(IF(workdata!X319&gt;=0.75*MAX(workdata!$H319:$Y319),1,workdata!X319/MAX(workdata!$H319:$Y319)),0)*$H319</f>
        <v>0</v>
      </c>
      <c r="AD319" s="217">
        <f>IFERROR(IF(workdata!Y319&gt;=0.75*MAX(workdata!$H319:$Y319),1,workdata!Y319/MAX(workdata!$H319:$Y319)),0)*$H319</f>
        <v>0</v>
      </c>
    </row>
    <row r="320" spans="1:30" x14ac:dyDescent="0.25">
      <c r="A320" s="1">
        <f>workdata!A320</f>
        <v>45487.125</v>
      </c>
      <c r="B320">
        <f t="shared" si="25"/>
        <v>2024</v>
      </c>
      <c r="C320">
        <f t="shared" si="26"/>
        <v>7</v>
      </c>
      <c r="D320">
        <f t="shared" si="24"/>
        <v>14</v>
      </c>
      <c r="E320">
        <v>1000</v>
      </c>
      <c r="F320">
        <v>49890</v>
      </c>
      <c r="G320">
        <f>workdata!B320</f>
        <v>0</v>
      </c>
      <c r="H320">
        <f t="shared" si="27"/>
        <v>0</v>
      </c>
      <c r="I320" s="217">
        <f>IFERROR(workdata!B320*1000*AUX!H320/(AUX!K320*50000),0)</f>
        <v>0</v>
      </c>
      <c r="J320" s="218">
        <f t="shared" si="28"/>
        <v>0</v>
      </c>
      <c r="K320" s="222">
        <f>AVERAGE(workdata!C320:F320)</f>
        <v>0</v>
      </c>
      <c r="L320" s="3">
        <f t="shared" si="29"/>
        <v>0</v>
      </c>
      <c r="M320" s="217">
        <f>IFERROR(IF(workdata!H320&gt;=0.75*MAX(workdata!$H320:$Y320),1,workdata!H320/MAX(workdata!$H320:$Y320)),0)*$H320</f>
        <v>0</v>
      </c>
      <c r="N320" s="217">
        <f>IFERROR(IF(workdata!I320&gt;=0.75*MAX(workdata!$H320:$Y320),1,workdata!I320/MAX(workdata!$H320:$Y320)),0)*$H320</f>
        <v>0</v>
      </c>
      <c r="O320" s="217">
        <f>IFERROR(IF(workdata!J320&gt;=0.75*MAX(workdata!$H320:$Y320),1,workdata!J320/MAX(workdata!$H320:$Y320)),0)*$H320</f>
        <v>0</v>
      </c>
      <c r="P320" s="217">
        <f>IFERROR(IF(workdata!K320&gt;=0.75*MAX(workdata!$H320:$Y320),1,workdata!K320/MAX(workdata!$H320:$Y320)),0)*$H320</f>
        <v>0</v>
      </c>
      <c r="Q320" s="217">
        <f>IFERROR(IF(workdata!L320&gt;=0.75*MAX(workdata!$H320:$Y320),1,workdata!L320/MAX(workdata!$H320:$Y320)),0)*$H320</f>
        <v>0</v>
      </c>
      <c r="R320" s="217">
        <f>IFERROR(IF(workdata!M320&gt;=0.75*MAX(workdata!$H320:$Y320),1,workdata!M320/MAX(workdata!$H320:$Y320)),0)*$H320</f>
        <v>0</v>
      </c>
      <c r="S320" s="217">
        <f>IFERROR(IF(workdata!N320&gt;=0.75*MAX(workdata!$H320:$Y320),1,workdata!N320/MAX(workdata!$H320:$Y320)),0)*$H320</f>
        <v>0</v>
      </c>
      <c r="T320" s="217">
        <f>IFERROR(IF(workdata!O320&gt;=0.75*MAX(workdata!$H320:$Y320),1,workdata!O320/MAX(workdata!$H320:$Y320)),0)*$H320</f>
        <v>0</v>
      </c>
      <c r="U320" s="217">
        <f>IFERROR(IF(workdata!P320&gt;=0.75*MAX(workdata!$H320:$Y320),1,workdata!P320/MAX(workdata!$H320:$Y320)),0)*$H320</f>
        <v>0</v>
      </c>
      <c r="V320" s="217">
        <f>IFERROR(IF(workdata!Q320&gt;=0.75*MAX(workdata!$H320:$Y320),1,workdata!Q320/MAX(workdata!$H320:$Y320)),0)*$H320</f>
        <v>0</v>
      </c>
      <c r="W320" s="217">
        <f>IFERROR(IF(workdata!R320&gt;=0.75*MAX(workdata!$H320:$Y320),1,workdata!R320/MAX(workdata!$H320:$Y320)),0)*$H320</f>
        <v>0</v>
      </c>
      <c r="X320" s="217">
        <f>IFERROR(IF(workdata!S320&gt;=0.75*MAX(workdata!$H320:$Y320),1,workdata!S320/MAX(workdata!$H320:$Y320)),0)*$H320</f>
        <v>0</v>
      </c>
      <c r="Y320" s="217">
        <f>IFERROR(IF(workdata!T320&gt;=0.75*MAX(workdata!$H320:$Y320),1,workdata!T320/MAX(workdata!$H320:$Y320)),0)*$H320</f>
        <v>0</v>
      </c>
      <c r="Z320" s="217">
        <f>IFERROR(IF(workdata!U320&gt;=0.75*MAX(workdata!$H320:$Y320),1,workdata!U320/MAX(workdata!$H320:$Y320)),0)*$H320</f>
        <v>0</v>
      </c>
      <c r="AA320" s="217">
        <f>IFERROR(IF(workdata!V320&gt;=0.75*MAX(workdata!$H320:$Y320),1,workdata!V320/MAX(workdata!$H320:$Y320)),0)*$H320</f>
        <v>0</v>
      </c>
      <c r="AB320" s="217">
        <f>IFERROR(IF(workdata!W320&gt;=0.75*MAX(workdata!$H320:$Y320),1,workdata!W320/MAX(workdata!$H320:$Y320)),0)*$H320</f>
        <v>0</v>
      </c>
      <c r="AC320" s="217">
        <f>IFERROR(IF(workdata!X320&gt;=0.75*MAX(workdata!$H320:$Y320),1,workdata!X320/MAX(workdata!$H320:$Y320)),0)*$H320</f>
        <v>0</v>
      </c>
      <c r="AD320" s="217">
        <f>IFERROR(IF(workdata!Y320&gt;=0.75*MAX(workdata!$H320:$Y320),1,workdata!Y320/MAX(workdata!$H320:$Y320)),0)*$H320</f>
        <v>0</v>
      </c>
    </row>
    <row r="321" spans="1:30" x14ac:dyDescent="0.25">
      <c r="A321" s="1">
        <f>workdata!A321</f>
        <v>45487.166666666664</v>
      </c>
      <c r="B321">
        <f t="shared" si="25"/>
        <v>2024</v>
      </c>
      <c r="C321">
        <f t="shared" si="26"/>
        <v>7</v>
      </c>
      <c r="D321">
        <f t="shared" si="24"/>
        <v>14</v>
      </c>
      <c r="E321">
        <v>1000</v>
      </c>
      <c r="F321">
        <v>49890</v>
      </c>
      <c r="G321">
        <f>workdata!B321</f>
        <v>0</v>
      </c>
      <c r="H321">
        <f t="shared" si="27"/>
        <v>0</v>
      </c>
      <c r="I321" s="217">
        <f>IFERROR(workdata!B321*1000*AUX!H321/(AUX!K321*50000),0)</f>
        <v>0</v>
      </c>
      <c r="J321" s="218">
        <f t="shared" si="28"/>
        <v>0</v>
      </c>
      <c r="K321" s="222">
        <f>AVERAGE(workdata!C321:F321)</f>
        <v>0</v>
      </c>
      <c r="L321" s="3">
        <f t="shared" si="29"/>
        <v>0</v>
      </c>
      <c r="M321" s="217">
        <f>IFERROR(IF(workdata!H321&gt;=0.75*MAX(workdata!$H321:$Y321),1,workdata!H321/MAX(workdata!$H321:$Y321)),0)*$H321</f>
        <v>0</v>
      </c>
      <c r="N321" s="217">
        <f>IFERROR(IF(workdata!I321&gt;=0.75*MAX(workdata!$H321:$Y321),1,workdata!I321/MAX(workdata!$H321:$Y321)),0)*$H321</f>
        <v>0</v>
      </c>
      <c r="O321" s="217">
        <f>IFERROR(IF(workdata!J321&gt;=0.75*MAX(workdata!$H321:$Y321),1,workdata!J321/MAX(workdata!$H321:$Y321)),0)*$H321</f>
        <v>0</v>
      </c>
      <c r="P321" s="217">
        <f>IFERROR(IF(workdata!K321&gt;=0.75*MAX(workdata!$H321:$Y321),1,workdata!K321/MAX(workdata!$H321:$Y321)),0)*$H321</f>
        <v>0</v>
      </c>
      <c r="Q321" s="217">
        <f>IFERROR(IF(workdata!L321&gt;=0.75*MAX(workdata!$H321:$Y321),1,workdata!L321/MAX(workdata!$H321:$Y321)),0)*$H321</f>
        <v>0</v>
      </c>
      <c r="R321" s="217">
        <f>IFERROR(IF(workdata!M321&gt;=0.75*MAX(workdata!$H321:$Y321),1,workdata!M321/MAX(workdata!$H321:$Y321)),0)*$H321</f>
        <v>0</v>
      </c>
      <c r="S321" s="217">
        <f>IFERROR(IF(workdata!N321&gt;=0.75*MAX(workdata!$H321:$Y321),1,workdata!N321/MAX(workdata!$H321:$Y321)),0)*$H321</f>
        <v>0</v>
      </c>
      <c r="T321" s="217">
        <f>IFERROR(IF(workdata!O321&gt;=0.75*MAX(workdata!$H321:$Y321),1,workdata!O321/MAX(workdata!$H321:$Y321)),0)*$H321</f>
        <v>0</v>
      </c>
      <c r="U321" s="217">
        <f>IFERROR(IF(workdata!P321&gt;=0.75*MAX(workdata!$H321:$Y321),1,workdata!P321/MAX(workdata!$H321:$Y321)),0)*$H321</f>
        <v>0</v>
      </c>
      <c r="V321" s="217">
        <f>IFERROR(IF(workdata!Q321&gt;=0.75*MAX(workdata!$H321:$Y321),1,workdata!Q321/MAX(workdata!$H321:$Y321)),0)*$H321</f>
        <v>0</v>
      </c>
      <c r="W321" s="217">
        <f>IFERROR(IF(workdata!R321&gt;=0.75*MAX(workdata!$H321:$Y321),1,workdata!R321/MAX(workdata!$H321:$Y321)),0)*$H321</f>
        <v>0</v>
      </c>
      <c r="X321" s="217">
        <f>IFERROR(IF(workdata!S321&gt;=0.75*MAX(workdata!$H321:$Y321),1,workdata!S321/MAX(workdata!$H321:$Y321)),0)*$H321</f>
        <v>0</v>
      </c>
      <c r="Y321" s="217">
        <f>IFERROR(IF(workdata!T321&gt;=0.75*MAX(workdata!$H321:$Y321),1,workdata!T321/MAX(workdata!$H321:$Y321)),0)*$H321</f>
        <v>0</v>
      </c>
      <c r="Z321" s="217">
        <f>IFERROR(IF(workdata!U321&gt;=0.75*MAX(workdata!$H321:$Y321),1,workdata!U321/MAX(workdata!$H321:$Y321)),0)*$H321</f>
        <v>0</v>
      </c>
      <c r="AA321" s="217">
        <f>IFERROR(IF(workdata!V321&gt;=0.75*MAX(workdata!$H321:$Y321),1,workdata!V321/MAX(workdata!$H321:$Y321)),0)*$H321</f>
        <v>0</v>
      </c>
      <c r="AB321" s="217">
        <f>IFERROR(IF(workdata!W321&gt;=0.75*MAX(workdata!$H321:$Y321),1,workdata!W321/MAX(workdata!$H321:$Y321)),0)*$H321</f>
        <v>0</v>
      </c>
      <c r="AC321" s="217">
        <f>IFERROR(IF(workdata!X321&gt;=0.75*MAX(workdata!$H321:$Y321),1,workdata!X321/MAX(workdata!$H321:$Y321)),0)*$H321</f>
        <v>0</v>
      </c>
      <c r="AD321" s="217">
        <f>IFERROR(IF(workdata!Y321&gt;=0.75*MAX(workdata!$H321:$Y321),1,workdata!Y321/MAX(workdata!$H321:$Y321)),0)*$H321</f>
        <v>0</v>
      </c>
    </row>
    <row r="322" spans="1:30" x14ac:dyDescent="0.25">
      <c r="A322" s="1">
        <f>workdata!A322</f>
        <v>45487.208333333336</v>
      </c>
      <c r="B322">
        <f t="shared" si="25"/>
        <v>2024</v>
      </c>
      <c r="C322">
        <f t="shared" si="26"/>
        <v>7</v>
      </c>
      <c r="D322">
        <f t="shared" si="24"/>
        <v>14</v>
      </c>
      <c r="E322">
        <v>1000</v>
      </c>
      <c r="F322">
        <v>49890</v>
      </c>
      <c r="G322">
        <f>workdata!B322</f>
        <v>0</v>
      </c>
      <c r="H322">
        <f t="shared" si="27"/>
        <v>0</v>
      </c>
      <c r="I322" s="217">
        <f>IFERROR(workdata!B322*1000*AUX!H322/(AUX!K322*50000),0)</f>
        <v>0</v>
      </c>
      <c r="J322" s="218">
        <f t="shared" si="28"/>
        <v>0</v>
      </c>
      <c r="K322" s="222">
        <f>AVERAGE(workdata!C322:F322)</f>
        <v>0</v>
      </c>
      <c r="L322" s="3">
        <f t="shared" si="29"/>
        <v>0</v>
      </c>
      <c r="M322" s="217">
        <f>IFERROR(IF(workdata!H322&gt;=0.75*MAX(workdata!$H322:$Y322),1,workdata!H322/MAX(workdata!$H322:$Y322)),0)*$H322</f>
        <v>0</v>
      </c>
      <c r="N322" s="217">
        <f>IFERROR(IF(workdata!I322&gt;=0.75*MAX(workdata!$H322:$Y322),1,workdata!I322/MAX(workdata!$H322:$Y322)),0)*$H322</f>
        <v>0</v>
      </c>
      <c r="O322" s="217">
        <f>IFERROR(IF(workdata!J322&gt;=0.75*MAX(workdata!$H322:$Y322),1,workdata!J322/MAX(workdata!$H322:$Y322)),0)*$H322</f>
        <v>0</v>
      </c>
      <c r="P322" s="217">
        <f>IFERROR(IF(workdata!K322&gt;=0.75*MAX(workdata!$H322:$Y322),1,workdata!K322/MAX(workdata!$H322:$Y322)),0)*$H322</f>
        <v>0</v>
      </c>
      <c r="Q322" s="217">
        <f>IFERROR(IF(workdata!L322&gt;=0.75*MAX(workdata!$H322:$Y322),1,workdata!L322/MAX(workdata!$H322:$Y322)),0)*$H322</f>
        <v>0</v>
      </c>
      <c r="R322" s="217">
        <f>IFERROR(IF(workdata!M322&gt;=0.75*MAX(workdata!$H322:$Y322),1,workdata!M322/MAX(workdata!$H322:$Y322)),0)*$H322</f>
        <v>0</v>
      </c>
      <c r="S322" s="217">
        <f>IFERROR(IF(workdata!N322&gt;=0.75*MAX(workdata!$H322:$Y322),1,workdata!N322/MAX(workdata!$H322:$Y322)),0)*$H322</f>
        <v>0</v>
      </c>
      <c r="T322" s="217">
        <f>IFERROR(IF(workdata!O322&gt;=0.75*MAX(workdata!$H322:$Y322),1,workdata!O322/MAX(workdata!$H322:$Y322)),0)*$H322</f>
        <v>0</v>
      </c>
      <c r="U322" s="217">
        <f>IFERROR(IF(workdata!P322&gt;=0.75*MAX(workdata!$H322:$Y322),1,workdata!P322/MAX(workdata!$H322:$Y322)),0)*$H322</f>
        <v>0</v>
      </c>
      <c r="V322" s="217">
        <f>IFERROR(IF(workdata!Q322&gt;=0.75*MAX(workdata!$H322:$Y322),1,workdata!Q322/MAX(workdata!$H322:$Y322)),0)*$H322</f>
        <v>0</v>
      </c>
      <c r="W322" s="217">
        <f>IFERROR(IF(workdata!R322&gt;=0.75*MAX(workdata!$H322:$Y322),1,workdata!R322/MAX(workdata!$H322:$Y322)),0)*$H322</f>
        <v>0</v>
      </c>
      <c r="X322" s="217">
        <f>IFERROR(IF(workdata!S322&gt;=0.75*MAX(workdata!$H322:$Y322),1,workdata!S322/MAX(workdata!$H322:$Y322)),0)*$H322</f>
        <v>0</v>
      </c>
      <c r="Y322" s="217">
        <f>IFERROR(IF(workdata!T322&gt;=0.75*MAX(workdata!$H322:$Y322),1,workdata!T322/MAX(workdata!$H322:$Y322)),0)*$H322</f>
        <v>0</v>
      </c>
      <c r="Z322" s="217">
        <f>IFERROR(IF(workdata!U322&gt;=0.75*MAX(workdata!$H322:$Y322),1,workdata!U322/MAX(workdata!$H322:$Y322)),0)*$H322</f>
        <v>0</v>
      </c>
      <c r="AA322" s="217">
        <f>IFERROR(IF(workdata!V322&gt;=0.75*MAX(workdata!$H322:$Y322),1,workdata!V322/MAX(workdata!$H322:$Y322)),0)*$H322</f>
        <v>0</v>
      </c>
      <c r="AB322" s="217">
        <f>IFERROR(IF(workdata!W322&gt;=0.75*MAX(workdata!$H322:$Y322),1,workdata!W322/MAX(workdata!$H322:$Y322)),0)*$H322</f>
        <v>0</v>
      </c>
      <c r="AC322" s="217">
        <f>IFERROR(IF(workdata!X322&gt;=0.75*MAX(workdata!$H322:$Y322),1,workdata!X322/MAX(workdata!$H322:$Y322)),0)*$H322</f>
        <v>0</v>
      </c>
      <c r="AD322" s="217">
        <f>IFERROR(IF(workdata!Y322&gt;=0.75*MAX(workdata!$H322:$Y322),1,workdata!Y322/MAX(workdata!$H322:$Y322)),0)*$H322</f>
        <v>0</v>
      </c>
    </row>
    <row r="323" spans="1:30" x14ac:dyDescent="0.25">
      <c r="A323" s="1">
        <f>workdata!A323</f>
        <v>45487.25</v>
      </c>
      <c r="B323">
        <f t="shared" si="25"/>
        <v>2024</v>
      </c>
      <c r="C323">
        <f t="shared" si="26"/>
        <v>7</v>
      </c>
      <c r="D323">
        <f t="shared" si="24"/>
        <v>14</v>
      </c>
      <c r="E323">
        <v>1000</v>
      </c>
      <c r="F323">
        <v>49890</v>
      </c>
      <c r="G323">
        <f>workdata!B323</f>
        <v>0</v>
      </c>
      <c r="H323">
        <f t="shared" si="27"/>
        <v>0</v>
      </c>
      <c r="I323" s="217">
        <f>IFERROR(workdata!B323*1000*AUX!H323/(AUX!K323*50000),0)</f>
        <v>0</v>
      </c>
      <c r="J323" s="218">
        <f t="shared" si="28"/>
        <v>0</v>
      </c>
      <c r="K323" s="222">
        <f>AVERAGE(workdata!C323:F323)</f>
        <v>0</v>
      </c>
      <c r="L323" s="3">
        <f t="shared" si="29"/>
        <v>0</v>
      </c>
      <c r="M323" s="217">
        <f>IFERROR(IF(workdata!H323&gt;=0.75*MAX(workdata!$H323:$Y323),1,workdata!H323/MAX(workdata!$H323:$Y323)),0)*$H323</f>
        <v>0</v>
      </c>
      <c r="N323" s="217">
        <f>IFERROR(IF(workdata!I323&gt;=0.75*MAX(workdata!$H323:$Y323),1,workdata!I323/MAX(workdata!$H323:$Y323)),0)*$H323</f>
        <v>0</v>
      </c>
      <c r="O323" s="217">
        <f>IFERROR(IF(workdata!J323&gt;=0.75*MAX(workdata!$H323:$Y323),1,workdata!J323/MAX(workdata!$H323:$Y323)),0)*$H323</f>
        <v>0</v>
      </c>
      <c r="P323" s="217">
        <f>IFERROR(IF(workdata!K323&gt;=0.75*MAX(workdata!$H323:$Y323),1,workdata!K323/MAX(workdata!$H323:$Y323)),0)*$H323</f>
        <v>0</v>
      </c>
      <c r="Q323" s="217">
        <f>IFERROR(IF(workdata!L323&gt;=0.75*MAX(workdata!$H323:$Y323),1,workdata!L323/MAX(workdata!$H323:$Y323)),0)*$H323</f>
        <v>0</v>
      </c>
      <c r="R323" s="217">
        <f>IFERROR(IF(workdata!M323&gt;=0.75*MAX(workdata!$H323:$Y323),1,workdata!M323/MAX(workdata!$H323:$Y323)),0)*$H323</f>
        <v>0</v>
      </c>
      <c r="S323" s="217">
        <f>IFERROR(IF(workdata!N323&gt;=0.75*MAX(workdata!$H323:$Y323),1,workdata!N323/MAX(workdata!$H323:$Y323)),0)*$H323</f>
        <v>0</v>
      </c>
      <c r="T323" s="217">
        <f>IFERROR(IF(workdata!O323&gt;=0.75*MAX(workdata!$H323:$Y323),1,workdata!O323/MAX(workdata!$H323:$Y323)),0)*$H323</f>
        <v>0</v>
      </c>
      <c r="U323" s="217">
        <f>IFERROR(IF(workdata!P323&gt;=0.75*MAX(workdata!$H323:$Y323),1,workdata!P323/MAX(workdata!$H323:$Y323)),0)*$H323</f>
        <v>0</v>
      </c>
      <c r="V323" s="217">
        <f>IFERROR(IF(workdata!Q323&gt;=0.75*MAX(workdata!$H323:$Y323),1,workdata!Q323/MAX(workdata!$H323:$Y323)),0)*$H323</f>
        <v>0</v>
      </c>
      <c r="W323" s="217">
        <f>IFERROR(IF(workdata!R323&gt;=0.75*MAX(workdata!$H323:$Y323),1,workdata!R323/MAX(workdata!$H323:$Y323)),0)*$H323</f>
        <v>0</v>
      </c>
      <c r="X323" s="217">
        <f>IFERROR(IF(workdata!S323&gt;=0.75*MAX(workdata!$H323:$Y323),1,workdata!S323/MAX(workdata!$H323:$Y323)),0)*$H323</f>
        <v>0</v>
      </c>
      <c r="Y323" s="217">
        <f>IFERROR(IF(workdata!T323&gt;=0.75*MAX(workdata!$H323:$Y323),1,workdata!T323/MAX(workdata!$H323:$Y323)),0)*$H323</f>
        <v>0</v>
      </c>
      <c r="Z323" s="217">
        <f>IFERROR(IF(workdata!U323&gt;=0.75*MAX(workdata!$H323:$Y323),1,workdata!U323/MAX(workdata!$H323:$Y323)),0)*$H323</f>
        <v>0</v>
      </c>
      <c r="AA323" s="217">
        <f>IFERROR(IF(workdata!V323&gt;=0.75*MAX(workdata!$H323:$Y323),1,workdata!V323/MAX(workdata!$H323:$Y323)),0)*$H323</f>
        <v>0</v>
      </c>
      <c r="AB323" s="217">
        <f>IFERROR(IF(workdata!W323&gt;=0.75*MAX(workdata!$H323:$Y323),1,workdata!W323/MAX(workdata!$H323:$Y323)),0)*$H323</f>
        <v>0</v>
      </c>
      <c r="AC323" s="217">
        <f>IFERROR(IF(workdata!X323&gt;=0.75*MAX(workdata!$H323:$Y323),1,workdata!X323/MAX(workdata!$H323:$Y323)),0)*$H323</f>
        <v>0</v>
      </c>
      <c r="AD323" s="217">
        <f>IFERROR(IF(workdata!Y323&gt;=0.75*MAX(workdata!$H323:$Y323),1,workdata!Y323/MAX(workdata!$H323:$Y323)),0)*$H323</f>
        <v>0</v>
      </c>
    </row>
    <row r="324" spans="1:30" x14ac:dyDescent="0.25">
      <c r="A324" s="1">
        <f>workdata!A324</f>
        <v>45487.291666666664</v>
      </c>
      <c r="B324">
        <f t="shared" si="25"/>
        <v>2024</v>
      </c>
      <c r="C324">
        <f t="shared" si="26"/>
        <v>7</v>
      </c>
      <c r="D324">
        <f t="shared" si="24"/>
        <v>14</v>
      </c>
      <c r="E324">
        <v>1000</v>
      </c>
      <c r="F324">
        <v>49890</v>
      </c>
      <c r="G324">
        <f>workdata!B324</f>
        <v>600</v>
      </c>
      <c r="H324">
        <f t="shared" si="27"/>
        <v>0</v>
      </c>
      <c r="I324" s="217">
        <f>IFERROR(workdata!B324*1000*AUX!H324/(AUX!K324*50000),0)</f>
        <v>0</v>
      </c>
      <c r="J324" s="218">
        <f t="shared" si="28"/>
        <v>0</v>
      </c>
      <c r="K324" s="222">
        <f>AVERAGE(workdata!C324:F324)</f>
        <v>17.829000000000001</v>
      </c>
      <c r="L324" s="3">
        <f t="shared" si="29"/>
        <v>0</v>
      </c>
      <c r="M324" s="217">
        <f>IFERROR(IF(workdata!H324&gt;=0.75*MAX(workdata!$H324:$Y324),1,workdata!H324/MAX(workdata!$H324:$Y324)),0)*$H324</f>
        <v>0</v>
      </c>
      <c r="N324" s="217">
        <f>IFERROR(IF(workdata!I324&gt;=0.75*MAX(workdata!$H324:$Y324),1,workdata!I324/MAX(workdata!$H324:$Y324)),0)*$H324</f>
        <v>0</v>
      </c>
      <c r="O324" s="217">
        <f>IFERROR(IF(workdata!J324&gt;=0.75*MAX(workdata!$H324:$Y324),1,workdata!J324/MAX(workdata!$H324:$Y324)),0)*$H324</f>
        <v>0</v>
      </c>
      <c r="P324" s="217">
        <f>IFERROR(IF(workdata!K324&gt;=0.75*MAX(workdata!$H324:$Y324),1,workdata!K324/MAX(workdata!$H324:$Y324)),0)*$H324</f>
        <v>0</v>
      </c>
      <c r="Q324" s="217">
        <f>IFERROR(IF(workdata!L324&gt;=0.75*MAX(workdata!$H324:$Y324),1,workdata!L324/MAX(workdata!$H324:$Y324)),0)*$H324</f>
        <v>0</v>
      </c>
      <c r="R324" s="217">
        <f>IFERROR(IF(workdata!M324&gt;=0.75*MAX(workdata!$H324:$Y324),1,workdata!M324/MAX(workdata!$H324:$Y324)),0)*$H324</f>
        <v>0</v>
      </c>
      <c r="S324" s="217">
        <f>IFERROR(IF(workdata!N324&gt;=0.75*MAX(workdata!$H324:$Y324),1,workdata!N324/MAX(workdata!$H324:$Y324)),0)*$H324</f>
        <v>0</v>
      </c>
      <c r="T324" s="217">
        <f>IFERROR(IF(workdata!O324&gt;=0.75*MAX(workdata!$H324:$Y324),1,workdata!O324/MAX(workdata!$H324:$Y324)),0)*$H324</f>
        <v>0</v>
      </c>
      <c r="U324" s="217">
        <f>IFERROR(IF(workdata!P324&gt;=0.75*MAX(workdata!$H324:$Y324),1,workdata!P324/MAX(workdata!$H324:$Y324)),0)*$H324</f>
        <v>0</v>
      </c>
      <c r="V324" s="217">
        <f>IFERROR(IF(workdata!Q324&gt;=0.75*MAX(workdata!$H324:$Y324),1,workdata!Q324/MAX(workdata!$H324:$Y324)),0)*$H324</f>
        <v>0</v>
      </c>
      <c r="W324" s="217">
        <f>IFERROR(IF(workdata!R324&gt;=0.75*MAX(workdata!$H324:$Y324),1,workdata!R324/MAX(workdata!$H324:$Y324)),0)*$H324</f>
        <v>0</v>
      </c>
      <c r="X324" s="217">
        <f>IFERROR(IF(workdata!S324&gt;=0.75*MAX(workdata!$H324:$Y324),1,workdata!S324/MAX(workdata!$H324:$Y324)),0)*$H324</f>
        <v>0</v>
      </c>
      <c r="Y324" s="217">
        <f>IFERROR(IF(workdata!T324&gt;=0.75*MAX(workdata!$H324:$Y324),1,workdata!T324/MAX(workdata!$H324:$Y324)),0)*$H324</f>
        <v>0</v>
      </c>
      <c r="Z324" s="217">
        <f>IFERROR(IF(workdata!U324&gt;=0.75*MAX(workdata!$H324:$Y324),1,workdata!U324/MAX(workdata!$H324:$Y324)),0)*$H324</f>
        <v>0</v>
      </c>
      <c r="AA324" s="217">
        <f>IFERROR(IF(workdata!V324&gt;=0.75*MAX(workdata!$H324:$Y324),1,workdata!V324/MAX(workdata!$H324:$Y324)),0)*$H324</f>
        <v>0</v>
      </c>
      <c r="AB324" s="217">
        <f>IFERROR(IF(workdata!W324&gt;=0.75*MAX(workdata!$H324:$Y324),1,workdata!W324/MAX(workdata!$H324:$Y324)),0)*$H324</f>
        <v>0</v>
      </c>
      <c r="AC324" s="217">
        <f>IFERROR(IF(workdata!X324&gt;=0.75*MAX(workdata!$H324:$Y324),1,workdata!X324/MAX(workdata!$H324:$Y324)),0)*$H324</f>
        <v>0</v>
      </c>
      <c r="AD324" s="217">
        <f>IFERROR(IF(workdata!Y324&gt;=0.75*MAX(workdata!$H324:$Y324),1,workdata!Y324/MAX(workdata!$H324:$Y324)),0)*$H324</f>
        <v>0</v>
      </c>
    </row>
    <row r="325" spans="1:30" x14ac:dyDescent="0.25">
      <c r="A325" s="1">
        <f>workdata!A325</f>
        <v>45487.333333333336</v>
      </c>
      <c r="B325">
        <f t="shared" si="25"/>
        <v>2024</v>
      </c>
      <c r="C325">
        <f t="shared" si="26"/>
        <v>7</v>
      </c>
      <c r="D325">
        <f t="shared" ref="D325:D388" si="30">DAY(A325)</f>
        <v>14</v>
      </c>
      <c r="E325">
        <v>1000</v>
      </c>
      <c r="F325">
        <v>49890</v>
      </c>
      <c r="G325">
        <f>workdata!B325</f>
        <v>12358</v>
      </c>
      <c r="H325">
        <f t="shared" si="27"/>
        <v>1</v>
      </c>
      <c r="I325" s="217">
        <f>IFERROR(workdata!B325*1000*AUX!H325/(AUX!K325*50000),0)</f>
        <v>0.87021734308378618</v>
      </c>
      <c r="J325" s="218">
        <f t="shared" si="28"/>
        <v>1</v>
      </c>
      <c r="K325" s="222">
        <f>AVERAGE(workdata!C325:F325)</f>
        <v>284.02099999999996</v>
      </c>
      <c r="L325" s="3">
        <f t="shared" si="29"/>
        <v>247.16</v>
      </c>
      <c r="M325" s="217">
        <f>IFERROR(IF(workdata!H325&gt;=0.75*MAX(workdata!$H325:$Y325),1,workdata!H325/MAX(workdata!$H325:$Y325)),0)*$H325</f>
        <v>1</v>
      </c>
      <c r="N325" s="217">
        <f>IFERROR(IF(workdata!I325&gt;=0.75*MAX(workdata!$H325:$Y325),1,workdata!I325/MAX(workdata!$H325:$Y325)),0)*$H325</f>
        <v>1</v>
      </c>
      <c r="O325" s="217">
        <f>IFERROR(IF(workdata!J325&gt;=0.75*MAX(workdata!$H325:$Y325),1,workdata!J325/MAX(workdata!$H325:$Y325)),0)*$H325</f>
        <v>1</v>
      </c>
      <c r="P325" s="217">
        <f>IFERROR(IF(workdata!K325&gt;=0.75*MAX(workdata!$H325:$Y325),1,workdata!K325/MAX(workdata!$H325:$Y325)),0)*$H325</f>
        <v>1</v>
      </c>
      <c r="Q325" s="217">
        <f>IFERROR(IF(workdata!L325&gt;=0.75*MAX(workdata!$H325:$Y325),1,workdata!L325/MAX(workdata!$H325:$Y325)),0)*$H325</f>
        <v>1</v>
      </c>
      <c r="R325" s="217">
        <f>IFERROR(IF(workdata!M325&gt;=0.75*MAX(workdata!$H325:$Y325),1,workdata!M325/MAX(workdata!$H325:$Y325)),0)*$H325</f>
        <v>1</v>
      </c>
      <c r="S325" s="217">
        <f>IFERROR(IF(workdata!N325&gt;=0.75*MAX(workdata!$H325:$Y325),1,workdata!N325/MAX(workdata!$H325:$Y325)),0)*$H325</f>
        <v>1</v>
      </c>
      <c r="T325" s="217">
        <f>IFERROR(IF(workdata!O325&gt;=0.75*MAX(workdata!$H325:$Y325),1,workdata!O325/MAX(workdata!$H325:$Y325)),0)*$H325</f>
        <v>1</v>
      </c>
      <c r="U325" s="217">
        <f>IFERROR(IF(workdata!P325&gt;=0.75*MAX(workdata!$H325:$Y325),1,workdata!P325/MAX(workdata!$H325:$Y325)),0)*$H325</f>
        <v>1</v>
      </c>
      <c r="V325" s="217">
        <f>IFERROR(IF(workdata!Q325&gt;=0.75*MAX(workdata!$H325:$Y325),1,workdata!Q325/MAX(workdata!$H325:$Y325)),0)*$H325</f>
        <v>1</v>
      </c>
      <c r="W325" s="217">
        <f>IFERROR(IF(workdata!R325&gt;=0.75*MAX(workdata!$H325:$Y325),1,workdata!R325/MAX(workdata!$H325:$Y325)),0)*$H325</f>
        <v>1</v>
      </c>
      <c r="X325" s="217">
        <f>IFERROR(IF(workdata!S325&gt;=0.75*MAX(workdata!$H325:$Y325),1,workdata!S325/MAX(workdata!$H325:$Y325)),0)*$H325</f>
        <v>1</v>
      </c>
      <c r="Y325" s="217">
        <f>IFERROR(IF(workdata!T325&gt;=0.75*MAX(workdata!$H325:$Y325),1,workdata!T325/MAX(workdata!$H325:$Y325)),0)*$H325</f>
        <v>1</v>
      </c>
      <c r="Z325" s="217">
        <f>IFERROR(IF(workdata!U325&gt;=0.75*MAX(workdata!$H325:$Y325),1,workdata!U325/MAX(workdata!$H325:$Y325)),0)*$H325</f>
        <v>1</v>
      </c>
      <c r="AA325" s="217">
        <f>IFERROR(IF(workdata!V325&gt;=0.75*MAX(workdata!$H325:$Y325),1,workdata!V325/MAX(workdata!$H325:$Y325)),0)*$H325</f>
        <v>1</v>
      </c>
      <c r="AB325" s="217">
        <f>IFERROR(IF(workdata!W325&gt;=0.75*MAX(workdata!$H325:$Y325),1,workdata!W325/MAX(workdata!$H325:$Y325)),0)*$H325</f>
        <v>1</v>
      </c>
      <c r="AC325" s="217">
        <f>IFERROR(IF(workdata!X325&gt;=0.75*MAX(workdata!$H325:$Y325),1,workdata!X325/MAX(workdata!$H325:$Y325)),0)*$H325</f>
        <v>1</v>
      </c>
      <c r="AD325" s="217">
        <f>IFERROR(IF(workdata!Y325&gt;=0.75*MAX(workdata!$H325:$Y325),1,workdata!Y325/MAX(workdata!$H325:$Y325)),0)*$H325</f>
        <v>1</v>
      </c>
    </row>
    <row r="326" spans="1:30" x14ac:dyDescent="0.25">
      <c r="A326" s="1">
        <f>workdata!A326</f>
        <v>45487.375</v>
      </c>
      <c r="B326">
        <f t="shared" ref="B326:B389" si="31">YEAR(A326)</f>
        <v>2024</v>
      </c>
      <c r="C326">
        <f t="shared" ref="C326:C389" si="32">MONTH(A326)</f>
        <v>7</v>
      </c>
      <c r="D326">
        <f t="shared" si="30"/>
        <v>14</v>
      </c>
      <c r="E326">
        <v>1000</v>
      </c>
      <c r="F326">
        <v>49890</v>
      </c>
      <c r="G326">
        <f>workdata!B326</f>
        <v>30990</v>
      </c>
      <c r="H326">
        <f t="shared" ref="H326:H389" si="33">IF(K326&gt;=100,1,0)</f>
        <v>1</v>
      </c>
      <c r="I326" s="217">
        <f>IFERROR(workdata!B326*1000*AUX!H326/(AUX!K326*50000),0)</f>
        <v>0.80847951261651307</v>
      </c>
      <c r="J326" s="218">
        <f t="shared" ref="J326:J389" si="34">AVERAGE(M326:AD326)</f>
        <v>1</v>
      </c>
      <c r="K326" s="222">
        <f>AVERAGE(workdata!C326:F326)</f>
        <v>766.62425000000007</v>
      </c>
      <c r="L326" s="3">
        <f t="shared" ref="L326:L389" si="35">I326*K326</f>
        <v>619.79999999999995</v>
      </c>
      <c r="M326" s="217">
        <f>IFERROR(IF(workdata!H326&gt;=0.75*MAX(workdata!$H326:$Y326),1,workdata!H326/MAX(workdata!$H326:$Y326)),0)*$H326</f>
        <v>1</v>
      </c>
      <c r="N326" s="217">
        <f>IFERROR(IF(workdata!I326&gt;=0.75*MAX(workdata!$H326:$Y326),1,workdata!I326/MAX(workdata!$H326:$Y326)),0)*$H326</f>
        <v>1</v>
      </c>
      <c r="O326" s="217">
        <f>IFERROR(IF(workdata!J326&gt;=0.75*MAX(workdata!$H326:$Y326),1,workdata!J326/MAX(workdata!$H326:$Y326)),0)*$H326</f>
        <v>1</v>
      </c>
      <c r="P326" s="217">
        <f>IFERROR(IF(workdata!K326&gt;=0.75*MAX(workdata!$H326:$Y326),1,workdata!K326/MAX(workdata!$H326:$Y326)),0)*$H326</f>
        <v>1</v>
      </c>
      <c r="Q326" s="217">
        <f>IFERROR(IF(workdata!L326&gt;=0.75*MAX(workdata!$H326:$Y326),1,workdata!L326/MAX(workdata!$H326:$Y326)),0)*$H326</f>
        <v>1</v>
      </c>
      <c r="R326" s="217">
        <f>IFERROR(IF(workdata!M326&gt;=0.75*MAX(workdata!$H326:$Y326),1,workdata!M326/MAX(workdata!$H326:$Y326)),0)*$H326</f>
        <v>1</v>
      </c>
      <c r="S326" s="217">
        <f>IFERROR(IF(workdata!N326&gt;=0.75*MAX(workdata!$H326:$Y326),1,workdata!N326/MAX(workdata!$H326:$Y326)),0)*$H326</f>
        <v>1</v>
      </c>
      <c r="T326" s="217">
        <f>IFERROR(IF(workdata!O326&gt;=0.75*MAX(workdata!$H326:$Y326),1,workdata!O326/MAX(workdata!$H326:$Y326)),0)*$H326</f>
        <v>1</v>
      </c>
      <c r="U326" s="217">
        <f>IFERROR(IF(workdata!P326&gt;=0.75*MAX(workdata!$H326:$Y326),1,workdata!P326/MAX(workdata!$H326:$Y326)),0)*$H326</f>
        <v>1</v>
      </c>
      <c r="V326" s="217">
        <f>IFERROR(IF(workdata!Q326&gt;=0.75*MAX(workdata!$H326:$Y326),1,workdata!Q326/MAX(workdata!$H326:$Y326)),0)*$H326</f>
        <v>1</v>
      </c>
      <c r="W326" s="217">
        <f>IFERROR(IF(workdata!R326&gt;=0.75*MAX(workdata!$H326:$Y326),1,workdata!R326/MAX(workdata!$H326:$Y326)),0)*$H326</f>
        <v>1</v>
      </c>
      <c r="X326" s="217">
        <f>IFERROR(IF(workdata!S326&gt;=0.75*MAX(workdata!$H326:$Y326),1,workdata!S326/MAX(workdata!$H326:$Y326)),0)*$H326</f>
        <v>1</v>
      </c>
      <c r="Y326" s="217">
        <f>IFERROR(IF(workdata!T326&gt;=0.75*MAX(workdata!$H326:$Y326),1,workdata!T326/MAX(workdata!$H326:$Y326)),0)*$H326</f>
        <v>1</v>
      </c>
      <c r="Z326" s="217">
        <f>IFERROR(IF(workdata!U326&gt;=0.75*MAX(workdata!$H326:$Y326),1,workdata!U326/MAX(workdata!$H326:$Y326)),0)*$H326</f>
        <v>1</v>
      </c>
      <c r="AA326" s="217">
        <f>IFERROR(IF(workdata!V326&gt;=0.75*MAX(workdata!$H326:$Y326),1,workdata!V326/MAX(workdata!$H326:$Y326)),0)*$H326</f>
        <v>1</v>
      </c>
      <c r="AB326" s="217">
        <f>IFERROR(IF(workdata!W326&gt;=0.75*MAX(workdata!$H326:$Y326),1,workdata!W326/MAX(workdata!$H326:$Y326)),0)*$H326</f>
        <v>1</v>
      </c>
      <c r="AC326" s="217">
        <f>IFERROR(IF(workdata!X326&gt;=0.75*MAX(workdata!$H326:$Y326),1,workdata!X326/MAX(workdata!$H326:$Y326)),0)*$H326</f>
        <v>1</v>
      </c>
      <c r="AD326" s="217">
        <f>IFERROR(IF(workdata!Y326&gt;=0.75*MAX(workdata!$H326:$Y326),1,workdata!Y326/MAX(workdata!$H326:$Y326)),0)*$H326</f>
        <v>1</v>
      </c>
    </row>
    <row r="327" spans="1:30" x14ac:dyDescent="0.25">
      <c r="A327" s="1">
        <f>workdata!A327</f>
        <v>45487.416666666664</v>
      </c>
      <c r="B327">
        <f t="shared" si="31"/>
        <v>2024</v>
      </c>
      <c r="C327">
        <f t="shared" si="32"/>
        <v>7</v>
      </c>
      <c r="D327">
        <f t="shared" si="30"/>
        <v>14</v>
      </c>
      <c r="E327">
        <v>1000</v>
      </c>
      <c r="F327">
        <v>49890</v>
      </c>
      <c r="G327">
        <f>workdata!B327</f>
        <v>3742</v>
      </c>
      <c r="H327">
        <f t="shared" si="33"/>
        <v>1</v>
      </c>
      <c r="I327" s="217">
        <f>IFERROR(workdata!B327*1000*AUX!H327/(AUX!K327*50000),0)</f>
        <v>7.9928124495209418E-2</v>
      </c>
      <c r="J327" s="218">
        <f t="shared" si="34"/>
        <v>1</v>
      </c>
      <c r="K327" s="222">
        <f>AVERAGE(workdata!C327:F327)</f>
        <v>936.34124999999995</v>
      </c>
      <c r="L327" s="3">
        <f t="shared" si="35"/>
        <v>74.84</v>
      </c>
      <c r="M327" s="217">
        <f>IFERROR(IF(workdata!H327&gt;=0.75*MAX(workdata!$H327:$Y327),1,workdata!H327/MAX(workdata!$H327:$Y327)),0)*$H327</f>
        <v>1</v>
      </c>
      <c r="N327" s="217">
        <f>IFERROR(IF(workdata!I327&gt;=0.75*MAX(workdata!$H327:$Y327),1,workdata!I327/MAX(workdata!$H327:$Y327)),0)*$H327</f>
        <v>1</v>
      </c>
      <c r="O327" s="217">
        <f>IFERROR(IF(workdata!J327&gt;=0.75*MAX(workdata!$H327:$Y327),1,workdata!J327/MAX(workdata!$H327:$Y327)),0)*$H327</f>
        <v>1</v>
      </c>
      <c r="P327" s="217">
        <f>IFERROR(IF(workdata!K327&gt;=0.75*MAX(workdata!$H327:$Y327),1,workdata!K327/MAX(workdata!$H327:$Y327)),0)*$H327</f>
        <v>1</v>
      </c>
      <c r="Q327" s="217">
        <f>IFERROR(IF(workdata!L327&gt;=0.75*MAX(workdata!$H327:$Y327),1,workdata!L327/MAX(workdata!$H327:$Y327)),0)*$H327</f>
        <v>1</v>
      </c>
      <c r="R327" s="217">
        <f>IFERROR(IF(workdata!M327&gt;=0.75*MAX(workdata!$H327:$Y327),1,workdata!M327/MAX(workdata!$H327:$Y327)),0)*$H327</f>
        <v>1</v>
      </c>
      <c r="S327" s="217">
        <f>IFERROR(IF(workdata!N327&gt;=0.75*MAX(workdata!$H327:$Y327),1,workdata!N327/MAX(workdata!$H327:$Y327)),0)*$H327</f>
        <v>1</v>
      </c>
      <c r="T327" s="217">
        <f>IFERROR(IF(workdata!O327&gt;=0.75*MAX(workdata!$H327:$Y327),1,workdata!O327/MAX(workdata!$H327:$Y327)),0)*$H327</f>
        <v>1</v>
      </c>
      <c r="U327" s="217">
        <f>IFERROR(IF(workdata!P327&gt;=0.75*MAX(workdata!$H327:$Y327),1,workdata!P327/MAX(workdata!$H327:$Y327)),0)*$H327</f>
        <v>1</v>
      </c>
      <c r="V327" s="217">
        <f>IFERROR(IF(workdata!Q327&gt;=0.75*MAX(workdata!$H327:$Y327),1,workdata!Q327/MAX(workdata!$H327:$Y327)),0)*$H327</f>
        <v>1</v>
      </c>
      <c r="W327" s="217">
        <f>IFERROR(IF(workdata!R327&gt;=0.75*MAX(workdata!$H327:$Y327),1,workdata!R327/MAX(workdata!$H327:$Y327)),0)*$H327</f>
        <v>1</v>
      </c>
      <c r="X327" s="217">
        <f>IFERROR(IF(workdata!S327&gt;=0.75*MAX(workdata!$H327:$Y327),1,workdata!S327/MAX(workdata!$H327:$Y327)),0)*$H327</f>
        <v>1</v>
      </c>
      <c r="Y327" s="217">
        <f>IFERROR(IF(workdata!T327&gt;=0.75*MAX(workdata!$H327:$Y327),1,workdata!T327/MAX(workdata!$H327:$Y327)),0)*$H327</f>
        <v>1</v>
      </c>
      <c r="Z327" s="217">
        <f>IFERROR(IF(workdata!U327&gt;=0.75*MAX(workdata!$H327:$Y327),1,workdata!U327/MAX(workdata!$H327:$Y327)),0)*$H327</f>
        <v>1</v>
      </c>
      <c r="AA327" s="217">
        <f>IFERROR(IF(workdata!V327&gt;=0.75*MAX(workdata!$H327:$Y327),1,workdata!V327/MAX(workdata!$H327:$Y327)),0)*$H327</f>
        <v>1</v>
      </c>
      <c r="AB327" s="217">
        <f>IFERROR(IF(workdata!W327&gt;=0.75*MAX(workdata!$H327:$Y327),1,workdata!W327/MAX(workdata!$H327:$Y327)),0)*$H327</f>
        <v>1</v>
      </c>
      <c r="AC327" s="217">
        <f>IFERROR(IF(workdata!X327&gt;=0.75*MAX(workdata!$H327:$Y327),1,workdata!X327/MAX(workdata!$H327:$Y327)),0)*$H327</f>
        <v>1</v>
      </c>
      <c r="AD327" s="217">
        <f>IFERROR(IF(workdata!Y327&gt;=0.75*MAX(workdata!$H327:$Y327),1,workdata!Y327/MAX(workdata!$H327:$Y327)),0)*$H327</f>
        <v>1</v>
      </c>
    </row>
    <row r="328" spans="1:30" x14ac:dyDescent="0.25">
      <c r="A328" s="1">
        <f>workdata!A328</f>
        <v>45487.458333333336</v>
      </c>
      <c r="B328">
        <f t="shared" si="31"/>
        <v>2024</v>
      </c>
      <c r="C328">
        <f t="shared" si="32"/>
        <v>7</v>
      </c>
      <c r="D328">
        <f t="shared" si="30"/>
        <v>14</v>
      </c>
      <c r="E328">
        <v>1000</v>
      </c>
      <c r="F328">
        <v>49890</v>
      </c>
      <c r="G328">
        <f>workdata!B328</f>
        <v>0</v>
      </c>
      <c r="H328">
        <f t="shared" si="33"/>
        <v>1</v>
      </c>
      <c r="I328" s="217">
        <f>IFERROR(workdata!B328*1000*AUX!H328/(AUX!K328*50000),0)</f>
        <v>0</v>
      </c>
      <c r="J328" s="218">
        <f t="shared" si="34"/>
        <v>1</v>
      </c>
      <c r="K328" s="222">
        <f>AVERAGE(workdata!C328:F328)</f>
        <v>979.67500000000007</v>
      </c>
      <c r="L328" s="3">
        <f t="shared" si="35"/>
        <v>0</v>
      </c>
      <c r="M328" s="217">
        <f>IFERROR(IF(workdata!H328&gt;=0.75*MAX(workdata!$H328:$Y328),1,workdata!H328/MAX(workdata!$H328:$Y328)),0)*$H328</f>
        <v>1</v>
      </c>
      <c r="N328" s="217">
        <f>IFERROR(IF(workdata!I328&gt;=0.75*MAX(workdata!$H328:$Y328),1,workdata!I328/MAX(workdata!$H328:$Y328)),0)*$H328</f>
        <v>1</v>
      </c>
      <c r="O328" s="217">
        <f>IFERROR(IF(workdata!J328&gt;=0.75*MAX(workdata!$H328:$Y328),1,workdata!J328/MAX(workdata!$H328:$Y328)),0)*$H328</f>
        <v>1</v>
      </c>
      <c r="P328" s="217">
        <f>IFERROR(IF(workdata!K328&gt;=0.75*MAX(workdata!$H328:$Y328),1,workdata!K328/MAX(workdata!$H328:$Y328)),0)*$H328</f>
        <v>1</v>
      </c>
      <c r="Q328" s="217">
        <f>IFERROR(IF(workdata!L328&gt;=0.75*MAX(workdata!$H328:$Y328),1,workdata!L328/MAX(workdata!$H328:$Y328)),0)*$H328</f>
        <v>1</v>
      </c>
      <c r="R328" s="217">
        <f>IFERROR(IF(workdata!M328&gt;=0.75*MAX(workdata!$H328:$Y328),1,workdata!M328/MAX(workdata!$H328:$Y328)),0)*$H328</f>
        <v>1</v>
      </c>
      <c r="S328" s="217">
        <f>IFERROR(IF(workdata!N328&gt;=0.75*MAX(workdata!$H328:$Y328),1,workdata!N328/MAX(workdata!$H328:$Y328)),0)*$H328</f>
        <v>1</v>
      </c>
      <c r="T328" s="217">
        <f>IFERROR(IF(workdata!O328&gt;=0.75*MAX(workdata!$H328:$Y328),1,workdata!O328/MAX(workdata!$H328:$Y328)),0)*$H328</f>
        <v>1</v>
      </c>
      <c r="U328" s="217">
        <f>IFERROR(IF(workdata!P328&gt;=0.75*MAX(workdata!$H328:$Y328),1,workdata!P328/MAX(workdata!$H328:$Y328)),0)*$H328</f>
        <v>1</v>
      </c>
      <c r="V328" s="217">
        <f>IFERROR(IF(workdata!Q328&gt;=0.75*MAX(workdata!$H328:$Y328),1,workdata!Q328/MAX(workdata!$H328:$Y328)),0)*$H328</f>
        <v>1</v>
      </c>
      <c r="W328" s="217">
        <f>IFERROR(IF(workdata!R328&gt;=0.75*MAX(workdata!$H328:$Y328),1,workdata!R328/MAX(workdata!$H328:$Y328)),0)*$H328</f>
        <v>1</v>
      </c>
      <c r="X328" s="217">
        <f>IFERROR(IF(workdata!S328&gt;=0.75*MAX(workdata!$H328:$Y328),1,workdata!S328/MAX(workdata!$H328:$Y328)),0)*$H328</f>
        <v>1</v>
      </c>
      <c r="Y328" s="217">
        <f>IFERROR(IF(workdata!T328&gt;=0.75*MAX(workdata!$H328:$Y328),1,workdata!T328/MAX(workdata!$H328:$Y328)),0)*$H328</f>
        <v>1</v>
      </c>
      <c r="Z328" s="217">
        <f>IFERROR(IF(workdata!U328&gt;=0.75*MAX(workdata!$H328:$Y328),1,workdata!U328/MAX(workdata!$H328:$Y328)),0)*$H328</f>
        <v>1</v>
      </c>
      <c r="AA328" s="217">
        <f>IFERROR(IF(workdata!V328&gt;=0.75*MAX(workdata!$H328:$Y328),1,workdata!V328/MAX(workdata!$H328:$Y328)),0)*$H328</f>
        <v>1</v>
      </c>
      <c r="AB328" s="217">
        <f>IFERROR(IF(workdata!W328&gt;=0.75*MAX(workdata!$H328:$Y328),1,workdata!W328/MAX(workdata!$H328:$Y328)),0)*$H328</f>
        <v>1</v>
      </c>
      <c r="AC328" s="217">
        <f>IFERROR(IF(workdata!X328&gt;=0.75*MAX(workdata!$H328:$Y328),1,workdata!X328/MAX(workdata!$H328:$Y328)),0)*$H328</f>
        <v>1</v>
      </c>
      <c r="AD328" s="217">
        <f>IFERROR(IF(workdata!Y328&gt;=0.75*MAX(workdata!$H328:$Y328),1,workdata!Y328/MAX(workdata!$H328:$Y328)),0)*$H328</f>
        <v>1</v>
      </c>
    </row>
    <row r="329" spans="1:30" x14ac:dyDescent="0.25">
      <c r="A329" s="1">
        <f>workdata!A329</f>
        <v>45487.5</v>
      </c>
      <c r="B329">
        <f t="shared" si="31"/>
        <v>2024</v>
      </c>
      <c r="C329">
        <f t="shared" si="32"/>
        <v>7</v>
      </c>
      <c r="D329">
        <f t="shared" si="30"/>
        <v>14</v>
      </c>
      <c r="E329">
        <v>1000</v>
      </c>
      <c r="F329">
        <v>49890</v>
      </c>
      <c r="G329">
        <f>workdata!B329</f>
        <v>0</v>
      </c>
      <c r="H329">
        <f t="shared" si="33"/>
        <v>1</v>
      </c>
      <c r="I329" s="217">
        <f>IFERROR(workdata!B329*1000*AUX!H329/(AUX!K329*50000),0)</f>
        <v>0</v>
      </c>
      <c r="J329" s="218">
        <f t="shared" si="34"/>
        <v>1</v>
      </c>
      <c r="K329" s="222">
        <f>AVERAGE(workdata!C329:F329)</f>
        <v>992.505</v>
      </c>
      <c r="L329" s="3">
        <f t="shared" si="35"/>
        <v>0</v>
      </c>
      <c r="M329" s="217">
        <f>IFERROR(IF(workdata!H329&gt;=0.75*MAX(workdata!$H329:$Y329),1,workdata!H329/MAX(workdata!$H329:$Y329)),0)*$H329</f>
        <v>1</v>
      </c>
      <c r="N329" s="217">
        <f>IFERROR(IF(workdata!I329&gt;=0.75*MAX(workdata!$H329:$Y329),1,workdata!I329/MAX(workdata!$H329:$Y329)),0)*$H329</f>
        <v>1</v>
      </c>
      <c r="O329" s="217">
        <f>IFERROR(IF(workdata!J329&gt;=0.75*MAX(workdata!$H329:$Y329),1,workdata!J329/MAX(workdata!$H329:$Y329)),0)*$H329</f>
        <v>1</v>
      </c>
      <c r="P329" s="217">
        <f>IFERROR(IF(workdata!K329&gt;=0.75*MAX(workdata!$H329:$Y329),1,workdata!K329/MAX(workdata!$H329:$Y329)),0)*$H329</f>
        <v>1</v>
      </c>
      <c r="Q329" s="217">
        <f>IFERROR(IF(workdata!L329&gt;=0.75*MAX(workdata!$H329:$Y329),1,workdata!L329/MAX(workdata!$H329:$Y329)),0)*$H329</f>
        <v>1</v>
      </c>
      <c r="R329" s="217">
        <f>IFERROR(IF(workdata!M329&gt;=0.75*MAX(workdata!$H329:$Y329),1,workdata!M329/MAX(workdata!$H329:$Y329)),0)*$H329</f>
        <v>1</v>
      </c>
      <c r="S329" s="217">
        <f>IFERROR(IF(workdata!N329&gt;=0.75*MAX(workdata!$H329:$Y329),1,workdata!N329/MAX(workdata!$H329:$Y329)),0)*$H329</f>
        <v>1</v>
      </c>
      <c r="T329" s="217">
        <f>IFERROR(IF(workdata!O329&gt;=0.75*MAX(workdata!$H329:$Y329),1,workdata!O329/MAX(workdata!$H329:$Y329)),0)*$H329</f>
        <v>1</v>
      </c>
      <c r="U329" s="217">
        <f>IFERROR(IF(workdata!P329&gt;=0.75*MAX(workdata!$H329:$Y329),1,workdata!P329/MAX(workdata!$H329:$Y329)),0)*$H329</f>
        <v>1</v>
      </c>
      <c r="V329" s="217">
        <f>IFERROR(IF(workdata!Q329&gt;=0.75*MAX(workdata!$H329:$Y329),1,workdata!Q329/MAX(workdata!$H329:$Y329)),0)*$H329</f>
        <v>1</v>
      </c>
      <c r="W329" s="217">
        <f>IFERROR(IF(workdata!R329&gt;=0.75*MAX(workdata!$H329:$Y329),1,workdata!R329/MAX(workdata!$H329:$Y329)),0)*$H329</f>
        <v>1</v>
      </c>
      <c r="X329" s="217">
        <f>IFERROR(IF(workdata!S329&gt;=0.75*MAX(workdata!$H329:$Y329),1,workdata!S329/MAX(workdata!$H329:$Y329)),0)*$H329</f>
        <v>1</v>
      </c>
      <c r="Y329" s="217">
        <f>IFERROR(IF(workdata!T329&gt;=0.75*MAX(workdata!$H329:$Y329),1,workdata!T329/MAX(workdata!$H329:$Y329)),0)*$H329</f>
        <v>1</v>
      </c>
      <c r="Z329" s="217">
        <f>IFERROR(IF(workdata!U329&gt;=0.75*MAX(workdata!$H329:$Y329),1,workdata!U329/MAX(workdata!$H329:$Y329)),0)*$H329</f>
        <v>1</v>
      </c>
      <c r="AA329" s="217">
        <f>IFERROR(IF(workdata!V329&gt;=0.75*MAX(workdata!$H329:$Y329),1,workdata!V329/MAX(workdata!$H329:$Y329)),0)*$H329</f>
        <v>1</v>
      </c>
      <c r="AB329" s="217">
        <f>IFERROR(IF(workdata!W329&gt;=0.75*MAX(workdata!$H329:$Y329),1,workdata!W329/MAX(workdata!$H329:$Y329)),0)*$H329</f>
        <v>1</v>
      </c>
      <c r="AC329" s="217">
        <f>IFERROR(IF(workdata!X329&gt;=0.75*MAX(workdata!$H329:$Y329),1,workdata!X329/MAX(workdata!$H329:$Y329)),0)*$H329</f>
        <v>1</v>
      </c>
      <c r="AD329" s="217">
        <f>IFERROR(IF(workdata!Y329&gt;=0.75*MAX(workdata!$H329:$Y329),1,workdata!Y329/MAX(workdata!$H329:$Y329)),0)*$H329</f>
        <v>1</v>
      </c>
    </row>
    <row r="330" spans="1:30" x14ac:dyDescent="0.25">
      <c r="A330" s="1">
        <f>workdata!A330</f>
        <v>45487.541666666664</v>
      </c>
      <c r="B330">
        <f t="shared" si="31"/>
        <v>2024</v>
      </c>
      <c r="C330">
        <f t="shared" si="32"/>
        <v>7</v>
      </c>
      <c r="D330">
        <f t="shared" si="30"/>
        <v>14</v>
      </c>
      <c r="E330">
        <v>1000</v>
      </c>
      <c r="F330">
        <v>49890</v>
      </c>
      <c r="G330">
        <f>workdata!B330</f>
        <v>0</v>
      </c>
      <c r="H330">
        <f t="shared" si="33"/>
        <v>1</v>
      </c>
      <c r="I330" s="217">
        <f>IFERROR(workdata!B330*1000*AUX!H330/(AUX!K330*50000),0)</f>
        <v>0</v>
      </c>
      <c r="J330" s="218">
        <f t="shared" si="34"/>
        <v>1</v>
      </c>
      <c r="K330" s="222">
        <f>AVERAGE(workdata!C330:F330)</f>
        <v>985.197</v>
      </c>
      <c r="L330" s="3">
        <f t="shared" si="35"/>
        <v>0</v>
      </c>
      <c r="M330" s="217">
        <f>IFERROR(IF(workdata!H330&gt;=0.75*MAX(workdata!$H330:$Y330),1,workdata!H330/MAX(workdata!$H330:$Y330)),0)*$H330</f>
        <v>1</v>
      </c>
      <c r="N330" s="217">
        <f>IFERROR(IF(workdata!I330&gt;=0.75*MAX(workdata!$H330:$Y330),1,workdata!I330/MAX(workdata!$H330:$Y330)),0)*$H330</f>
        <v>1</v>
      </c>
      <c r="O330" s="217">
        <f>IFERROR(IF(workdata!J330&gt;=0.75*MAX(workdata!$H330:$Y330),1,workdata!J330/MAX(workdata!$H330:$Y330)),0)*$H330</f>
        <v>1</v>
      </c>
      <c r="P330" s="217">
        <f>IFERROR(IF(workdata!K330&gt;=0.75*MAX(workdata!$H330:$Y330),1,workdata!K330/MAX(workdata!$H330:$Y330)),0)*$H330</f>
        <v>1</v>
      </c>
      <c r="Q330" s="217">
        <f>IFERROR(IF(workdata!L330&gt;=0.75*MAX(workdata!$H330:$Y330),1,workdata!L330/MAX(workdata!$H330:$Y330)),0)*$H330</f>
        <v>1</v>
      </c>
      <c r="R330" s="217">
        <f>IFERROR(IF(workdata!M330&gt;=0.75*MAX(workdata!$H330:$Y330),1,workdata!M330/MAX(workdata!$H330:$Y330)),0)*$H330</f>
        <v>1</v>
      </c>
      <c r="S330" s="217">
        <f>IFERROR(IF(workdata!N330&gt;=0.75*MAX(workdata!$H330:$Y330),1,workdata!N330/MAX(workdata!$H330:$Y330)),0)*$H330</f>
        <v>1</v>
      </c>
      <c r="T330" s="217">
        <f>IFERROR(IF(workdata!O330&gt;=0.75*MAX(workdata!$H330:$Y330),1,workdata!O330/MAX(workdata!$H330:$Y330)),0)*$H330</f>
        <v>1</v>
      </c>
      <c r="U330" s="217">
        <f>IFERROR(IF(workdata!P330&gt;=0.75*MAX(workdata!$H330:$Y330),1,workdata!P330/MAX(workdata!$H330:$Y330)),0)*$H330</f>
        <v>1</v>
      </c>
      <c r="V330" s="217">
        <f>IFERROR(IF(workdata!Q330&gt;=0.75*MAX(workdata!$H330:$Y330),1,workdata!Q330/MAX(workdata!$H330:$Y330)),0)*$H330</f>
        <v>1</v>
      </c>
      <c r="W330" s="217">
        <f>IFERROR(IF(workdata!R330&gt;=0.75*MAX(workdata!$H330:$Y330),1,workdata!R330/MAX(workdata!$H330:$Y330)),0)*$H330</f>
        <v>1</v>
      </c>
      <c r="X330" s="217">
        <f>IFERROR(IF(workdata!S330&gt;=0.75*MAX(workdata!$H330:$Y330),1,workdata!S330/MAX(workdata!$H330:$Y330)),0)*$H330</f>
        <v>1</v>
      </c>
      <c r="Y330" s="217">
        <f>IFERROR(IF(workdata!T330&gt;=0.75*MAX(workdata!$H330:$Y330),1,workdata!T330/MAX(workdata!$H330:$Y330)),0)*$H330</f>
        <v>1</v>
      </c>
      <c r="Z330" s="217">
        <f>IFERROR(IF(workdata!U330&gt;=0.75*MAX(workdata!$H330:$Y330),1,workdata!U330/MAX(workdata!$H330:$Y330)),0)*$H330</f>
        <v>1</v>
      </c>
      <c r="AA330" s="217">
        <f>IFERROR(IF(workdata!V330&gt;=0.75*MAX(workdata!$H330:$Y330),1,workdata!V330/MAX(workdata!$H330:$Y330)),0)*$H330</f>
        <v>1</v>
      </c>
      <c r="AB330" s="217">
        <f>IFERROR(IF(workdata!W330&gt;=0.75*MAX(workdata!$H330:$Y330),1,workdata!W330/MAX(workdata!$H330:$Y330)),0)*$H330</f>
        <v>1</v>
      </c>
      <c r="AC330" s="217">
        <f>IFERROR(IF(workdata!X330&gt;=0.75*MAX(workdata!$H330:$Y330),1,workdata!X330/MAX(workdata!$H330:$Y330)),0)*$H330</f>
        <v>1</v>
      </c>
      <c r="AD330" s="217">
        <f>IFERROR(IF(workdata!Y330&gt;=0.75*MAX(workdata!$H330:$Y330),1,workdata!Y330/MAX(workdata!$H330:$Y330)),0)*$H330</f>
        <v>1</v>
      </c>
    </row>
    <row r="331" spans="1:30" x14ac:dyDescent="0.25">
      <c r="A331" s="1">
        <f>workdata!A331</f>
        <v>45487.583333333336</v>
      </c>
      <c r="B331">
        <f t="shared" si="31"/>
        <v>2024</v>
      </c>
      <c r="C331">
        <f t="shared" si="32"/>
        <v>7</v>
      </c>
      <c r="D331">
        <f t="shared" si="30"/>
        <v>14</v>
      </c>
      <c r="E331">
        <v>1000</v>
      </c>
      <c r="F331">
        <v>49890</v>
      </c>
      <c r="G331">
        <f>workdata!B331</f>
        <v>0</v>
      </c>
      <c r="H331">
        <f t="shared" si="33"/>
        <v>1</v>
      </c>
      <c r="I331" s="217">
        <f>IFERROR(workdata!B331*1000*AUX!H331/(AUX!K331*50000),0)</f>
        <v>0</v>
      </c>
      <c r="J331" s="218">
        <f t="shared" si="34"/>
        <v>1</v>
      </c>
      <c r="K331" s="222">
        <f>AVERAGE(workdata!C331:F331)</f>
        <v>980.19974999999999</v>
      </c>
      <c r="L331" s="3">
        <f t="shared" si="35"/>
        <v>0</v>
      </c>
      <c r="M331" s="217">
        <f>IFERROR(IF(workdata!H331&gt;=0.75*MAX(workdata!$H331:$Y331),1,workdata!H331/MAX(workdata!$H331:$Y331)),0)*$H331</f>
        <v>1</v>
      </c>
      <c r="N331" s="217">
        <f>IFERROR(IF(workdata!I331&gt;=0.75*MAX(workdata!$H331:$Y331),1,workdata!I331/MAX(workdata!$H331:$Y331)),0)*$H331</f>
        <v>1</v>
      </c>
      <c r="O331" s="217">
        <f>IFERROR(IF(workdata!J331&gt;=0.75*MAX(workdata!$H331:$Y331),1,workdata!J331/MAX(workdata!$H331:$Y331)),0)*$H331</f>
        <v>1</v>
      </c>
      <c r="P331" s="217">
        <f>IFERROR(IF(workdata!K331&gt;=0.75*MAX(workdata!$H331:$Y331),1,workdata!K331/MAX(workdata!$H331:$Y331)),0)*$H331</f>
        <v>1</v>
      </c>
      <c r="Q331" s="217">
        <f>IFERROR(IF(workdata!L331&gt;=0.75*MAX(workdata!$H331:$Y331),1,workdata!L331/MAX(workdata!$H331:$Y331)),0)*$H331</f>
        <v>1</v>
      </c>
      <c r="R331" s="217">
        <f>IFERROR(IF(workdata!M331&gt;=0.75*MAX(workdata!$H331:$Y331),1,workdata!M331/MAX(workdata!$H331:$Y331)),0)*$H331</f>
        <v>1</v>
      </c>
      <c r="S331" s="217">
        <f>IFERROR(IF(workdata!N331&gt;=0.75*MAX(workdata!$H331:$Y331),1,workdata!N331/MAX(workdata!$H331:$Y331)),0)*$H331</f>
        <v>1</v>
      </c>
      <c r="T331" s="217">
        <f>IFERROR(IF(workdata!O331&gt;=0.75*MAX(workdata!$H331:$Y331),1,workdata!O331/MAX(workdata!$H331:$Y331)),0)*$H331</f>
        <v>1</v>
      </c>
      <c r="U331" s="217">
        <f>IFERROR(IF(workdata!P331&gt;=0.75*MAX(workdata!$H331:$Y331),1,workdata!P331/MAX(workdata!$H331:$Y331)),0)*$H331</f>
        <v>1</v>
      </c>
      <c r="V331" s="217">
        <f>IFERROR(IF(workdata!Q331&gt;=0.75*MAX(workdata!$H331:$Y331),1,workdata!Q331/MAX(workdata!$H331:$Y331)),0)*$H331</f>
        <v>1</v>
      </c>
      <c r="W331" s="217">
        <f>IFERROR(IF(workdata!R331&gt;=0.75*MAX(workdata!$H331:$Y331),1,workdata!R331/MAX(workdata!$H331:$Y331)),0)*$H331</f>
        <v>1</v>
      </c>
      <c r="X331" s="217">
        <f>IFERROR(IF(workdata!S331&gt;=0.75*MAX(workdata!$H331:$Y331),1,workdata!S331/MAX(workdata!$H331:$Y331)),0)*$H331</f>
        <v>1</v>
      </c>
      <c r="Y331" s="217">
        <f>IFERROR(IF(workdata!T331&gt;=0.75*MAX(workdata!$H331:$Y331),1,workdata!T331/MAX(workdata!$H331:$Y331)),0)*$H331</f>
        <v>1</v>
      </c>
      <c r="Z331" s="217">
        <f>IFERROR(IF(workdata!U331&gt;=0.75*MAX(workdata!$H331:$Y331),1,workdata!U331/MAX(workdata!$H331:$Y331)),0)*$H331</f>
        <v>1</v>
      </c>
      <c r="AA331" s="217">
        <f>IFERROR(IF(workdata!V331&gt;=0.75*MAX(workdata!$H331:$Y331),1,workdata!V331/MAX(workdata!$H331:$Y331)),0)*$H331</f>
        <v>1</v>
      </c>
      <c r="AB331" s="217">
        <f>IFERROR(IF(workdata!W331&gt;=0.75*MAX(workdata!$H331:$Y331),1,workdata!W331/MAX(workdata!$H331:$Y331)),0)*$H331</f>
        <v>1</v>
      </c>
      <c r="AC331" s="217">
        <f>IFERROR(IF(workdata!X331&gt;=0.75*MAX(workdata!$H331:$Y331),1,workdata!X331/MAX(workdata!$H331:$Y331)),0)*$H331</f>
        <v>1</v>
      </c>
      <c r="AD331" s="217">
        <f>IFERROR(IF(workdata!Y331&gt;=0.75*MAX(workdata!$H331:$Y331),1,workdata!Y331/MAX(workdata!$H331:$Y331)),0)*$H331</f>
        <v>1</v>
      </c>
    </row>
    <row r="332" spans="1:30" x14ac:dyDescent="0.25">
      <c r="A332" s="1">
        <f>workdata!A332</f>
        <v>45487.625</v>
      </c>
      <c r="B332">
        <f t="shared" si="31"/>
        <v>2024</v>
      </c>
      <c r="C332">
        <f t="shared" si="32"/>
        <v>7</v>
      </c>
      <c r="D332">
        <f t="shared" si="30"/>
        <v>14</v>
      </c>
      <c r="E332">
        <v>1000</v>
      </c>
      <c r="F332">
        <v>49890</v>
      </c>
      <c r="G332">
        <f>workdata!B332</f>
        <v>0</v>
      </c>
      <c r="H332">
        <f t="shared" si="33"/>
        <v>1</v>
      </c>
      <c r="I332" s="217">
        <f>IFERROR(workdata!B332*1000*AUX!H332/(AUX!K332*50000),0)</f>
        <v>0</v>
      </c>
      <c r="J332" s="218">
        <f t="shared" si="34"/>
        <v>1</v>
      </c>
      <c r="K332" s="222">
        <f>AVERAGE(workdata!C332:F332)</f>
        <v>985.98250000000007</v>
      </c>
      <c r="L332" s="3">
        <f t="shared" si="35"/>
        <v>0</v>
      </c>
      <c r="M332" s="217">
        <f>IFERROR(IF(workdata!H332&gt;=0.75*MAX(workdata!$H332:$Y332),1,workdata!H332/MAX(workdata!$H332:$Y332)),0)*$H332</f>
        <v>1</v>
      </c>
      <c r="N332" s="217">
        <f>IFERROR(IF(workdata!I332&gt;=0.75*MAX(workdata!$H332:$Y332),1,workdata!I332/MAX(workdata!$H332:$Y332)),0)*$H332</f>
        <v>1</v>
      </c>
      <c r="O332" s="217">
        <f>IFERROR(IF(workdata!J332&gt;=0.75*MAX(workdata!$H332:$Y332),1,workdata!J332/MAX(workdata!$H332:$Y332)),0)*$H332</f>
        <v>1</v>
      </c>
      <c r="P332" s="217">
        <f>IFERROR(IF(workdata!K332&gt;=0.75*MAX(workdata!$H332:$Y332),1,workdata!K332/MAX(workdata!$H332:$Y332)),0)*$H332</f>
        <v>1</v>
      </c>
      <c r="Q332" s="217">
        <f>IFERROR(IF(workdata!L332&gt;=0.75*MAX(workdata!$H332:$Y332),1,workdata!L332/MAX(workdata!$H332:$Y332)),0)*$H332</f>
        <v>1</v>
      </c>
      <c r="R332" s="217">
        <f>IFERROR(IF(workdata!M332&gt;=0.75*MAX(workdata!$H332:$Y332),1,workdata!M332/MAX(workdata!$H332:$Y332)),0)*$H332</f>
        <v>1</v>
      </c>
      <c r="S332" s="217">
        <f>IFERROR(IF(workdata!N332&gt;=0.75*MAX(workdata!$H332:$Y332),1,workdata!N332/MAX(workdata!$H332:$Y332)),0)*$H332</f>
        <v>1</v>
      </c>
      <c r="T332" s="217">
        <f>IFERROR(IF(workdata!O332&gt;=0.75*MAX(workdata!$H332:$Y332),1,workdata!O332/MAX(workdata!$H332:$Y332)),0)*$H332</f>
        <v>1</v>
      </c>
      <c r="U332" s="217">
        <f>IFERROR(IF(workdata!P332&gt;=0.75*MAX(workdata!$H332:$Y332),1,workdata!P332/MAX(workdata!$H332:$Y332)),0)*$H332</f>
        <v>1</v>
      </c>
      <c r="V332" s="217">
        <f>IFERROR(IF(workdata!Q332&gt;=0.75*MAX(workdata!$H332:$Y332),1,workdata!Q332/MAX(workdata!$H332:$Y332)),0)*$H332</f>
        <v>1</v>
      </c>
      <c r="W332" s="217">
        <f>IFERROR(IF(workdata!R332&gt;=0.75*MAX(workdata!$H332:$Y332),1,workdata!R332/MAX(workdata!$H332:$Y332)),0)*$H332</f>
        <v>1</v>
      </c>
      <c r="X332" s="217">
        <f>IFERROR(IF(workdata!S332&gt;=0.75*MAX(workdata!$H332:$Y332),1,workdata!S332/MAX(workdata!$H332:$Y332)),0)*$H332</f>
        <v>1</v>
      </c>
      <c r="Y332" s="217">
        <f>IFERROR(IF(workdata!T332&gt;=0.75*MAX(workdata!$H332:$Y332),1,workdata!T332/MAX(workdata!$H332:$Y332)),0)*$H332</f>
        <v>1</v>
      </c>
      <c r="Z332" s="217">
        <f>IFERROR(IF(workdata!U332&gt;=0.75*MAX(workdata!$H332:$Y332),1,workdata!U332/MAX(workdata!$H332:$Y332)),0)*$H332</f>
        <v>1</v>
      </c>
      <c r="AA332" s="217">
        <f>IFERROR(IF(workdata!V332&gt;=0.75*MAX(workdata!$H332:$Y332),1,workdata!V332/MAX(workdata!$H332:$Y332)),0)*$H332</f>
        <v>1</v>
      </c>
      <c r="AB332" s="217">
        <f>IFERROR(IF(workdata!W332&gt;=0.75*MAX(workdata!$H332:$Y332),1,workdata!W332/MAX(workdata!$H332:$Y332)),0)*$H332</f>
        <v>1</v>
      </c>
      <c r="AC332" s="217">
        <f>IFERROR(IF(workdata!X332&gt;=0.75*MAX(workdata!$H332:$Y332),1,workdata!X332/MAX(workdata!$H332:$Y332)),0)*$H332</f>
        <v>1</v>
      </c>
      <c r="AD332" s="217">
        <f>IFERROR(IF(workdata!Y332&gt;=0.75*MAX(workdata!$H332:$Y332),1,workdata!Y332/MAX(workdata!$H332:$Y332)),0)*$H332</f>
        <v>1</v>
      </c>
    </row>
    <row r="333" spans="1:30" x14ac:dyDescent="0.25">
      <c r="A333" s="1">
        <f>workdata!A333</f>
        <v>45487.666666666664</v>
      </c>
      <c r="B333">
        <f t="shared" si="31"/>
        <v>2024</v>
      </c>
      <c r="C333">
        <f t="shared" si="32"/>
        <v>7</v>
      </c>
      <c r="D333">
        <f t="shared" si="30"/>
        <v>14</v>
      </c>
      <c r="E333">
        <v>1000</v>
      </c>
      <c r="F333">
        <v>49890</v>
      </c>
      <c r="G333">
        <f>workdata!B333</f>
        <v>1579</v>
      </c>
      <c r="H333">
        <f t="shared" si="33"/>
        <v>1</v>
      </c>
      <c r="I333" s="217">
        <f>IFERROR(workdata!B333*1000*AUX!H333/(AUX!K333*50000),0)</f>
        <v>3.1944147307228755E-2</v>
      </c>
      <c r="J333" s="218">
        <f t="shared" si="34"/>
        <v>1</v>
      </c>
      <c r="K333" s="222">
        <f>AVERAGE(workdata!C333:F333)</f>
        <v>988.60050000000001</v>
      </c>
      <c r="L333" s="3">
        <f t="shared" si="35"/>
        <v>31.580000000000002</v>
      </c>
      <c r="M333" s="217">
        <f>IFERROR(IF(workdata!H333&gt;=0.75*MAX(workdata!$H333:$Y333),1,workdata!H333/MAX(workdata!$H333:$Y333)),0)*$H333</f>
        <v>1</v>
      </c>
      <c r="N333" s="217">
        <f>IFERROR(IF(workdata!I333&gt;=0.75*MAX(workdata!$H333:$Y333),1,workdata!I333/MAX(workdata!$H333:$Y333)),0)*$H333</f>
        <v>1</v>
      </c>
      <c r="O333" s="217">
        <f>IFERROR(IF(workdata!J333&gt;=0.75*MAX(workdata!$H333:$Y333),1,workdata!J333/MAX(workdata!$H333:$Y333)),0)*$H333</f>
        <v>1</v>
      </c>
      <c r="P333" s="217">
        <f>IFERROR(IF(workdata!K333&gt;=0.75*MAX(workdata!$H333:$Y333),1,workdata!K333/MAX(workdata!$H333:$Y333)),0)*$H333</f>
        <v>1</v>
      </c>
      <c r="Q333" s="217">
        <f>IFERROR(IF(workdata!L333&gt;=0.75*MAX(workdata!$H333:$Y333),1,workdata!L333/MAX(workdata!$H333:$Y333)),0)*$H333</f>
        <v>1</v>
      </c>
      <c r="R333" s="217">
        <f>IFERROR(IF(workdata!M333&gt;=0.75*MAX(workdata!$H333:$Y333),1,workdata!M333/MAX(workdata!$H333:$Y333)),0)*$H333</f>
        <v>1</v>
      </c>
      <c r="S333" s="217">
        <f>IFERROR(IF(workdata!N333&gt;=0.75*MAX(workdata!$H333:$Y333),1,workdata!N333/MAX(workdata!$H333:$Y333)),0)*$H333</f>
        <v>1</v>
      </c>
      <c r="T333" s="217">
        <f>IFERROR(IF(workdata!O333&gt;=0.75*MAX(workdata!$H333:$Y333),1,workdata!O333/MAX(workdata!$H333:$Y333)),0)*$H333</f>
        <v>1</v>
      </c>
      <c r="U333" s="217">
        <f>IFERROR(IF(workdata!P333&gt;=0.75*MAX(workdata!$H333:$Y333),1,workdata!P333/MAX(workdata!$H333:$Y333)),0)*$H333</f>
        <v>1</v>
      </c>
      <c r="V333" s="217">
        <f>IFERROR(IF(workdata!Q333&gt;=0.75*MAX(workdata!$H333:$Y333),1,workdata!Q333/MAX(workdata!$H333:$Y333)),0)*$H333</f>
        <v>1</v>
      </c>
      <c r="W333" s="217">
        <f>IFERROR(IF(workdata!R333&gt;=0.75*MAX(workdata!$H333:$Y333),1,workdata!R333/MAX(workdata!$H333:$Y333)),0)*$H333</f>
        <v>1</v>
      </c>
      <c r="X333" s="217">
        <f>IFERROR(IF(workdata!S333&gt;=0.75*MAX(workdata!$H333:$Y333),1,workdata!S333/MAX(workdata!$H333:$Y333)),0)*$H333</f>
        <v>1</v>
      </c>
      <c r="Y333" s="217">
        <f>IFERROR(IF(workdata!T333&gt;=0.75*MAX(workdata!$H333:$Y333),1,workdata!T333/MAX(workdata!$H333:$Y333)),0)*$H333</f>
        <v>1</v>
      </c>
      <c r="Z333" s="217">
        <f>IFERROR(IF(workdata!U333&gt;=0.75*MAX(workdata!$H333:$Y333),1,workdata!U333/MAX(workdata!$H333:$Y333)),0)*$H333</f>
        <v>1</v>
      </c>
      <c r="AA333" s="217">
        <f>IFERROR(IF(workdata!V333&gt;=0.75*MAX(workdata!$H333:$Y333),1,workdata!V333/MAX(workdata!$H333:$Y333)),0)*$H333</f>
        <v>1</v>
      </c>
      <c r="AB333" s="217">
        <f>IFERROR(IF(workdata!W333&gt;=0.75*MAX(workdata!$H333:$Y333),1,workdata!W333/MAX(workdata!$H333:$Y333)),0)*$H333</f>
        <v>1</v>
      </c>
      <c r="AC333" s="217">
        <f>IFERROR(IF(workdata!X333&gt;=0.75*MAX(workdata!$H333:$Y333),1,workdata!X333/MAX(workdata!$H333:$Y333)),0)*$H333</f>
        <v>1</v>
      </c>
      <c r="AD333" s="217">
        <f>IFERROR(IF(workdata!Y333&gt;=0.75*MAX(workdata!$H333:$Y333),1,workdata!Y333/MAX(workdata!$H333:$Y333)),0)*$H333</f>
        <v>1</v>
      </c>
    </row>
    <row r="334" spans="1:30" x14ac:dyDescent="0.25">
      <c r="A334" s="1">
        <f>workdata!A334</f>
        <v>45487.708333333336</v>
      </c>
      <c r="B334">
        <f t="shared" si="31"/>
        <v>2024</v>
      </c>
      <c r="C334">
        <f t="shared" si="32"/>
        <v>7</v>
      </c>
      <c r="D334">
        <f t="shared" si="30"/>
        <v>14</v>
      </c>
      <c r="E334">
        <v>1000</v>
      </c>
      <c r="F334">
        <v>49890</v>
      </c>
      <c r="G334">
        <f>workdata!B334</f>
        <v>41018</v>
      </c>
      <c r="H334">
        <f t="shared" si="33"/>
        <v>1</v>
      </c>
      <c r="I334" s="217">
        <f>IFERROR(workdata!B334*1000*AUX!H334/(AUX!K334*50000),0)</f>
        <v>0.84039264968879424</v>
      </c>
      <c r="J334" s="218">
        <f t="shared" si="34"/>
        <v>1</v>
      </c>
      <c r="K334" s="222">
        <f>AVERAGE(workdata!C334:F334)</f>
        <v>976.16274999999996</v>
      </c>
      <c r="L334" s="3">
        <f t="shared" si="35"/>
        <v>820.36</v>
      </c>
      <c r="M334" s="217">
        <f>IFERROR(IF(workdata!H334&gt;=0.75*MAX(workdata!$H334:$Y334),1,workdata!H334/MAX(workdata!$H334:$Y334)),0)*$H334</f>
        <v>1</v>
      </c>
      <c r="N334" s="217">
        <f>IFERROR(IF(workdata!I334&gt;=0.75*MAX(workdata!$H334:$Y334),1,workdata!I334/MAX(workdata!$H334:$Y334)),0)*$H334</f>
        <v>1</v>
      </c>
      <c r="O334" s="217">
        <f>IFERROR(IF(workdata!J334&gt;=0.75*MAX(workdata!$H334:$Y334),1,workdata!J334/MAX(workdata!$H334:$Y334)),0)*$H334</f>
        <v>1</v>
      </c>
      <c r="P334" s="217">
        <f>IFERROR(IF(workdata!K334&gt;=0.75*MAX(workdata!$H334:$Y334),1,workdata!K334/MAX(workdata!$H334:$Y334)),0)*$H334</f>
        <v>1</v>
      </c>
      <c r="Q334" s="217">
        <f>IFERROR(IF(workdata!L334&gt;=0.75*MAX(workdata!$H334:$Y334),1,workdata!L334/MAX(workdata!$H334:$Y334)),0)*$H334</f>
        <v>1</v>
      </c>
      <c r="R334" s="217">
        <f>IFERROR(IF(workdata!M334&gt;=0.75*MAX(workdata!$H334:$Y334),1,workdata!M334/MAX(workdata!$H334:$Y334)),0)*$H334</f>
        <v>1</v>
      </c>
      <c r="S334" s="217">
        <f>IFERROR(IF(workdata!N334&gt;=0.75*MAX(workdata!$H334:$Y334),1,workdata!N334/MAX(workdata!$H334:$Y334)),0)*$H334</f>
        <v>1</v>
      </c>
      <c r="T334" s="217">
        <f>IFERROR(IF(workdata!O334&gt;=0.75*MAX(workdata!$H334:$Y334),1,workdata!O334/MAX(workdata!$H334:$Y334)),0)*$H334</f>
        <v>1</v>
      </c>
      <c r="U334" s="217">
        <f>IFERROR(IF(workdata!P334&gt;=0.75*MAX(workdata!$H334:$Y334),1,workdata!P334/MAX(workdata!$H334:$Y334)),0)*$H334</f>
        <v>1</v>
      </c>
      <c r="V334" s="217">
        <f>IFERROR(IF(workdata!Q334&gt;=0.75*MAX(workdata!$H334:$Y334),1,workdata!Q334/MAX(workdata!$H334:$Y334)),0)*$H334</f>
        <v>1</v>
      </c>
      <c r="W334" s="217">
        <f>IFERROR(IF(workdata!R334&gt;=0.75*MAX(workdata!$H334:$Y334),1,workdata!R334/MAX(workdata!$H334:$Y334)),0)*$H334</f>
        <v>1</v>
      </c>
      <c r="X334" s="217">
        <f>IFERROR(IF(workdata!S334&gt;=0.75*MAX(workdata!$H334:$Y334),1,workdata!S334/MAX(workdata!$H334:$Y334)),0)*$H334</f>
        <v>1</v>
      </c>
      <c r="Y334" s="217">
        <f>IFERROR(IF(workdata!T334&gt;=0.75*MAX(workdata!$H334:$Y334),1,workdata!T334/MAX(workdata!$H334:$Y334)),0)*$H334</f>
        <v>1</v>
      </c>
      <c r="Z334" s="217">
        <f>IFERROR(IF(workdata!U334&gt;=0.75*MAX(workdata!$H334:$Y334),1,workdata!U334/MAX(workdata!$H334:$Y334)),0)*$H334</f>
        <v>1</v>
      </c>
      <c r="AA334" s="217">
        <f>IFERROR(IF(workdata!V334&gt;=0.75*MAX(workdata!$H334:$Y334),1,workdata!V334/MAX(workdata!$H334:$Y334)),0)*$H334</f>
        <v>1</v>
      </c>
      <c r="AB334" s="217">
        <f>IFERROR(IF(workdata!W334&gt;=0.75*MAX(workdata!$H334:$Y334),1,workdata!W334/MAX(workdata!$H334:$Y334)),0)*$H334</f>
        <v>1</v>
      </c>
      <c r="AC334" s="217">
        <f>IFERROR(IF(workdata!X334&gt;=0.75*MAX(workdata!$H334:$Y334),1,workdata!X334/MAX(workdata!$H334:$Y334)),0)*$H334</f>
        <v>1</v>
      </c>
      <c r="AD334" s="217">
        <f>IFERROR(IF(workdata!Y334&gt;=0.75*MAX(workdata!$H334:$Y334),1,workdata!Y334/MAX(workdata!$H334:$Y334)),0)*$H334</f>
        <v>1</v>
      </c>
    </row>
    <row r="335" spans="1:30" x14ac:dyDescent="0.25">
      <c r="A335" s="1">
        <f>workdata!A335</f>
        <v>45487.75</v>
      </c>
      <c r="B335">
        <f t="shared" si="31"/>
        <v>2024</v>
      </c>
      <c r="C335">
        <f t="shared" si="32"/>
        <v>7</v>
      </c>
      <c r="D335">
        <f t="shared" si="30"/>
        <v>14</v>
      </c>
      <c r="E335">
        <v>1000</v>
      </c>
      <c r="F335">
        <v>49890</v>
      </c>
      <c r="G335">
        <f>workdata!B335</f>
        <v>40107</v>
      </c>
      <c r="H335">
        <f t="shared" si="33"/>
        <v>1</v>
      </c>
      <c r="I335" s="217">
        <f>IFERROR(workdata!B335*1000*AUX!H335/(AUX!K335*50000),0)</f>
        <v>0.85273489304137751</v>
      </c>
      <c r="J335" s="218">
        <f t="shared" si="34"/>
        <v>1</v>
      </c>
      <c r="K335" s="222">
        <f>AVERAGE(workdata!C335:F335)</f>
        <v>940.66750000000002</v>
      </c>
      <c r="L335" s="3">
        <f t="shared" si="35"/>
        <v>802.14</v>
      </c>
      <c r="M335" s="217">
        <f>IFERROR(IF(workdata!H335&gt;=0.75*MAX(workdata!$H335:$Y335),1,workdata!H335/MAX(workdata!$H335:$Y335)),0)*$H335</f>
        <v>1</v>
      </c>
      <c r="N335" s="217">
        <f>IFERROR(IF(workdata!I335&gt;=0.75*MAX(workdata!$H335:$Y335),1,workdata!I335/MAX(workdata!$H335:$Y335)),0)*$H335</f>
        <v>1</v>
      </c>
      <c r="O335" s="217">
        <f>IFERROR(IF(workdata!J335&gt;=0.75*MAX(workdata!$H335:$Y335),1,workdata!J335/MAX(workdata!$H335:$Y335)),0)*$H335</f>
        <v>1</v>
      </c>
      <c r="P335" s="217">
        <f>IFERROR(IF(workdata!K335&gt;=0.75*MAX(workdata!$H335:$Y335),1,workdata!K335/MAX(workdata!$H335:$Y335)),0)*$H335</f>
        <v>1</v>
      </c>
      <c r="Q335" s="217">
        <f>IFERROR(IF(workdata!L335&gt;=0.75*MAX(workdata!$H335:$Y335),1,workdata!L335/MAX(workdata!$H335:$Y335)),0)*$H335</f>
        <v>1</v>
      </c>
      <c r="R335" s="217">
        <f>IFERROR(IF(workdata!M335&gt;=0.75*MAX(workdata!$H335:$Y335),1,workdata!M335/MAX(workdata!$H335:$Y335)),0)*$H335</f>
        <v>1</v>
      </c>
      <c r="S335" s="217">
        <f>IFERROR(IF(workdata!N335&gt;=0.75*MAX(workdata!$H335:$Y335),1,workdata!N335/MAX(workdata!$H335:$Y335)),0)*$H335</f>
        <v>1</v>
      </c>
      <c r="T335" s="217">
        <f>IFERROR(IF(workdata!O335&gt;=0.75*MAX(workdata!$H335:$Y335),1,workdata!O335/MAX(workdata!$H335:$Y335)),0)*$H335</f>
        <v>1</v>
      </c>
      <c r="U335" s="217">
        <f>IFERROR(IF(workdata!P335&gt;=0.75*MAX(workdata!$H335:$Y335),1,workdata!P335/MAX(workdata!$H335:$Y335)),0)*$H335</f>
        <v>1</v>
      </c>
      <c r="V335" s="217">
        <f>IFERROR(IF(workdata!Q335&gt;=0.75*MAX(workdata!$H335:$Y335),1,workdata!Q335/MAX(workdata!$H335:$Y335)),0)*$H335</f>
        <v>1</v>
      </c>
      <c r="W335" s="217">
        <f>IFERROR(IF(workdata!R335&gt;=0.75*MAX(workdata!$H335:$Y335),1,workdata!R335/MAX(workdata!$H335:$Y335)),0)*$H335</f>
        <v>1</v>
      </c>
      <c r="X335" s="217">
        <f>IFERROR(IF(workdata!S335&gt;=0.75*MAX(workdata!$H335:$Y335),1,workdata!S335/MAX(workdata!$H335:$Y335)),0)*$H335</f>
        <v>1</v>
      </c>
      <c r="Y335" s="217">
        <f>IFERROR(IF(workdata!T335&gt;=0.75*MAX(workdata!$H335:$Y335),1,workdata!T335/MAX(workdata!$H335:$Y335)),0)*$H335</f>
        <v>1</v>
      </c>
      <c r="Z335" s="217">
        <f>IFERROR(IF(workdata!U335&gt;=0.75*MAX(workdata!$H335:$Y335),1,workdata!U335/MAX(workdata!$H335:$Y335)),0)*$H335</f>
        <v>1</v>
      </c>
      <c r="AA335" s="217">
        <f>IFERROR(IF(workdata!V335&gt;=0.75*MAX(workdata!$H335:$Y335),1,workdata!V335/MAX(workdata!$H335:$Y335)),0)*$H335</f>
        <v>1</v>
      </c>
      <c r="AB335" s="217">
        <f>IFERROR(IF(workdata!W335&gt;=0.75*MAX(workdata!$H335:$Y335),1,workdata!W335/MAX(workdata!$H335:$Y335)),0)*$H335</f>
        <v>1</v>
      </c>
      <c r="AC335" s="217">
        <f>IFERROR(IF(workdata!X335&gt;=0.75*MAX(workdata!$H335:$Y335),1,workdata!X335/MAX(workdata!$H335:$Y335)),0)*$H335</f>
        <v>1</v>
      </c>
      <c r="AD335" s="217">
        <f>IFERROR(IF(workdata!Y335&gt;=0.75*MAX(workdata!$H335:$Y335),1,workdata!Y335/MAX(workdata!$H335:$Y335)),0)*$H335</f>
        <v>1</v>
      </c>
    </row>
    <row r="336" spans="1:30" x14ac:dyDescent="0.25">
      <c r="A336" s="1">
        <f>workdata!A336</f>
        <v>45487.791666666664</v>
      </c>
      <c r="B336">
        <f t="shared" si="31"/>
        <v>2024</v>
      </c>
      <c r="C336">
        <f t="shared" si="32"/>
        <v>7</v>
      </c>
      <c r="D336">
        <f t="shared" si="30"/>
        <v>14</v>
      </c>
      <c r="E336">
        <v>1000</v>
      </c>
      <c r="F336">
        <v>49890</v>
      </c>
      <c r="G336">
        <f>workdata!B336</f>
        <v>35040</v>
      </c>
      <c r="H336">
        <f t="shared" si="33"/>
        <v>1</v>
      </c>
      <c r="I336" s="217">
        <f>IFERROR(workdata!B336*1000*AUX!H336/(AUX!K336*50000),0)</f>
        <v>0.83361063852754969</v>
      </c>
      <c r="J336" s="218">
        <f t="shared" si="34"/>
        <v>1</v>
      </c>
      <c r="K336" s="222">
        <f>AVERAGE(workdata!C336:F336)</f>
        <v>840.68024999999989</v>
      </c>
      <c r="L336" s="3">
        <f t="shared" si="35"/>
        <v>700.8</v>
      </c>
      <c r="M336" s="217">
        <f>IFERROR(IF(workdata!H336&gt;=0.75*MAX(workdata!$H336:$Y336),1,workdata!H336/MAX(workdata!$H336:$Y336)),0)*$H336</f>
        <v>1</v>
      </c>
      <c r="N336" s="217">
        <f>IFERROR(IF(workdata!I336&gt;=0.75*MAX(workdata!$H336:$Y336),1,workdata!I336/MAX(workdata!$H336:$Y336)),0)*$H336</f>
        <v>1</v>
      </c>
      <c r="O336" s="217">
        <f>IFERROR(IF(workdata!J336&gt;=0.75*MAX(workdata!$H336:$Y336),1,workdata!J336/MAX(workdata!$H336:$Y336)),0)*$H336</f>
        <v>1</v>
      </c>
      <c r="P336" s="217">
        <f>IFERROR(IF(workdata!K336&gt;=0.75*MAX(workdata!$H336:$Y336),1,workdata!K336/MAX(workdata!$H336:$Y336)),0)*$H336</f>
        <v>1</v>
      </c>
      <c r="Q336" s="217">
        <f>IFERROR(IF(workdata!L336&gt;=0.75*MAX(workdata!$H336:$Y336),1,workdata!L336/MAX(workdata!$H336:$Y336)),0)*$H336</f>
        <v>1</v>
      </c>
      <c r="R336" s="217">
        <f>IFERROR(IF(workdata!M336&gt;=0.75*MAX(workdata!$H336:$Y336),1,workdata!M336/MAX(workdata!$H336:$Y336)),0)*$H336</f>
        <v>1</v>
      </c>
      <c r="S336" s="217">
        <f>IFERROR(IF(workdata!N336&gt;=0.75*MAX(workdata!$H336:$Y336),1,workdata!N336/MAX(workdata!$H336:$Y336)),0)*$H336</f>
        <v>1</v>
      </c>
      <c r="T336" s="217">
        <f>IFERROR(IF(workdata!O336&gt;=0.75*MAX(workdata!$H336:$Y336),1,workdata!O336/MAX(workdata!$H336:$Y336)),0)*$H336</f>
        <v>1</v>
      </c>
      <c r="U336" s="217">
        <f>IFERROR(IF(workdata!P336&gt;=0.75*MAX(workdata!$H336:$Y336),1,workdata!P336/MAX(workdata!$H336:$Y336)),0)*$H336</f>
        <v>1</v>
      </c>
      <c r="V336" s="217">
        <f>IFERROR(IF(workdata!Q336&gt;=0.75*MAX(workdata!$H336:$Y336),1,workdata!Q336/MAX(workdata!$H336:$Y336)),0)*$H336</f>
        <v>1</v>
      </c>
      <c r="W336" s="217">
        <f>IFERROR(IF(workdata!R336&gt;=0.75*MAX(workdata!$H336:$Y336),1,workdata!R336/MAX(workdata!$H336:$Y336)),0)*$H336</f>
        <v>1</v>
      </c>
      <c r="X336" s="217">
        <f>IFERROR(IF(workdata!S336&gt;=0.75*MAX(workdata!$H336:$Y336),1,workdata!S336/MAX(workdata!$H336:$Y336)),0)*$H336</f>
        <v>1</v>
      </c>
      <c r="Y336" s="217">
        <f>IFERROR(IF(workdata!T336&gt;=0.75*MAX(workdata!$H336:$Y336),1,workdata!T336/MAX(workdata!$H336:$Y336)),0)*$H336</f>
        <v>1</v>
      </c>
      <c r="Z336" s="217">
        <f>IFERROR(IF(workdata!U336&gt;=0.75*MAX(workdata!$H336:$Y336),1,workdata!U336/MAX(workdata!$H336:$Y336)),0)*$H336</f>
        <v>1</v>
      </c>
      <c r="AA336" s="217">
        <f>IFERROR(IF(workdata!V336&gt;=0.75*MAX(workdata!$H336:$Y336),1,workdata!V336/MAX(workdata!$H336:$Y336)),0)*$H336</f>
        <v>1</v>
      </c>
      <c r="AB336" s="217">
        <f>IFERROR(IF(workdata!W336&gt;=0.75*MAX(workdata!$H336:$Y336),1,workdata!W336/MAX(workdata!$H336:$Y336)),0)*$H336</f>
        <v>1</v>
      </c>
      <c r="AC336" s="217">
        <f>IFERROR(IF(workdata!X336&gt;=0.75*MAX(workdata!$H336:$Y336),1,workdata!X336/MAX(workdata!$H336:$Y336)),0)*$H336</f>
        <v>1</v>
      </c>
      <c r="AD336" s="217">
        <f>IFERROR(IF(workdata!Y336&gt;=0.75*MAX(workdata!$H336:$Y336),1,workdata!Y336/MAX(workdata!$H336:$Y336)),0)*$H336</f>
        <v>1</v>
      </c>
    </row>
    <row r="337" spans="1:30" x14ac:dyDescent="0.25">
      <c r="A337" s="1">
        <f>workdata!A337</f>
        <v>45487.833333333336</v>
      </c>
      <c r="B337">
        <f t="shared" si="31"/>
        <v>2024</v>
      </c>
      <c r="C337">
        <f t="shared" si="32"/>
        <v>7</v>
      </c>
      <c r="D337">
        <f t="shared" si="30"/>
        <v>14</v>
      </c>
      <c r="E337">
        <v>1000</v>
      </c>
      <c r="F337">
        <v>49890</v>
      </c>
      <c r="G337">
        <f>workdata!B337</f>
        <v>15328</v>
      </c>
      <c r="H337">
        <f t="shared" si="33"/>
        <v>1</v>
      </c>
      <c r="I337" s="217">
        <f>IFERROR(workdata!B337*1000*AUX!H337/(AUX!K337*50000),0)</f>
        <v>0.64079999665553244</v>
      </c>
      <c r="J337" s="218">
        <f t="shared" si="34"/>
        <v>1</v>
      </c>
      <c r="K337" s="222">
        <f>AVERAGE(workdata!C337:F337)</f>
        <v>478.40199999999993</v>
      </c>
      <c r="L337" s="3">
        <f t="shared" si="35"/>
        <v>306.56</v>
      </c>
      <c r="M337" s="217">
        <f>IFERROR(IF(workdata!H337&gt;=0.75*MAX(workdata!$H337:$Y337),1,workdata!H337/MAX(workdata!$H337:$Y337)),0)*$H337</f>
        <v>1</v>
      </c>
      <c r="N337" s="217">
        <f>IFERROR(IF(workdata!I337&gt;=0.75*MAX(workdata!$H337:$Y337),1,workdata!I337/MAX(workdata!$H337:$Y337)),0)*$H337</f>
        <v>1</v>
      </c>
      <c r="O337" s="217">
        <f>IFERROR(IF(workdata!J337&gt;=0.75*MAX(workdata!$H337:$Y337),1,workdata!J337/MAX(workdata!$H337:$Y337)),0)*$H337</f>
        <v>1</v>
      </c>
      <c r="P337" s="217">
        <f>IFERROR(IF(workdata!K337&gt;=0.75*MAX(workdata!$H337:$Y337),1,workdata!K337/MAX(workdata!$H337:$Y337)),0)*$H337</f>
        <v>1</v>
      </c>
      <c r="Q337" s="217">
        <f>IFERROR(IF(workdata!L337&gt;=0.75*MAX(workdata!$H337:$Y337),1,workdata!L337/MAX(workdata!$H337:$Y337)),0)*$H337</f>
        <v>1</v>
      </c>
      <c r="R337" s="217">
        <f>IFERROR(IF(workdata!M337&gt;=0.75*MAX(workdata!$H337:$Y337),1,workdata!M337/MAX(workdata!$H337:$Y337)),0)*$H337</f>
        <v>1</v>
      </c>
      <c r="S337" s="217">
        <f>IFERROR(IF(workdata!N337&gt;=0.75*MAX(workdata!$H337:$Y337),1,workdata!N337/MAX(workdata!$H337:$Y337)),0)*$H337</f>
        <v>1</v>
      </c>
      <c r="T337" s="217">
        <f>IFERROR(IF(workdata!O337&gt;=0.75*MAX(workdata!$H337:$Y337),1,workdata!O337/MAX(workdata!$H337:$Y337)),0)*$H337</f>
        <v>1</v>
      </c>
      <c r="U337" s="217">
        <f>IFERROR(IF(workdata!P337&gt;=0.75*MAX(workdata!$H337:$Y337),1,workdata!P337/MAX(workdata!$H337:$Y337)),0)*$H337</f>
        <v>1</v>
      </c>
      <c r="V337" s="217">
        <f>IFERROR(IF(workdata!Q337&gt;=0.75*MAX(workdata!$H337:$Y337),1,workdata!Q337/MAX(workdata!$H337:$Y337)),0)*$H337</f>
        <v>1</v>
      </c>
      <c r="W337" s="217">
        <f>IFERROR(IF(workdata!R337&gt;=0.75*MAX(workdata!$H337:$Y337),1,workdata!R337/MAX(workdata!$H337:$Y337)),0)*$H337</f>
        <v>1</v>
      </c>
      <c r="X337" s="217">
        <f>IFERROR(IF(workdata!S337&gt;=0.75*MAX(workdata!$H337:$Y337),1,workdata!S337/MAX(workdata!$H337:$Y337)),0)*$H337</f>
        <v>1</v>
      </c>
      <c r="Y337" s="217">
        <f>IFERROR(IF(workdata!T337&gt;=0.75*MAX(workdata!$H337:$Y337),1,workdata!T337/MAX(workdata!$H337:$Y337)),0)*$H337</f>
        <v>1</v>
      </c>
      <c r="Z337" s="217">
        <f>IFERROR(IF(workdata!U337&gt;=0.75*MAX(workdata!$H337:$Y337),1,workdata!U337/MAX(workdata!$H337:$Y337)),0)*$H337</f>
        <v>1</v>
      </c>
      <c r="AA337" s="217">
        <f>IFERROR(IF(workdata!V337&gt;=0.75*MAX(workdata!$H337:$Y337),1,workdata!V337/MAX(workdata!$H337:$Y337)),0)*$H337</f>
        <v>1</v>
      </c>
      <c r="AB337" s="217">
        <f>IFERROR(IF(workdata!W337&gt;=0.75*MAX(workdata!$H337:$Y337),1,workdata!W337/MAX(workdata!$H337:$Y337)),0)*$H337</f>
        <v>1</v>
      </c>
      <c r="AC337" s="217">
        <f>IFERROR(IF(workdata!X337&gt;=0.75*MAX(workdata!$H337:$Y337),1,workdata!X337/MAX(workdata!$H337:$Y337)),0)*$H337</f>
        <v>1</v>
      </c>
      <c r="AD337" s="217">
        <f>IFERROR(IF(workdata!Y337&gt;=0.75*MAX(workdata!$H337:$Y337),1,workdata!Y337/MAX(workdata!$H337:$Y337)),0)*$H337</f>
        <v>1</v>
      </c>
    </row>
    <row r="338" spans="1:30" x14ac:dyDescent="0.25">
      <c r="A338" s="1">
        <f>workdata!A338</f>
        <v>45487.875</v>
      </c>
      <c r="B338">
        <f t="shared" si="31"/>
        <v>2024</v>
      </c>
      <c r="C338">
        <f t="shared" si="32"/>
        <v>7</v>
      </c>
      <c r="D338">
        <f t="shared" si="30"/>
        <v>14</v>
      </c>
      <c r="E338">
        <v>1000</v>
      </c>
      <c r="F338">
        <v>49890</v>
      </c>
      <c r="G338">
        <f>workdata!B338</f>
        <v>1774</v>
      </c>
      <c r="H338">
        <f t="shared" si="33"/>
        <v>0</v>
      </c>
      <c r="I338" s="217">
        <f>IFERROR(workdata!B338*1000*AUX!H338/(AUX!K338*50000),0)</f>
        <v>0</v>
      </c>
      <c r="J338" s="218">
        <f t="shared" si="34"/>
        <v>0</v>
      </c>
      <c r="K338" s="222">
        <f>AVERAGE(workdata!C338:F338)</f>
        <v>58.898499999999999</v>
      </c>
      <c r="L338" s="3">
        <f t="shared" si="35"/>
        <v>0</v>
      </c>
      <c r="M338" s="217">
        <f>IFERROR(IF(workdata!H338&gt;=0.75*MAX(workdata!$H338:$Y338),1,workdata!H338/MAX(workdata!$H338:$Y338)),0)*$H338</f>
        <v>0</v>
      </c>
      <c r="N338" s="217">
        <f>IFERROR(IF(workdata!I338&gt;=0.75*MAX(workdata!$H338:$Y338),1,workdata!I338/MAX(workdata!$H338:$Y338)),0)*$H338</f>
        <v>0</v>
      </c>
      <c r="O338" s="217">
        <f>IFERROR(IF(workdata!J338&gt;=0.75*MAX(workdata!$H338:$Y338),1,workdata!J338/MAX(workdata!$H338:$Y338)),0)*$H338</f>
        <v>0</v>
      </c>
      <c r="P338" s="217">
        <f>IFERROR(IF(workdata!K338&gt;=0.75*MAX(workdata!$H338:$Y338),1,workdata!K338/MAX(workdata!$H338:$Y338)),0)*$H338</f>
        <v>0</v>
      </c>
      <c r="Q338" s="217">
        <f>IFERROR(IF(workdata!L338&gt;=0.75*MAX(workdata!$H338:$Y338),1,workdata!L338/MAX(workdata!$H338:$Y338)),0)*$H338</f>
        <v>0</v>
      </c>
      <c r="R338" s="217">
        <f>IFERROR(IF(workdata!M338&gt;=0.75*MAX(workdata!$H338:$Y338),1,workdata!M338/MAX(workdata!$H338:$Y338)),0)*$H338</f>
        <v>0</v>
      </c>
      <c r="S338" s="217">
        <f>IFERROR(IF(workdata!N338&gt;=0.75*MAX(workdata!$H338:$Y338),1,workdata!N338/MAX(workdata!$H338:$Y338)),0)*$H338</f>
        <v>0</v>
      </c>
      <c r="T338" s="217">
        <f>IFERROR(IF(workdata!O338&gt;=0.75*MAX(workdata!$H338:$Y338),1,workdata!O338/MAX(workdata!$H338:$Y338)),0)*$H338</f>
        <v>0</v>
      </c>
      <c r="U338" s="217">
        <f>IFERROR(IF(workdata!P338&gt;=0.75*MAX(workdata!$H338:$Y338),1,workdata!P338/MAX(workdata!$H338:$Y338)),0)*$H338</f>
        <v>0</v>
      </c>
      <c r="V338" s="217">
        <f>IFERROR(IF(workdata!Q338&gt;=0.75*MAX(workdata!$H338:$Y338),1,workdata!Q338/MAX(workdata!$H338:$Y338)),0)*$H338</f>
        <v>0</v>
      </c>
      <c r="W338" s="217">
        <f>IFERROR(IF(workdata!R338&gt;=0.75*MAX(workdata!$H338:$Y338),1,workdata!R338/MAX(workdata!$H338:$Y338)),0)*$H338</f>
        <v>0</v>
      </c>
      <c r="X338" s="217">
        <f>IFERROR(IF(workdata!S338&gt;=0.75*MAX(workdata!$H338:$Y338),1,workdata!S338/MAX(workdata!$H338:$Y338)),0)*$H338</f>
        <v>0</v>
      </c>
      <c r="Y338" s="217">
        <f>IFERROR(IF(workdata!T338&gt;=0.75*MAX(workdata!$H338:$Y338),1,workdata!T338/MAX(workdata!$H338:$Y338)),0)*$H338</f>
        <v>0</v>
      </c>
      <c r="Z338" s="217">
        <f>IFERROR(IF(workdata!U338&gt;=0.75*MAX(workdata!$H338:$Y338),1,workdata!U338/MAX(workdata!$H338:$Y338)),0)*$H338</f>
        <v>0</v>
      </c>
      <c r="AA338" s="217">
        <f>IFERROR(IF(workdata!V338&gt;=0.75*MAX(workdata!$H338:$Y338),1,workdata!V338/MAX(workdata!$H338:$Y338)),0)*$H338</f>
        <v>0</v>
      </c>
      <c r="AB338" s="217">
        <f>IFERROR(IF(workdata!W338&gt;=0.75*MAX(workdata!$H338:$Y338),1,workdata!W338/MAX(workdata!$H338:$Y338)),0)*$H338</f>
        <v>0</v>
      </c>
      <c r="AC338" s="217">
        <f>IFERROR(IF(workdata!X338&gt;=0.75*MAX(workdata!$H338:$Y338),1,workdata!X338/MAX(workdata!$H338:$Y338)),0)*$H338</f>
        <v>0</v>
      </c>
      <c r="AD338" s="217">
        <f>IFERROR(IF(workdata!Y338&gt;=0.75*MAX(workdata!$H338:$Y338),1,workdata!Y338/MAX(workdata!$H338:$Y338)),0)*$H338</f>
        <v>0</v>
      </c>
    </row>
    <row r="339" spans="1:30" x14ac:dyDescent="0.25">
      <c r="A339" s="1">
        <f>workdata!A339</f>
        <v>45487.916666666664</v>
      </c>
      <c r="B339">
        <f t="shared" si="31"/>
        <v>2024</v>
      </c>
      <c r="C339">
        <f t="shared" si="32"/>
        <v>7</v>
      </c>
      <c r="D339">
        <f t="shared" si="30"/>
        <v>14</v>
      </c>
      <c r="E339">
        <v>1000</v>
      </c>
      <c r="F339">
        <v>49890</v>
      </c>
      <c r="G339">
        <f>workdata!B339</f>
        <v>0</v>
      </c>
      <c r="H339">
        <f t="shared" si="33"/>
        <v>0</v>
      </c>
      <c r="I339" s="217">
        <f>IFERROR(workdata!B339*1000*AUX!H339/(AUX!K339*50000),0)</f>
        <v>0</v>
      </c>
      <c r="J339" s="218">
        <f t="shared" si="34"/>
        <v>0</v>
      </c>
      <c r="K339" s="222">
        <f>AVERAGE(workdata!C339:F339)</f>
        <v>0</v>
      </c>
      <c r="L339" s="3">
        <f t="shared" si="35"/>
        <v>0</v>
      </c>
      <c r="M339" s="217">
        <f>IFERROR(IF(workdata!H339&gt;=0.75*MAX(workdata!$H339:$Y339),1,workdata!H339/MAX(workdata!$H339:$Y339)),0)*$H339</f>
        <v>0</v>
      </c>
      <c r="N339" s="217">
        <f>IFERROR(IF(workdata!I339&gt;=0.75*MAX(workdata!$H339:$Y339),1,workdata!I339/MAX(workdata!$H339:$Y339)),0)*$H339</f>
        <v>0</v>
      </c>
      <c r="O339" s="217">
        <f>IFERROR(IF(workdata!J339&gt;=0.75*MAX(workdata!$H339:$Y339),1,workdata!J339/MAX(workdata!$H339:$Y339)),0)*$H339</f>
        <v>0</v>
      </c>
      <c r="P339" s="217">
        <f>IFERROR(IF(workdata!K339&gt;=0.75*MAX(workdata!$H339:$Y339),1,workdata!K339/MAX(workdata!$H339:$Y339)),0)*$H339</f>
        <v>0</v>
      </c>
      <c r="Q339" s="217">
        <f>IFERROR(IF(workdata!L339&gt;=0.75*MAX(workdata!$H339:$Y339),1,workdata!L339/MAX(workdata!$H339:$Y339)),0)*$H339</f>
        <v>0</v>
      </c>
      <c r="R339" s="217">
        <f>IFERROR(IF(workdata!M339&gt;=0.75*MAX(workdata!$H339:$Y339),1,workdata!M339/MAX(workdata!$H339:$Y339)),0)*$H339</f>
        <v>0</v>
      </c>
      <c r="S339" s="217">
        <f>IFERROR(IF(workdata!N339&gt;=0.75*MAX(workdata!$H339:$Y339),1,workdata!N339/MAX(workdata!$H339:$Y339)),0)*$H339</f>
        <v>0</v>
      </c>
      <c r="T339" s="217">
        <f>IFERROR(IF(workdata!O339&gt;=0.75*MAX(workdata!$H339:$Y339),1,workdata!O339/MAX(workdata!$H339:$Y339)),0)*$H339</f>
        <v>0</v>
      </c>
      <c r="U339" s="217">
        <f>IFERROR(IF(workdata!P339&gt;=0.75*MAX(workdata!$H339:$Y339),1,workdata!P339/MAX(workdata!$H339:$Y339)),0)*$H339</f>
        <v>0</v>
      </c>
      <c r="V339" s="217">
        <f>IFERROR(IF(workdata!Q339&gt;=0.75*MAX(workdata!$H339:$Y339),1,workdata!Q339/MAX(workdata!$H339:$Y339)),0)*$H339</f>
        <v>0</v>
      </c>
      <c r="W339" s="217">
        <f>IFERROR(IF(workdata!R339&gt;=0.75*MAX(workdata!$H339:$Y339),1,workdata!R339/MAX(workdata!$H339:$Y339)),0)*$H339</f>
        <v>0</v>
      </c>
      <c r="X339" s="217">
        <f>IFERROR(IF(workdata!S339&gt;=0.75*MAX(workdata!$H339:$Y339),1,workdata!S339/MAX(workdata!$H339:$Y339)),0)*$H339</f>
        <v>0</v>
      </c>
      <c r="Y339" s="217">
        <f>IFERROR(IF(workdata!T339&gt;=0.75*MAX(workdata!$H339:$Y339),1,workdata!T339/MAX(workdata!$H339:$Y339)),0)*$H339</f>
        <v>0</v>
      </c>
      <c r="Z339" s="217">
        <f>IFERROR(IF(workdata!U339&gt;=0.75*MAX(workdata!$H339:$Y339),1,workdata!U339/MAX(workdata!$H339:$Y339)),0)*$H339</f>
        <v>0</v>
      </c>
      <c r="AA339" s="217">
        <f>IFERROR(IF(workdata!V339&gt;=0.75*MAX(workdata!$H339:$Y339),1,workdata!V339/MAX(workdata!$H339:$Y339)),0)*$H339</f>
        <v>0</v>
      </c>
      <c r="AB339" s="217">
        <f>IFERROR(IF(workdata!W339&gt;=0.75*MAX(workdata!$H339:$Y339),1,workdata!W339/MAX(workdata!$H339:$Y339)),0)*$H339</f>
        <v>0</v>
      </c>
      <c r="AC339" s="217">
        <f>IFERROR(IF(workdata!X339&gt;=0.75*MAX(workdata!$H339:$Y339),1,workdata!X339/MAX(workdata!$H339:$Y339)),0)*$H339</f>
        <v>0</v>
      </c>
      <c r="AD339" s="217">
        <f>IFERROR(IF(workdata!Y339&gt;=0.75*MAX(workdata!$H339:$Y339),1,workdata!Y339/MAX(workdata!$H339:$Y339)),0)*$H339</f>
        <v>0</v>
      </c>
    </row>
    <row r="340" spans="1:30" x14ac:dyDescent="0.25">
      <c r="A340" s="1">
        <f>workdata!A340</f>
        <v>45487.958333333336</v>
      </c>
      <c r="B340">
        <f t="shared" si="31"/>
        <v>2024</v>
      </c>
      <c r="C340">
        <f t="shared" si="32"/>
        <v>7</v>
      </c>
      <c r="D340">
        <f t="shared" si="30"/>
        <v>14</v>
      </c>
      <c r="E340">
        <v>1000</v>
      </c>
      <c r="F340">
        <v>49890</v>
      </c>
      <c r="G340">
        <f>workdata!B340</f>
        <v>0</v>
      </c>
      <c r="H340">
        <f t="shared" si="33"/>
        <v>0</v>
      </c>
      <c r="I340" s="217">
        <f>IFERROR(workdata!B340*1000*AUX!H340/(AUX!K340*50000),0)</f>
        <v>0</v>
      </c>
      <c r="J340" s="218">
        <f t="shared" si="34"/>
        <v>0</v>
      </c>
      <c r="K340" s="222">
        <f>AVERAGE(workdata!C340:F340)</f>
        <v>0</v>
      </c>
      <c r="L340" s="3">
        <f t="shared" si="35"/>
        <v>0</v>
      </c>
      <c r="M340" s="217">
        <f>IFERROR(IF(workdata!H340&gt;=0.75*MAX(workdata!$H340:$Y340),1,workdata!H340/MAX(workdata!$H340:$Y340)),0)*$H340</f>
        <v>0</v>
      </c>
      <c r="N340" s="217">
        <f>IFERROR(IF(workdata!I340&gt;=0.75*MAX(workdata!$H340:$Y340),1,workdata!I340/MAX(workdata!$H340:$Y340)),0)*$H340</f>
        <v>0</v>
      </c>
      <c r="O340" s="217">
        <f>IFERROR(IF(workdata!J340&gt;=0.75*MAX(workdata!$H340:$Y340),1,workdata!J340/MAX(workdata!$H340:$Y340)),0)*$H340</f>
        <v>0</v>
      </c>
      <c r="P340" s="217">
        <f>IFERROR(IF(workdata!K340&gt;=0.75*MAX(workdata!$H340:$Y340),1,workdata!K340/MAX(workdata!$H340:$Y340)),0)*$H340</f>
        <v>0</v>
      </c>
      <c r="Q340" s="217">
        <f>IFERROR(IF(workdata!L340&gt;=0.75*MAX(workdata!$H340:$Y340),1,workdata!L340/MAX(workdata!$H340:$Y340)),0)*$H340</f>
        <v>0</v>
      </c>
      <c r="R340" s="217">
        <f>IFERROR(IF(workdata!M340&gt;=0.75*MAX(workdata!$H340:$Y340),1,workdata!M340/MAX(workdata!$H340:$Y340)),0)*$H340</f>
        <v>0</v>
      </c>
      <c r="S340" s="217">
        <f>IFERROR(IF(workdata!N340&gt;=0.75*MAX(workdata!$H340:$Y340),1,workdata!N340/MAX(workdata!$H340:$Y340)),0)*$H340</f>
        <v>0</v>
      </c>
      <c r="T340" s="217">
        <f>IFERROR(IF(workdata!O340&gt;=0.75*MAX(workdata!$H340:$Y340),1,workdata!O340/MAX(workdata!$H340:$Y340)),0)*$H340</f>
        <v>0</v>
      </c>
      <c r="U340" s="217">
        <f>IFERROR(IF(workdata!P340&gt;=0.75*MAX(workdata!$H340:$Y340),1,workdata!P340/MAX(workdata!$H340:$Y340)),0)*$H340</f>
        <v>0</v>
      </c>
      <c r="V340" s="217">
        <f>IFERROR(IF(workdata!Q340&gt;=0.75*MAX(workdata!$H340:$Y340),1,workdata!Q340/MAX(workdata!$H340:$Y340)),0)*$H340</f>
        <v>0</v>
      </c>
      <c r="W340" s="217">
        <f>IFERROR(IF(workdata!R340&gt;=0.75*MAX(workdata!$H340:$Y340),1,workdata!R340/MAX(workdata!$H340:$Y340)),0)*$H340</f>
        <v>0</v>
      </c>
      <c r="X340" s="217">
        <f>IFERROR(IF(workdata!S340&gt;=0.75*MAX(workdata!$H340:$Y340),1,workdata!S340/MAX(workdata!$H340:$Y340)),0)*$H340</f>
        <v>0</v>
      </c>
      <c r="Y340" s="217">
        <f>IFERROR(IF(workdata!T340&gt;=0.75*MAX(workdata!$H340:$Y340),1,workdata!T340/MAX(workdata!$H340:$Y340)),0)*$H340</f>
        <v>0</v>
      </c>
      <c r="Z340" s="217">
        <f>IFERROR(IF(workdata!U340&gt;=0.75*MAX(workdata!$H340:$Y340),1,workdata!U340/MAX(workdata!$H340:$Y340)),0)*$H340</f>
        <v>0</v>
      </c>
      <c r="AA340" s="217">
        <f>IFERROR(IF(workdata!V340&gt;=0.75*MAX(workdata!$H340:$Y340),1,workdata!V340/MAX(workdata!$H340:$Y340)),0)*$H340</f>
        <v>0</v>
      </c>
      <c r="AB340" s="217">
        <f>IFERROR(IF(workdata!W340&gt;=0.75*MAX(workdata!$H340:$Y340),1,workdata!W340/MAX(workdata!$H340:$Y340)),0)*$H340</f>
        <v>0</v>
      </c>
      <c r="AC340" s="217">
        <f>IFERROR(IF(workdata!X340&gt;=0.75*MAX(workdata!$H340:$Y340),1,workdata!X340/MAX(workdata!$H340:$Y340)),0)*$H340</f>
        <v>0</v>
      </c>
      <c r="AD340" s="217">
        <f>IFERROR(IF(workdata!Y340&gt;=0.75*MAX(workdata!$H340:$Y340),1,workdata!Y340/MAX(workdata!$H340:$Y340)),0)*$H340</f>
        <v>0</v>
      </c>
    </row>
    <row r="341" spans="1:30" x14ac:dyDescent="0.25">
      <c r="A341" s="1">
        <f>workdata!A341</f>
        <v>45488</v>
      </c>
      <c r="B341">
        <f t="shared" si="31"/>
        <v>2024</v>
      </c>
      <c r="C341">
        <f t="shared" si="32"/>
        <v>7</v>
      </c>
      <c r="D341">
        <f t="shared" si="30"/>
        <v>15</v>
      </c>
      <c r="E341">
        <v>1000</v>
      </c>
      <c r="F341">
        <v>49890</v>
      </c>
      <c r="G341">
        <f>workdata!B341</f>
        <v>0</v>
      </c>
      <c r="H341">
        <f t="shared" si="33"/>
        <v>0</v>
      </c>
      <c r="I341" s="217">
        <f>IFERROR(workdata!B341*1000*AUX!H341/(AUX!K341*50000),0)</f>
        <v>0</v>
      </c>
      <c r="J341" s="218">
        <f t="shared" si="34"/>
        <v>0</v>
      </c>
      <c r="K341" s="222">
        <f>AVERAGE(workdata!C341:F341)</f>
        <v>0</v>
      </c>
      <c r="L341" s="3">
        <f t="shared" si="35"/>
        <v>0</v>
      </c>
      <c r="M341" s="217">
        <f>IFERROR(IF(workdata!H341&gt;=0.75*MAX(workdata!$H341:$Y341),1,workdata!H341/MAX(workdata!$H341:$Y341)),0)*$H341</f>
        <v>0</v>
      </c>
      <c r="N341" s="217">
        <f>IFERROR(IF(workdata!I341&gt;=0.75*MAX(workdata!$H341:$Y341),1,workdata!I341/MAX(workdata!$H341:$Y341)),0)*$H341</f>
        <v>0</v>
      </c>
      <c r="O341" s="217">
        <f>IFERROR(IF(workdata!J341&gt;=0.75*MAX(workdata!$H341:$Y341),1,workdata!J341/MAX(workdata!$H341:$Y341)),0)*$H341</f>
        <v>0</v>
      </c>
      <c r="P341" s="217">
        <f>IFERROR(IF(workdata!K341&gt;=0.75*MAX(workdata!$H341:$Y341),1,workdata!K341/MAX(workdata!$H341:$Y341)),0)*$H341</f>
        <v>0</v>
      </c>
      <c r="Q341" s="217">
        <f>IFERROR(IF(workdata!L341&gt;=0.75*MAX(workdata!$H341:$Y341),1,workdata!L341/MAX(workdata!$H341:$Y341)),0)*$H341</f>
        <v>0</v>
      </c>
      <c r="R341" s="217">
        <f>IFERROR(IF(workdata!M341&gt;=0.75*MAX(workdata!$H341:$Y341),1,workdata!M341/MAX(workdata!$H341:$Y341)),0)*$H341</f>
        <v>0</v>
      </c>
      <c r="S341" s="217">
        <f>IFERROR(IF(workdata!N341&gt;=0.75*MAX(workdata!$H341:$Y341),1,workdata!N341/MAX(workdata!$H341:$Y341)),0)*$H341</f>
        <v>0</v>
      </c>
      <c r="T341" s="217">
        <f>IFERROR(IF(workdata!O341&gt;=0.75*MAX(workdata!$H341:$Y341),1,workdata!O341/MAX(workdata!$H341:$Y341)),0)*$H341</f>
        <v>0</v>
      </c>
      <c r="U341" s="217">
        <f>IFERROR(IF(workdata!P341&gt;=0.75*MAX(workdata!$H341:$Y341),1,workdata!P341/MAX(workdata!$H341:$Y341)),0)*$H341</f>
        <v>0</v>
      </c>
      <c r="V341" s="217">
        <f>IFERROR(IF(workdata!Q341&gt;=0.75*MAX(workdata!$H341:$Y341),1,workdata!Q341/MAX(workdata!$H341:$Y341)),0)*$H341</f>
        <v>0</v>
      </c>
      <c r="W341" s="217">
        <f>IFERROR(IF(workdata!R341&gt;=0.75*MAX(workdata!$H341:$Y341),1,workdata!R341/MAX(workdata!$H341:$Y341)),0)*$H341</f>
        <v>0</v>
      </c>
      <c r="X341" s="217">
        <f>IFERROR(IF(workdata!S341&gt;=0.75*MAX(workdata!$H341:$Y341),1,workdata!S341/MAX(workdata!$H341:$Y341)),0)*$H341</f>
        <v>0</v>
      </c>
      <c r="Y341" s="217">
        <f>IFERROR(IF(workdata!T341&gt;=0.75*MAX(workdata!$H341:$Y341),1,workdata!T341/MAX(workdata!$H341:$Y341)),0)*$H341</f>
        <v>0</v>
      </c>
      <c r="Z341" s="217">
        <f>IFERROR(IF(workdata!U341&gt;=0.75*MAX(workdata!$H341:$Y341),1,workdata!U341/MAX(workdata!$H341:$Y341)),0)*$H341</f>
        <v>0</v>
      </c>
      <c r="AA341" s="217">
        <f>IFERROR(IF(workdata!V341&gt;=0.75*MAX(workdata!$H341:$Y341),1,workdata!V341/MAX(workdata!$H341:$Y341)),0)*$H341</f>
        <v>0</v>
      </c>
      <c r="AB341" s="217">
        <f>IFERROR(IF(workdata!W341&gt;=0.75*MAX(workdata!$H341:$Y341),1,workdata!W341/MAX(workdata!$H341:$Y341)),0)*$H341</f>
        <v>0</v>
      </c>
      <c r="AC341" s="217">
        <f>IFERROR(IF(workdata!X341&gt;=0.75*MAX(workdata!$H341:$Y341),1,workdata!X341/MAX(workdata!$H341:$Y341)),0)*$H341</f>
        <v>0</v>
      </c>
      <c r="AD341" s="217">
        <f>IFERROR(IF(workdata!Y341&gt;=0.75*MAX(workdata!$H341:$Y341),1,workdata!Y341/MAX(workdata!$H341:$Y341)),0)*$H341</f>
        <v>0</v>
      </c>
    </row>
    <row r="342" spans="1:30" x14ac:dyDescent="0.25">
      <c r="A342" s="1">
        <f>workdata!A342</f>
        <v>45488.041666666664</v>
      </c>
      <c r="B342">
        <f t="shared" si="31"/>
        <v>2024</v>
      </c>
      <c r="C342">
        <f t="shared" si="32"/>
        <v>7</v>
      </c>
      <c r="D342">
        <f t="shared" si="30"/>
        <v>15</v>
      </c>
      <c r="E342">
        <v>1000</v>
      </c>
      <c r="F342">
        <v>49890</v>
      </c>
      <c r="G342">
        <f>workdata!B342</f>
        <v>0</v>
      </c>
      <c r="H342">
        <f t="shared" si="33"/>
        <v>0</v>
      </c>
      <c r="I342" s="217">
        <f>IFERROR(workdata!B342*1000*AUX!H342/(AUX!K342*50000),0)</f>
        <v>0</v>
      </c>
      <c r="J342" s="218">
        <f t="shared" si="34"/>
        <v>0</v>
      </c>
      <c r="K342" s="222">
        <f>AVERAGE(workdata!C342:F342)</f>
        <v>0</v>
      </c>
      <c r="L342" s="3">
        <f t="shared" si="35"/>
        <v>0</v>
      </c>
      <c r="M342" s="217">
        <f>IFERROR(IF(workdata!H342&gt;=0.75*MAX(workdata!$H342:$Y342),1,workdata!H342/MAX(workdata!$H342:$Y342)),0)*$H342</f>
        <v>0</v>
      </c>
      <c r="N342" s="217">
        <f>IFERROR(IF(workdata!I342&gt;=0.75*MAX(workdata!$H342:$Y342),1,workdata!I342/MAX(workdata!$H342:$Y342)),0)*$H342</f>
        <v>0</v>
      </c>
      <c r="O342" s="217">
        <f>IFERROR(IF(workdata!J342&gt;=0.75*MAX(workdata!$H342:$Y342),1,workdata!J342/MAX(workdata!$H342:$Y342)),0)*$H342</f>
        <v>0</v>
      </c>
      <c r="P342" s="217">
        <f>IFERROR(IF(workdata!K342&gt;=0.75*MAX(workdata!$H342:$Y342),1,workdata!K342/MAX(workdata!$H342:$Y342)),0)*$H342</f>
        <v>0</v>
      </c>
      <c r="Q342" s="217">
        <f>IFERROR(IF(workdata!L342&gt;=0.75*MAX(workdata!$H342:$Y342),1,workdata!L342/MAX(workdata!$H342:$Y342)),0)*$H342</f>
        <v>0</v>
      </c>
      <c r="R342" s="217">
        <f>IFERROR(IF(workdata!M342&gt;=0.75*MAX(workdata!$H342:$Y342),1,workdata!M342/MAX(workdata!$H342:$Y342)),0)*$H342</f>
        <v>0</v>
      </c>
      <c r="S342" s="217">
        <f>IFERROR(IF(workdata!N342&gt;=0.75*MAX(workdata!$H342:$Y342),1,workdata!N342/MAX(workdata!$H342:$Y342)),0)*$H342</f>
        <v>0</v>
      </c>
      <c r="T342" s="217">
        <f>IFERROR(IF(workdata!O342&gt;=0.75*MAX(workdata!$H342:$Y342),1,workdata!O342/MAX(workdata!$H342:$Y342)),0)*$H342</f>
        <v>0</v>
      </c>
      <c r="U342" s="217">
        <f>IFERROR(IF(workdata!P342&gt;=0.75*MAX(workdata!$H342:$Y342),1,workdata!P342/MAX(workdata!$H342:$Y342)),0)*$H342</f>
        <v>0</v>
      </c>
      <c r="V342" s="217">
        <f>IFERROR(IF(workdata!Q342&gt;=0.75*MAX(workdata!$H342:$Y342),1,workdata!Q342/MAX(workdata!$H342:$Y342)),0)*$H342</f>
        <v>0</v>
      </c>
      <c r="W342" s="217">
        <f>IFERROR(IF(workdata!R342&gt;=0.75*MAX(workdata!$H342:$Y342),1,workdata!R342/MAX(workdata!$H342:$Y342)),0)*$H342</f>
        <v>0</v>
      </c>
      <c r="X342" s="217">
        <f>IFERROR(IF(workdata!S342&gt;=0.75*MAX(workdata!$H342:$Y342),1,workdata!S342/MAX(workdata!$H342:$Y342)),0)*$H342</f>
        <v>0</v>
      </c>
      <c r="Y342" s="217">
        <f>IFERROR(IF(workdata!T342&gt;=0.75*MAX(workdata!$H342:$Y342),1,workdata!T342/MAX(workdata!$H342:$Y342)),0)*$H342</f>
        <v>0</v>
      </c>
      <c r="Z342" s="217">
        <f>IFERROR(IF(workdata!U342&gt;=0.75*MAX(workdata!$H342:$Y342),1,workdata!U342/MAX(workdata!$H342:$Y342)),0)*$H342</f>
        <v>0</v>
      </c>
      <c r="AA342" s="217">
        <f>IFERROR(IF(workdata!V342&gt;=0.75*MAX(workdata!$H342:$Y342),1,workdata!V342/MAX(workdata!$H342:$Y342)),0)*$H342</f>
        <v>0</v>
      </c>
      <c r="AB342" s="217">
        <f>IFERROR(IF(workdata!W342&gt;=0.75*MAX(workdata!$H342:$Y342),1,workdata!W342/MAX(workdata!$H342:$Y342)),0)*$H342</f>
        <v>0</v>
      </c>
      <c r="AC342" s="217">
        <f>IFERROR(IF(workdata!X342&gt;=0.75*MAX(workdata!$H342:$Y342),1,workdata!X342/MAX(workdata!$H342:$Y342)),0)*$H342</f>
        <v>0</v>
      </c>
      <c r="AD342" s="217">
        <f>IFERROR(IF(workdata!Y342&gt;=0.75*MAX(workdata!$H342:$Y342),1,workdata!Y342/MAX(workdata!$H342:$Y342)),0)*$H342</f>
        <v>0</v>
      </c>
    </row>
    <row r="343" spans="1:30" x14ac:dyDescent="0.25">
      <c r="A343" s="1">
        <f>workdata!A343</f>
        <v>45488.083333333336</v>
      </c>
      <c r="B343">
        <f t="shared" si="31"/>
        <v>2024</v>
      </c>
      <c r="C343">
        <f t="shared" si="32"/>
        <v>7</v>
      </c>
      <c r="D343">
        <f t="shared" si="30"/>
        <v>15</v>
      </c>
      <c r="E343">
        <v>1000</v>
      </c>
      <c r="F343">
        <v>49890</v>
      </c>
      <c r="G343">
        <f>workdata!B343</f>
        <v>0</v>
      </c>
      <c r="H343">
        <f t="shared" si="33"/>
        <v>0</v>
      </c>
      <c r="I343" s="217">
        <f>IFERROR(workdata!B343*1000*AUX!H343/(AUX!K343*50000),0)</f>
        <v>0</v>
      </c>
      <c r="J343" s="218">
        <f t="shared" si="34"/>
        <v>0</v>
      </c>
      <c r="K343" s="222">
        <f>AVERAGE(workdata!C343:F343)</f>
        <v>0</v>
      </c>
      <c r="L343" s="3">
        <f t="shared" si="35"/>
        <v>0</v>
      </c>
      <c r="M343" s="217">
        <f>IFERROR(IF(workdata!H343&gt;=0.75*MAX(workdata!$H343:$Y343),1,workdata!H343/MAX(workdata!$H343:$Y343)),0)*$H343</f>
        <v>0</v>
      </c>
      <c r="N343" s="217">
        <f>IFERROR(IF(workdata!I343&gt;=0.75*MAX(workdata!$H343:$Y343),1,workdata!I343/MAX(workdata!$H343:$Y343)),0)*$H343</f>
        <v>0</v>
      </c>
      <c r="O343" s="217">
        <f>IFERROR(IF(workdata!J343&gt;=0.75*MAX(workdata!$H343:$Y343),1,workdata!J343/MAX(workdata!$H343:$Y343)),0)*$H343</f>
        <v>0</v>
      </c>
      <c r="P343" s="217">
        <f>IFERROR(IF(workdata!K343&gt;=0.75*MAX(workdata!$H343:$Y343),1,workdata!K343/MAX(workdata!$H343:$Y343)),0)*$H343</f>
        <v>0</v>
      </c>
      <c r="Q343" s="217">
        <f>IFERROR(IF(workdata!L343&gt;=0.75*MAX(workdata!$H343:$Y343),1,workdata!L343/MAX(workdata!$H343:$Y343)),0)*$H343</f>
        <v>0</v>
      </c>
      <c r="R343" s="217">
        <f>IFERROR(IF(workdata!M343&gt;=0.75*MAX(workdata!$H343:$Y343),1,workdata!M343/MAX(workdata!$H343:$Y343)),0)*$H343</f>
        <v>0</v>
      </c>
      <c r="S343" s="217">
        <f>IFERROR(IF(workdata!N343&gt;=0.75*MAX(workdata!$H343:$Y343),1,workdata!N343/MAX(workdata!$H343:$Y343)),0)*$H343</f>
        <v>0</v>
      </c>
      <c r="T343" s="217">
        <f>IFERROR(IF(workdata!O343&gt;=0.75*MAX(workdata!$H343:$Y343),1,workdata!O343/MAX(workdata!$H343:$Y343)),0)*$H343</f>
        <v>0</v>
      </c>
      <c r="U343" s="217">
        <f>IFERROR(IF(workdata!P343&gt;=0.75*MAX(workdata!$H343:$Y343),1,workdata!P343/MAX(workdata!$H343:$Y343)),0)*$H343</f>
        <v>0</v>
      </c>
      <c r="V343" s="217">
        <f>IFERROR(IF(workdata!Q343&gt;=0.75*MAX(workdata!$H343:$Y343),1,workdata!Q343/MAX(workdata!$H343:$Y343)),0)*$H343</f>
        <v>0</v>
      </c>
      <c r="W343" s="217">
        <f>IFERROR(IF(workdata!R343&gt;=0.75*MAX(workdata!$H343:$Y343),1,workdata!R343/MAX(workdata!$H343:$Y343)),0)*$H343</f>
        <v>0</v>
      </c>
      <c r="X343" s="217">
        <f>IFERROR(IF(workdata!S343&gt;=0.75*MAX(workdata!$H343:$Y343),1,workdata!S343/MAX(workdata!$H343:$Y343)),0)*$H343</f>
        <v>0</v>
      </c>
      <c r="Y343" s="217">
        <f>IFERROR(IF(workdata!T343&gt;=0.75*MAX(workdata!$H343:$Y343),1,workdata!T343/MAX(workdata!$H343:$Y343)),0)*$H343</f>
        <v>0</v>
      </c>
      <c r="Z343" s="217">
        <f>IFERROR(IF(workdata!U343&gt;=0.75*MAX(workdata!$H343:$Y343),1,workdata!U343/MAX(workdata!$H343:$Y343)),0)*$H343</f>
        <v>0</v>
      </c>
      <c r="AA343" s="217">
        <f>IFERROR(IF(workdata!V343&gt;=0.75*MAX(workdata!$H343:$Y343),1,workdata!V343/MAX(workdata!$H343:$Y343)),0)*$H343</f>
        <v>0</v>
      </c>
      <c r="AB343" s="217">
        <f>IFERROR(IF(workdata!W343&gt;=0.75*MAX(workdata!$H343:$Y343),1,workdata!W343/MAX(workdata!$H343:$Y343)),0)*$H343</f>
        <v>0</v>
      </c>
      <c r="AC343" s="217">
        <f>IFERROR(IF(workdata!X343&gt;=0.75*MAX(workdata!$H343:$Y343),1,workdata!X343/MAX(workdata!$H343:$Y343)),0)*$H343</f>
        <v>0</v>
      </c>
      <c r="AD343" s="217">
        <f>IFERROR(IF(workdata!Y343&gt;=0.75*MAX(workdata!$H343:$Y343),1,workdata!Y343/MAX(workdata!$H343:$Y343)),0)*$H343</f>
        <v>0</v>
      </c>
    </row>
    <row r="344" spans="1:30" x14ac:dyDescent="0.25">
      <c r="A344" s="1">
        <f>workdata!A344</f>
        <v>45488.125</v>
      </c>
      <c r="B344">
        <f t="shared" si="31"/>
        <v>2024</v>
      </c>
      <c r="C344">
        <f t="shared" si="32"/>
        <v>7</v>
      </c>
      <c r="D344">
        <f t="shared" si="30"/>
        <v>15</v>
      </c>
      <c r="E344">
        <v>1000</v>
      </c>
      <c r="F344">
        <v>49890</v>
      </c>
      <c r="G344">
        <f>workdata!B344</f>
        <v>0</v>
      </c>
      <c r="H344">
        <f t="shared" si="33"/>
        <v>0</v>
      </c>
      <c r="I344" s="217">
        <f>IFERROR(workdata!B344*1000*AUX!H344/(AUX!K344*50000),0)</f>
        <v>0</v>
      </c>
      <c r="J344" s="218">
        <f t="shared" si="34"/>
        <v>0</v>
      </c>
      <c r="K344" s="222">
        <f>AVERAGE(workdata!C344:F344)</f>
        <v>0</v>
      </c>
      <c r="L344" s="3">
        <f t="shared" si="35"/>
        <v>0</v>
      </c>
      <c r="M344" s="217">
        <f>IFERROR(IF(workdata!H344&gt;=0.75*MAX(workdata!$H344:$Y344),1,workdata!H344/MAX(workdata!$H344:$Y344)),0)*$H344</f>
        <v>0</v>
      </c>
      <c r="N344" s="217">
        <f>IFERROR(IF(workdata!I344&gt;=0.75*MAX(workdata!$H344:$Y344),1,workdata!I344/MAX(workdata!$H344:$Y344)),0)*$H344</f>
        <v>0</v>
      </c>
      <c r="O344" s="217">
        <f>IFERROR(IF(workdata!J344&gt;=0.75*MAX(workdata!$H344:$Y344),1,workdata!J344/MAX(workdata!$H344:$Y344)),0)*$H344</f>
        <v>0</v>
      </c>
      <c r="P344" s="217">
        <f>IFERROR(IF(workdata!K344&gt;=0.75*MAX(workdata!$H344:$Y344),1,workdata!K344/MAX(workdata!$H344:$Y344)),0)*$H344</f>
        <v>0</v>
      </c>
      <c r="Q344" s="217">
        <f>IFERROR(IF(workdata!L344&gt;=0.75*MAX(workdata!$H344:$Y344),1,workdata!L344/MAX(workdata!$H344:$Y344)),0)*$H344</f>
        <v>0</v>
      </c>
      <c r="R344" s="217">
        <f>IFERROR(IF(workdata!M344&gt;=0.75*MAX(workdata!$H344:$Y344),1,workdata!M344/MAX(workdata!$H344:$Y344)),0)*$H344</f>
        <v>0</v>
      </c>
      <c r="S344" s="217">
        <f>IFERROR(IF(workdata!N344&gt;=0.75*MAX(workdata!$H344:$Y344),1,workdata!N344/MAX(workdata!$H344:$Y344)),0)*$H344</f>
        <v>0</v>
      </c>
      <c r="T344" s="217">
        <f>IFERROR(IF(workdata!O344&gt;=0.75*MAX(workdata!$H344:$Y344),1,workdata!O344/MAX(workdata!$H344:$Y344)),0)*$H344</f>
        <v>0</v>
      </c>
      <c r="U344" s="217">
        <f>IFERROR(IF(workdata!P344&gt;=0.75*MAX(workdata!$H344:$Y344),1,workdata!P344/MAX(workdata!$H344:$Y344)),0)*$H344</f>
        <v>0</v>
      </c>
      <c r="V344" s="217">
        <f>IFERROR(IF(workdata!Q344&gt;=0.75*MAX(workdata!$H344:$Y344),1,workdata!Q344/MAX(workdata!$H344:$Y344)),0)*$H344</f>
        <v>0</v>
      </c>
      <c r="W344" s="217">
        <f>IFERROR(IF(workdata!R344&gt;=0.75*MAX(workdata!$H344:$Y344),1,workdata!R344/MAX(workdata!$H344:$Y344)),0)*$H344</f>
        <v>0</v>
      </c>
      <c r="X344" s="217">
        <f>IFERROR(IF(workdata!S344&gt;=0.75*MAX(workdata!$H344:$Y344),1,workdata!S344/MAX(workdata!$H344:$Y344)),0)*$H344</f>
        <v>0</v>
      </c>
      <c r="Y344" s="217">
        <f>IFERROR(IF(workdata!T344&gt;=0.75*MAX(workdata!$H344:$Y344),1,workdata!T344/MAX(workdata!$H344:$Y344)),0)*$H344</f>
        <v>0</v>
      </c>
      <c r="Z344" s="217">
        <f>IFERROR(IF(workdata!U344&gt;=0.75*MAX(workdata!$H344:$Y344),1,workdata!U344/MAX(workdata!$H344:$Y344)),0)*$H344</f>
        <v>0</v>
      </c>
      <c r="AA344" s="217">
        <f>IFERROR(IF(workdata!V344&gt;=0.75*MAX(workdata!$H344:$Y344),1,workdata!V344/MAX(workdata!$H344:$Y344)),0)*$H344</f>
        <v>0</v>
      </c>
      <c r="AB344" s="217">
        <f>IFERROR(IF(workdata!W344&gt;=0.75*MAX(workdata!$H344:$Y344),1,workdata!W344/MAX(workdata!$H344:$Y344)),0)*$H344</f>
        <v>0</v>
      </c>
      <c r="AC344" s="217">
        <f>IFERROR(IF(workdata!X344&gt;=0.75*MAX(workdata!$H344:$Y344),1,workdata!X344/MAX(workdata!$H344:$Y344)),0)*$H344</f>
        <v>0</v>
      </c>
      <c r="AD344" s="217">
        <f>IFERROR(IF(workdata!Y344&gt;=0.75*MAX(workdata!$H344:$Y344),1,workdata!Y344/MAX(workdata!$H344:$Y344)),0)*$H344</f>
        <v>0</v>
      </c>
    </row>
    <row r="345" spans="1:30" x14ac:dyDescent="0.25">
      <c r="A345" s="1">
        <f>workdata!A345</f>
        <v>45488.166666666664</v>
      </c>
      <c r="B345">
        <f t="shared" si="31"/>
        <v>2024</v>
      </c>
      <c r="C345">
        <f t="shared" si="32"/>
        <v>7</v>
      </c>
      <c r="D345">
        <f t="shared" si="30"/>
        <v>15</v>
      </c>
      <c r="E345">
        <v>1000</v>
      </c>
      <c r="F345">
        <v>49890</v>
      </c>
      <c r="G345">
        <f>workdata!B345</f>
        <v>0</v>
      </c>
      <c r="H345">
        <f t="shared" si="33"/>
        <v>0</v>
      </c>
      <c r="I345" s="217">
        <f>IFERROR(workdata!B345*1000*AUX!H345/(AUX!K345*50000),0)</f>
        <v>0</v>
      </c>
      <c r="J345" s="218">
        <f t="shared" si="34"/>
        <v>0</v>
      </c>
      <c r="K345" s="222">
        <f>AVERAGE(workdata!C345:F345)</f>
        <v>0</v>
      </c>
      <c r="L345" s="3">
        <f t="shared" si="35"/>
        <v>0</v>
      </c>
      <c r="M345" s="217">
        <f>IFERROR(IF(workdata!H345&gt;=0.75*MAX(workdata!$H345:$Y345),1,workdata!H345/MAX(workdata!$H345:$Y345)),0)*$H345</f>
        <v>0</v>
      </c>
      <c r="N345" s="217">
        <f>IFERROR(IF(workdata!I345&gt;=0.75*MAX(workdata!$H345:$Y345),1,workdata!I345/MAX(workdata!$H345:$Y345)),0)*$H345</f>
        <v>0</v>
      </c>
      <c r="O345" s="217">
        <f>IFERROR(IF(workdata!J345&gt;=0.75*MAX(workdata!$H345:$Y345),1,workdata!J345/MAX(workdata!$H345:$Y345)),0)*$H345</f>
        <v>0</v>
      </c>
      <c r="P345" s="217">
        <f>IFERROR(IF(workdata!K345&gt;=0.75*MAX(workdata!$H345:$Y345),1,workdata!K345/MAX(workdata!$H345:$Y345)),0)*$H345</f>
        <v>0</v>
      </c>
      <c r="Q345" s="217">
        <f>IFERROR(IF(workdata!L345&gt;=0.75*MAX(workdata!$H345:$Y345),1,workdata!L345/MAX(workdata!$H345:$Y345)),0)*$H345</f>
        <v>0</v>
      </c>
      <c r="R345" s="217">
        <f>IFERROR(IF(workdata!M345&gt;=0.75*MAX(workdata!$H345:$Y345),1,workdata!M345/MAX(workdata!$H345:$Y345)),0)*$H345</f>
        <v>0</v>
      </c>
      <c r="S345" s="217">
        <f>IFERROR(IF(workdata!N345&gt;=0.75*MAX(workdata!$H345:$Y345),1,workdata!N345/MAX(workdata!$H345:$Y345)),0)*$H345</f>
        <v>0</v>
      </c>
      <c r="T345" s="217">
        <f>IFERROR(IF(workdata!O345&gt;=0.75*MAX(workdata!$H345:$Y345),1,workdata!O345/MAX(workdata!$H345:$Y345)),0)*$H345</f>
        <v>0</v>
      </c>
      <c r="U345" s="217">
        <f>IFERROR(IF(workdata!P345&gt;=0.75*MAX(workdata!$H345:$Y345),1,workdata!P345/MAX(workdata!$H345:$Y345)),0)*$H345</f>
        <v>0</v>
      </c>
      <c r="V345" s="217">
        <f>IFERROR(IF(workdata!Q345&gt;=0.75*MAX(workdata!$H345:$Y345),1,workdata!Q345/MAX(workdata!$H345:$Y345)),0)*$H345</f>
        <v>0</v>
      </c>
      <c r="W345" s="217">
        <f>IFERROR(IF(workdata!R345&gt;=0.75*MAX(workdata!$H345:$Y345),1,workdata!R345/MAX(workdata!$H345:$Y345)),0)*$H345</f>
        <v>0</v>
      </c>
      <c r="X345" s="217">
        <f>IFERROR(IF(workdata!S345&gt;=0.75*MAX(workdata!$H345:$Y345),1,workdata!S345/MAX(workdata!$H345:$Y345)),0)*$H345</f>
        <v>0</v>
      </c>
      <c r="Y345" s="217">
        <f>IFERROR(IF(workdata!T345&gt;=0.75*MAX(workdata!$H345:$Y345),1,workdata!T345/MAX(workdata!$H345:$Y345)),0)*$H345</f>
        <v>0</v>
      </c>
      <c r="Z345" s="217">
        <f>IFERROR(IF(workdata!U345&gt;=0.75*MAX(workdata!$H345:$Y345),1,workdata!U345/MAX(workdata!$H345:$Y345)),0)*$H345</f>
        <v>0</v>
      </c>
      <c r="AA345" s="217">
        <f>IFERROR(IF(workdata!V345&gt;=0.75*MAX(workdata!$H345:$Y345),1,workdata!V345/MAX(workdata!$H345:$Y345)),0)*$H345</f>
        <v>0</v>
      </c>
      <c r="AB345" s="217">
        <f>IFERROR(IF(workdata!W345&gt;=0.75*MAX(workdata!$H345:$Y345),1,workdata!W345/MAX(workdata!$H345:$Y345)),0)*$H345</f>
        <v>0</v>
      </c>
      <c r="AC345" s="217">
        <f>IFERROR(IF(workdata!X345&gt;=0.75*MAX(workdata!$H345:$Y345),1,workdata!X345/MAX(workdata!$H345:$Y345)),0)*$H345</f>
        <v>0</v>
      </c>
      <c r="AD345" s="217">
        <f>IFERROR(IF(workdata!Y345&gt;=0.75*MAX(workdata!$H345:$Y345),1,workdata!Y345/MAX(workdata!$H345:$Y345)),0)*$H345</f>
        <v>0</v>
      </c>
    </row>
    <row r="346" spans="1:30" x14ac:dyDescent="0.25">
      <c r="A346" s="1">
        <f>workdata!A346</f>
        <v>45488.208333333336</v>
      </c>
      <c r="B346">
        <f t="shared" si="31"/>
        <v>2024</v>
      </c>
      <c r="C346">
        <f t="shared" si="32"/>
        <v>7</v>
      </c>
      <c r="D346">
        <f t="shared" si="30"/>
        <v>15</v>
      </c>
      <c r="E346">
        <v>1000</v>
      </c>
      <c r="F346">
        <v>49890</v>
      </c>
      <c r="G346">
        <f>workdata!B346</f>
        <v>0</v>
      </c>
      <c r="H346">
        <f t="shared" si="33"/>
        <v>0</v>
      </c>
      <c r="I346" s="217">
        <f>IFERROR(workdata!B346*1000*AUX!H346/(AUX!K346*50000),0)</f>
        <v>0</v>
      </c>
      <c r="J346" s="218">
        <f t="shared" si="34"/>
        <v>0</v>
      </c>
      <c r="K346" s="222">
        <f>AVERAGE(workdata!C346:F346)</f>
        <v>0</v>
      </c>
      <c r="L346" s="3">
        <f t="shared" si="35"/>
        <v>0</v>
      </c>
      <c r="M346" s="217">
        <f>IFERROR(IF(workdata!H346&gt;=0.75*MAX(workdata!$H346:$Y346),1,workdata!H346/MAX(workdata!$H346:$Y346)),0)*$H346</f>
        <v>0</v>
      </c>
      <c r="N346" s="217">
        <f>IFERROR(IF(workdata!I346&gt;=0.75*MAX(workdata!$H346:$Y346),1,workdata!I346/MAX(workdata!$H346:$Y346)),0)*$H346</f>
        <v>0</v>
      </c>
      <c r="O346" s="217">
        <f>IFERROR(IF(workdata!J346&gt;=0.75*MAX(workdata!$H346:$Y346),1,workdata!J346/MAX(workdata!$H346:$Y346)),0)*$H346</f>
        <v>0</v>
      </c>
      <c r="P346" s="217">
        <f>IFERROR(IF(workdata!K346&gt;=0.75*MAX(workdata!$H346:$Y346),1,workdata!K346/MAX(workdata!$H346:$Y346)),0)*$H346</f>
        <v>0</v>
      </c>
      <c r="Q346" s="217">
        <f>IFERROR(IF(workdata!L346&gt;=0.75*MAX(workdata!$H346:$Y346),1,workdata!L346/MAX(workdata!$H346:$Y346)),0)*$H346</f>
        <v>0</v>
      </c>
      <c r="R346" s="217">
        <f>IFERROR(IF(workdata!M346&gt;=0.75*MAX(workdata!$H346:$Y346),1,workdata!M346/MAX(workdata!$H346:$Y346)),0)*$H346</f>
        <v>0</v>
      </c>
      <c r="S346" s="217">
        <f>IFERROR(IF(workdata!N346&gt;=0.75*MAX(workdata!$H346:$Y346),1,workdata!N346/MAX(workdata!$H346:$Y346)),0)*$H346</f>
        <v>0</v>
      </c>
      <c r="T346" s="217">
        <f>IFERROR(IF(workdata!O346&gt;=0.75*MAX(workdata!$H346:$Y346),1,workdata!O346/MAX(workdata!$H346:$Y346)),0)*$H346</f>
        <v>0</v>
      </c>
      <c r="U346" s="217">
        <f>IFERROR(IF(workdata!P346&gt;=0.75*MAX(workdata!$H346:$Y346),1,workdata!P346/MAX(workdata!$H346:$Y346)),0)*$H346</f>
        <v>0</v>
      </c>
      <c r="V346" s="217">
        <f>IFERROR(IF(workdata!Q346&gt;=0.75*MAX(workdata!$H346:$Y346),1,workdata!Q346/MAX(workdata!$H346:$Y346)),0)*$H346</f>
        <v>0</v>
      </c>
      <c r="W346" s="217">
        <f>IFERROR(IF(workdata!R346&gt;=0.75*MAX(workdata!$H346:$Y346),1,workdata!R346/MAX(workdata!$H346:$Y346)),0)*$H346</f>
        <v>0</v>
      </c>
      <c r="X346" s="217">
        <f>IFERROR(IF(workdata!S346&gt;=0.75*MAX(workdata!$H346:$Y346),1,workdata!S346/MAX(workdata!$H346:$Y346)),0)*$H346</f>
        <v>0</v>
      </c>
      <c r="Y346" s="217">
        <f>IFERROR(IF(workdata!T346&gt;=0.75*MAX(workdata!$H346:$Y346),1,workdata!T346/MAX(workdata!$H346:$Y346)),0)*$H346</f>
        <v>0</v>
      </c>
      <c r="Z346" s="217">
        <f>IFERROR(IF(workdata!U346&gt;=0.75*MAX(workdata!$H346:$Y346),1,workdata!U346/MAX(workdata!$H346:$Y346)),0)*$H346</f>
        <v>0</v>
      </c>
      <c r="AA346" s="217">
        <f>IFERROR(IF(workdata!V346&gt;=0.75*MAX(workdata!$H346:$Y346),1,workdata!V346/MAX(workdata!$H346:$Y346)),0)*$H346</f>
        <v>0</v>
      </c>
      <c r="AB346" s="217">
        <f>IFERROR(IF(workdata!W346&gt;=0.75*MAX(workdata!$H346:$Y346),1,workdata!W346/MAX(workdata!$H346:$Y346)),0)*$H346</f>
        <v>0</v>
      </c>
      <c r="AC346" s="217">
        <f>IFERROR(IF(workdata!X346&gt;=0.75*MAX(workdata!$H346:$Y346),1,workdata!X346/MAX(workdata!$H346:$Y346)),0)*$H346</f>
        <v>0</v>
      </c>
      <c r="AD346" s="217">
        <f>IFERROR(IF(workdata!Y346&gt;=0.75*MAX(workdata!$H346:$Y346),1,workdata!Y346/MAX(workdata!$H346:$Y346)),0)*$H346</f>
        <v>0</v>
      </c>
    </row>
    <row r="347" spans="1:30" x14ac:dyDescent="0.25">
      <c r="A347" s="1">
        <f>workdata!A347</f>
        <v>45488.25</v>
      </c>
      <c r="B347">
        <f t="shared" si="31"/>
        <v>2024</v>
      </c>
      <c r="C347">
        <f t="shared" si="32"/>
        <v>7</v>
      </c>
      <c r="D347">
        <f t="shared" si="30"/>
        <v>15</v>
      </c>
      <c r="E347">
        <v>1000</v>
      </c>
      <c r="F347">
        <v>49890</v>
      </c>
      <c r="G347">
        <f>workdata!B347</f>
        <v>0</v>
      </c>
      <c r="H347">
        <f t="shared" si="33"/>
        <v>0</v>
      </c>
      <c r="I347" s="217">
        <f>IFERROR(workdata!B347*1000*AUX!H347/(AUX!K347*50000),0)</f>
        <v>0</v>
      </c>
      <c r="J347" s="218">
        <f t="shared" si="34"/>
        <v>0</v>
      </c>
      <c r="K347" s="222">
        <f>AVERAGE(workdata!C347:F347)</f>
        <v>0</v>
      </c>
      <c r="L347" s="3">
        <f t="shared" si="35"/>
        <v>0</v>
      </c>
      <c r="M347" s="217">
        <f>IFERROR(IF(workdata!H347&gt;=0.75*MAX(workdata!$H347:$Y347),1,workdata!H347/MAX(workdata!$H347:$Y347)),0)*$H347</f>
        <v>0</v>
      </c>
      <c r="N347" s="217">
        <f>IFERROR(IF(workdata!I347&gt;=0.75*MAX(workdata!$H347:$Y347),1,workdata!I347/MAX(workdata!$H347:$Y347)),0)*$H347</f>
        <v>0</v>
      </c>
      <c r="O347" s="217">
        <f>IFERROR(IF(workdata!J347&gt;=0.75*MAX(workdata!$H347:$Y347),1,workdata!J347/MAX(workdata!$H347:$Y347)),0)*$H347</f>
        <v>0</v>
      </c>
      <c r="P347" s="217">
        <f>IFERROR(IF(workdata!K347&gt;=0.75*MAX(workdata!$H347:$Y347),1,workdata!K347/MAX(workdata!$H347:$Y347)),0)*$H347</f>
        <v>0</v>
      </c>
      <c r="Q347" s="217">
        <f>IFERROR(IF(workdata!L347&gt;=0.75*MAX(workdata!$H347:$Y347),1,workdata!L347/MAX(workdata!$H347:$Y347)),0)*$H347</f>
        <v>0</v>
      </c>
      <c r="R347" s="217">
        <f>IFERROR(IF(workdata!M347&gt;=0.75*MAX(workdata!$H347:$Y347),1,workdata!M347/MAX(workdata!$H347:$Y347)),0)*$H347</f>
        <v>0</v>
      </c>
      <c r="S347" s="217">
        <f>IFERROR(IF(workdata!N347&gt;=0.75*MAX(workdata!$H347:$Y347),1,workdata!N347/MAX(workdata!$H347:$Y347)),0)*$H347</f>
        <v>0</v>
      </c>
      <c r="T347" s="217">
        <f>IFERROR(IF(workdata!O347&gt;=0.75*MAX(workdata!$H347:$Y347),1,workdata!O347/MAX(workdata!$H347:$Y347)),0)*$H347</f>
        <v>0</v>
      </c>
      <c r="U347" s="217">
        <f>IFERROR(IF(workdata!P347&gt;=0.75*MAX(workdata!$H347:$Y347),1,workdata!P347/MAX(workdata!$H347:$Y347)),0)*$H347</f>
        <v>0</v>
      </c>
      <c r="V347" s="217">
        <f>IFERROR(IF(workdata!Q347&gt;=0.75*MAX(workdata!$H347:$Y347),1,workdata!Q347/MAX(workdata!$H347:$Y347)),0)*$H347</f>
        <v>0</v>
      </c>
      <c r="W347" s="217">
        <f>IFERROR(IF(workdata!R347&gt;=0.75*MAX(workdata!$H347:$Y347),1,workdata!R347/MAX(workdata!$H347:$Y347)),0)*$H347</f>
        <v>0</v>
      </c>
      <c r="X347" s="217">
        <f>IFERROR(IF(workdata!S347&gt;=0.75*MAX(workdata!$H347:$Y347),1,workdata!S347/MAX(workdata!$H347:$Y347)),0)*$H347</f>
        <v>0</v>
      </c>
      <c r="Y347" s="217">
        <f>IFERROR(IF(workdata!T347&gt;=0.75*MAX(workdata!$H347:$Y347),1,workdata!T347/MAX(workdata!$H347:$Y347)),0)*$H347</f>
        <v>0</v>
      </c>
      <c r="Z347" s="217">
        <f>IFERROR(IF(workdata!U347&gt;=0.75*MAX(workdata!$H347:$Y347),1,workdata!U347/MAX(workdata!$H347:$Y347)),0)*$H347</f>
        <v>0</v>
      </c>
      <c r="AA347" s="217">
        <f>IFERROR(IF(workdata!V347&gt;=0.75*MAX(workdata!$H347:$Y347),1,workdata!V347/MAX(workdata!$H347:$Y347)),0)*$H347</f>
        <v>0</v>
      </c>
      <c r="AB347" s="217">
        <f>IFERROR(IF(workdata!W347&gt;=0.75*MAX(workdata!$H347:$Y347),1,workdata!W347/MAX(workdata!$H347:$Y347)),0)*$H347</f>
        <v>0</v>
      </c>
      <c r="AC347" s="217">
        <f>IFERROR(IF(workdata!X347&gt;=0.75*MAX(workdata!$H347:$Y347),1,workdata!X347/MAX(workdata!$H347:$Y347)),0)*$H347</f>
        <v>0</v>
      </c>
      <c r="AD347" s="217">
        <f>IFERROR(IF(workdata!Y347&gt;=0.75*MAX(workdata!$H347:$Y347),1,workdata!Y347/MAX(workdata!$H347:$Y347)),0)*$H347</f>
        <v>0</v>
      </c>
    </row>
    <row r="348" spans="1:30" x14ac:dyDescent="0.25">
      <c r="A348" s="1">
        <f>workdata!A348</f>
        <v>45488.291666666664</v>
      </c>
      <c r="B348">
        <f t="shared" si="31"/>
        <v>2024</v>
      </c>
      <c r="C348">
        <f t="shared" si="32"/>
        <v>7</v>
      </c>
      <c r="D348">
        <f t="shared" si="30"/>
        <v>15</v>
      </c>
      <c r="E348">
        <v>1000</v>
      </c>
      <c r="F348">
        <v>49890</v>
      </c>
      <c r="G348">
        <f>workdata!B348</f>
        <v>558</v>
      </c>
      <c r="H348">
        <f t="shared" si="33"/>
        <v>0</v>
      </c>
      <c r="I348" s="217">
        <f>IFERROR(workdata!B348*1000*AUX!H348/(AUX!K348*50000),0)</f>
        <v>0</v>
      </c>
      <c r="J348" s="218">
        <f t="shared" si="34"/>
        <v>0</v>
      </c>
      <c r="K348" s="222">
        <f>AVERAGE(workdata!C348:F348)</f>
        <v>16.395</v>
      </c>
      <c r="L348" s="3">
        <f t="shared" si="35"/>
        <v>0</v>
      </c>
      <c r="M348" s="217">
        <f>IFERROR(IF(workdata!H348&gt;=0.75*MAX(workdata!$H348:$Y348),1,workdata!H348/MAX(workdata!$H348:$Y348)),0)*$H348</f>
        <v>0</v>
      </c>
      <c r="N348" s="217">
        <f>IFERROR(IF(workdata!I348&gt;=0.75*MAX(workdata!$H348:$Y348),1,workdata!I348/MAX(workdata!$H348:$Y348)),0)*$H348</f>
        <v>0</v>
      </c>
      <c r="O348" s="217">
        <f>IFERROR(IF(workdata!J348&gt;=0.75*MAX(workdata!$H348:$Y348),1,workdata!J348/MAX(workdata!$H348:$Y348)),0)*$H348</f>
        <v>0</v>
      </c>
      <c r="P348" s="217">
        <f>IFERROR(IF(workdata!K348&gt;=0.75*MAX(workdata!$H348:$Y348),1,workdata!K348/MAX(workdata!$H348:$Y348)),0)*$H348</f>
        <v>0</v>
      </c>
      <c r="Q348" s="217">
        <f>IFERROR(IF(workdata!L348&gt;=0.75*MAX(workdata!$H348:$Y348),1,workdata!L348/MAX(workdata!$H348:$Y348)),0)*$H348</f>
        <v>0</v>
      </c>
      <c r="R348" s="217">
        <f>IFERROR(IF(workdata!M348&gt;=0.75*MAX(workdata!$H348:$Y348),1,workdata!M348/MAX(workdata!$H348:$Y348)),0)*$H348</f>
        <v>0</v>
      </c>
      <c r="S348" s="217">
        <f>IFERROR(IF(workdata!N348&gt;=0.75*MAX(workdata!$H348:$Y348),1,workdata!N348/MAX(workdata!$H348:$Y348)),0)*$H348</f>
        <v>0</v>
      </c>
      <c r="T348" s="217">
        <f>IFERROR(IF(workdata!O348&gt;=0.75*MAX(workdata!$H348:$Y348),1,workdata!O348/MAX(workdata!$H348:$Y348)),0)*$H348</f>
        <v>0</v>
      </c>
      <c r="U348" s="217">
        <f>IFERROR(IF(workdata!P348&gt;=0.75*MAX(workdata!$H348:$Y348),1,workdata!P348/MAX(workdata!$H348:$Y348)),0)*$H348</f>
        <v>0</v>
      </c>
      <c r="V348" s="217">
        <f>IFERROR(IF(workdata!Q348&gt;=0.75*MAX(workdata!$H348:$Y348),1,workdata!Q348/MAX(workdata!$H348:$Y348)),0)*$H348</f>
        <v>0</v>
      </c>
      <c r="W348" s="217">
        <f>IFERROR(IF(workdata!R348&gt;=0.75*MAX(workdata!$H348:$Y348),1,workdata!R348/MAX(workdata!$H348:$Y348)),0)*$H348</f>
        <v>0</v>
      </c>
      <c r="X348" s="217">
        <f>IFERROR(IF(workdata!S348&gt;=0.75*MAX(workdata!$H348:$Y348),1,workdata!S348/MAX(workdata!$H348:$Y348)),0)*$H348</f>
        <v>0</v>
      </c>
      <c r="Y348" s="217">
        <f>IFERROR(IF(workdata!T348&gt;=0.75*MAX(workdata!$H348:$Y348),1,workdata!T348/MAX(workdata!$H348:$Y348)),0)*$H348</f>
        <v>0</v>
      </c>
      <c r="Z348" s="217">
        <f>IFERROR(IF(workdata!U348&gt;=0.75*MAX(workdata!$H348:$Y348),1,workdata!U348/MAX(workdata!$H348:$Y348)),0)*$H348</f>
        <v>0</v>
      </c>
      <c r="AA348" s="217">
        <f>IFERROR(IF(workdata!V348&gt;=0.75*MAX(workdata!$H348:$Y348),1,workdata!V348/MAX(workdata!$H348:$Y348)),0)*$H348</f>
        <v>0</v>
      </c>
      <c r="AB348" s="217">
        <f>IFERROR(IF(workdata!W348&gt;=0.75*MAX(workdata!$H348:$Y348),1,workdata!W348/MAX(workdata!$H348:$Y348)),0)*$H348</f>
        <v>0</v>
      </c>
      <c r="AC348" s="217">
        <f>IFERROR(IF(workdata!X348&gt;=0.75*MAX(workdata!$H348:$Y348),1,workdata!X348/MAX(workdata!$H348:$Y348)),0)*$H348</f>
        <v>0</v>
      </c>
      <c r="AD348" s="217">
        <f>IFERROR(IF(workdata!Y348&gt;=0.75*MAX(workdata!$H348:$Y348),1,workdata!Y348/MAX(workdata!$H348:$Y348)),0)*$H348</f>
        <v>0</v>
      </c>
    </row>
    <row r="349" spans="1:30" x14ac:dyDescent="0.25">
      <c r="A349" s="1">
        <f>workdata!A349</f>
        <v>45488.333333333336</v>
      </c>
      <c r="B349">
        <f t="shared" si="31"/>
        <v>2024</v>
      </c>
      <c r="C349">
        <f t="shared" si="32"/>
        <v>7</v>
      </c>
      <c r="D349">
        <f t="shared" si="30"/>
        <v>15</v>
      </c>
      <c r="E349">
        <v>1000</v>
      </c>
      <c r="F349">
        <v>49890</v>
      </c>
      <c r="G349">
        <f>workdata!B349</f>
        <v>12121</v>
      </c>
      <c r="H349">
        <f t="shared" si="33"/>
        <v>1</v>
      </c>
      <c r="I349" s="217">
        <f>IFERROR(workdata!B349*1000*AUX!H349/(AUX!K349*50000),0)</f>
        <v>0.86335444649620618</v>
      </c>
      <c r="J349" s="218">
        <f t="shared" si="34"/>
        <v>1</v>
      </c>
      <c r="K349" s="222">
        <f>AVERAGE(workdata!C349:F349)</f>
        <v>280.7885</v>
      </c>
      <c r="L349" s="3">
        <f t="shared" si="35"/>
        <v>242.42</v>
      </c>
      <c r="M349" s="217">
        <f>IFERROR(IF(workdata!H349&gt;=0.75*MAX(workdata!$H349:$Y349),1,workdata!H349/MAX(workdata!$H349:$Y349)),0)*$H349</f>
        <v>1</v>
      </c>
      <c r="N349" s="217">
        <f>IFERROR(IF(workdata!I349&gt;=0.75*MAX(workdata!$H349:$Y349),1,workdata!I349/MAX(workdata!$H349:$Y349)),0)*$H349</f>
        <v>1</v>
      </c>
      <c r="O349" s="217">
        <f>IFERROR(IF(workdata!J349&gt;=0.75*MAX(workdata!$H349:$Y349),1,workdata!J349/MAX(workdata!$H349:$Y349)),0)*$H349</f>
        <v>1</v>
      </c>
      <c r="P349" s="217">
        <f>IFERROR(IF(workdata!K349&gt;=0.75*MAX(workdata!$H349:$Y349),1,workdata!K349/MAX(workdata!$H349:$Y349)),0)*$H349</f>
        <v>1</v>
      </c>
      <c r="Q349" s="217">
        <f>IFERROR(IF(workdata!L349&gt;=0.75*MAX(workdata!$H349:$Y349),1,workdata!L349/MAX(workdata!$H349:$Y349)),0)*$H349</f>
        <v>1</v>
      </c>
      <c r="R349" s="217">
        <f>IFERROR(IF(workdata!M349&gt;=0.75*MAX(workdata!$H349:$Y349),1,workdata!M349/MAX(workdata!$H349:$Y349)),0)*$H349</f>
        <v>1</v>
      </c>
      <c r="S349" s="217">
        <f>IFERROR(IF(workdata!N349&gt;=0.75*MAX(workdata!$H349:$Y349),1,workdata!N349/MAX(workdata!$H349:$Y349)),0)*$H349</f>
        <v>1</v>
      </c>
      <c r="T349" s="217">
        <f>IFERROR(IF(workdata!O349&gt;=0.75*MAX(workdata!$H349:$Y349),1,workdata!O349/MAX(workdata!$H349:$Y349)),0)*$H349</f>
        <v>1</v>
      </c>
      <c r="U349" s="217">
        <f>IFERROR(IF(workdata!P349&gt;=0.75*MAX(workdata!$H349:$Y349),1,workdata!P349/MAX(workdata!$H349:$Y349)),0)*$H349</f>
        <v>1</v>
      </c>
      <c r="V349" s="217">
        <f>IFERROR(IF(workdata!Q349&gt;=0.75*MAX(workdata!$H349:$Y349),1,workdata!Q349/MAX(workdata!$H349:$Y349)),0)*$H349</f>
        <v>1</v>
      </c>
      <c r="W349" s="217">
        <f>IFERROR(IF(workdata!R349&gt;=0.75*MAX(workdata!$H349:$Y349),1,workdata!R349/MAX(workdata!$H349:$Y349)),0)*$H349</f>
        <v>1</v>
      </c>
      <c r="X349" s="217">
        <f>IFERROR(IF(workdata!S349&gt;=0.75*MAX(workdata!$H349:$Y349),1,workdata!S349/MAX(workdata!$H349:$Y349)),0)*$H349</f>
        <v>1</v>
      </c>
      <c r="Y349" s="217">
        <f>IFERROR(IF(workdata!T349&gt;=0.75*MAX(workdata!$H349:$Y349),1,workdata!T349/MAX(workdata!$H349:$Y349)),0)*$H349</f>
        <v>1</v>
      </c>
      <c r="Z349" s="217">
        <f>IFERROR(IF(workdata!U349&gt;=0.75*MAX(workdata!$H349:$Y349),1,workdata!U349/MAX(workdata!$H349:$Y349)),0)*$H349</f>
        <v>1</v>
      </c>
      <c r="AA349" s="217">
        <f>IFERROR(IF(workdata!V349&gt;=0.75*MAX(workdata!$H349:$Y349),1,workdata!V349/MAX(workdata!$H349:$Y349)),0)*$H349</f>
        <v>1</v>
      </c>
      <c r="AB349" s="217">
        <f>IFERROR(IF(workdata!W349&gt;=0.75*MAX(workdata!$H349:$Y349),1,workdata!W349/MAX(workdata!$H349:$Y349)),0)*$H349</f>
        <v>1</v>
      </c>
      <c r="AC349" s="217">
        <f>IFERROR(IF(workdata!X349&gt;=0.75*MAX(workdata!$H349:$Y349),1,workdata!X349/MAX(workdata!$H349:$Y349)),0)*$H349</f>
        <v>1</v>
      </c>
      <c r="AD349" s="217">
        <f>IFERROR(IF(workdata!Y349&gt;=0.75*MAX(workdata!$H349:$Y349),1,workdata!Y349/MAX(workdata!$H349:$Y349)),0)*$H349</f>
        <v>1</v>
      </c>
    </row>
    <row r="350" spans="1:30" x14ac:dyDescent="0.25">
      <c r="A350" s="1">
        <f>workdata!A350</f>
        <v>45488.375</v>
      </c>
      <c r="B350">
        <f t="shared" si="31"/>
        <v>2024</v>
      </c>
      <c r="C350">
        <f t="shared" si="32"/>
        <v>7</v>
      </c>
      <c r="D350">
        <f t="shared" si="30"/>
        <v>15</v>
      </c>
      <c r="E350">
        <v>1000</v>
      </c>
      <c r="F350">
        <v>49890</v>
      </c>
      <c r="G350">
        <f>workdata!B350</f>
        <v>32667</v>
      </c>
      <c r="H350">
        <f t="shared" si="33"/>
        <v>1</v>
      </c>
      <c r="I350" s="217">
        <f>IFERROR(workdata!B350*1000*AUX!H350/(AUX!K350*50000),0)</f>
        <v>0.85751045162230244</v>
      </c>
      <c r="J350" s="218">
        <f t="shared" si="34"/>
        <v>1</v>
      </c>
      <c r="K350" s="222">
        <f>AVERAGE(workdata!C350:F350)</f>
        <v>761.90324999999996</v>
      </c>
      <c r="L350" s="3">
        <f t="shared" si="35"/>
        <v>653.33999999999992</v>
      </c>
      <c r="M350" s="217">
        <f>IFERROR(IF(workdata!H350&gt;=0.75*MAX(workdata!$H350:$Y350),1,workdata!H350/MAX(workdata!$H350:$Y350)),0)*$H350</f>
        <v>1</v>
      </c>
      <c r="N350" s="217">
        <f>IFERROR(IF(workdata!I350&gt;=0.75*MAX(workdata!$H350:$Y350),1,workdata!I350/MAX(workdata!$H350:$Y350)),0)*$H350</f>
        <v>1</v>
      </c>
      <c r="O350" s="217">
        <f>IFERROR(IF(workdata!J350&gt;=0.75*MAX(workdata!$H350:$Y350),1,workdata!J350/MAX(workdata!$H350:$Y350)),0)*$H350</f>
        <v>1</v>
      </c>
      <c r="P350" s="217">
        <f>IFERROR(IF(workdata!K350&gt;=0.75*MAX(workdata!$H350:$Y350),1,workdata!K350/MAX(workdata!$H350:$Y350)),0)*$H350</f>
        <v>1</v>
      </c>
      <c r="Q350" s="217">
        <f>IFERROR(IF(workdata!L350&gt;=0.75*MAX(workdata!$H350:$Y350),1,workdata!L350/MAX(workdata!$H350:$Y350)),0)*$H350</f>
        <v>1</v>
      </c>
      <c r="R350" s="217">
        <f>IFERROR(IF(workdata!M350&gt;=0.75*MAX(workdata!$H350:$Y350),1,workdata!M350/MAX(workdata!$H350:$Y350)),0)*$H350</f>
        <v>1</v>
      </c>
      <c r="S350" s="217">
        <f>IFERROR(IF(workdata!N350&gt;=0.75*MAX(workdata!$H350:$Y350),1,workdata!N350/MAX(workdata!$H350:$Y350)),0)*$H350</f>
        <v>1</v>
      </c>
      <c r="T350" s="217">
        <f>IFERROR(IF(workdata!O350&gt;=0.75*MAX(workdata!$H350:$Y350),1,workdata!O350/MAX(workdata!$H350:$Y350)),0)*$H350</f>
        <v>1</v>
      </c>
      <c r="U350" s="217">
        <f>IFERROR(IF(workdata!P350&gt;=0.75*MAX(workdata!$H350:$Y350),1,workdata!P350/MAX(workdata!$H350:$Y350)),0)*$H350</f>
        <v>1</v>
      </c>
      <c r="V350" s="217">
        <f>IFERROR(IF(workdata!Q350&gt;=0.75*MAX(workdata!$H350:$Y350),1,workdata!Q350/MAX(workdata!$H350:$Y350)),0)*$H350</f>
        <v>1</v>
      </c>
      <c r="W350" s="217">
        <f>IFERROR(IF(workdata!R350&gt;=0.75*MAX(workdata!$H350:$Y350),1,workdata!R350/MAX(workdata!$H350:$Y350)),0)*$H350</f>
        <v>1</v>
      </c>
      <c r="X350" s="217">
        <f>IFERROR(IF(workdata!S350&gt;=0.75*MAX(workdata!$H350:$Y350),1,workdata!S350/MAX(workdata!$H350:$Y350)),0)*$H350</f>
        <v>1</v>
      </c>
      <c r="Y350" s="217">
        <f>IFERROR(IF(workdata!T350&gt;=0.75*MAX(workdata!$H350:$Y350),1,workdata!T350/MAX(workdata!$H350:$Y350)),0)*$H350</f>
        <v>1</v>
      </c>
      <c r="Z350" s="217">
        <f>IFERROR(IF(workdata!U350&gt;=0.75*MAX(workdata!$H350:$Y350),1,workdata!U350/MAX(workdata!$H350:$Y350)),0)*$H350</f>
        <v>1</v>
      </c>
      <c r="AA350" s="217">
        <f>IFERROR(IF(workdata!V350&gt;=0.75*MAX(workdata!$H350:$Y350),1,workdata!V350/MAX(workdata!$H350:$Y350)),0)*$H350</f>
        <v>1</v>
      </c>
      <c r="AB350" s="217">
        <f>IFERROR(IF(workdata!W350&gt;=0.75*MAX(workdata!$H350:$Y350),1,workdata!W350/MAX(workdata!$H350:$Y350)),0)*$H350</f>
        <v>1</v>
      </c>
      <c r="AC350" s="217">
        <f>IFERROR(IF(workdata!X350&gt;=0.75*MAX(workdata!$H350:$Y350),1,workdata!X350/MAX(workdata!$H350:$Y350)),0)*$H350</f>
        <v>1</v>
      </c>
      <c r="AD350" s="217">
        <f>IFERROR(IF(workdata!Y350&gt;=0.75*MAX(workdata!$H350:$Y350),1,workdata!Y350/MAX(workdata!$H350:$Y350)),0)*$H350</f>
        <v>1</v>
      </c>
    </row>
    <row r="351" spans="1:30" x14ac:dyDescent="0.25">
      <c r="A351" s="1">
        <f>workdata!A351</f>
        <v>45488.416666666664</v>
      </c>
      <c r="B351">
        <f t="shared" si="31"/>
        <v>2024</v>
      </c>
      <c r="C351">
        <f t="shared" si="32"/>
        <v>7</v>
      </c>
      <c r="D351">
        <f t="shared" si="30"/>
        <v>15</v>
      </c>
      <c r="E351">
        <v>1000</v>
      </c>
      <c r="F351">
        <v>49890</v>
      </c>
      <c r="G351">
        <f>workdata!B351</f>
        <v>38762</v>
      </c>
      <c r="H351">
        <f t="shared" si="33"/>
        <v>1</v>
      </c>
      <c r="I351" s="217">
        <f>IFERROR(workdata!B351*1000*AUX!H351/(AUX!K351*50000),0)</f>
        <v>0.8403815451891804</v>
      </c>
      <c r="J351" s="218">
        <f t="shared" si="34"/>
        <v>1</v>
      </c>
      <c r="K351" s="222">
        <f>AVERAGE(workdata!C351:F351)</f>
        <v>922.48575000000005</v>
      </c>
      <c r="L351" s="3">
        <f t="shared" si="35"/>
        <v>775.24</v>
      </c>
      <c r="M351" s="217">
        <f>IFERROR(IF(workdata!H351&gt;=0.75*MAX(workdata!$H351:$Y351),1,workdata!H351/MAX(workdata!$H351:$Y351)),0)*$H351</f>
        <v>1</v>
      </c>
      <c r="N351" s="217">
        <f>IFERROR(IF(workdata!I351&gt;=0.75*MAX(workdata!$H351:$Y351),1,workdata!I351/MAX(workdata!$H351:$Y351)),0)*$H351</f>
        <v>1</v>
      </c>
      <c r="O351" s="217">
        <f>IFERROR(IF(workdata!J351&gt;=0.75*MAX(workdata!$H351:$Y351),1,workdata!J351/MAX(workdata!$H351:$Y351)),0)*$H351</f>
        <v>1</v>
      </c>
      <c r="P351" s="217">
        <f>IFERROR(IF(workdata!K351&gt;=0.75*MAX(workdata!$H351:$Y351),1,workdata!K351/MAX(workdata!$H351:$Y351)),0)*$H351</f>
        <v>1</v>
      </c>
      <c r="Q351" s="217">
        <f>IFERROR(IF(workdata!L351&gt;=0.75*MAX(workdata!$H351:$Y351),1,workdata!L351/MAX(workdata!$H351:$Y351)),0)*$H351</f>
        <v>1</v>
      </c>
      <c r="R351" s="217">
        <f>IFERROR(IF(workdata!M351&gt;=0.75*MAX(workdata!$H351:$Y351),1,workdata!M351/MAX(workdata!$H351:$Y351)),0)*$H351</f>
        <v>1</v>
      </c>
      <c r="S351" s="217">
        <f>IFERROR(IF(workdata!N351&gt;=0.75*MAX(workdata!$H351:$Y351),1,workdata!N351/MAX(workdata!$H351:$Y351)),0)*$H351</f>
        <v>1</v>
      </c>
      <c r="T351" s="217">
        <f>IFERROR(IF(workdata!O351&gt;=0.75*MAX(workdata!$H351:$Y351),1,workdata!O351/MAX(workdata!$H351:$Y351)),0)*$H351</f>
        <v>1</v>
      </c>
      <c r="U351" s="217">
        <f>IFERROR(IF(workdata!P351&gt;=0.75*MAX(workdata!$H351:$Y351),1,workdata!P351/MAX(workdata!$H351:$Y351)),0)*$H351</f>
        <v>1</v>
      </c>
      <c r="V351" s="217">
        <f>IFERROR(IF(workdata!Q351&gt;=0.75*MAX(workdata!$H351:$Y351),1,workdata!Q351/MAX(workdata!$H351:$Y351)),0)*$H351</f>
        <v>1</v>
      </c>
      <c r="W351" s="217">
        <f>IFERROR(IF(workdata!R351&gt;=0.75*MAX(workdata!$H351:$Y351),1,workdata!R351/MAX(workdata!$H351:$Y351)),0)*$H351</f>
        <v>1</v>
      </c>
      <c r="X351" s="217">
        <f>IFERROR(IF(workdata!S351&gt;=0.75*MAX(workdata!$H351:$Y351),1,workdata!S351/MAX(workdata!$H351:$Y351)),0)*$H351</f>
        <v>1</v>
      </c>
      <c r="Y351" s="217">
        <f>IFERROR(IF(workdata!T351&gt;=0.75*MAX(workdata!$H351:$Y351),1,workdata!T351/MAX(workdata!$H351:$Y351)),0)*$H351</f>
        <v>1</v>
      </c>
      <c r="Z351" s="217">
        <f>IFERROR(IF(workdata!U351&gt;=0.75*MAX(workdata!$H351:$Y351),1,workdata!U351/MAX(workdata!$H351:$Y351)),0)*$H351</f>
        <v>1</v>
      </c>
      <c r="AA351" s="217">
        <f>IFERROR(IF(workdata!V351&gt;=0.75*MAX(workdata!$H351:$Y351),1,workdata!V351/MAX(workdata!$H351:$Y351)),0)*$H351</f>
        <v>1</v>
      </c>
      <c r="AB351" s="217">
        <f>IFERROR(IF(workdata!W351&gt;=0.75*MAX(workdata!$H351:$Y351),1,workdata!W351/MAX(workdata!$H351:$Y351)),0)*$H351</f>
        <v>1</v>
      </c>
      <c r="AC351" s="217">
        <f>IFERROR(IF(workdata!X351&gt;=0.75*MAX(workdata!$H351:$Y351),1,workdata!X351/MAX(workdata!$H351:$Y351)),0)*$H351</f>
        <v>1</v>
      </c>
      <c r="AD351" s="217">
        <f>IFERROR(IF(workdata!Y351&gt;=0.75*MAX(workdata!$H351:$Y351),1,workdata!Y351/MAX(workdata!$H351:$Y351)),0)*$H351</f>
        <v>1</v>
      </c>
    </row>
    <row r="352" spans="1:30" x14ac:dyDescent="0.25">
      <c r="A352" s="1">
        <f>workdata!A352</f>
        <v>45488.458333333336</v>
      </c>
      <c r="B352">
        <f t="shared" si="31"/>
        <v>2024</v>
      </c>
      <c r="C352">
        <f t="shared" si="32"/>
        <v>7</v>
      </c>
      <c r="D352">
        <f t="shared" si="30"/>
        <v>15</v>
      </c>
      <c r="E352">
        <v>1000</v>
      </c>
      <c r="F352">
        <v>49890</v>
      </c>
      <c r="G352">
        <f>workdata!B352</f>
        <v>40267</v>
      </c>
      <c r="H352">
        <f t="shared" si="33"/>
        <v>1</v>
      </c>
      <c r="I352" s="217">
        <f>IFERROR(workdata!B352*1000*AUX!H352/(AUX!K352*50000),0)</f>
        <v>0.83313074216644623</v>
      </c>
      <c r="J352" s="218">
        <f t="shared" si="34"/>
        <v>1</v>
      </c>
      <c r="K352" s="222">
        <f>AVERAGE(workdata!C352:F352)</f>
        <v>966.64299999999992</v>
      </c>
      <c r="L352" s="3">
        <f t="shared" si="35"/>
        <v>805.34</v>
      </c>
      <c r="M352" s="217">
        <f>IFERROR(IF(workdata!H352&gt;=0.75*MAX(workdata!$H352:$Y352),1,workdata!H352/MAX(workdata!$H352:$Y352)),0)*$H352</f>
        <v>1</v>
      </c>
      <c r="N352" s="217">
        <f>IFERROR(IF(workdata!I352&gt;=0.75*MAX(workdata!$H352:$Y352),1,workdata!I352/MAX(workdata!$H352:$Y352)),0)*$H352</f>
        <v>1</v>
      </c>
      <c r="O352" s="217">
        <f>IFERROR(IF(workdata!J352&gt;=0.75*MAX(workdata!$H352:$Y352),1,workdata!J352/MAX(workdata!$H352:$Y352)),0)*$H352</f>
        <v>1</v>
      </c>
      <c r="P352" s="217">
        <f>IFERROR(IF(workdata!K352&gt;=0.75*MAX(workdata!$H352:$Y352),1,workdata!K352/MAX(workdata!$H352:$Y352)),0)*$H352</f>
        <v>1</v>
      </c>
      <c r="Q352" s="217">
        <f>IFERROR(IF(workdata!L352&gt;=0.75*MAX(workdata!$H352:$Y352),1,workdata!L352/MAX(workdata!$H352:$Y352)),0)*$H352</f>
        <v>1</v>
      </c>
      <c r="R352" s="217">
        <f>IFERROR(IF(workdata!M352&gt;=0.75*MAX(workdata!$H352:$Y352),1,workdata!M352/MAX(workdata!$H352:$Y352)),0)*$H352</f>
        <v>1</v>
      </c>
      <c r="S352" s="217">
        <f>IFERROR(IF(workdata!N352&gt;=0.75*MAX(workdata!$H352:$Y352),1,workdata!N352/MAX(workdata!$H352:$Y352)),0)*$H352</f>
        <v>1</v>
      </c>
      <c r="T352" s="217">
        <f>IFERROR(IF(workdata!O352&gt;=0.75*MAX(workdata!$H352:$Y352),1,workdata!O352/MAX(workdata!$H352:$Y352)),0)*$H352</f>
        <v>1</v>
      </c>
      <c r="U352" s="217">
        <f>IFERROR(IF(workdata!P352&gt;=0.75*MAX(workdata!$H352:$Y352),1,workdata!P352/MAX(workdata!$H352:$Y352)),0)*$H352</f>
        <v>1</v>
      </c>
      <c r="V352" s="217">
        <f>IFERROR(IF(workdata!Q352&gt;=0.75*MAX(workdata!$H352:$Y352),1,workdata!Q352/MAX(workdata!$H352:$Y352)),0)*$H352</f>
        <v>1</v>
      </c>
      <c r="W352" s="217">
        <f>IFERROR(IF(workdata!R352&gt;=0.75*MAX(workdata!$H352:$Y352),1,workdata!R352/MAX(workdata!$H352:$Y352)),0)*$H352</f>
        <v>1</v>
      </c>
      <c r="X352" s="217">
        <f>IFERROR(IF(workdata!S352&gt;=0.75*MAX(workdata!$H352:$Y352),1,workdata!S352/MAX(workdata!$H352:$Y352)),0)*$H352</f>
        <v>1</v>
      </c>
      <c r="Y352" s="217">
        <f>IFERROR(IF(workdata!T352&gt;=0.75*MAX(workdata!$H352:$Y352),1,workdata!T352/MAX(workdata!$H352:$Y352)),0)*$H352</f>
        <v>1</v>
      </c>
      <c r="Z352" s="217">
        <f>IFERROR(IF(workdata!U352&gt;=0.75*MAX(workdata!$H352:$Y352),1,workdata!U352/MAX(workdata!$H352:$Y352)),0)*$H352</f>
        <v>1</v>
      </c>
      <c r="AA352" s="217">
        <f>IFERROR(IF(workdata!V352&gt;=0.75*MAX(workdata!$H352:$Y352),1,workdata!V352/MAX(workdata!$H352:$Y352)),0)*$H352</f>
        <v>1</v>
      </c>
      <c r="AB352" s="217">
        <f>IFERROR(IF(workdata!W352&gt;=0.75*MAX(workdata!$H352:$Y352),1,workdata!W352/MAX(workdata!$H352:$Y352)),0)*$H352</f>
        <v>1</v>
      </c>
      <c r="AC352" s="217">
        <f>IFERROR(IF(workdata!X352&gt;=0.75*MAX(workdata!$H352:$Y352),1,workdata!X352/MAX(workdata!$H352:$Y352)),0)*$H352</f>
        <v>1</v>
      </c>
      <c r="AD352" s="217">
        <f>IFERROR(IF(workdata!Y352&gt;=0.75*MAX(workdata!$H352:$Y352),1,workdata!Y352/MAX(workdata!$H352:$Y352)),0)*$H352</f>
        <v>1</v>
      </c>
    </row>
    <row r="353" spans="1:30" x14ac:dyDescent="0.25">
      <c r="A353" s="1">
        <f>workdata!A353</f>
        <v>45488.5</v>
      </c>
      <c r="B353">
        <f t="shared" si="31"/>
        <v>2024</v>
      </c>
      <c r="C353">
        <f t="shared" si="32"/>
        <v>7</v>
      </c>
      <c r="D353">
        <f t="shared" si="30"/>
        <v>15</v>
      </c>
      <c r="E353">
        <v>1000</v>
      </c>
      <c r="F353">
        <v>49890</v>
      </c>
      <c r="G353">
        <f>workdata!B353</f>
        <v>43014</v>
      </c>
      <c r="H353">
        <f t="shared" si="33"/>
        <v>1</v>
      </c>
      <c r="I353" s="217">
        <f>IFERROR(workdata!B353*1000*AUX!H353/(AUX!K353*50000),0)</f>
        <v>0.87921499391265134</v>
      </c>
      <c r="J353" s="218">
        <f t="shared" si="34"/>
        <v>1</v>
      </c>
      <c r="K353" s="222">
        <f>AVERAGE(workdata!C353:F353)</f>
        <v>978.46375</v>
      </c>
      <c r="L353" s="3">
        <f t="shared" si="35"/>
        <v>860.28</v>
      </c>
      <c r="M353" s="217">
        <f>IFERROR(IF(workdata!H353&gt;=0.75*MAX(workdata!$H353:$Y353),1,workdata!H353/MAX(workdata!$H353:$Y353)),0)*$H353</f>
        <v>1</v>
      </c>
      <c r="N353" s="217">
        <f>IFERROR(IF(workdata!I353&gt;=0.75*MAX(workdata!$H353:$Y353),1,workdata!I353/MAX(workdata!$H353:$Y353)),0)*$H353</f>
        <v>1</v>
      </c>
      <c r="O353" s="217">
        <f>IFERROR(IF(workdata!J353&gt;=0.75*MAX(workdata!$H353:$Y353),1,workdata!J353/MAX(workdata!$H353:$Y353)),0)*$H353</f>
        <v>1</v>
      </c>
      <c r="P353" s="217">
        <f>IFERROR(IF(workdata!K353&gt;=0.75*MAX(workdata!$H353:$Y353),1,workdata!K353/MAX(workdata!$H353:$Y353)),0)*$H353</f>
        <v>1</v>
      </c>
      <c r="Q353" s="217">
        <f>IFERROR(IF(workdata!L353&gt;=0.75*MAX(workdata!$H353:$Y353),1,workdata!L353/MAX(workdata!$H353:$Y353)),0)*$H353</f>
        <v>1</v>
      </c>
      <c r="R353" s="217">
        <f>IFERROR(IF(workdata!M353&gt;=0.75*MAX(workdata!$H353:$Y353),1,workdata!M353/MAX(workdata!$H353:$Y353)),0)*$H353</f>
        <v>1</v>
      </c>
      <c r="S353" s="217">
        <f>IFERROR(IF(workdata!N353&gt;=0.75*MAX(workdata!$H353:$Y353),1,workdata!N353/MAX(workdata!$H353:$Y353)),0)*$H353</f>
        <v>1</v>
      </c>
      <c r="T353" s="217">
        <f>IFERROR(IF(workdata!O353&gt;=0.75*MAX(workdata!$H353:$Y353),1,workdata!O353/MAX(workdata!$H353:$Y353)),0)*$H353</f>
        <v>1</v>
      </c>
      <c r="U353" s="217">
        <f>IFERROR(IF(workdata!P353&gt;=0.75*MAX(workdata!$H353:$Y353),1,workdata!P353/MAX(workdata!$H353:$Y353)),0)*$H353</f>
        <v>1</v>
      </c>
      <c r="V353" s="217">
        <f>IFERROR(IF(workdata!Q353&gt;=0.75*MAX(workdata!$H353:$Y353),1,workdata!Q353/MAX(workdata!$H353:$Y353)),0)*$H353</f>
        <v>1</v>
      </c>
      <c r="W353" s="217">
        <f>IFERROR(IF(workdata!R353&gt;=0.75*MAX(workdata!$H353:$Y353),1,workdata!R353/MAX(workdata!$H353:$Y353)),0)*$H353</f>
        <v>1</v>
      </c>
      <c r="X353" s="217">
        <f>IFERROR(IF(workdata!S353&gt;=0.75*MAX(workdata!$H353:$Y353),1,workdata!S353/MAX(workdata!$H353:$Y353)),0)*$H353</f>
        <v>1</v>
      </c>
      <c r="Y353" s="217">
        <f>IFERROR(IF(workdata!T353&gt;=0.75*MAX(workdata!$H353:$Y353),1,workdata!T353/MAX(workdata!$H353:$Y353)),0)*$H353</f>
        <v>1</v>
      </c>
      <c r="Z353" s="217">
        <f>IFERROR(IF(workdata!U353&gt;=0.75*MAX(workdata!$H353:$Y353),1,workdata!U353/MAX(workdata!$H353:$Y353)),0)*$H353</f>
        <v>1</v>
      </c>
      <c r="AA353" s="217">
        <f>IFERROR(IF(workdata!V353&gt;=0.75*MAX(workdata!$H353:$Y353),1,workdata!V353/MAX(workdata!$H353:$Y353)),0)*$H353</f>
        <v>1</v>
      </c>
      <c r="AB353" s="217">
        <f>IFERROR(IF(workdata!W353&gt;=0.75*MAX(workdata!$H353:$Y353),1,workdata!W353/MAX(workdata!$H353:$Y353)),0)*$H353</f>
        <v>1</v>
      </c>
      <c r="AC353" s="217">
        <f>IFERROR(IF(workdata!X353&gt;=0.75*MAX(workdata!$H353:$Y353),1,workdata!X353/MAX(workdata!$H353:$Y353)),0)*$H353</f>
        <v>1</v>
      </c>
      <c r="AD353" s="217">
        <f>IFERROR(IF(workdata!Y353&gt;=0.75*MAX(workdata!$H353:$Y353),1,workdata!Y353/MAX(workdata!$H353:$Y353)),0)*$H353</f>
        <v>1</v>
      </c>
    </row>
    <row r="354" spans="1:30" x14ac:dyDescent="0.25">
      <c r="A354" s="1">
        <f>workdata!A354</f>
        <v>45488.541666666664</v>
      </c>
      <c r="B354">
        <f t="shared" si="31"/>
        <v>2024</v>
      </c>
      <c r="C354">
        <f t="shared" si="32"/>
        <v>7</v>
      </c>
      <c r="D354">
        <f t="shared" si="30"/>
        <v>15</v>
      </c>
      <c r="E354">
        <v>1000</v>
      </c>
      <c r="F354">
        <v>49890</v>
      </c>
      <c r="G354">
        <f>workdata!B354</f>
        <v>43191</v>
      </c>
      <c r="H354">
        <f t="shared" si="33"/>
        <v>1</v>
      </c>
      <c r="I354" s="217">
        <f>IFERROR(workdata!B354*1000*AUX!H354/(AUX!K354*50000),0)</f>
        <v>0.88366015880042692</v>
      </c>
      <c r="J354" s="218">
        <f t="shared" si="34"/>
        <v>1</v>
      </c>
      <c r="K354" s="222">
        <f>AVERAGE(workdata!C354:F354)</f>
        <v>977.54775000000006</v>
      </c>
      <c r="L354" s="3">
        <f t="shared" si="35"/>
        <v>863.82</v>
      </c>
      <c r="M354" s="217">
        <f>IFERROR(IF(workdata!H354&gt;=0.75*MAX(workdata!$H354:$Y354),1,workdata!H354/MAX(workdata!$H354:$Y354)),0)*$H354</f>
        <v>1</v>
      </c>
      <c r="N354" s="217">
        <f>IFERROR(IF(workdata!I354&gt;=0.75*MAX(workdata!$H354:$Y354),1,workdata!I354/MAX(workdata!$H354:$Y354)),0)*$H354</f>
        <v>1</v>
      </c>
      <c r="O354" s="217">
        <f>IFERROR(IF(workdata!J354&gt;=0.75*MAX(workdata!$H354:$Y354),1,workdata!J354/MAX(workdata!$H354:$Y354)),0)*$H354</f>
        <v>1</v>
      </c>
      <c r="P354" s="217">
        <f>IFERROR(IF(workdata!K354&gt;=0.75*MAX(workdata!$H354:$Y354),1,workdata!K354/MAX(workdata!$H354:$Y354)),0)*$H354</f>
        <v>1</v>
      </c>
      <c r="Q354" s="217">
        <f>IFERROR(IF(workdata!L354&gt;=0.75*MAX(workdata!$H354:$Y354),1,workdata!L354/MAX(workdata!$H354:$Y354)),0)*$H354</f>
        <v>1</v>
      </c>
      <c r="R354" s="217">
        <f>IFERROR(IF(workdata!M354&gt;=0.75*MAX(workdata!$H354:$Y354),1,workdata!M354/MAX(workdata!$H354:$Y354)),0)*$H354</f>
        <v>1</v>
      </c>
      <c r="S354" s="217">
        <f>IFERROR(IF(workdata!N354&gt;=0.75*MAX(workdata!$H354:$Y354),1,workdata!N354/MAX(workdata!$H354:$Y354)),0)*$H354</f>
        <v>1</v>
      </c>
      <c r="T354" s="217">
        <f>IFERROR(IF(workdata!O354&gt;=0.75*MAX(workdata!$H354:$Y354),1,workdata!O354/MAX(workdata!$H354:$Y354)),0)*$H354</f>
        <v>1</v>
      </c>
      <c r="U354" s="217">
        <f>IFERROR(IF(workdata!P354&gt;=0.75*MAX(workdata!$H354:$Y354),1,workdata!P354/MAX(workdata!$H354:$Y354)),0)*$H354</f>
        <v>1</v>
      </c>
      <c r="V354" s="217">
        <f>IFERROR(IF(workdata!Q354&gt;=0.75*MAX(workdata!$H354:$Y354),1,workdata!Q354/MAX(workdata!$H354:$Y354)),0)*$H354</f>
        <v>1</v>
      </c>
      <c r="W354" s="217">
        <f>IFERROR(IF(workdata!R354&gt;=0.75*MAX(workdata!$H354:$Y354),1,workdata!R354/MAX(workdata!$H354:$Y354)),0)*$H354</f>
        <v>1</v>
      </c>
      <c r="X354" s="217">
        <f>IFERROR(IF(workdata!S354&gt;=0.75*MAX(workdata!$H354:$Y354),1,workdata!S354/MAX(workdata!$H354:$Y354)),0)*$H354</f>
        <v>1</v>
      </c>
      <c r="Y354" s="217">
        <f>IFERROR(IF(workdata!T354&gt;=0.75*MAX(workdata!$H354:$Y354),1,workdata!T354/MAX(workdata!$H354:$Y354)),0)*$H354</f>
        <v>1</v>
      </c>
      <c r="Z354" s="217">
        <f>IFERROR(IF(workdata!U354&gt;=0.75*MAX(workdata!$H354:$Y354),1,workdata!U354/MAX(workdata!$H354:$Y354)),0)*$H354</f>
        <v>1</v>
      </c>
      <c r="AA354" s="217">
        <f>IFERROR(IF(workdata!V354&gt;=0.75*MAX(workdata!$H354:$Y354),1,workdata!V354/MAX(workdata!$H354:$Y354)),0)*$H354</f>
        <v>1</v>
      </c>
      <c r="AB354" s="217">
        <f>IFERROR(IF(workdata!W354&gt;=0.75*MAX(workdata!$H354:$Y354),1,workdata!W354/MAX(workdata!$H354:$Y354)),0)*$H354</f>
        <v>1</v>
      </c>
      <c r="AC354" s="217">
        <f>IFERROR(IF(workdata!X354&gt;=0.75*MAX(workdata!$H354:$Y354),1,workdata!X354/MAX(workdata!$H354:$Y354)),0)*$H354</f>
        <v>1</v>
      </c>
      <c r="AD354" s="217">
        <f>IFERROR(IF(workdata!Y354&gt;=0.75*MAX(workdata!$H354:$Y354),1,workdata!Y354/MAX(workdata!$H354:$Y354)),0)*$H354</f>
        <v>1</v>
      </c>
    </row>
    <row r="355" spans="1:30" x14ac:dyDescent="0.25">
      <c r="A355" s="1">
        <f>workdata!A355</f>
        <v>45488.583333333336</v>
      </c>
      <c r="B355">
        <f t="shared" si="31"/>
        <v>2024</v>
      </c>
      <c r="C355">
        <f t="shared" si="32"/>
        <v>7</v>
      </c>
      <c r="D355">
        <f t="shared" si="30"/>
        <v>15</v>
      </c>
      <c r="E355">
        <v>1000</v>
      </c>
      <c r="F355">
        <v>49890</v>
      </c>
      <c r="G355">
        <f>workdata!B355</f>
        <v>43569</v>
      </c>
      <c r="H355">
        <f t="shared" si="33"/>
        <v>1</v>
      </c>
      <c r="I355" s="217">
        <f>IFERROR(workdata!B355*1000*AUX!H355/(AUX!K355*50000),0)</f>
        <v>0.89490021489805827</v>
      </c>
      <c r="J355" s="218">
        <f t="shared" si="34"/>
        <v>1</v>
      </c>
      <c r="K355" s="222">
        <f>AVERAGE(workdata!C355:F355)</f>
        <v>973.71749999999997</v>
      </c>
      <c r="L355" s="3">
        <f t="shared" si="35"/>
        <v>871.38</v>
      </c>
      <c r="M355" s="217">
        <f>IFERROR(IF(workdata!H355&gt;=0.75*MAX(workdata!$H355:$Y355),1,workdata!H355/MAX(workdata!$H355:$Y355)),0)*$H355</f>
        <v>1</v>
      </c>
      <c r="N355" s="217">
        <f>IFERROR(IF(workdata!I355&gt;=0.75*MAX(workdata!$H355:$Y355),1,workdata!I355/MAX(workdata!$H355:$Y355)),0)*$H355</f>
        <v>1</v>
      </c>
      <c r="O355" s="217">
        <f>IFERROR(IF(workdata!J355&gt;=0.75*MAX(workdata!$H355:$Y355),1,workdata!J355/MAX(workdata!$H355:$Y355)),0)*$H355</f>
        <v>1</v>
      </c>
      <c r="P355" s="217">
        <f>IFERROR(IF(workdata!K355&gt;=0.75*MAX(workdata!$H355:$Y355),1,workdata!K355/MAX(workdata!$H355:$Y355)),0)*$H355</f>
        <v>1</v>
      </c>
      <c r="Q355" s="217">
        <f>IFERROR(IF(workdata!L355&gt;=0.75*MAX(workdata!$H355:$Y355),1,workdata!L355/MAX(workdata!$H355:$Y355)),0)*$H355</f>
        <v>1</v>
      </c>
      <c r="R355" s="217">
        <f>IFERROR(IF(workdata!M355&gt;=0.75*MAX(workdata!$H355:$Y355),1,workdata!M355/MAX(workdata!$H355:$Y355)),0)*$H355</f>
        <v>1</v>
      </c>
      <c r="S355" s="217">
        <f>IFERROR(IF(workdata!N355&gt;=0.75*MAX(workdata!$H355:$Y355),1,workdata!N355/MAX(workdata!$H355:$Y355)),0)*$H355</f>
        <v>1</v>
      </c>
      <c r="T355" s="217">
        <f>IFERROR(IF(workdata!O355&gt;=0.75*MAX(workdata!$H355:$Y355),1,workdata!O355/MAX(workdata!$H355:$Y355)),0)*$H355</f>
        <v>1</v>
      </c>
      <c r="U355" s="217">
        <f>IFERROR(IF(workdata!P355&gt;=0.75*MAX(workdata!$H355:$Y355),1,workdata!P355/MAX(workdata!$H355:$Y355)),0)*$H355</f>
        <v>1</v>
      </c>
      <c r="V355" s="217">
        <f>IFERROR(IF(workdata!Q355&gt;=0.75*MAX(workdata!$H355:$Y355),1,workdata!Q355/MAX(workdata!$H355:$Y355)),0)*$H355</f>
        <v>1</v>
      </c>
      <c r="W355" s="217">
        <f>IFERROR(IF(workdata!R355&gt;=0.75*MAX(workdata!$H355:$Y355),1,workdata!R355/MAX(workdata!$H355:$Y355)),0)*$H355</f>
        <v>1</v>
      </c>
      <c r="X355" s="217">
        <f>IFERROR(IF(workdata!S355&gt;=0.75*MAX(workdata!$H355:$Y355),1,workdata!S355/MAX(workdata!$H355:$Y355)),0)*$H355</f>
        <v>1</v>
      </c>
      <c r="Y355" s="217">
        <f>IFERROR(IF(workdata!T355&gt;=0.75*MAX(workdata!$H355:$Y355),1,workdata!T355/MAX(workdata!$H355:$Y355)),0)*$H355</f>
        <v>1</v>
      </c>
      <c r="Z355" s="217">
        <f>IFERROR(IF(workdata!U355&gt;=0.75*MAX(workdata!$H355:$Y355),1,workdata!U355/MAX(workdata!$H355:$Y355)),0)*$H355</f>
        <v>1</v>
      </c>
      <c r="AA355" s="217">
        <f>IFERROR(IF(workdata!V355&gt;=0.75*MAX(workdata!$H355:$Y355),1,workdata!V355/MAX(workdata!$H355:$Y355)),0)*$H355</f>
        <v>1</v>
      </c>
      <c r="AB355" s="217">
        <f>IFERROR(IF(workdata!W355&gt;=0.75*MAX(workdata!$H355:$Y355),1,workdata!W355/MAX(workdata!$H355:$Y355)),0)*$H355</f>
        <v>1</v>
      </c>
      <c r="AC355" s="217">
        <f>IFERROR(IF(workdata!X355&gt;=0.75*MAX(workdata!$H355:$Y355),1,workdata!X355/MAX(workdata!$H355:$Y355)),0)*$H355</f>
        <v>1</v>
      </c>
      <c r="AD355" s="217">
        <f>IFERROR(IF(workdata!Y355&gt;=0.75*MAX(workdata!$H355:$Y355),1,workdata!Y355/MAX(workdata!$H355:$Y355)),0)*$H355</f>
        <v>1</v>
      </c>
    </row>
    <row r="356" spans="1:30" x14ac:dyDescent="0.25">
      <c r="A356" s="1">
        <f>workdata!A356</f>
        <v>45488.625</v>
      </c>
      <c r="B356">
        <f t="shared" si="31"/>
        <v>2024</v>
      </c>
      <c r="C356">
        <f t="shared" si="32"/>
        <v>7</v>
      </c>
      <c r="D356">
        <f t="shared" si="30"/>
        <v>15</v>
      </c>
      <c r="E356">
        <v>1000</v>
      </c>
      <c r="F356">
        <v>49890</v>
      </c>
      <c r="G356">
        <f>workdata!B356</f>
        <v>42864</v>
      </c>
      <c r="H356">
        <f t="shared" si="33"/>
        <v>1</v>
      </c>
      <c r="I356" s="217">
        <f>IFERROR(workdata!B356*1000*AUX!H356/(AUX!K356*50000),0)</f>
        <v>0.87898319378350698</v>
      </c>
      <c r="J356" s="218">
        <f t="shared" si="34"/>
        <v>1</v>
      </c>
      <c r="K356" s="222">
        <f>AVERAGE(workdata!C356:F356)</f>
        <v>975.30875000000003</v>
      </c>
      <c r="L356" s="3">
        <f t="shared" si="35"/>
        <v>857.28</v>
      </c>
      <c r="M356" s="217">
        <f>IFERROR(IF(workdata!H356&gt;=0.75*MAX(workdata!$H356:$Y356),1,workdata!H356/MAX(workdata!$H356:$Y356)),0)*$H356</f>
        <v>1</v>
      </c>
      <c r="N356" s="217">
        <f>IFERROR(IF(workdata!I356&gt;=0.75*MAX(workdata!$H356:$Y356),1,workdata!I356/MAX(workdata!$H356:$Y356)),0)*$H356</f>
        <v>1</v>
      </c>
      <c r="O356" s="217">
        <f>IFERROR(IF(workdata!J356&gt;=0.75*MAX(workdata!$H356:$Y356),1,workdata!J356/MAX(workdata!$H356:$Y356)),0)*$H356</f>
        <v>1</v>
      </c>
      <c r="P356" s="217">
        <f>IFERROR(IF(workdata!K356&gt;=0.75*MAX(workdata!$H356:$Y356),1,workdata!K356/MAX(workdata!$H356:$Y356)),0)*$H356</f>
        <v>1</v>
      </c>
      <c r="Q356" s="217">
        <f>IFERROR(IF(workdata!L356&gt;=0.75*MAX(workdata!$H356:$Y356),1,workdata!L356/MAX(workdata!$H356:$Y356)),0)*$H356</f>
        <v>1</v>
      </c>
      <c r="R356" s="217">
        <f>IFERROR(IF(workdata!M356&gt;=0.75*MAX(workdata!$H356:$Y356),1,workdata!M356/MAX(workdata!$H356:$Y356)),0)*$H356</f>
        <v>1</v>
      </c>
      <c r="S356" s="217">
        <f>IFERROR(IF(workdata!N356&gt;=0.75*MAX(workdata!$H356:$Y356),1,workdata!N356/MAX(workdata!$H356:$Y356)),0)*$H356</f>
        <v>1</v>
      </c>
      <c r="T356" s="217">
        <f>IFERROR(IF(workdata!O356&gt;=0.75*MAX(workdata!$H356:$Y356),1,workdata!O356/MAX(workdata!$H356:$Y356)),0)*$H356</f>
        <v>1</v>
      </c>
      <c r="U356" s="217">
        <f>IFERROR(IF(workdata!P356&gt;=0.75*MAX(workdata!$H356:$Y356),1,workdata!P356/MAX(workdata!$H356:$Y356)),0)*$H356</f>
        <v>1</v>
      </c>
      <c r="V356" s="217">
        <f>IFERROR(IF(workdata!Q356&gt;=0.75*MAX(workdata!$H356:$Y356),1,workdata!Q356/MAX(workdata!$H356:$Y356)),0)*$H356</f>
        <v>1</v>
      </c>
      <c r="W356" s="217">
        <f>IFERROR(IF(workdata!R356&gt;=0.75*MAX(workdata!$H356:$Y356),1,workdata!R356/MAX(workdata!$H356:$Y356)),0)*$H356</f>
        <v>1</v>
      </c>
      <c r="X356" s="217">
        <f>IFERROR(IF(workdata!S356&gt;=0.75*MAX(workdata!$H356:$Y356),1,workdata!S356/MAX(workdata!$H356:$Y356)),0)*$H356</f>
        <v>1</v>
      </c>
      <c r="Y356" s="217">
        <f>IFERROR(IF(workdata!T356&gt;=0.75*MAX(workdata!$H356:$Y356),1,workdata!T356/MAX(workdata!$H356:$Y356)),0)*$H356</f>
        <v>1</v>
      </c>
      <c r="Z356" s="217">
        <f>IFERROR(IF(workdata!U356&gt;=0.75*MAX(workdata!$H356:$Y356),1,workdata!U356/MAX(workdata!$H356:$Y356)),0)*$H356</f>
        <v>1</v>
      </c>
      <c r="AA356" s="217">
        <f>IFERROR(IF(workdata!V356&gt;=0.75*MAX(workdata!$H356:$Y356),1,workdata!V356/MAX(workdata!$H356:$Y356)),0)*$H356</f>
        <v>1</v>
      </c>
      <c r="AB356" s="217">
        <f>IFERROR(IF(workdata!W356&gt;=0.75*MAX(workdata!$H356:$Y356),1,workdata!W356/MAX(workdata!$H356:$Y356)),0)*$H356</f>
        <v>1</v>
      </c>
      <c r="AC356" s="217">
        <f>IFERROR(IF(workdata!X356&gt;=0.75*MAX(workdata!$H356:$Y356),1,workdata!X356/MAX(workdata!$H356:$Y356)),0)*$H356</f>
        <v>1</v>
      </c>
      <c r="AD356" s="217">
        <f>IFERROR(IF(workdata!Y356&gt;=0.75*MAX(workdata!$H356:$Y356),1,workdata!Y356/MAX(workdata!$H356:$Y356)),0)*$H356</f>
        <v>1</v>
      </c>
    </row>
    <row r="357" spans="1:30" x14ac:dyDescent="0.25">
      <c r="A357" s="1">
        <f>workdata!A357</f>
        <v>45488.666666666664</v>
      </c>
      <c r="B357">
        <f t="shared" si="31"/>
        <v>2024</v>
      </c>
      <c r="C357">
        <f t="shared" si="32"/>
        <v>7</v>
      </c>
      <c r="D357">
        <f t="shared" si="30"/>
        <v>15</v>
      </c>
      <c r="E357">
        <v>1000</v>
      </c>
      <c r="F357">
        <v>49890</v>
      </c>
      <c r="G357">
        <f>workdata!B357</f>
        <v>41823</v>
      </c>
      <c r="H357">
        <f t="shared" si="33"/>
        <v>1</v>
      </c>
      <c r="I357" s="217">
        <f>IFERROR(workdata!B357*1000*AUX!H357/(AUX!K357*50000),0)</f>
        <v>0.85755301717520416</v>
      </c>
      <c r="J357" s="218">
        <f t="shared" si="34"/>
        <v>1</v>
      </c>
      <c r="K357" s="222">
        <f>AVERAGE(workdata!C357:F357)</f>
        <v>975.40325000000007</v>
      </c>
      <c r="L357" s="3">
        <f t="shared" si="35"/>
        <v>836.46</v>
      </c>
      <c r="M357" s="217">
        <f>IFERROR(IF(workdata!H357&gt;=0.75*MAX(workdata!$H357:$Y357),1,workdata!H357/MAX(workdata!$H357:$Y357)),0)*$H357</f>
        <v>1</v>
      </c>
      <c r="N357" s="217">
        <f>IFERROR(IF(workdata!I357&gt;=0.75*MAX(workdata!$H357:$Y357),1,workdata!I357/MAX(workdata!$H357:$Y357)),0)*$H357</f>
        <v>1</v>
      </c>
      <c r="O357" s="217">
        <f>IFERROR(IF(workdata!J357&gt;=0.75*MAX(workdata!$H357:$Y357),1,workdata!J357/MAX(workdata!$H357:$Y357)),0)*$H357</f>
        <v>1</v>
      </c>
      <c r="P357" s="217">
        <f>IFERROR(IF(workdata!K357&gt;=0.75*MAX(workdata!$H357:$Y357),1,workdata!K357/MAX(workdata!$H357:$Y357)),0)*$H357</f>
        <v>1</v>
      </c>
      <c r="Q357" s="217">
        <f>IFERROR(IF(workdata!L357&gt;=0.75*MAX(workdata!$H357:$Y357),1,workdata!L357/MAX(workdata!$H357:$Y357)),0)*$H357</f>
        <v>1</v>
      </c>
      <c r="R357" s="217">
        <f>IFERROR(IF(workdata!M357&gt;=0.75*MAX(workdata!$H357:$Y357),1,workdata!M357/MAX(workdata!$H357:$Y357)),0)*$H357</f>
        <v>1</v>
      </c>
      <c r="S357" s="217">
        <f>IFERROR(IF(workdata!N357&gt;=0.75*MAX(workdata!$H357:$Y357),1,workdata!N357/MAX(workdata!$H357:$Y357)),0)*$H357</f>
        <v>1</v>
      </c>
      <c r="T357" s="217">
        <f>IFERROR(IF(workdata!O357&gt;=0.75*MAX(workdata!$H357:$Y357),1,workdata!O357/MAX(workdata!$H357:$Y357)),0)*$H357</f>
        <v>1</v>
      </c>
      <c r="U357" s="217">
        <f>IFERROR(IF(workdata!P357&gt;=0.75*MAX(workdata!$H357:$Y357),1,workdata!P357/MAX(workdata!$H357:$Y357)),0)*$H357</f>
        <v>1</v>
      </c>
      <c r="V357" s="217">
        <f>IFERROR(IF(workdata!Q357&gt;=0.75*MAX(workdata!$H357:$Y357),1,workdata!Q357/MAX(workdata!$H357:$Y357)),0)*$H357</f>
        <v>1</v>
      </c>
      <c r="W357" s="217">
        <f>IFERROR(IF(workdata!R357&gt;=0.75*MAX(workdata!$H357:$Y357),1,workdata!R357/MAX(workdata!$H357:$Y357)),0)*$H357</f>
        <v>1</v>
      </c>
      <c r="X357" s="217">
        <f>IFERROR(IF(workdata!S357&gt;=0.75*MAX(workdata!$H357:$Y357),1,workdata!S357/MAX(workdata!$H357:$Y357)),0)*$H357</f>
        <v>1</v>
      </c>
      <c r="Y357" s="217">
        <f>IFERROR(IF(workdata!T357&gt;=0.75*MAX(workdata!$H357:$Y357),1,workdata!T357/MAX(workdata!$H357:$Y357)),0)*$H357</f>
        <v>1</v>
      </c>
      <c r="Z357" s="217">
        <f>IFERROR(IF(workdata!U357&gt;=0.75*MAX(workdata!$H357:$Y357),1,workdata!U357/MAX(workdata!$H357:$Y357)),0)*$H357</f>
        <v>1</v>
      </c>
      <c r="AA357" s="217">
        <f>IFERROR(IF(workdata!V357&gt;=0.75*MAX(workdata!$H357:$Y357),1,workdata!V357/MAX(workdata!$H357:$Y357)),0)*$H357</f>
        <v>1</v>
      </c>
      <c r="AB357" s="217">
        <f>IFERROR(IF(workdata!W357&gt;=0.75*MAX(workdata!$H357:$Y357),1,workdata!W357/MAX(workdata!$H357:$Y357)),0)*$H357</f>
        <v>1</v>
      </c>
      <c r="AC357" s="217">
        <f>IFERROR(IF(workdata!X357&gt;=0.75*MAX(workdata!$H357:$Y357),1,workdata!X357/MAX(workdata!$H357:$Y357)),0)*$H357</f>
        <v>1</v>
      </c>
      <c r="AD357" s="217">
        <f>IFERROR(IF(workdata!Y357&gt;=0.75*MAX(workdata!$H357:$Y357),1,workdata!Y357/MAX(workdata!$H357:$Y357)),0)*$H357</f>
        <v>1</v>
      </c>
    </row>
    <row r="358" spans="1:30" x14ac:dyDescent="0.25">
      <c r="A358" s="1">
        <f>workdata!A358</f>
        <v>45488.708333333336</v>
      </c>
      <c r="B358">
        <f t="shared" si="31"/>
        <v>2024</v>
      </c>
      <c r="C358">
        <f t="shared" si="32"/>
        <v>7</v>
      </c>
      <c r="D358">
        <f t="shared" si="30"/>
        <v>15</v>
      </c>
      <c r="E358">
        <v>1000</v>
      </c>
      <c r="F358">
        <v>49890</v>
      </c>
      <c r="G358">
        <f>workdata!B358</f>
        <v>41355</v>
      </c>
      <c r="H358">
        <f t="shared" si="33"/>
        <v>1</v>
      </c>
      <c r="I358" s="217">
        <f>IFERROR(workdata!B358*1000*AUX!H358/(AUX!K358*50000),0)</f>
        <v>0.86046585419520016</v>
      </c>
      <c r="J358" s="218">
        <f t="shared" si="34"/>
        <v>1</v>
      </c>
      <c r="K358" s="222">
        <f>AVERAGE(workdata!C358:F358)</f>
        <v>961.22350000000006</v>
      </c>
      <c r="L358" s="3">
        <f t="shared" si="35"/>
        <v>827.1</v>
      </c>
      <c r="M358" s="217">
        <f>IFERROR(IF(workdata!H358&gt;=0.75*MAX(workdata!$H358:$Y358),1,workdata!H358/MAX(workdata!$H358:$Y358)),0)*$H358</f>
        <v>1</v>
      </c>
      <c r="N358" s="217">
        <f>IFERROR(IF(workdata!I358&gt;=0.75*MAX(workdata!$H358:$Y358),1,workdata!I358/MAX(workdata!$H358:$Y358)),0)*$H358</f>
        <v>1</v>
      </c>
      <c r="O358" s="217">
        <f>IFERROR(IF(workdata!J358&gt;=0.75*MAX(workdata!$H358:$Y358),1,workdata!J358/MAX(workdata!$H358:$Y358)),0)*$H358</f>
        <v>1</v>
      </c>
      <c r="P358" s="217">
        <f>IFERROR(IF(workdata!K358&gt;=0.75*MAX(workdata!$H358:$Y358),1,workdata!K358/MAX(workdata!$H358:$Y358)),0)*$H358</f>
        <v>1</v>
      </c>
      <c r="Q358" s="217">
        <f>IFERROR(IF(workdata!L358&gt;=0.75*MAX(workdata!$H358:$Y358),1,workdata!L358/MAX(workdata!$H358:$Y358)),0)*$H358</f>
        <v>1</v>
      </c>
      <c r="R358" s="217">
        <f>IFERROR(IF(workdata!M358&gt;=0.75*MAX(workdata!$H358:$Y358),1,workdata!M358/MAX(workdata!$H358:$Y358)),0)*$H358</f>
        <v>1</v>
      </c>
      <c r="S358" s="217">
        <f>IFERROR(IF(workdata!N358&gt;=0.75*MAX(workdata!$H358:$Y358),1,workdata!N358/MAX(workdata!$H358:$Y358)),0)*$H358</f>
        <v>1</v>
      </c>
      <c r="T358" s="217">
        <f>IFERROR(IF(workdata!O358&gt;=0.75*MAX(workdata!$H358:$Y358),1,workdata!O358/MAX(workdata!$H358:$Y358)),0)*$H358</f>
        <v>1</v>
      </c>
      <c r="U358" s="217">
        <f>IFERROR(IF(workdata!P358&gt;=0.75*MAX(workdata!$H358:$Y358),1,workdata!P358/MAX(workdata!$H358:$Y358)),0)*$H358</f>
        <v>1</v>
      </c>
      <c r="V358" s="217">
        <f>IFERROR(IF(workdata!Q358&gt;=0.75*MAX(workdata!$H358:$Y358),1,workdata!Q358/MAX(workdata!$H358:$Y358)),0)*$H358</f>
        <v>1</v>
      </c>
      <c r="W358" s="217">
        <f>IFERROR(IF(workdata!R358&gt;=0.75*MAX(workdata!$H358:$Y358),1,workdata!R358/MAX(workdata!$H358:$Y358)),0)*$H358</f>
        <v>1</v>
      </c>
      <c r="X358" s="217">
        <f>IFERROR(IF(workdata!S358&gt;=0.75*MAX(workdata!$H358:$Y358),1,workdata!S358/MAX(workdata!$H358:$Y358)),0)*$H358</f>
        <v>1</v>
      </c>
      <c r="Y358" s="217">
        <f>IFERROR(IF(workdata!T358&gt;=0.75*MAX(workdata!$H358:$Y358),1,workdata!T358/MAX(workdata!$H358:$Y358)),0)*$H358</f>
        <v>1</v>
      </c>
      <c r="Z358" s="217">
        <f>IFERROR(IF(workdata!U358&gt;=0.75*MAX(workdata!$H358:$Y358),1,workdata!U358/MAX(workdata!$H358:$Y358)),0)*$H358</f>
        <v>1</v>
      </c>
      <c r="AA358" s="217">
        <f>IFERROR(IF(workdata!V358&gt;=0.75*MAX(workdata!$H358:$Y358),1,workdata!V358/MAX(workdata!$H358:$Y358)),0)*$H358</f>
        <v>1</v>
      </c>
      <c r="AB358" s="217">
        <f>IFERROR(IF(workdata!W358&gt;=0.75*MAX(workdata!$H358:$Y358),1,workdata!W358/MAX(workdata!$H358:$Y358)),0)*$H358</f>
        <v>1</v>
      </c>
      <c r="AC358" s="217">
        <f>IFERROR(IF(workdata!X358&gt;=0.75*MAX(workdata!$H358:$Y358),1,workdata!X358/MAX(workdata!$H358:$Y358)),0)*$H358</f>
        <v>1</v>
      </c>
      <c r="AD358" s="217">
        <f>IFERROR(IF(workdata!Y358&gt;=0.75*MAX(workdata!$H358:$Y358),1,workdata!Y358/MAX(workdata!$H358:$Y358)),0)*$H358</f>
        <v>1</v>
      </c>
    </row>
    <row r="359" spans="1:30" x14ac:dyDescent="0.25">
      <c r="A359" s="1">
        <f>workdata!A359</f>
        <v>45488.75</v>
      </c>
      <c r="B359">
        <f t="shared" si="31"/>
        <v>2024</v>
      </c>
      <c r="C359">
        <f t="shared" si="32"/>
        <v>7</v>
      </c>
      <c r="D359">
        <f t="shared" si="30"/>
        <v>15</v>
      </c>
      <c r="E359">
        <v>1000</v>
      </c>
      <c r="F359">
        <v>49890</v>
      </c>
      <c r="G359">
        <f>workdata!B359</f>
        <v>39802</v>
      </c>
      <c r="H359">
        <f t="shared" si="33"/>
        <v>1</v>
      </c>
      <c r="I359" s="217">
        <f>IFERROR(workdata!B359*1000*AUX!H359/(AUX!K359*50000),0)</f>
        <v>0.86095352842071904</v>
      </c>
      <c r="J359" s="218">
        <f t="shared" si="34"/>
        <v>1</v>
      </c>
      <c r="K359" s="222">
        <f>AVERAGE(workdata!C359:F359)</f>
        <v>924.60275000000001</v>
      </c>
      <c r="L359" s="3">
        <f t="shared" si="35"/>
        <v>796.04</v>
      </c>
      <c r="M359" s="217">
        <f>IFERROR(IF(workdata!H359&gt;=0.75*MAX(workdata!$H359:$Y359),1,workdata!H359/MAX(workdata!$H359:$Y359)),0)*$H359</f>
        <v>1</v>
      </c>
      <c r="N359" s="217">
        <f>IFERROR(IF(workdata!I359&gt;=0.75*MAX(workdata!$H359:$Y359),1,workdata!I359/MAX(workdata!$H359:$Y359)),0)*$H359</f>
        <v>1</v>
      </c>
      <c r="O359" s="217">
        <f>IFERROR(IF(workdata!J359&gt;=0.75*MAX(workdata!$H359:$Y359),1,workdata!J359/MAX(workdata!$H359:$Y359)),0)*$H359</f>
        <v>1</v>
      </c>
      <c r="P359" s="217">
        <f>IFERROR(IF(workdata!K359&gt;=0.75*MAX(workdata!$H359:$Y359),1,workdata!K359/MAX(workdata!$H359:$Y359)),0)*$H359</f>
        <v>1</v>
      </c>
      <c r="Q359" s="217">
        <f>IFERROR(IF(workdata!L359&gt;=0.75*MAX(workdata!$H359:$Y359),1,workdata!L359/MAX(workdata!$H359:$Y359)),0)*$H359</f>
        <v>1</v>
      </c>
      <c r="R359" s="217">
        <f>IFERROR(IF(workdata!M359&gt;=0.75*MAX(workdata!$H359:$Y359),1,workdata!M359/MAX(workdata!$H359:$Y359)),0)*$H359</f>
        <v>1</v>
      </c>
      <c r="S359" s="217">
        <f>IFERROR(IF(workdata!N359&gt;=0.75*MAX(workdata!$H359:$Y359),1,workdata!N359/MAX(workdata!$H359:$Y359)),0)*$H359</f>
        <v>1</v>
      </c>
      <c r="T359" s="217">
        <f>IFERROR(IF(workdata!O359&gt;=0.75*MAX(workdata!$H359:$Y359),1,workdata!O359/MAX(workdata!$H359:$Y359)),0)*$H359</f>
        <v>1</v>
      </c>
      <c r="U359" s="217">
        <f>IFERROR(IF(workdata!P359&gt;=0.75*MAX(workdata!$H359:$Y359),1,workdata!P359/MAX(workdata!$H359:$Y359)),0)*$H359</f>
        <v>1</v>
      </c>
      <c r="V359" s="217">
        <f>IFERROR(IF(workdata!Q359&gt;=0.75*MAX(workdata!$H359:$Y359),1,workdata!Q359/MAX(workdata!$H359:$Y359)),0)*$H359</f>
        <v>1</v>
      </c>
      <c r="W359" s="217">
        <f>IFERROR(IF(workdata!R359&gt;=0.75*MAX(workdata!$H359:$Y359),1,workdata!R359/MAX(workdata!$H359:$Y359)),0)*$H359</f>
        <v>1</v>
      </c>
      <c r="X359" s="217">
        <f>IFERROR(IF(workdata!S359&gt;=0.75*MAX(workdata!$H359:$Y359),1,workdata!S359/MAX(workdata!$H359:$Y359)),0)*$H359</f>
        <v>1</v>
      </c>
      <c r="Y359" s="217">
        <f>IFERROR(IF(workdata!T359&gt;=0.75*MAX(workdata!$H359:$Y359),1,workdata!T359/MAX(workdata!$H359:$Y359)),0)*$H359</f>
        <v>1</v>
      </c>
      <c r="Z359" s="217">
        <f>IFERROR(IF(workdata!U359&gt;=0.75*MAX(workdata!$H359:$Y359),1,workdata!U359/MAX(workdata!$H359:$Y359)),0)*$H359</f>
        <v>1</v>
      </c>
      <c r="AA359" s="217">
        <f>IFERROR(IF(workdata!V359&gt;=0.75*MAX(workdata!$H359:$Y359),1,workdata!V359/MAX(workdata!$H359:$Y359)),0)*$H359</f>
        <v>1</v>
      </c>
      <c r="AB359" s="217">
        <f>IFERROR(IF(workdata!W359&gt;=0.75*MAX(workdata!$H359:$Y359),1,workdata!W359/MAX(workdata!$H359:$Y359)),0)*$H359</f>
        <v>1</v>
      </c>
      <c r="AC359" s="217">
        <f>IFERROR(IF(workdata!X359&gt;=0.75*MAX(workdata!$H359:$Y359),1,workdata!X359/MAX(workdata!$H359:$Y359)),0)*$H359</f>
        <v>1</v>
      </c>
      <c r="AD359" s="217">
        <f>IFERROR(IF(workdata!Y359&gt;=0.75*MAX(workdata!$H359:$Y359),1,workdata!Y359/MAX(workdata!$H359:$Y359)),0)*$H359</f>
        <v>1</v>
      </c>
    </row>
    <row r="360" spans="1:30" x14ac:dyDescent="0.25">
      <c r="A360" s="1">
        <f>workdata!A360</f>
        <v>45488.791666666664</v>
      </c>
      <c r="B360">
        <f t="shared" si="31"/>
        <v>2024</v>
      </c>
      <c r="C360">
        <f t="shared" si="32"/>
        <v>7</v>
      </c>
      <c r="D360">
        <f t="shared" si="30"/>
        <v>15</v>
      </c>
      <c r="E360">
        <v>1000</v>
      </c>
      <c r="F360">
        <v>49890</v>
      </c>
      <c r="G360">
        <f>workdata!B360</f>
        <v>34664</v>
      </c>
      <c r="H360">
        <f t="shared" si="33"/>
        <v>1</v>
      </c>
      <c r="I360" s="217">
        <f>IFERROR(workdata!B360*1000*AUX!H360/(AUX!K360*50000),0)</f>
        <v>0.84708216799664726</v>
      </c>
      <c r="J360" s="218">
        <f t="shared" si="34"/>
        <v>1</v>
      </c>
      <c r="K360" s="222">
        <f>AVERAGE(workdata!C360:F360)</f>
        <v>818.43299999999999</v>
      </c>
      <c r="L360" s="3">
        <f t="shared" si="35"/>
        <v>693.28</v>
      </c>
      <c r="M360" s="217">
        <f>IFERROR(IF(workdata!H360&gt;=0.75*MAX(workdata!$H360:$Y360),1,workdata!H360/MAX(workdata!$H360:$Y360)),0)*$H360</f>
        <v>1</v>
      </c>
      <c r="N360" s="217">
        <f>IFERROR(IF(workdata!I360&gt;=0.75*MAX(workdata!$H360:$Y360),1,workdata!I360/MAX(workdata!$H360:$Y360)),0)*$H360</f>
        <v>1</v>
      </c>
      <c r="O360" s="217">
        <f>IFERROR(IF(workdata!J360&gt;=0.75*MAX(workdata!$H360:$Y360),1,workdata!J360/MAX(workdata!$H360:$Y360)),0)*$H360</f>
        <v>1</v>
      </c>
      <c r="P360" s="217">
        <f>IFERROR(IF(workdata!K360&gt;=0.75*MAX(workdata!$H360:$Y360),1,workdata!K360/MAX(workdata!$H360:$Y360)),0)*$H360</f>
        <v>1</v>
      </c>
      <c r="Q360" s="217">
        <f>IFERROR(IF(workdata!L360&gt;=0.75*MAX(workdata!$H360:$Y360),1,workdata!L360/MAX(workdata!$H360:$Y360)),0)*$H360</f>
        <v>1</v>
      </c>
      <c r="R360" s="217">
        <f>IFERROR(IF(workdata!M360&gt;=0.75*MAX(workdata!$H360:$Y360),1,workdata!M360/MAX(workdata!$H360:$Y360)),0)*$H360</f>
        <v>1</v>
      </c>
      <c r="S360" s="217">
        <f>IFERROR(IF(workdata!N360&gt;=0.75*MAX(workdata!$H360:$Y360),1,workdata!N360/MAX(workdata!$H360:$Y360)),0)*$H360</f>
        <v>1</v>
      </c>
      <c r="T360" s="217">
        <f>IFERROR(IF(workdata!O360&gt;=0.75*MAX(workdata!$H360:$Y360),1,workdata!O360/MAX(workdata!$H360:$Y360)),0)*$H360</f>
        <v>1</v>
      </c>
      <c r="U360" s="217">
        <f>IFERROR(IF(workdata!P360&gt;=0.75*MAX(workdata!$H360:$Y360),1,workdata!P360/MAX(workdata!$H360:$Y360)),0)*$H360</f>
        <v>1</v>
      </c>
      <c r="V360" s="217">
        <f>IFERROR(IF(workdata!Q360&gt;=0.75*MAX(workdata!$H360:$Y360),1,workdata!Q360/MAX(workdata!$H360:$Y360)),0)*$H360</f>
        <v>1</v>
      </c>
      <c r="W360" s="217">
        <f>IFERROR(IF(workdata!R360&gt;=0.75*MAX(workdata!$H360:$Y360),1,workdata!R360/MAX(workdata!$H360:$Y360)),0)*$H360</f>
        <v>1</v>
      </c>
      <c r="X360" s="217">
        <f>IFERROR(IF(workdata!S360&gt;=0.75*MAX(workdata!$H360:$Y360),1,workdata!S360/MAX(workdata!$H360:$Y360)),0)*$H360</f>
        <v>1</v>
      </c>
      <c r="Y360" s="217">
        <f>IFERROR(IF(workdata!T360&gt;=0.75*MAX(workdata!$H360:$Y360),1,workdata!T360/MAX(workdata!$H360:$Y360)),0)*$H360</f>
        <v>1</v>
      </c>
      <c r="Z360" s="217">
        <f>IFERROR(IF(workdata!U360&gt;=0.75*MAX(workdata!$H360:$Y360),1,workdata!U360/MAX(workdata!$H360:$Y360)),0)*$H360</f>
        <v>1</v>
      </c>
      <c r="AA360" s="217">
        <f>IFERROR(IF(workdata!V360&gt;=0.75*MAX(workdata!$H360:$Y360),1,workdata!V360/MAX(workdata!$H360:$Y360)),0)*$H360</f>
        <v>1</v>
      </c>
      <c r="AB360" s="217">
        <f>IFERROR(IF(workdata!W360&gt;=0.75*MAX(workdata!$H360:$Y360),1,workdata!W360/MAX(workdata!$H360:$Y360)),0)*$H360</f>
        <v>1</v>
      </c>
      <c r="AC360" s="217">
        <f>IFERROR(IF(workdata!X360&gt;=0.75*MAX(workdata!$H360:$Y360),1,workdata!X360/MAX(workdata!$H360:$Y360)),0)*$H360</f>
        <v>1</v>
      </c>
      <c r="AD360" s="217">
        <f>IFERROR(IF(workdata!Y360&gt;=0.75*MAX(workdata!$H360:$Y360),1,workdata!Y360/MAX(workdata!$H360:$Y360)),0)*$H360</f>
        <v>1</v>
      </c>
    </row>
    <row r="361" spans="1:30" x14ac:dyDescent="0.25">
      <c r="A361" s="1">
        <f>workdata!A361</f>
        <v>45488.833333333336</v>
      </c>
      <c r="B361">
        <f t="shared" si="31"/>
        <v>2024</v>
      </c>
      <c r="C361">
        <f t="shared" si="32"/>
        <v>7</v>
      </c>
      <c r="D361">
        <f t="shared" si="30"/>
        <v>15</v>
      </c>
      <c r="E361">
        <v>1000</v>
      </c>
      <c r="F361">
        <v>49890</v>
      </c>
      <c r="G361">
        <f>workdata!B361</f>
        <v>14559</v>
      </c>
      <c r="H361">
        <f t="shared" si="33"/>
        <v>1</v>
      </c>
      <c r="I361" s="217">
        <f>IFERROR(workdata!B361*1000*AUX!H361/(AUX!K361*50000),0)</f>
        <v>0.65000650162763918</v>
      </c>
      <c r="J361" s="218">
        <f t="shared" si="34"/>
        <v>1</v>
      </c>
      <c r="K361" s="222">
        <f>AVERAGE(workdata!C361:F361)</f>
        <v>447.96474999999998</v>
      </c>
      <c r="L361" s="3">
        <f t="shared" si="35"/>
        <v>291.17999999999995</v>
      </c>
      <c r="M361" s="217">
        <f>IFERROR(IF(workdata!H361&gt;=0.75*MAX(workdata!$H361:$Y361),1,workdata!H361/MAX(workdata!$H361:$Y361)),0)*$H361</f>
        <v>1</v>
      </c>
      <c r="N361" s="217">
        <f>IFERROR(IF(workdata!I361&gt;=0.75*MAX(workdata!$H361:$Y361),1,workdata!I361/MAX(workdata!$H361:$Y361)),0)*$H361</f>
        <v>1</v>
      </c>
      <c r="O361" s="217">
        <f>IFERROR(IF(workdata!J361&gt;=0.75*MAX(workdata!$H361:$Y361),1,workdata!J361/MAX(workdata!$H361:$Y361)),0)*$H361</f>
        <v>1</v>
      </c>
      <c r="P361" s="217">
        <f>IFERROR(IF(workdata!K361&gt;=0.75*MAX(workdata!$H361:$Y361),1,workdata!K361/MAX(workdata!$H361:$Y361)),0)*$H361</f>
        <v>1</v>
      </c>
      <c r="Q361" s="217">
        <f>IFERROR(IF(workdata!L361&gt;=0.75*MAX(workdata!$H361:$Y361),1,workdata!L361/MAX(workdata!$H361:$Y361)),0)*$H361</f>
        <v>1</v>
      </c>
      <c r="R361" s="217">
        <f>IFERROR(IF(workdata!M361&gt;=0.75*MAX(workdata!$H361:$Y361),1,workdata!M361/MAX(workdata!$H361:$Y361)),0)*$H361</f>
        <v>1</v>
      </c>
      <c r="S361" s="217">
        <f>IFERROR(IF(workdata!N361&gt;=0.75*MAX(workdata!$H361:$Y361),1,workdata!N361/MAX(workdata!$H361:$Y361)),0)*$H361</f>
        <v>1</v>
      </c>
      <c r="T361" s="217">
        <f>IFERROR(IF(workdata!O361&gt;=0.75*MAX(workdata!$H361:$Y361),1,workdata!O361/MAX(workdata!$H361:$Y361)),0)*$H361</f>
        <v>1</v>
      </c>
      <c r="U361" s="217">
        <f>IFERROR(IF(workdata!P361&gt;=0.75*MAX(workdata!$H361:$Y361),1,workdata!P361/MAX(workdata!$H361:$Y361)),0)*$H361</f>
        <v>1</v>
      </c>
      <c r="V361" s="217">
        <f>IFERROR(IF(workdata!Q361&gt;=0.75*MAX(workdata!$H361:$Y361),1,workdata!Q361/MAX(workdata!$H361:$Y361)),0)*$H361</f>
        <v>1</v>
      </c>
      <c r="W361" s="217">
        <f>IFERROR(IF(workdata!R361&gt;=0.75*MAX(workdata!$H361:$Y361),1,workdata!R361/MAX(workdata!$H361:$Y361)),0)*$H361</f>
        <v>1</v>
      </c>
      <c r="X361" s="217">
        <f>IFERROR(IF(workdata!S361&gt;=0.75*MAX(workdata!$H361:$Y361),1,workdata!S361/MAX(workdata!$H361:$Y361)),0)*$H361</f>
        <v>1</v>
      </c>
      <c r="Y361" s="217">
        <f>IFERROR(IF(workdata!T361&gt;=0.75*MAX(workdata!$H361:$Y361),1,workdata!T361/MAX(workdata!$H361:$Y361)),0)*$H361</f>
        <v>1</v>
      </c>
      <c r="Z361" s="217">
        <f>IFERROR(IF(workdata!U361&gt;=0.75*MAX(workdata!$H361:$Y361),1,workdata!U361/MAX(workdata!$H361:$Y361)),0)*$H361</f>
        <v>1</v>
      </c>
      <c r="AA361" s="217">
        <f>IFERROR(IF(workdata!V361&gt;=0.75*MAX(workdata!$H361:$Y361),1,workdata!V361/MAX(workdata!$H361:$Y361)),0)*$H361</f>
        <v>1</v>
      </c>
      <c r="AB361" s="217">
        <f>IFERROR(IF(workdata!W361&gt;=0.75*MAX(workdata!$H361:$Y361),1,workdata!W361/MAX(workdata!$H361:$Y361)),0)*$H361</f>
        <v>1</v>
      </c>
      <c r="AC361" s="217">
        <f>IFERROR(IF(workdata!X361&gt;=0.75*MAX(workdata!$H361:$Y361),1,workdata!X361/MAX(workdata!$H361:$Y361)),0)*$H361</f>
        <v>1</v>
      </c>
      <c r="AD361" s="217">
        <f>IFERROR(IF(workdata!Y361&gt;=0.75*MAX(workdata!$H361:$Y361),1,workdata!Y361/MAX(workdata!$H361:$Y361)),0)*$H361</f>
        <v>1</v>
      </c>
    </row>
    <row r="362" spans="1:30" x14ac:dyDescent="0.25">
      <c r="A362" s="1">
        <f>workdata!A362</f>
        <v>45488.875</v>
      </c>
      <c r="B362">
        <f t="shared" si="31"/>
        <v>2024</v>
      </c>
      <c r="C362">
        <f t="shared" si="32"/>
        <v>7</v>
      </c>
      <c r="D362">
        <f t="shared" si="30"/>
        <v>15</v>
      </c>
      <c r="E362">
        <v>1000</v>
      </c>
      <c r="F362">
        <v>49890</v>
      </c>
      <c r="G362">
        <f>workdata!B362</f>
        <v>1436</v>
      </c>
      <c r="H362">
        <f t="shared" si="33"/>
        <v>0</v>
      </c>
      <c r="I362" s="217">
        <f>IFERROR(workdata!B362*1000*AUX!H362/(AUX!K362*50000),0)</f>
        <v>0</v>
      </c>
      <c r="J362" s="218">
        <f t="shared" si="34"/>
        <v>0</v>
      </c>
      <c r="K362" s="222">
        <f>AVERAGE(workdata!C362:F362)</f>
        <v>51.291249999999998</v>
      </c>
      <c r="L362" s="3">
        <f t="shared" si="35"/>
        <v>0</v>
      </c>
      <c r="M362" s="217">
        <f>IFERROR(IF(workdata!H362&gt;=0.75*MAX(workdata!$H362:$Y362),1,workdata!H362/MAX(workdata!$H362:$Y362)),0)*$H362</f>
        <v>0</v>
      </c>
      <c r="N362" s="217">
        <f>IFERROR(IF(workdata!I362&gt;=0.75*MAX(workdata!$H362:$Y362),1,workdata!I362/MAX(workdata!$H362:$Y362)),0)*$H362</f>
        <v>0</v>
      </c>
      <c r="O362" s="217">
        <f>IFERROR(IF(workdata!J362&gt;=0.75*MAX(workdata!$H362:$Y362),1,workdata!J362/MAX(workdata!$H362:$Y362)),0)*$H362</f>
        <v>0</v>
      </c>
      <c r="P362" s="217">
        <f>IFERROR(IF(workdata!K362&gt;=0.75*MAX(workdata!$H362:$Y362),1,workdata!K362/MAX(workdata!$H362:$Y362)),0)*$H362</f>
        <v>0</v>
      </c>
      <c r="Q362" s="217">
        <f>IFERROR(IF(workdata!L362&gt;=0.75*MAX(workdata!$H362:$Y362),1,workdata!L362/MAX(workdata!$H362:$Y362)),0)*$H362</f>
        <v>0</v>
      </c>
      <c r="R362" s="217">
        <f>IFERROR(IF(workdata!M362&gt;=0.75*MAX(workdata!$H362:$Y362),1,workdata!M362/MAX(workdata!$H362:$Y362)),0)*$H362</f>
        <v>0</v>
      </c>
      <c r="S362" s="217">
        <f>IFERROR(IF(workdata!N362&gt;=0.75*MAX(workdata!$H362:$Y362),1,workdata!N362/MAX(workdata!$H362:$Y362)),0)*$H362</f>
        <v>0</v>
      </c>
      <c r="T362" s="217">
        <f>IFERROR(IF(workdata!O362&gt;=0.75*MAX(workdata!$H362:$Y362),1,workdata!O362/MAX(workdata!$H362:$Y362)),0)*$H362</f>
        <v>0</v>
      </c>
      <c r="U362" s="217">
        <f>IFERROR(IF(workdata!P362&gt;=0.75*MAX(workdata!$H362:$Y362),1,workdata!P362/MAX(workdata!$H362:$Y362)),0)*$H362</f>
        <v>0</v>
      </c>
      <c r="V362" s="217">
        <f>IFERROR(IF(workdata!Q362&gt;=0.75*MAX(workdata!$H362:$Y362),1,workdata!Q362/MAX(workdata!$H362:$Y362)),0)*$H362</f>
        <v>0</v>
      </c>
      <c r="W362" s="217">
        <f>IFERROR(IF(workdata!R362&gt;=0.75*MAX(workdata!$H362:$Y362),1,workdata!R362/MAX(workdata!$H362:$Y362)),0)*$H362</f>
        <v>0</v>
      </c>
      <c r="X362" s="217">
        <f>IFERROR(IF(workdata!S362&gt;=0.75*MAX(workdata!$H362:$Y362),1,workdata!S362/MAX(workdata!$H362:$Y362)),0)*$H362</f>
        <v>0</v>
      </c>
      <c r="Y362" s="217">
        <f>IFERROR(IF(workdata!T362&gt;=0.75*MAX(workdata!$H362:$Y362),1,workdata!T362/MAX(workdata!$H362:$Y362)),0)*$H362</f>
        <v>0</v>
      </c>
      <c r="Z362" s="217">
        <f>IFERROR(IF(workdata!U362&gt;=0.75*MAX(workdata!$H362:$Y362),1,workdata!U362/MAX(workdata!$H362:$Y362)),0)*$H362</f>
        <v>0</v>
      </c>
      <c r="AA362" s="217">
        <f>IFERROR(IF(workdata!V362&gt;=0.75*MAX(workdata!$H362:$Y362),1,workdata!V362/MAX(workdata!$H362:$Y362)),0)*$H362</f>
        <v>0</v>
      </c>
      <c r="AB362" s="217">
        <f>IFERROR(IF(workdata!W362&gt;=0.75*MAX(workdata!$H362:$Y362),1,workdata!W362/MAX(workdata!$H362:$Y362)),0)*$H362</f>
        <v>0</v>
      </c>
      <c r="AC362" s="217">
        <f>IFERROR(IF(workdata!X362&gt;=0.75*MAX(workdata!$H362:$Y362),1,workdata!X362/MAX(workdata!$H362:$Y362)),0)*$H362</f>
        <v>0</v>
      </c>
      <c r="AD362" s="217">
        <f>IFERROR(IF(workdata!Y362&gt;=0.75*MAX(workdata!$H362:$Y362),1,workdata!Y362/MAX(workdata!$H362:$Y362)),0)*$H362</f>
        <v>0</v>
      </c>
    </row>
    <row r="363" spans="1:30" x14ac:dyDescent="0.25">
      <c r="A363" s="1">
        <f>workdata!A363</f>
        <v>45488.916666666664</v>
      </c>
      <c r="B363">
        <f t="shared" si="31"/>
        <v>2024</v>
      </c>
      <c r="C363">
        <f t="shared" si="32"/>
        <v>7</v>
      </c>
      <c r="D363">
        <f t="shared" si="30"/>
        <v>15</v>
      </c>
      <c r="E363">
        <v>1000</v>
      </c>
      <c r="F363">
        <v>49890</v>
      </c>
      <c r="G363">
        <f>workdata!B363</f>
        <v>0</v>
      </c>
      <c r="H363">
        <f t="shared" si="33"/>
        <v>0</v>
      </c>
      <c r="I363" s="217">
        <f>IFERROR(workdata!B363*1000*AUX!H363/(AUX!K363*50000),0)</f>
        <v>0</v>
      </c>
      <c r="J363" s="218">
        <f t="shared" si="34"/>
        <v>0</v>
      </c>
      <c r="K363" s="222">
        <f>AVERAGE(workdata!C363:F363)</f>
        <v>0</v>
      </c>
      <c r="L363" s="3">
        <f t="shared" si="35"/>
        <v>0</v>
      </c>
      <c r="M363" s="217">
        <f>IFERROR(IF(workdata!H363&gt;=0.75*MAX(workdata!$H363:$Y363),1,workdata!H363/MAX(workdata!$H363:$Y363)),0)*$H363</f>
        <v>0</v>
      </c>
      <c r="N363" s="217">
        <f>IFERROR(IF(workdata!I363&gt;=0.75*MAX(workdata!$H363:$Y363),1,workdata!I363/MAX(workdata!$H363:$Y363)),0)*$H363</f>
        <v>0</v>
      </c>
      <c r="O363" s="217">
        <f>IFERROR(IF(workdata!J363&gt;=0.75*MAX(workdata!$H363:$Y363),1,workdata!J363/MAX(workdata!$H363:$Y363)),0)*$H363</f>
        <v>0</v>
      </c>
      <c r="P363" s="217">
        <f>IFERROR(IF(workdata!K363&gt;=0.75*MAX(workdata!$H363:$Y363),1,workdata!K363/MAX(workdata!$H363:$Y363)),0)*$H363</f>
        <v>0</v>
      </c>
      <c r="Q363" s="217">
        <f>IFERROR(IF(workdata!L363&gt;=0.75*MAX(workdata!$H363:$Y363),1,workdata!L363/MAX(workdata!$H363:$Y363)),0)*$H363</f>
        <v>0</v>
      </c>
      <c r="R363" s="217">
        <f>IFERROR(IF(workdata!M363&gt;=0.75*MAX(workdata!$H363:$Y363),1,workdata!M363/MAX(workdata!$H363:$Y363)),0)*$H363</f>
        <v>0</v>
      </c>
      <c r="S363" s="217">
        <f>IFERROR(IF(workdata!N363&gt;=0.75*MAX(workdata!$H363:$Y363),1,workdata!N363/MAX(workdata!$H363:$Y363)),0)*$H363</f>
        <v>0</v>
      </c>
      <c r="T363" s="217">
        <f>IFERROR(IF(workdata!O363&gt;=0.75*MAX(workdata!$H363:$Y363),1,workdata!O363/MAX(workdata!$H363:$Y363)),0)*$H363</f>
        <v>0</v>
      </c>
      <c r="U363" s="217">
        <f>IFERROR(IF(workdata!P363&gt;=0.75*MAX(workdata!$H363:$Y363),1,workdata!P363/MAX(workdata!$H363:$Y363)),0)*$H363</f>
        <v>0</v>
      </c>
      <c r="V363" s="217">
        <f>IFERROR(IF(workdata!Q363&gt;=0.75*MAX(workdata!$H363:$Y363),1,workdata!Q363/MAX(workdata!$H363:$Y363)),0)*$H363</f>
        <v>0</v>
      </c>
      <c r="W363" s="217">
        <f>IFERROR(IF(workdata!R363&gt;=0.75*MAX(workdata!$H363:$Y363),1,workdata!R363/MAX(workdata!$H363:$Y363)),0)*$H363</f>
        <v>0</v>
      </c>
      <c r="X363" s="217">
        <f>IFERROR(IF(workdata!S363&gt;=0.75*MAX(workdata!$H363:$Y363),1,workdata!S363/MAX(workdata!$H363:$Y363)),0)*$H363</f>
        <v>0</v>
      </c>
      <c r="Y363" s="217">
        <f>IFERROR(IF(workdata!T363&gt;=0.75*MAX(workdata!$H363:$Y363),1,workdata!T363/MAX(workdata!$H363:$Y363)),0)*$H363</f>
        <v>0</v>
      </c>
      <c r="Z363" s="217">
        <f>IFERROR(IF(workdata!U363&gt;=0.75*MAX(workdata!$H363:$Y363),1,workdata!U363/MAX(workdata!$H363:$Y363)),0)*$H363</f>
        <v>0</v>
      </c>
      <c r="AA363" s="217">
        <f>IFERROR(IF(workdata!V363&gt;=0.75*MAX(workdata!$H363:$Y363),1,workdata!V363/MAX(workdata!$H363:$Y363)),0)*$H363</f>
        <v>0</v>
      </c>
      <c r="AB363" s="217">
        <f>IFERROR(IF(workdata!W363&gt;=0.75*MAX(workdata!$H363:$Y363),1,workdata!W363/MAX(workdata!$H363:$Y363)),0)*$H363</f>
        <v>0</v>
      </c>
      <c r="AC363" s="217">
        <f>IFERROR(IF(workdata!X363&gt;=0.75*MAX(workdata!$H363:$Y363),1,workdata!X363/MAX(workdata!$H363:$Y363)),0)*$H363</f>
        <v>0</v>
      </c>
      <c r="AD363" s="217">
        <f>IFERROR(IF(workdata!Y363&gt;=0.75*MAX(workdata!$H363:$Y363),1,workdata!Y363/MAX(workdata!$H363:$Y363)),0)*$H363</f>
        <v>0</v>
      </c>
    </row>
    <row r="364" spans="1:30" x14ac:dyDescent="0.25">
      <c r="A364" s="1">
        <f>workdata!A364</f>
        <v>45488.958333333336</v>
      </c>
      <c r="B364">
        <f t="shared" si="31"/>
        <v>2024</v>
      </c>
      <c r="C364">
        <f t="shared" si="32"/>
        <v>7</v>
      </c>
      <c r="D364">
        <f t="shared" si="30"/>
        <v>15</v>
      </c>
      <c r="E364">
        <v>1000</v>
      </c>
      <c r="F364">
        <v>49890</v>
      </c>
      <c r="G364">
        <f>workdata!B364</f>
        <v>0</v>
      </c>
      <c r="H364">
        <f t="shared" si="33"/>
        <v>0</v>
      </c>
      <c r="I364" s="217">
        <f>IFERROR(workdata!B364*1000*AUX!H364/(AUX!K364*50000),0)</f>
        <v>0</v>
      </c>
      <c r="J364" s="218">
        <f t="shared" si="34"/>
        <v>0</v>
      </c>
      <c r="K364" s="222">
        <f>AVERAGE(workdata!C364:F364)</f>
        <v>0</v>
      </c>
      <c r="L364" s="3">
        <f t="shared" si="35"/>
        <v>0</v>
      </c>
      <c r="M364" s="217">
        <f>IFERROR(IF(workdata!H364&gt;=0.75*MAX(workdata!$H364:$Y364),1,workdata!H364/MAX(workdata!$H364:$Y364)),0)*$H364</f>
        <v>0</v>
      </c>
      <c r="N364" s="217">
        <f>IFERROR(IF(workdata!I364&gt;=0.75*MAX(workdata!$H364:$Y364),1,workdata!I364/MAX(workdata!$H364:$Y364)),0)*$H364</f>
        <v>0</v>
      </c>
      <c r="O364" s="217">
        <f>IFERROR(IF(workdata!J364&gt;=0.75*MAX(workdata!$H364:$Y364),1,workdata!J364/MAX(workdata!$H364:$Y364)),0)*$H364</f>
        <v>0</v>
      </c>
      <c r="P364" s="217">
        <f>IFERROR(IF(workdata!K364&gt;=0.75*MAX(workdata!$H364:$Y364),1,workdata!K364/MAX(workdata!$H364:$Y364)),0)*$H364</f>
        <v>0</v>
      </c>
      <c r="Q364" s="217">
        <f>IFERROR(IF(workdata!L364&gt;=0.75*MAX(workdata!$H364:$Y364),1,workdata!L364/MAX(workdata!$H364:$Y364)),0)*$H364</f>
        <v>0</v>
      </c>
      <c r="R364" s="217">
        <f>IFERROR(IF(workdata!M364&gt;=0.75*MAX(workdata!$H364:$Y364),1,workdata!M364/MAX(workdata!$H364:$Y364)),0)*$H364</f>
        <v>0</v>
      </c>
      <c r="S364" s="217">
        <f>IFERROR(IF(workdata!N364&gt;=0.75*MAX(workdata!$H364:$Y364),1,workdata!N364/MAX(workdata!$H364:$Y364)),0)*$H364</f>
        <v>0</v>
      </c>
      <c r="T364" s="217">
        <f>IFERROR(IF(workdata!O364&gt;=0.75*MAX(workdata!$H364:$Y364),1,workdata!O364/MAX(workdata!$H364:$Y364)),0)*$H364</f>
        <v>0</v>
      </c>
      <c r="U364" s="217">
        <f>IFERROR(IF(workdata!P364&gt;=0.75*MAX(workdata!$H364:$Y364),1,workdata!P364/MAX(workdata!$H364:$Y364)),0)*$H364</f>
        <v>0</v>
      </c>
      <c r="V364" s="217">
        <f>IFERROR(IF(workdata!Q364&gt;=0.75*MAX(workdata!$H364:$Y364),1,workdata!Q364/MAX(workdata!$H364:$Y364)),0)*$H364</f>
        <v>0</v>
      </c>
      <c r="W364" s="217">
        <f>IFERROR(IF(workdata!R364&gt;=0.75*MAX(workdata!$H364:$Y364),1,workdata!R364/MAX(workdata!$H364:$Y364)),0)*$H364</f>
        <v>0</v>
      </c>
      <c r="X364" s="217">
        <f>IFERROR(IF(workdata!S364&gt;=0.75*MAX(workdata!$H364:$Y364),1,workdata!S364/MAX(workdata!$H364:$Y364)),0)*$H364</f>
        <v>0</v>
      </c>
      <c r="Y364" s="217">
        <f>IFERROR(IF(workdata!T364&gt;=0.75*MAX(workdata!$H364:$Y364),1,workdata!T364/MAX(workdata!$H364:$Y364)),0)*$H364</f>
        <v>0</v>
      </c>
      <c r="Z364" s="217">
        <f>IFERROR(IF(workdata!U364&gt;=0.75*MAX(workdata!$H364:$Y364),1,workdata!U364/MAX(workdata!$H364:$Y364)),0)*$H364</f>
        <v>0</v>
      </c>
      <c r="AA364" s="217">
        <f>IFERROR(IF(workdata!V364&gt;=0.75*MAX(workdata!$H364:$Y364),1,workdata!V364/MAX(workdata!$H364:$Y364)),0)*$H364</f>
        <v>0</v>
      </c>
      <c r="AB364" s="217">
        <f>IFERROR(IF(workdata!W364&gt;=0.75*MAX(workdata!$H364:$Y364),1,workdata!W364/MAX(workdata!$H364:$Y364)),0)*$H364</f>
        <v>0</v>
      </c>
      <c r="AC364" s="217">
        <f>IFERROR(IF(workdata!X364&gt;=0.75*MAX(workdata!$H364:$Y364),1,workdata!X364/MAX(workdata!$H364:$Y364)),0)*$H364</f>
        <v>0</v>
      </c>
      <c r="AD364" s="217">
        <f>IFERROR(IF(workdata!Y364&gt;=0.75*MAX(workdata!$H364:$Y364),1,workdata!Y364/MAX(workdata!$H364:$Y364)),0)*$H364</f>
        <v>0</v>
      </c>
    </row>
    <row r="365" spans="1:30" x14ac:dyDescent="0.25">
      <c r="A365" s="1">
        <f>workdata!A365</f>
        <v>45489</v>
      </c>
      <c r="B365">
        <f t="shared" si="31"/>
        <v>2024</v>
      </c>
      <c r="C365">
        <f t="shared" si="32"/>
        <v>7</v>
      </c>
      <c r="D365">
        <f t="shared" si="30"/>
        <v>16</v>
      </c>
      <c r="E365">
        <v>1000</v>
      </c>
      <c r="F365">
        <v>49890</v>
      </c>
      <c r="G365">
        <f>workdata!B365</f>
        <v>0</v>
      </c>
      <c r="H365">
        <f t="shared" si="33"/>
        <v>0</v>
      </c>
      <c r="I365" s="217">
        <f>IFERROR(workdata!B365*1000*AUX!H365/(AUX!K365*50000),0)</f>
        <v>0</v>
      </c>
      <c r="J365" s="218">
        <f t="shared" si="34"/>
        <v>0</v>
      </c>
      <c r="K365" s="222">
        <f>AVERAGE(workdata!C365:F365)</f>
        <v>0</v>
      </c>
      <c r="L365" s="3">
        <f t="shared" si="35"/>
        <v>0</v>
      </c>
      <c r="M365" s="217">
        <f>IFERROR(IF(workdata!H365&gt;=0.75*MAX(workdata!$H365:$Y365),1,workdata!H365/MAX(workdata!$H365:$Y365)),0)*$H365</f>
        <v>0</v>
      </c>
      <c r="N365" s="217">
        <f>IFERROR(IF(workdata!I365&gt;=0.75*MAX(workdata!$H365:$Y365),1,workdata!I365/MAX(workdata!$H365:$Y365)),0)*$H365</f>
        <v>0</v>
      </c>
      <c r="O365" s="217">
        <f>IFERROR(IF(workdata!J365&gt;=0.75*MAX(workdata!$H365:$Y365),1,workdata!J365/MAX(workdata!$H365:$Y365)),0)*$H365</f>
        <v>0</v>
      </c>
      <c r="P365" s="217">
        <f>IFERROR(IF(workdata!K365&gt;=0.75*MAX(workdata!$H365:$Y365),1,workdata!K365/MAX(workdata!$H365:$Y365)),0)*$H365</f>
        <v>0</v>
      </c>
      <c r="Q365" s="217">
        <f>IFERROR(IF(workdata!L365&gt;=0.75*MAX(workdata!$H365:$Y365),1,workdata!L365/MAX(workdata!$H365:$Y365)),0)*$H365</f>
        <v>0</v>
      </c>
      <c r="R365" s="217">
        <f>IFERROR(IF(workdata!M365&gt;=0.75*MAX(workdata!$H365:$Y365),1,workdata!M365/MAX(workdata!$H365:$Y365)),0)*$H365</f>
        <v>0</v>
      </c>
      <c r="S365" s="217">
        <f>IFERROR(IF(workdata!N365&gt;=0.75*MAX(workdata!$H365:$Y365),1,workdata!N365/MAX(workdata!$H365:$Y365)),0)*$H365</f>
        <v>0</v>
      </c>
      <c r="T365" s="217">
        <f>IFERROR(IF(workdata!O365&gt;=0.75*MAX(workdata!$H365:$Y365),1,workdata!O365/MAX(workdata!$H365:$Y365)),0)*$H365</f>
        <v>0</v>
      </c>
      <c r="U365" s="217">
        <f>IFERROR(IF(workdata!P365&gt;=0.75*MAX(workdata!$H365:$Y365),1,workdata!P365/MAX(workdata!$H365:$Y365)),0)*$H365</f>
        <v>0</v>
      </c>
      <c r="V365" s="217">
        <f>IFERROR(IF(workdata!Q365&gt;=0.75*MAX(workdata!$H365:$Y365),1,workdata!Q365/MAX(workdata!$H365:$Y365)),0)*$H365</f>
        <v>0</v>
      </c>
      <c r="W365" s="217">
        <f>IFERROR(IF(workdata!R365&gt;=0.75*MAX(workdata!$H365:$Y365),1,workdata!R365/MAX(workdata!$H365:$Y365)),0)*$H365</f>
        <v>0</v>
      </c>
      <c r="X365" s="217">
        <f>IFERROR(IF(workdata!S365&gt;=0.75*MAX(workdata!$H365:$Y365),1,workdata!S365/MAX(workdata!$H365:$Y365)),0)*$H365</f>
        <v>0</v>
      </c>
      <c r="Y365" s="217">
        <f>IFERROR(IF(workdata!T365&gt;=0.75*MAX(workdata!$H365:$Y365),1,workdata!T365/MAX(workdata!$H365:$Y365)),0)*$H365</f>
        <v>0</v>
      </c>
      <c r="Z365" s="217">
        <f>IFERROR(IF(workdata!U365&gt;=0.75*MAX(workdata!$H365:$Y365),1,workdata!U365/MAX(workdata!$H365:$Y365)),0)*$H365</f>
        <v>0</v>
      </c>
      <c r="AA365" s="217">
        <f>IFERROR(IF(workdata!V365&gt;=0.75*MAX(workdata!$H365:$Y365),1,workdata!V365/MAX(workdata!$H365:$Y365)),0)*$H365</f>
        <v>0</v>
      </c>
      <c r="AB365" s="217">
        <f>IFERROR(IF(workdata!W365&gt;=0.75*MAX(workdata!$H365:$Y365),1,workdata!W365/MAX(workdata!$H365:$Y365)),0)*$H365</f>
        <v>0</v>
      </c>
      <c r="AC365" s="217">
        <f>IFERROR(IF(workdata!X365&gt;=0.75*MAX(workdata!$H365:$Y365),1,workdata!X365/MAX(workdata!$H365:$Y365)),0)*$H365</f>
        <v>0</v>
      </c>
      <c r="AD365" s="217">
        <f>IFERROR(IF(workdata!Y365&gt;=0.75*MAX(workdata!$H365:$Y365),1,workdata!Y365/MAX(workdata!$H365:$Y365)),0)*$H365</f>
        <v>0</v>
      </c>
    </row>
    <row r="366" spans="1:30" x14ac:dyDescent="0.25">
      <c r="A366" s="1">
        <f>workdata!A366</f>
        <v>45489.041666666664</v>
      </c>
      <c r="B366">
        <f t="shared" si="31"/>
        <v>2024</v>
      </c>
      <c r="C366">
        <f t="shared" si="32"/>
        <v>7</v>
      </c>
      <c r="D366">
        <f t="shared" si="30"/>
        <v>16</v>
      </c>
      <c r="E366">
        <v>1000</v>
      </c>
      <c r="F366">
        <v>49890</v>
      </c>
      <c r="G366">
        <f>workdata!B366</f>
        <v>0</v>
      </c>
      <c r="H366">
        <f t="shared" si="33"/>
        <v>0</v>
      </c>
      <c r="I366" s="217">
        <f>IFERROR(workdata!B366*1000*AUX!H366/(AUX!K366*50000),0)</f>
        <v>0</v>
      </c>
      <c r="J366" s="218">
        <f t="shared" si="34"/>
        <v>0</v>
      </c>
      <c r="K366" s="222">
        <f>AVERAGE(workdata!C366:F366)</f>
        <v>0</v>
      </c>
      <c r="L366" s="3">
        <f t="shared" si="35"/>
        <v>0</v>
      </c>
      <c r="M366" s="217">
        <f>IFERROR(IF(workdata!H366&gt;=0.75*MAX(workdata!$H366:$Y366),1,workdata!H366/MAX(workdata!$H366:$Y366)),0)*$H366</f>
        <v>0</v>
      </c>
      <c r="N366" s="217">
        <f>IFERROR(IF(workdata!I366&gt;=0.75*MAX(workdata!$H366:$Y366),1,workdata!I366/MAX(workdata!$H366:$Y366)),0)*$H366</f>
        <v>0</v>
      </c>
      <c r="O366" s="217">
        <f>IFERROR(IF(workdata!J366&gt;=0.75*MAX(workdata!$H366:$Y366),1,workdata!J366/MAX(workdata!$H366:$Y366)),0)*$H366</f>
        <v>0</v>
      </c>
      <c r="P366" s="217">
        <f>IFERROR(IF(workdata!K366&gt;=0.75*MAX(workdata!$H366:$Y366),1,workdata!K366/MAX(workdata!$H366:$Y366)),0)*$H366</f>
        <v>0</v>
      </c>
      <c r="Q366" s="217">
        <f>IFERROR(IF(workdata!L366&gt;=0.75*MAX(workdata!$H366:$Y366),1,workdata!L366/MAX(workdata!$H366:$Y366)),0)*$H366</f>
        <v>0</v>
      </c>
      <c r="R366" s="217">
        <f>IFERROR(IF(workdata!M366&gt;=0.75*MAX(workdata!$H366:$Y366),1,workdata!M366/MAX(workdata!$H366:$Y366)),0)*$H366</f>
        <v>0</v>
      </c>
      <c r="S366" s="217">
        <f>IFERROR(IF(workdata!N366&gt;=0.75*MAX(workdata!$H366:$Y366),1,workdata!N366/MAX(workdata!$H366:$Y366)),0)*$H366</f>
        <v>0</v>
      </c>
      <c r="T366" s="217">
        <f>IFERROR(IF(workdata!O366&gt;=0.75*MAX(workdata!$H366:$Y366),1,workdata!O366/MAX(workdata!$H366:$Y366)),0)*$H366</f>
        <v>0</v>
      </c>
      <c r="U366" s="217">
        <f>IFERROR(IF(workdata!P366&gt;=0.75*MAX(workdata!$H366:$Y366),1,workdata!P366/MAX(workdata!$H366:$Y366)),0)*$H366</f>
        <v>0</v>
      </c>
      <c r="V366" s="217">
        <f>IFERROR(IF(workdata!Q366&gt;=0.75*MAX(workdata!$H366:$Y366),1,workdata!Q366/MAX(workdata!$H366:$Y366)),0)*$H366</f>
        <v>0</v>
      </c>
      <c r="W366" s="217">
        <f>IFERROR(IF(workdata!R366&gt;=0.75*MAX(workdata!$H366:$Y366),1,workdata!R366/MAX(workdata!$H366:$Y366)),0)*$H366</f>
        <v>0</v>
      </c>
      <c r="X366" s="217">
        <f>IFERROR(IF(workdata!S366&gt;=0.75*MAX(workdata!$H366:$Y366),1,workdata!S366/MAX(workdata!$H366:$Y366)),0)*$H366</f>
        <v>0</v>
      </c>
      <c r="Y366" s="217">
        <f>IFERROR(IF(workdata!T366&gt;=0.75*MAX(workdata!$H366:$Y366),1,workdata!T366/MAX(workdata!$H366:$Y366)),0)*$H366</f>
        <v>0</v>
      </c>
      <c r="Z366" s="217">
        <f>IFERROR(IF(workdata!U366&gt;=0.75*MAX(workdata!$H366:$Y366),1,workdata!U366/MAX(workdata!$H366:$Y366)),0)*$H366</f>
        <v>0</v>
      </c>
      <c r="AA366" s="217">
        <f>IFERROR(IF(workdata!V366&gt;=0.75*MAX(workdata!$H366:$Y366),1,workdata!V366/MAX(workdata!$H366:$Y366)),0)*$H366</f>
        <v>0</v>
      </c>
      <c r="AB366" s="217">
        <f>IFERROR(IF(workdata!W366&gt;=0.75*MAX(workdata!$H366:$Y366),1,workdata!W366/MAX(workdata!$H366:$Y366)),0)*$H366</f>
        <v>0</v>
      </c>
      <c r="AC366" s="217">
        <f>IFERROR(IF(workdata!X366&gt;=0.75*MAX(workdata!$H366:$Y366),1,workdata!X366/MAX(workdata!$H366:$Y366)),0)*$H366</f>
        <v>0</v>
      </c>
      <c r="AD366" s="217">
        <f>IFERROR(IF(workdata!Y366&gt;=0.75*MAX(workdata!$H366:$Y366),1,workdata!Y366/MAX(workdata!$H366:$Y366)),0)*$H366</f>
        <v>0</v>
      </c>
    </row>
    <row r="367" spans="1:30" x14ac:dyDescent="0.25">
      <c r="A367" s="1">
        <f>workdata!A367</f>
        <v>45489.083333333336</v>
      </c>
      <c r="B367">
        <f t="shared" si="31"/>
        <v>2024</v>
      </c>
      <c r="C367">
        <f t="shared" si="32"/>
        <v>7</v>
      </c>
      <c r="D367">
        <f t="shared" si="30"/>
        <v>16</v>
      </c>
      <c r="E367">
        <v>1000</v>
      </c>
      <c r="F367">
        <v>49890</v>
      </c>
      <c r="G367">
        <f>workdata!B367</f>
        <v>0</v>
      </c>
      <c r="H367">
        <f t="shared" si="33"/>
        <v>0</v>
      </c>
      <c r="I367" s="217">
        <f>IFERROR(workdata!B367*1000*AUX!H367/(AUX!K367*50000),0)</f>
        <v>0</v>
      </c>
      <c r="J367" s="218">
        <f t="shared" si="34"/>
        <v>0</v>
      </c>
      <c r="K367" s="222">
        <f>AVERAGE(workdata!C367:F367)</f>
        <v>0</v>
      </c>
      <c r="L367" s="3">
        <f t="shared" si="35"/>
        <v>0</v>
      </c>
      <c r="M367" s="217">
        <f>IFERROR(IF(workdata!H367&gt;=0.75*MAX(workdata!$H367:$Y367),1,workdata!H367/MAX(workdata!$H367:$Y367)),0)*$H367</f>
        <v>0</v>
      </c>
      <c r="N367" s="217">
        <f>IFERROR(IF(workdata!I367&gt;=0.75*MAX(workdata!$H367:$Y367),1,workdata!I367/MAX(workdata!$H367:$Y367)),0)*$H367</f>
        <v>0</v>
      </c>
      <c r="O367" s="217">
        <f>IFERROR(IF(workdata!J367&gt;=0.75*MAX(workdata!$H367:$Y367),1,workdata!J367/MAX(workdata!$H367:$Y367)),0)*$H367</f>
        <v>0</v>
      </c>
      <c r="P367" s="217">
        <f>IFERROR(IF(workdata!K367&gt;=0.75*MAX(workdata!$H367:$Y367),1,workdata!K367/MAX(workdata!$H367:$Y367)),0)*$H367</f>
        <v>0</v>
      </c>
      <c r="Q367" s="217">
        <f>IFERROR(IF(workdata!L367&gt;=0.75*MAX(workdata!$H367:$Y367),1,workdata!L367/MAX(workdata!$H367:$Y367)),0)*$H367</f>
        <v>0</v>
      </c>
      <c r="R367" s="217">
        <f>IFERROR(IF(workdata!M367&gt;=0.75*MAX(workdata!$H367:$Y367),1,workdata!M367/MAX(workdata!$H367:$Y367)),0)*$H367</f>
        <v>0</v>
      </c>
      <c r="S367" s="217">
        <f>IFERROR(IF(workdata!N367&gt;=0.75*MAX(workdata!$H367:$Y367),1,workdata!N367/MAX(workdata!$H367:$Y367)),0)*$H367</f>
        <v>0</v>
      </c>
      <c r="T367" s="217">
        <f>IFERROR(IF(workdata!O367&gt;=0.75*MAX(workdata!$H367:$Y367),1,workdata!O367/MAX(workdata!$H367:$Y367)),0)*$H367</f>
        <v>0</v>
      </c>
      <c r="U367" s="217">
        <f>IFERROR(IF(workdata!P367&gt;=0.75*MAX(workdata!$H367:$Y367),1,workdata!P367/MAX(workdata!$H367:$Y367)),0)*$H367</f>
        <v>0</v>
      </c>
      <c r="V367" s="217">
        <f>IFERROR(IF(workdata!Q367&gt;=0.75*MAX(workdata!$H367:$Y367),1,workdata!Q367/MAX(workdata!$H367:$Y367)),0)*$H367</f>
        <v>0</v>
      </c>
      <c r="W367" s="217">
        <f>IFERROR(IF(workdata!R367&gt;=0.75*MAX(workdata!$H367:$Y367),1,workdata!R367/MAX(workdata!$H367:$Y367)),0)*$H367</f>
        <v>0</v>
      </c>
      <c r="X367" s="217">
        <f>IFERROR(IF(workdata!S367&gt;=0.75*MAX(workdata!$H367:$Y367),1,workdata!S367/MAX(workdata!$H367:$Y367)),0)*$H367</f>
        <v>0</v>
      </c>
      <c r="Y367" s="217">
        <f>IFERROR(IF(workdata!T367&gt;=0.75*MAX(workdata!$H367:$Y367),1,workdata!T367/MAX(workdata!$H367:$Y367)),0)*$H367</f>
        <v>0</v>
      </c>
      <c r="Z367" s="217">
        <f>IFERROR(IF(workdata!U367&gt;=0.75*MAX(workdata!$H367:$Y367),1,workdata!U367/MAX(workdata!$H367:$Y367)),0)*$H367</f>
        <v>0</v>
      </c>
      <c r="AA367" s="217">
        <f>IFERROR(IF(workdata!V367&gt;=0.75*MAX(workdata!$H367:$Y367),1,workdata!V367/MAX(workdata!$H367:$Y367)),0)*$H367</f>
        <v>0</v>
      </c>
      <c r="AB367" s="217">
        <f>IFERROR(IF(workdata!W367&gt;=0.75*MAX(workdata!$H367:$Y367),1,workdata!W367/MAX(workdata!$H367:$Y367)),0)*$H367</f>
        <v>0</v>
      </c>
      <c r="AC367" s="217">
        <f>IFERROR(IF(workdata!X367&gt;=0.75*MAX(workdata!$H367:$Y367),1,workdata!X367/MAX(workdata!$H367:$Y367)),0)*$H367</f>
        <v>0</v>
      </c>
      <c r="AD367" s="217">
        <f>IFERROR(IF(workdata!Y367&gt;=0.75*MAX(workdata!$H367:$Y367),1,workdata!Y367/MAX(workdata!$H367:$Y367)),0)*$H367</f>
        <v>0</v>
      </c>
    </row>
    <row r="368" spans="1:30" x14ac:dyDescent="0.25">
      <c r="A368" s="1">
        <f>workdata!A368</f>
        <v>45489.125</v>
      </c>
      <c r="B368">
        <f t="shared" si="31"/>
        <v>2024</v>
      </c>
      <c r="C368">
        <f t="shared" si="32"/>
        <v>7</v>
      </c>
      <c r="D368">
        <f t="shared" si="30"/>
        <v>16</v>
      </c>
      <c r="E368">
        <v>1000</v>
      </c>
      <c r="F368">
        <v>49890</v>
      </c>
      <c r="G368">
        <f>workdata!B368</f>
        <v>0</v>
      </c>
      <c r="H368">
        <f t="shared" si="33"/>
        <v>0</v>
      </c>
      <c r="I368" s="217">
        <f>IFERROR(workdata!B368*1000*AUX!H368/(AUX!K368*50000),0)</f>
        <v>0</v>
      </c>
      <c r="J368" s="218">
        <f t="shared" si="34"/>
        <v>0</v>
      </c>
      <c r="K368" s="222">
        <f>AVERAGE(workdata!C368:F368)</f>
        <v>0</v>
      </c>
      <c r="L368" s="3">
        <f t="shared" si="35"/>
        <v>0</v>
      </c>
      <c r="M368" s="217">
        <f>IFERROR(IF(workdata!H368&gt;=0.75*MAX(workdata!$H368:$Y368),1,workdata!H368/MAX(workdata!$H368:$Y368)),0)*$H368</f>
        <v>0</v>
      </c>
      <c r="N368" s="217">
        <f>IFERROR(IF(workdata!I368&gt;=0.75*MAX(workdata!$H368:$Y368),1,workdata!I368/MAX(workdata!$H368:$Y368)),0)*$H368</f>
        <v>0</v>
      </c>
      <c r="O368" s="217">
        <f>IFERROR(IF(workdata!J368&gt;=0.75*MAX(workdata!$H368:$Y368),1,workdata!J368/MAX(workdata!$H368:$Y368)),0)*$H368</f>
        <v>0</v>
      </c>
      <c r="P368" s="217">
        <f>IFERROR(IF(workdata!K368&gt;=0.75*MAX(workdata!$H368:$Y368),1,workdata!K368/MAX(workdata!$H368:$Y368)),0)*$H368</f>
        <v>0</v>
      </c>
      <c r="Q368" s="217">
        <f>IFERROR(IF(workdata!L368&gt;=0.75*MAX(workdata!$H368:$Y368),1,workdata!L368/MAX(workdata!$H368:$Y368)),0)*$H368</f>
        <v>0</v>
      </c>
      <c r="R368" s="217">
        <f>IFERROR(IF(workdata!M368&gt;=0.75*MAX(workdata!$H368:$Y368),1,workdata!M368/MAX(workdata!$H368:$Y368)),0)*$H368</f>
        <v>0</v>
      </c>
      <c r="S368" s="217">
        <f>IFERROR(IF(workdata!N368&gt;=0.75*MAX(workdata!$H368:$Y368),1,workdata!N368/MAX(workdata!$H368:$Y368)),0)*$H368</f>
        <v>0</v>
      </c>
      <c r="T368" s="217">
        <f>IFERROR(IF(workdata!O368&gt;=0.75*MAX(workdata!$H368:$Y368),1,workdata!O368/MAX(workdata!$H368:$Y368)),0)*$H368</f>
        <v>0</v>
      </c>
      <c r="U368" s="217">
        <f>IFERROR(IF(workdata!P368&gt;=0.75*MAX(workdata!$H368:$Y368),1,workdata!P368/MAX(workdata!$H368:$Y368)),0)*$H368</f>
        <v>0</v>
      </c>
      <c r="V368" s="217">
        <f>IFERROR(IF(workdata!Q368&gt;=0.75*MAX(workdata!$H368:$Y368),1,workdata!Q368/MAX(workdata!$H368:$Y368)),0)*$H368</f>
        <v>0</v>
      </c>
      <c r="W368" s="217">
        <f>IFERROR(IF(workdata!R368&gt;=0.75*MAX(workdata!$H368:$Y368),1,workdata!R368/MAX(workdata!$H368:$Y368)),0)*$H368</f>
        <v>0</v>
      </c>
      <c r="X368" s="217">
        <f>IFERROR(IF(workdata!S368&gt;=0.75*MAX(workdata!$H368:$Y368),1,workdata!S368/MAX(workdata!$H368:$Y368)),0)*$H368</f>
        <v>0</v>
      </c>
      <c r="Y368" s="217">
        <f>IFERROR(IF(workdata!T368&gt;=0.75*MAX(workdata!$H368:$Y368),1,workdata!T368/MAX(workdata!$H368:$Y368)),0)*$H368</f>
        <v>0</v>
      </c>
      <c r="Z368" s="217">
        <f>IFERROR(IF(workdata!U368&gt;=0.75*MAX(workdata!$H368:$Y368),1,workdata!U368/MAX(workdata!$H368:$Y368)),0)*$H368</f>
        <v>0</v>
      </c>
      <c r="AA368" s="217">
        <f>IFERROR(IF(workdata!V368&gt;=0.75*MAX(workdata!$H368:$Y368),1,workdata!V368/MAX(workdata!$H368:$Y368)),0)*$H368</f>
        <v>0</v>
      </c>
      <c r="AB368" s="217">
        <f>IFERROR(IF(workdata!W368&gt;=0.75*MAX(workdata!$H368:$Y368),1,workdata!W368/MAX(workdata!$H368:$Y368)),0)*$H368</f>
        <v>0</v>
      </c>
      <c r="AC368" s="217">
        <f>IFERROR(IF(workdata!X368&gt;=0.75*MAX(workdata!$H368:$Y368),1,workdata!X368/MAX(workdata!$H368:$Y368)),0)*$H368</f>
        <v>0</v>
      </c>
      <c r="AD368" s="217">
        <f>IFERROR(IF(workdata!Y368&gt;=0.75*MAX(workdata!$H368:$Y368),1,workdata!Y368/MAX(workdata!$H368:$Y368)),0)*$H368</f>
        <v>0</v>
      </c>
    </row>
    <row r="369" spans="1:30" x14ac:dyDescent="0.25">
      <c r="A369" s="1">
        <f>workdata!A369</f>
        <v>45489.166666666664</v>
      </c>
      <c r="B369">
        <f t="shared" si="31"/>
        <v>2024</v>
      </c>
      <c r="C369">
        <f t="shared" si="32"/>
        <v>7</v>
      </c>
      <c r="D369">
        <f t="shared" si="30"/>
        <v>16</v>
      </c>
      <c r="E369">
        <v>1000</v>
      </c>
      <c r="F369">
        <v>49890</v>
      </c>
      <c r="G369">
        <f>workdata!B369</f>
        <v>0</v>
      </c>
      <c r="H369">
        <f t="shared" si="33"/>
        <v>0</v>
      </c>
      <c r="I369" s="217">
        <f>IFERROR(workdata!B369*1000*AUX!H369/(AUX!K369*50000),0)</f>
        <v>0</v>
      </c>
      <c r="J369" s="218">
        <f t="shared" si="34"/>
        <v>0</v>
      </c>
      <c r="K369" s="222">
        <f>AVERAGE(workdata!C369:F369)</f>
        <v>0</v>
      </c>
      <c r="L369" s="3">
        <f t="shared" si="35"/>
        <v>0</v>
      </c>
      <c r="M369" s="217">
        <f>IFERROR(IF(workdata!H369&gt;=0.75*MAX(workdata!$H369:$Y369),1,workdata!H369/MAX(workdata!$H369:$Y369)),0)*$H369</f>
        <v>0</v>
      </c>
      <c r="N369" s="217">
        <f>IFERROR(IF(workdata!I369&gt;=0.75*MAX(workdata!$H369:$Y369),1,workdata!I369/MAX(workdata!$H369:$Y369)),0)*$H369</f>
        <v>0</v>
      </c>
      <c r="O369" s="217">
        <f>IFERROR(IF(workdata!J369&gt;=0.75*MAX(workdata!$H369:$Y369),1,workdata!J369/MAX(workdata!$H369:$Y369)),0)*$H369</f>
        <v>0</v>
      </c>
      <c r="P369" s="217">
        <f>IFERROR(IF(workdata!K369&gt;=0.75*MAX(workdata!$H369:$Y369),1,workdata!K369/MAX(workdata!$H369:$Y369)),0)*$H369</f>
        <v>0</v>
      </c>
      <c r="Q369" s="217">
        <f>IFERROR(IF(workdata!L369&gt;=0.75*MAX(workdata!$H369:$Y369),1,workdata!L369/MAX(workdata!$H369:$Y369)),0)*$H369</f>
        <v>0</v>
      </c>
      <c r="R369" s="217">
        <f>IFERROR(IF(workdata!M369&gt;=0.75*MAX(workdata!$H369:$Y369),1,workdata!M369/MAX(workdata!$H369:$Y369)),0)*$H369</f>
        <v>0</v>
      </c>
      <c r="S369" s="217">
        <f>IFERROR(IF(workdata!N369&gt;=0.75*MAX(workdata!$H369:$Y369),1,workdata!N369/MAX(workdata!$H369:$Y369)),0)*$H369</f>
        <v>0</v>
      </c>
      <c r="T369" s="217">
        <f>IFERROR(IF(workdata!O369&gt;=0.75*MAX(workdata!$H369:$Y369),1,workdata!O369/MAX(workdata!$H369:$Y369)),0)*$H369</f>
        <v>0</v>
      </c>
      <c r="U369" s="217">
        <f>IFERROR(IF(workdata!P369&gt;=0.75*MAX(workdata!$H369:$Y369),1,workdata!P369/MAX(workdata!$H369:$Y369)),0)*$H369</f>
        <v>0</v>
      </c>
      <c r="V369" s="217">
        <f>IFERROR(IF(workdata!Q369&gt;=0.75*MAX(workdata!$H369:$Y369),1,workdata!Q369/MAX(workdata!$H369:$Y369)),0)*$H369</f>
        <v>0</v>
      </c>
      <c r="W369" s="217">
        <f>IFERROR(IF(workdata!R369&gt;=0.75*MAX(workdata!$H369:$Y369),1,workdata!R369/MAX(workdata!$H369:$Y369)),0)*$H369</f>
        <v>0</v>
      </c>
      <c r="X369" s="217">
        <f>IFERROR(IF(workdata!S369&gt;=0.75*MAX(workdata!$H369:$Y369),1,workdata!S369/MAX(workdata!$H369:$Y369)),0)*$H369</f>
        <v>0</v>
      </c>
      <c r="Y369" s="217">
        <f>IFERROR(IF(workdata!T369&gt;=0.75*MAX(workdata!$H369:$Y369),1,workdata!T369/MAX(workdata!$H369:$Y369)),0)*$H369</f>
        <v>0</v>
      </c>
      <c r="Z369" s="217">
        <f>IFERROR(IF(workdata!U369&gt;=0.75*MAX(workdata!$H369:$Y369),1,workdata!U369/MAX(workdata!$H369:$Y369)),0)*$H369</f>
        <v>0</v>
      </c>
      <c r="AA369" s="217">
        <f>IFERROR(IF(workdata!V369&gt;=0.75*MAX(workdata!$H369:$Y369),1,workdata!V369/MAX(workdata!$H369:$Y369)),0)*$H369</f>
        <v>0</v>
      </c>
      <c r="AB369" s="217">
        <f>IFERROR(IF(workdata!W369&gt;=0.75*MAX(workdata!$H369:$Y369),1,workdata!W369/MAX(workdata!$H369:$Y369)),0)*$H369</f>
        <v>0</v>
      </c>
      <c r="AC369" s="217">
        <f>IFERROR(IF(workdata!X369&gt;=0.75*MAX(workdata!$H369:$Y369),1,workdata!X369/MAX(workdata!$H369:$Y369)),0)*$H369</f>
        <v>0</v>
      </c>
      <c r="AD369" s="217">
        <f>IFERROR(IF(workdata!Y369&gt;=0.75*MAX(workdata!$H369:$Y369),1,workdata!Y369/MAX(workdata!$H369:$Y369)),0)*$H369</f>
        <v>0</v>
      </c>
    </row>
    <row r="370" spans="1:30" x14ac:dyDescent="0.25">
      <c r="A370" s="1">
        <f>workdata!A370</f>
        <v>45489.208333333336</v>
      </c>
      <c r="B370">
        <f t="shared" si="31"/>
        <v>2024</v>
      </c>
      <c r="C370">
        <f t="shared" si="32"/>
        <v>7</v>
      </c>
      <c r="D370">
        <f t="shared" si="30"/>
        <v>16</v>
      </c>
      <c r="E370">
        <v>1000</v>
      </c>
      <c r="F370">
        <v>49890</v>
      </c>
      <c r="G370">
        <f>workdata!B370</f>
        <v>0</v>
      </c>
      <c r="H370">
        <f t="shared" si="33"/>
        <v>0</v>
      </c>
      <c r="I370" s="217">
        <f>IFERROR(workdata!B370*1000*AUX!H370/(AUX!K370*50000),0)</f>
        <v>0</v>
      </c>
      <c r="J370" s="218">
        <f t="shared" si="34"/>
        <v>0</v>
      </c>
      <c r="K370" s="222">
        <f>AVERAGE(workdata!C370:F370)</f>
        <v>0</v>
      </c>
      <c r="L370" s="3">
        <f t="shared" si="35"/>
        <v>0</v>
      </c>
      <c r="M370" s="217">
        <f>IFERROR(IF(workdata!H370&gt;=0.75*MAX(workdata!$H370:$Y370),1,workdata!H370/MAX(workdata!$H370:$Y370)),0)*$H370</f>
        <v>0</v>
      </c>
      <c r="N370" s="217">
        <f>IFERROR(IF(workdata!I370&gt;=0.75*MAX(workdata!$H370:$Y370),1,workdata!I370/MAX(workdata!$H370:$Y370)),0)*$H370</f>
        <v>0</v>
      </c>
      <c r="O370" s="217">
        <f>IFERROR(IF(workdata!J370&gt;=0.75*MAX(workdata!$H370:$Y370),1,workdata!J370/MAX(workdata!$H370:$Y370)),0)*$H370</f>
        <v>0</v>
      </c>
      <c r="P370" s="217">
        <f>IFERROR(IF(workdata!K370&gt;=0.75*MAX(workdata!$H370:$Y370),1,workdata!K370/MAX(workdata!$H370:$Y370)),0)*$H370</f>
        <v>0</v>
      </c>
      <c r="Q370" s="217">
        <f>IFERROR(IF(workdata!L370&gt;=0.75*MAX(workdata!$H370:$Y370),1,workdata!L370/MAX(workdata!$H370:$Y370)),0)*$H370</f>
        <v>0</v>
      </c>
      <c r="R370" s="217">
        <f>IFERROR(IF(workdata!M370&gt;=0.75*MAX(workdata!$H370:$Y370),1,workdata!M370/MAX(workdata!$H370:$Y370)),0)*$H370</f>
        <v>0</v>
      </c>
      <c r="S370" s="217">
        <f>IFERROR(IF(workdata!N370&gt;=0.75*MAX(workdata!$H370:$Y370),1,workdata!N370/MAX(workdata!$H370:$Y370)),0)*$H370</f>
        <v>0</v>
      </c>
      <c r="T370" s="217">
        <f>IFERROR(IF(workdata!O370&gt;=0.75*MAX(workdata!$H370:$Y370),1,workdata!O370/MAX(workdata!$H370:$Y370)),0)*$H370</f>
        <v>0</v>
      </c>
      <c r="U370" s="217">
        <f>IFERROR(IF(workdata!P370&gt;=0.75*MAX(workdata!$H370:$Y370),1,workdata!P370/MAX(workdata!$H370:$Y370)),0)*$H370</f>
        <v>0</v>
      </c>
      <c r="V370" s="217">
        <f>IFERROR(IF(workdata!Q370&gt;=0.75*MAX(workdata!$H370:$Y370),1,workdata!Q370/MAX(workdata!$H370:$Y370)),0)*$H370</f>
        <v>0</v>
      </c>
      <c r="W370" s="217">
        <f>IFERROR(IF(workdata!R370&gt;=0.75*MAX(workdata!$H370:$Y370),1,workdata!R370/MAX(workdata!$H370:$Y370)),0)*$H370</f>
        <v>0</v>
      </c>
      <c r="X370" s="217">
        <f>IFERROR(IF(workdata!S370&gt;=0.75*MAX(workdata!$H370:$Y370),1,workdata!S370/MAX(workdata!$H370:$Y370)),0)*$H370</f>
        <v>0</v>
      </c>
      <c r="Y370" s="217">
        <f>IFERROR(IF(workdata!T370&gt;=0.75*MAX(workdata!$H370:$Y370),1,workdata!T370/MAX(workdata!$H370:$Y370)),0)*$H370</f>
        <v>0</v>
      </c>
      <c r="Z370" s="217">
        <f>IFERROR(IF(workdata!U370&gt;=0.75*MAX(workdata!$H370:$Y370),1,workdata!U370/MAX(workdata!$H370:$Y370)),0)*$H370</f>
        <v>0</v>
      </c>
      <c r="AA370" s="217">
        <f>IFERROR(IF(workdata!V370&gt;=0.75*MAX(workdata!$H370:$Y370),1,workdata!V370/MAX(workdata!$H370:$Y370)),0)*$H370</f>
        <v>0</v>
      </c>
      <c r="AB370" s="217">
        <f>IFERROR(IF(workdata!W370&gt;=0.75*MAX(workdata!$H370:$Y370),1,workdata!W370/MAX(workdata!$H370:$Y370)),0)*$H370</f>
        <v>0</v>
      </c>
      <c r="AC370" s="217">
        <f>IFERROR(IF(workdata!X370&gt;=0.75*MAX(workdata!$H370:$Y370),1,workdata!X370/MAX(workdata!$H370:$Y370)),0)*$H370</f>
        <v>0</v>
      </c>
      <c r="AD370" s="217">
        <f>IFERROR(IF(workdata!Y370&gt;=0.75*MAX(workdata!$H370:$Y370),1,workdata!Y370/MAX(workdata!$H370:$Y370)),0)*$H370</f>
        <v>0</v>
      </c>
    </row>
    <row r="371" spans="1:30" x14ac:dyDescent="0.25">
      <c r="A371" s="1">
        <f>workdata!A371</f>
        <v>45489.25</v>
      </c>
      <c r="B371">
        <f t="shared" si="31"/>
        <v>2024</v>
      </c>
      <c r="C371">
        <f t="shared" si="32"/>
        <v>7</v>
      </c>
      <c r="D371">
        <f t="shared" si="30"/>
        <v>16</v>
      </c>
      <c r="E371">
        <v>1000</v>
      </c>
      <c r="F371">
        <v>49890</v>
      </c>
      <c r="G371">
        <f>workdata!B371</f>
        <v>0</v>
      </c>
      <c r="H371">
        <f t="shared" si="33"/>
        <v>0</v>
      </c>
      <c r="I371" s="217">
        <f>IFERROR(workdata!B371*1000*AUX!H371/(AUX!K371*50000),0)</f>
        <v>0</v>
      </c>
      <c r="J371" s="218">
        <f t="shared" si="34"/>
        <v>0</v>
      </c>
      <c r="K371" s="222">
        <f>AVERAGE(workdata!C371:F371)</f>
        <v>0</v>
      </c>
      <c r="L371" s="3">
        <f t="shared" si="35"/>
        <v>0</v>
      </c>
      <c r="M371" s="217">
        <f>IFERROR(IF(workdata!H371&gt;=0.75*MAX(workdata!$H371:$Y371),1,workdata!H371/MAX(workdata!$H371:$Y371)),0)*$H371</f>
        <v>0</v>
      </c>
      <c r="N371" s="217">
        <f>IFERROR(IF(workdata!I371&gt;=0.75*MAX(workdata!$H371:$Y371),1,workdata!I371/MAX(workdata!$H371:$Y371)),0)*$H371</f>
        <v>0</v>
      </c>
      <c r="O371" s="217">
        <f>IFERROR(IF(workdata!J371&gt;=0.75*MAX(workdata!$H371:$Y371),1,workdata!J371/MAX(workdata!$H371:$Y371)),0)*$H371</f>
        <v>0</v>
      </c>
      <c r="P371" s="217">
        <f>IFERROR(IF(workdata!K371&gt;=0.75*MAX(workdata!$H371:$Y371),1,workdata!K371/MAX(workdata!$H371:$Y371)),0)*$H371</f>
        <v>0</v>
      </c>
      <c r="Q371" s="217">
        <f>IFERROR(IF(workdata!L371&gt;=0.75*MAX(workdata!$H371:$Y371),1,workdata!L371/MAX(workdata!$H371:$Y371)),0)*$H371</f>
        <v>0</v>
      </c>
      <c r="R371" s="217">
        <f>IFERROR(IF(workdata!M371&gt;=0.75*MAX(workdata!$H371:$Y371),1,workdata!M371/MAX(workdata!$H371:$Y371)),0)*$H371</f>
        <v>0</v>
      </c>
      <c r="S371" s="217">
        <f>IFERROR(IF(workdata!N371&gt;=0.75*MAX(workdata!$H371:$Y371),1,workdata!N371/MAX(workdata!$H371:$Y371)),0)*$H371</f>
        <v>0</v>
      </c>
      <c r="T371" s="217">
        <f>IFERROR(IF(workdata!O371&gt;=0.75*MAX(workdata!$H371:$Y371),1,workdata!O371/MAX(workdata!$H371:$Y371)),0)*$H371</f>
        <v>0</v>
      </c>
      <c r="U371" s="217">
        <f>IFERROR(IF(workdata!P371&gt;=0.75*MAX(workdata!$H371:$Y371),1,workdata!P371/MAX(workdata!$H371:$Y371)),0)*$H371</f>
        <v>0</v>
      </c>
      <c r="V371" s="217">
        <f>IFERROR(IF(workdata!Q371&gt;=0.75*MAX(workdata!$H371:$Y371),1,workdata!Q371/MAX(workdata!$H371:$Y371)),0)*$H371</f>
        <v>0</v>
      </c>
      <c r="W371" s="217">
        <f>IFERROR(IF(workdata!R371&gt;=0.75*MAX(workdata!$H371:$Y371),1,workdata!R371/MAX(workdata!$H371:$Y371)),0)*$H371</f>
        <v>0</v>
      </c>
      <c r="X371" s="217">
        <f>IFERROR(IF(workdata!S371&gt;=0.75*MAX(workdata!$H371:$Y371),1,workdata!S371/MAX(workdata!$H371:$Y371)),0)*$H371</f>
        <v>0</v>
      </c>
      <c r="Y371" s="217">
        <f>IFERROR(IF(workdata!T371&gt;=0.75*MAX(workdata!$H371:$Y371),1,workdata!T371/MAX(workdata!$H371:$Y371)),0)*$H371</f>
        <v>0</v>
      </c>
      <c r="Z371" s="217">
        <f>IFERROR(IF(workdata!U371&gt;=0.75*MAX(workdata!$H371:$Y371),1,workdata!U371/MAX(workdata!$H371:$Y371)),0)*$H371</f>
        <v>0</v>
      </c>
      <c r="AA371" s="217">
        <f>IFERROR(IF(workdata!V371&gt;=0.75*MAX(workdata!$H371:$Y371),1,workdata!V371/MAX(workdata!$H371:$Y371)),0)*$H371</f>
        <v>0</v>
      </c>
      <c r="AB371" s="217">
        <f>IFERROR(IF(workdata!W371&gt;=0.75*MAX(workdata!$H371:$Y371),1,workdata!W371/MAX(workdata!$H371:$Y371)),0)*$H371</f>
        <v>0</v>
      </c>
      <c r="AC371" s="217">
        <f>IFERROR(IF(workdata!X371&gt;=0.75*MAX(workdata!$H371:$Y371),1,workdata!X371/MAX(workdata!$H371:$Y371)),0)*$H371</f>
        <v>0</v>
      </c>
      <c r="AD371" s="217">
        <f>IFERROR(IF(workdata!Y371&gt;=0.75*MAX(workdata!$H371:$Y371),1,workdata!Y371/MAX(workdata!$H371:$Y371)),0)*$H371</f>
        <v>0</v>
      </c>
    </row>
    <row r="372" spans="1:30" x14ac:dyDescent="0.25">
      <c r="A372" s="1">
        <f>workdata!A372</f>
        <v>45489.291666666664</v>
      </c>
      <c r="B372">
        <f t="shared" si="31"/>
        <v>2024</v>
      </c>
      <c r="C372">
        <f t="shared" si="32"/>
        <v>7</v>
      </c>
      <c r="D372">
        <f t="shared" si="30"/>
        <v>16</v>
      </c>
      <c r="E372">
        <v>1000</v>
      </c>
      <c r="F372">
        <v>49890</v>
      </c>
      <c r="G372">
        <f>workdata!B372</f>
        <v>538</v>
      </c>
      <c r="H372">
        <f t="shared" si="33"/>
        <v>0</v>
      </c>
      <c r="I372" s="217">
        <f>IFERROR(workdata!B372*1000*AUX!H372/(AUX!K372*50000),0)</f>
        <v>0</v>
      </c>
      <c r="J372" s="218">
        <f t="shared" si="34"/>
        <v>0</v>
      </c>
      <c r="K372" s="222">
        <f>AVERAGE(workdata!C372:F372)</f>
        <v>16.020499999999998</v>
      </c>
      <c r="L372" s="3">
        <f t="shared" si="35"/>
        <v>0</v>
      </c>
      <c r="M372" s="217">
        <f>IFERROR(IF(workdata!H372&gt;=0.75*MAX(workdata!$H372:$Y372),1,workdata!H372/MAX(workdata!$H372:$Y372)),0)*$H372</f>
        <v>0</v>
      </c>
      <c r="N372" s="217">
        <f>IFERROR(IF(workdata!I372&gt;=0.75*MAX(workdata!$H372:$Y372),1,workdata!I372/MAX(workdata!$H372:$Y372)),0)*$H372</f>
        <v>0</v>
      </c>
      <c r="O372" s="217">
        <f>IFERROR(IF(workdata!J372&gt;=0.75*MAX(workdata!$H372:$Y372),1,workdata!J372/MAX(workdata!$H372:$Y372)),0)*$H372</f>
        <v>0</v>
      </c>
      <c r="P372" s="217">
        <f>IFERROR(IF(workdata!K372&gt;=0.75*MAX(workdata!$H372:$Y372),1,workdata!K372/MAX(workdata!$H372:$Y372)),0)*$H372</f>
        <v>0</v>
      </c>
      <c r="Q372" s="217">
        <f>IFERROR(IF(workdata!L372&gt;=0.75*MAX(workdata!$H372:$Y372),1,workdata!L372/MAX(workdata!$H372:$Y372)),0)*$H372</f>
        <v>0</v>
      </c>
      <c r="R372" s="217">
        <f>IFERROR(IF(workdata!M372&gt;=0.75*MAX(workdata!$H372:$Y372),1,workdata!M372/MAX(workdata!$H372:$Y372)),0)*$H372</f>
        <v>0</v>
      </c>
      <c r="S372" s="217">
        <f>IFERROR(IF(workdata!N372&gt;=0.75*MAX(workdata!$H372:$Y372),1,workdata!N372/MAX(workdata!$H372:$Y372)),0)*$H372</f>
        <v>0</v>
      </c>
      <c r="T372" s="217">
        <f>IFERROR(IF(workdata!O372&gt;=0.75*MAX(workdata!$H372:$Y372),1,workdata!O372/MAX(workdata!$H372:$Y372)),0)*$H372</f>
        <v>0</v>
      </c>
      <c r="U372" s="217">
        <f>IFERROR(IF(workdata!P372&gt;=0.75*MAX(workdata!$H372:$Y372),1,workdata!P372/MAX(workdata!$H372:$Y372)),0)*$H372</f>
        <v>0</v>
      </c>
      <c r="V372" s="217">
        <f>IFERROR(IF(workdata!Q372&gt;=0.75*MAX(workdata!$H372:$Y372),1,workdata!Q372/MAX(workdata!$H372:$Y372)),0)*$H372</f>
        <v>0</v>
      </c>
      <c r="W372" s="217">
        <f>IFERROR(IF(workdata!R372&gt;=0.75*MAX(workdata!$H372:$Y372),1,workdata!R372/MAX(workdata!$H372:$Y372)),0)*$H372</f>
        <v>0</v>
      </c>
      <c r="X372" s="217">
        <f>IFERROR(IF(workdata!S372&gt;=0.75*MAX(workdata!$H372:$Y372),1,workdata!S372/MAX(workdata!$H372:$Y372)),0)*$H372</f>
        <v>0</v>
      </c>
      <c r="Y372" s="217">
        <f>IFERROR(IF(workdata!T372&gt;=0.75*MAX(workdata!$H372:$Y372),1,workdata!T372/MAX(workdata!$H372:$Y372)),0)*$H372</f>
        <v>0</v>
      </c>
      <c r="Z372" s="217">
        <f>IFERROR(IF(workdata!U372&gt;=0.75*MAX(workdata!$H372:$Y372),1,workdata!U372/MAX(workdata!$H372:$Y372)),0)*$H372</f>
        <v>0</v>
      </c>
      <c r="AA372" s="217">
        <f>IFERROR(IF(workdata!V372&gt;=0.75*MAX(workdata!$H372:$Y372),1,workdata!V372/MAX(workdata!$H372:$Y372)),0)*$H372</f>
        <v>0</v>
      </c>
      <c r="AB372" s="217">
        <f>IFERROR(IF(workdata!W372&gt;=0.75*MAX(workdata!$H372:$Y372),1,workdata!W372/MAX(workdata!$H372:$Y372)),0)*$H372</f>
        <v>0</v>
      </c>
      <c r="AC372" s="217">
        <f>IFERROR(IF(workdata!X372&gt;=0.75*MAX(workdata!$H372:$Y372),1,workdata!X372/MAX(workdata!$H372:$Y372)),0)*$H372</f>
        <v>0</v>
      </c>
      <c r="AD372" s="217">
        <f>IFERROR(IF(workdata!Y372&gt;=0.75*MAX(workdata!$H372:$Y372),1,workdata!Y372/MAX(workdata!$H372:$Y372)),0)*$H372</f>
        <v>0</v>
      </c>
    </row>
    <row r="373" spans="1:30" x14ac:dyDescent="0.25">
      <c r="A373" s="1">
        <f>workdata!A373</f>
        <v>45489.333333333336</v>
      </c>
      <c r="B373">
        <f t="shared" si="31"/>
        <v>2024</v>
      </c>
      <c r="C373">
        <f t="shared" si="32"/>
        <v>7</v>
      </c>
      <c r="D373">
        <f t="shared" si="30"/>
        <v>16</v>
      </c>
      <c r="E373">
        <v>1000</v>
      </c>
      <c r="F373">
        <v>49890</v>
      </c>
      <c r="G373">
        <f>workdata!B373</f>
        <v>12238</v>
      </c>
      <c r="H373">
        <f t="shared" si="33"/>
        <v>1</v>
      </c>
      <c r="I373" s="217">
        <f>IFERROR(workdata!B373*1000*AUX!H373/(AUX!K373*50000),0)</f>
        <v>0.87740020540542485</v>
      </c>
      <c r="J373" s="218">
        <f t="shared" si="34"/>
        <v>1</v>
      </c>
      <c r="K373" s="222">
        <f>AVERAGE(workdata!C373:F373)</f>
        <v>278.96049999999997</v>
      </c>
      <c r="L373" s="3">
        <f t="shared" si="35"/>
        <v>244.76</v>
      </c>
      <c r="M373" s="217">
        <f>IFERROR(IF(workdata!H373&gt;=0.75*MAX(workdata!$H373:$Y373),1,workdata!H373/MAX(workdata!$H373:$Y373)),0)*$H373</f>
        <v>1</v>
      </c>
      <c r="N373" s="217">
        <f>IFERROR(IF(workdata!I373&gt;=0.75*MAX(workdata!$H373:$Y373),1,workdata!I373/MAX(workdata!$H373:$Y373)),0)*$H373</f>
        <v>1</v>
      </c>
      <c r="O373" s="217">
        <f>IFERROR(IF(workdata!J373&gt;=0.75*MAX(workdata!$H373:$Y373),1,workdata!J373/MAX(workdata!$H373:$Y373)),0)*$H373</f>
        <v>1</v>
      </c>
      <c r="P373" s="217">
        <f>IFERROR(IF(workdata!K373&gt;=0.75*MAX(workdata!$H373:$Y373),1,workdata!K373/MAX(workdata!$H373:$Y373)),0)*$H373</f>
        <v>1</v>
      </c>
      <c r="Q373" s="217">
        <f>IFERROR(IF(workdata!L373&gt;=0.75*MAX(workdata!$H373:$Y373),1,workdata!L373/MAX(workdata!$H373:$Y373)),0)*$H373</f>
        <v>1</v>
      </c>
      <c r="R373" s="217">
        <f>IFERROR(IF(workdata!M373&gt;=0.75*MAX(workdata!$H373:$Y373),1,workdata!M373/MAX(workdata!$H373:$Y373)),0)*$H373</f>
        <v>1</v>
      </c>
      <c r="S373" s="217">
        <f>IFERROR(IF(workdata!N373&gt;=0.75*MAX(workdata!$H373:$Y373),1,workdata!N373/MAX(workdata!$H373:$Y373)),0)*$H373</f>
        <v>1</v>
      </c>
      <c r="T373" s="217">
        <f>IFERROR(IF(workdata!O373&gt;=0.75*MAX(workdata!$H373:$Y373),1,workdata!O373/MAX(workdata!$H373:$Y373)),0)*$H373</f>
        <v>1</v>
      </c>
      <c r="U373" s="217">
        <f>IFERROR(IF(workdata!P373&gt;=0.75*MAX(workdata!$H373:$Y373),1,workdata!P373/MAX(workdata!$H373:$Y373)),0)*$H373</f>
        <v>1</v>
      </c>
      <c r="V373" s="217">
        <f>IFERROR(IF(workdata!Q373&gt;=0.75*MAX(workdata!$H373:$Y373),1,workdata!Q373/MAX(workdata!$H373:$Y373)),0)*$H373</f>
        <v>1</v>
      </c>
      <c r="W373" s="217">
        <f>IFERROR(IF(workdata!R373&gt;=0.75*MAX(workdata!$H373:$Y373),1,workdata!R373/MAX(workdata!$H373:$Y373)),0)*$H373</f>
        <v>1</v>
      </c>
      <c r="X373" s="217">
        <f>IFERROR(IF(workdata!S373&gt;=0.75*MAX(workdata!$H373:$Y373),1,workdata!S373/MAX(workdata!$H373:$Y373)),0)*$H373</f>
        <v>1</v>
      </c>
      <c r="Y373" s="217">
        <f>IFERROR(IF(workdata!T373&gt;=0.75*MAX(workdata!$H373:$Y373),1,workdata!T373/MAX(workdata!$H373:$Y373)),0)*$H373</f>
        <v>1</v>
      </c>
      <c r="Z373" s="217">
        <f>IFERROR(IF(workdata!U373&gt;=0.75*MAX(workdata!$H373:$Y373),1,workdata!U373/MAX(workdata!$H373:$Y373)),0)*$H373</f>
        <v>1</v>
      </c>
      <c r="AA373" s="217">
        <f>IFERROR(IF(workdata!V373&gt;=0.75*MAX(workdata!$H373:$Y373),1,workdata!V373/MAX(workdata!$H373:$Y373)),0)*$H373</f>
        <v>1</v>
      </c>
      <c r="AB373" s="217">
        <f>IFERROR(IF(workdata!W373&gt;=0.75*MAX(workdata!$H373:$Y373),1,workdata!W373/MAX(workdata!$H373:$Y373)),0)*$H373</f>
        <v>1</v>
      </c>
      <c r="AC373" s="217">
        <f>IFERROR(IF(workdata!X373&gt;=0.75*MAX(workdata!$H373:$Y373),1,workdata!X373/MAX(workdata!$H373:$Y373)),0)*$H373</f>
        <v>1</v>
      </c>
      <c r="AD373" s="217">
        <f>IFERROR(IF(workdata!Y373&gt;=0.75*MAX(workdata!$H373:$Y373),1,workdata!Y373/MAX(workdata!$H373:$Y373)),0)*$H373</f>
        <v>1</v>
      </c>
    </row>
    <row r="374" spans="1:30" x14ac:dyDescent="0.25">
      <c r="A374" s="1">
        <f>workdata!A374</f>
        <v>45489.375</v>
      </c>
      <c r="B374">
        <f t="shared" si="31"/>
        <v>2024</v>
      </c>
      <c r="C374">
        <f t="shared" si="32"/>
        <v>7</v>
      </c>
      <c r="D374">
        <f t="shared" si="30"/>
        <v>16</v>
      </c>
      <c r="E374">
        <v>1000</v>
      </c>
      <c r="F374">
        <v>49890</v>
      </c>
      <c r="G374">
        <f>workdata!B374</f>
        <v>32112</v>
      </c>
      <c r="H374">
        <f t="shared" si="33"/>
        <v>1</v>
      </c>
      <c r="I374" s="217">
        <f>IFERROR(workdata!B374*1000*AUX!H374/(AUX!K374*50000),0)</f>
        <v>0.85123980086841711</v>
      </c>
      <c r="J374" s="218">
        <f t="shared" si="34"/>
        <v>1</v>
      </c>
      <c r="K374" s="222">
        <f>AVERAGE(workdata!C374:F374)</f>
        <v>754.47600000000011</v>
      </c>
      <c r="L374" s="3">
        <f t="shared" si="35"/>
        <v>642.24</v>
      </c>
      <c r="M374" s="217">
        <f>IFERROR(IF(workdata!H374&gt;=0.75*MAX(workdata!$H374:$Y374),1,workdata!H374/MAX(workdata!$H374:$Y374)),0)*$H374</f>
        <v>1</v>
      </c>
      <c r="N374" s="217">
        <f>IFERROR(IF(workdata!I374&gt;=0.75*MAX(workdata!$H374:$Y374),1,workdata!I374/MAX(workdata!$H374:$Y374)),0)*$H374</f>
        <v>1</v>
      </c>
      <c r="O374" s="217">
        <f>IFERROR(IF(workdata!J374&gt;=0.75*MAX(workdata!$H374:$Y374),1,workdata!J374/MAX(workdata!$H374:$Y374)),0)*$H374</f>
        <v>1</v>
      </c>
      <c r="P374" s="217">
        <f>IFERROR(IF(workdata!K374&gt;=0.75*MAX(workdata!$H374:$Y374),1,workdata!K374/MAX(workdata!$H374:$Y374)),0)*$H374</f>
        <v>1</v>
      </c>
      <c r="Q374" s="217">
        <f>IFERROR(IF(workdata!L374&gt;=0.75*MAX(workdata!$H374:$Y374),1,workdata!L374/MAX(workdata!$H374:$Y374)),0)*$H374</f>
        <v>1</v>
      </c>
      <c r="R374" s="217">
        <f>IFERROR(IF(workdata!M374&gt;=0.75*MAX(workdata!$H374:$Y374),1,workdata!M374/MAX(workdata!$H374:$Y374)),0)*$H374</f>
        <v>1</v>
      </c>
      <c r="S374" s="217">
        <f>IFERROR(IF(workdata!N374&gt;=0.75*MAX(workdata!$H374:$Y374),1,workdata!N374/MAX(workdata!$H374:$Y374)),0)*$H374</f>
        <v>1</v>
      </c>
      <c r="T374" s="217">
        <f>IFERROR(IF(workdata!O374&gt;=0.75*MAX(workdata!$H374:$Y374),1,workdata!O374/MAX(workdata!$H374:$Y374)),0)*$H374</f>
        <v>1</v>
      </c>
      <c r="U374" s="217">
        <f>IFERROR(IF(workdata!P374&gt;=0.75*MAX(workdata!$H374:$Y374),1,workdata!P374/MAX(workdata!$H374:$Y374)),0)*$H374</f>
        <v>1</v>
      </c>
      <c r="V374" s="217">
        <f>IFERROR(IF(workdata!Q374&gt;=0.75*MAX(workdata!$H374:$Y374),1,workdata!Q374/MAX(workdata!$H374:$Y374)),0)*$H374</f>
        <v>1</v>
      </c>
      <c r="W374" s="217">
        <f>IFERROR(IF(workdata!R374&gt;=0.75*MAX(workdata!$H374:$Y374),1,workdata!R374/MAX(workdata!$H374:$Y374)),0)*$H374</f>
        <v>1</v>
      </c>
      <c r="X374" s="217">
        <f>IFERROR(IF(workdata!S374&gt;=0.75*MAX(workdata!$H374:$Y374),1,workdata!S374/MAX(workdata!$H374:$Y374)),0)*$H374</f>
        <v>1</v>
      </c>
      <c r="Y374" s="217">
        <f>IFERROR(IF(workdata!T374&gt;=0.75*MAX(workdata!$H374:$Y374),1,workdata!T374/MAX(workdata!$H374:$Y374)),0)*$H374</f>
        <v>1</v>
      </c>
      <c r="Z374" s="217">
        <f>IFERROR(IF(workdata!U374&gt;=0.75*MAX(workdata!$H374:$Y374),1,workdata!U374/MAX(workdata!$H374:$Y374)),0)*$H374</f>
        <v>1</v>
      </c>
      <c r="AA374" s="217">
        <f>IFERROR(IF(workdata!V374&gt;=0.75*MAX(workdata!$H374:$Y374),1,workdata!V374/MAX(workdata!$H374:$Y374)),0)*$H374</f>
        <v>1</v>
      </c>
      <c r="AB374" s="217">
        <f>IFERROR(IF(workdata!W374&gt;=0.75*MAX(workdata!$H374:$Y374),1,workdata!W374/MAX(workdata!$H374:$Y374)),0)*$H374</f>
        <v>1</v>
      </c>
      <c r="AC374" s="217">
        <f>IFERROR(IF(workdata!X374&gt;=0.75*MAX(workdata!$H374:$Y374),1,workdata!X374/MAX(workdata!$H374:$Y374)),0)*$H374</f>
        <v>1</v>
      </c>
      <c r="AD374" s="217">
        <f>IFERROR(IF(workdata!Y374&gt;=0.75*MAX(workdata!$H374:$Y374),1,workdata!Y374/MAX(workdata!$H374:$Y374)),0)*$H374</f>
        <v>1</v>
      </c>
    </row>
    <row r="375" spans="1:30" x14ac:dyDescent="0.25">
      <c r="A375" s="1">
        <f>workdata!A375</f>
        <v>45489.416666666664</v>
      </c>
      <c r="B375">
        <f t="shared" si="31"/>
        <v>2024</v>
      </c>
      <c r="C375">
        <f t="shared" si="32"/>
        <v>7</v>
      </c>
      <c r="D375">
        <f t="shared" si="30"/>
        <v>16</v>
      </c>
      <c r="E375">
        <v>1000</v>
      </c>
      <c r="F375">
        <v>49890</v>
      </c>
      <c r="G375">
        <f>workdata!B375</f>
        <v>38295</v>
      </c>
      <c r="H375">
        <f t="shared" si="33"/>
        <v>1</v>
      </c>
      <c r="I375" s="217">
        <f>IFERROR(workdata!B375*1000*AUX!H375/(AUX!K375*50000),0)</f>
        <v>0.83118929579253154</v>
      </c>
      <c r="J375" s="218">
        <f t="shared" si="34"/>
        <v>1</v>
      </c>
      <c r="K375" s="222">
        <f>AVERAGE(workdata!C375:F375)</f>
        <v>921.45074999999997</v>
      </c>
      <c r="L375" s="3">
        <f t="shared" si="35"/>
        <v>765.9</v>
      </c>
      <c r="M375" s="217">
        <f>IFERROR(IF(workdata!H375&gt;=0.75*MAX(workdata!$H375:$Y375),1,workdata!H375/MAX(workdata!$H375:$Y375)),0)*$H375</f>
        <v>1</v>
      </c>
      <c r="N375" s="217">
        <f>IFERROR(IF(workdata!I375&gt;=0.75*MAX(workdata!$H375:$Y375),1,workdata!I375/MAX(workdata!$H375:$Y375)),0)*$H375</f>
        <v>1</v>
      </c>
      <c r="O375" s="217">
        <f>IFERROR(IF(workdata!J375&gt;=0.75*MAX(workdata!$H375:$Y375),1,workdata!J375/MAX(workdata!$H375:$Y375)),0)*$H375</f>
        <v>1</v>
      </c>
      <c r="P375" s="217">
        <f>IFERROR(IF(workdata!K375&gt;=0.75*MAX(workdata!$H375:$Y375),1,workdata!K375/MAX(workdata!$H375:$Y375)),0)*$H375</f>
        <v>1</v>
      </c>
      <c r="Q375" s="217">
        <f>IFERROR(IF(workdata!L375&gt;=0.75*MAX(workdata!$H375:$Y375),1,workdata!L375/MAX(workdata!$H375:$Y375)),0)*$H375</f>
        <v>1</v>
      </c>
      <c r="R375" s="217">
        <f>IFERROR(IF(workdata!M375&gt;=0.75*MAX(workdata!$H375:$Y375),1,workdata!M375/MAX(workdata!$H375:$Y375)),0)*$H375</f>
        <v>1</v>
      </c>
      <c r="S375" s="217">
        <f>IFERROR(IF(workdata!N375&gt;=0.75*MAX(workdata!$H375:$Y375),1,workdata!N375/MAX(workdata!$H375:$Y375)),0)*$H375</f>
        <v>1</v>
      </c>
      <c r="T375" s="217">
        <f>IFERROR(IF(workdata!O375&gt;=0.75*MAX(workdata!$H375:$Y375),1,workdata!O375/MAX(workdata!$H375:$Y375)),0)*$H375</f>
        <v>1</v>
      </c>
      <c r="U375" s="217">
        <f>IFERROR(IF(workdata!P375&gt;=0.75*MAX(workdata!$H375:$Y375),1,workdata!P375/MAX(workdata!$H375:$Y375)),0)*$H375</f>
        <v>1</v>
      </c>
      <c r="V375" s="217">
        <f>IFERROR(IF(workdata!Q375&gt;=0.75*MAX(workdata!$H375:$Y375),1,workdata!Q375/MAX(workdata!$H375:$Y375)),0)*$H375</f>
        <v>1</v>
      </c>
      <c r="W375" s="217">
        <f>IFERROR(IF(workdata!R375&gt;=0.75*MAX(workdata!$H375:$Y375),1,workdata!R375/MAX(workdata!$H375:$Y375)),0)*$H375</f>
        <v>1</v>
      </c>
      <c r="X375" s="217">
        <f>IFERROR(IF(workdata!S375&gt;=0.75*MAX(workdata!$H375:$Y375),1,workdata!S375/MAX(workdata!$H375:$Y375)),0)*$H375</f>
        <v>1</v>
      </c>
      <c r="Y375" s="217">
        <f>IFERROR(IF(workdata!T375&gt;=0.75*MAX(workdata!$H375:$Y375),1,workdata!T375/MAX(workdata!$H375:$Y375)),0)*$H375</f>
        <v>1</v>
      </c>
      <c r="Z375" s="217">
        <f>IFERROR(IF(workdata!U375&gt;=0.75*MAX(workdata!$H375:$Y375),1,workdata!U375/MAX(workdata!$H375:$Y375)),0)*$H375</f>
        <v>1</v>
      </c>
      <c r="AA375" s="217">
        <f>IFERROR(IF(workdata!V375&gt;=0.75*MAX(workdata!$H375:$Y375),1,workdata!V375/MAX(workdata!$H375:$Y375)),0)*$H375</f>
        <v>1</v>
      </c>
      <c r="AB375" s="217">
        <f>IFERROR(IF(workdata!W375&gt;=0.75*MAX(workdata!$H375:$Y375),1,workdata!W375/MAX(workdata!$H375:$Y375)),0)*$H375</f>
        <v>1</v>
      </c>
      <c r="AC375" s="217">
        <f>IFERROR(IF(workdata!X375&gt;=0.75*MAX(workdata!$H375:$Y375),1,workdata!X375/MAX(workdata!$H375:$Y375)),0)*$H375</f>
        <v>1</v>
      </c>
      <c r="AD375" s="217">
        <f>IFERROR(IF(workdata!Y375&gt;=0.75*MAX(workdata!$H375:$Y375),1,workdata!Y375/MAX(workdata!$H375:$Y375)),0)*$H375</f>
        <v>1</v>
      </c>
    </row>
    <row r="376" spans="1:30" x14ac:dyDescent="0.25">
      <c r="A376" s="1">
        <f>workdata!A376</f>
        <v>45489.458333333336</v>
      </c>
      <c r="B376">
        <f t="shared" si="31"/>
        <v>2024</v>
      </c>
      <c r="C376">
        <f t="shared" si="32"/>
        <v>7</v>
      </c>
      <c r="D376">
        <f t="shared" si="30"/>
        <v>16</v>
      </c>
      <c r="E376">
        <v>1000</v>
      </c>
      <c r="F376">
        <v>49890</v>
      </c>
      <c r="G376">
        <f>workdata!B376</f>
        <v>40759</v>
      </c>
      <c r="H376">
        <f t="shared" si="33"/>
        <v>1</v>
      </c>
      <c r="I376" s="217">
        <f>IFERROR(workdata!B376*1000*AUX!H376/(AUX!K376*50000),0)</f>
        <v>0.84425640153289327</v>
      </c>
      <c r="J376" s="218">
        <f t="shared" si="34"/>
        <v>1</v>
      </c>
      <c r="K376" s="222">
        <f>AVERAGE(workdata!C376:F376)</f>
        <v>965.55975000000001</v>
      </c>
      <c r="L376" s="3">
        <f t="shared" si="35"/>
        <v>815.18000000000006</v>
      </c>
      <c r="M376" s="217">
        <f>IFERROR(IF(workdata!H376&gt;=0.75*MAX(workdata!$H376:$Y376),1,workdata!H376/MAX(workdata!$H376:$Y376)),0)*$H376</f>
        <v>1</v>
      </c>
      <c r="N376" s="217">
        <f>IFERROR(IF(workdata!I376&gt;=0.75*MAX(workdata!$H376:$Y376),1,workdata!I376/MAX(workdata!$H376:$Y376)),0)*$H376</f>
        <v>1</v>
      </c>
      <c r="O376" s="217">
        <f>IFERROR(IF(workdata!J376&gt;=0.75*MAX(workdata!$H376:$Y376),1,workdata!J376/MAX(workdata!$H376:$Y376)),0)*$H376</f>
        <v>1</v>
      </c>
      <c r="P376" s="217">
        <f>IFERROR(IF(workdata!K376&gt;=0.75*MAX(workdata!$H376:$Y376),1,workdata!K376/MAX(workdata!$H376:$Y376)),0)*$H376</f>
        <v>1</v>
      </c>
      <c r="Q376" s="217">
        <f>IFERROR(IF(workdata!L376&gt;=0.75*MAX(workdata!$H376:$Y376),1,workdata!L376/MAX(workdata!$H376:$Y376)),0)*$H376</f>
        <v>1</v>
      </c>
      <c r="R376" s="217">
        <f>IFERROR(IF(workdata!M376&gt;=0.75*MAX(workdata!$H376:$Y376),1,workdata!M376/MAX(workdata!$H376:$Y376)),0)*$H376</f>
        <v>1</v>
      </c>
      <c r="S376" s="217">
        <f>IFERROR(IF(workdata!N376&gt;=0.75*MAX(workdata!$H376:$Y376),1,workdata!N376/MAX(workdata!$H376:$Y376)),0)*$H376</f>
        <v>1</v>
      </c>
      <c r="T376" s="217">
        <f>IFERROR(IF(workdata!O376&gt;=0.75*MAX(workdata!$H376:$Y376),1,workdata!O376/MAX(workdata!$H376:$Y376)),0)*$H376</f>
        <v>1</v>
      </c>
      <c r="U376" s="217">
        <f>IFERROR(IF(workdata!P376&gt;=0.75*MAX(workdata!$H376:$Y376),1,workdata!P376/MAX(workdata!$H376:$Y376)),0)*$H376</f>
        <v>1</v>
      </c>
      <c r="V376" s="217">
        <f>IFERROR(IF(workdata!Q376&gt;=0.75*MAX(workdata!$H376:$Y376),1,workdata!Q376/MAX(workdata!$H376:$Y376)),0)*$H376</f>
        <v>1</v>
      </c>
      <c r="W376" s="217">
        <f>IFERROR(IF(workdata!R376&gt;=0.75*MAX(workdata!$H376:$Y376),1,workdata!R376/MAX(workdata!$H376:$Y376)),0)*$H376</f>
        <v>1</v>
      </c>
      <c r="X376" s="217">
        <f>IFERROR(IF(workdata!S376&gt;=0.75*MAX(workdata!$H376:$Y376),1,workdata!S376/MAX(workdata!$H376:$Y376)),0)*$H376</f>
        <v>1</v>
      </c>
      <c r="Y376" s="217">
        <f>IFERROR(IF(workdata!T376&gt;=0.75*MAX(workdata!$H376:$Y376),1,workdata!T376/MAX(workdata!$H376:$Y376)),0)*$H376</f>
        <v>1</v>
      </c>
      <c r="Z376" s="217">
        <f>IFERROR(IF(workdata!U376&gt;=0.75*MAX(workdata!$H376:$Y376),1,workdata!U376/MAX(workdata!$H376:$Y376)),0)*$H376</f>
        <v>1</v>
      </c>
      <c r="AA376" s="217">
        <f>IFERROR(IF(workdata!V376&gt;=0.75*MAX(workdata!$H376:$Y376),1,workdata!V376/MAX(workdata!$H376:$Y376)),0)*$H376</f>
        <v>1</v>
      </c>
      <c r="AB376" s="217">
        <f>IFERROR(IF(workdata!W376&gt;=0.75*MAX(workdata!$H376:$Y376),1,workdata!W376/MAX(workdata!$H376:$Y376)),0)*$H376</f>
        <v>1</v>
      </c>
      <c r="AC376" s="217">
        <f>IFERROR(IF(workdata!X376&gt;=0.75*MAX(workdata!$H376:$Y376),1,workdata!X376/MAX(workdata!$H376:$Y376)),0)*$H376</f>
        <v>1</v>
      </c>
      <c r="AD376" s="217">
        <f>IFERROR(IF(workdata!Y376&gt;=0.75*MAX(workdata!$H376:$Y376),1,workdata!Y376/MAX(workdata!$H376:$Y376)),0)*$H376</f>
        <v>1</v>
      </c>
    </row>
    <row r="377" spans="1:30" x14ac:dyDescent="0.25">
      <c r="A377" s="1">
        <f>workdata!A377</f>
        <v>45489.5</v>
      </c>
      <c r="B377">
        <f t="shared" si="31"/>
        <v>2024</v>
      </c>
      <c r="C377">
        <f t="shared" si="32"/>
        <v>7</v>
      </c>
      <c r="D377">
        <f t="shared" si="30"/>
        <v>16</v>
      </c>
      <c r="E377">
        <v>1000</v>
      </c>
      <c r="F377">
        <v>49890</v>
      </c>
      <c r="G377">
        <f>workdata!B377</f>
        <v>41027</v>
      </c>
      <c r="H377">
        <f t="shared" si="33"/>
        <v>1</v>
      </c>
      <c r="I377" s="217">
        <f>IFERROR(workdata!B377*1000*AUX!H377/(AUX!K377*50000),0)</f>
        <v>0.83952437456308893</v>
      </c>
      <c r="J377" s="218">
        <f t="shared" si="34"/>
        <v>1</v>
      </c>
      <c r="K377" s="222">
        <f>AVERAGE(workdata!C377:F377)</f>
        <v>977.38674999999989</v>
      </c>
      <c r="L377" s="3">
        <f t="shared" si="35"/>
        <v>820.54000000000008</v>
      </c>
      <c r="M377" s="217">
        <f>IFERROR(IF(workdata!H377&gt;=0.75*MAX(workdata!$H377:$Y377),1,workdata!H377/MAX(workdata!$H377:$Y377)),0)*$H377</f>
        <v>1</v>
      </c>
      <c r="N377" s="217">
        <f>IFERROR(IF(workdata!I377&gt;=0.75*MAX(workdata!$H377:$Y377),1,workdata!I377/MAX(workdata!$H377:$Y377)),0)*$H377</f>
        <v>1</v>
      </c>
      <c r="O377" s="217">
        <f>IFERROR(IF(workdata!J377&gt;=0.75*MAX(workdata!$H377:$Y377),1,workdata!J377/MAX(workdata!$H377:$Y377)),0)*$H377</f>
        <v>1</v>
      </c>
      <c r="P377" s="217">
        <f>IFERROR(IF(workdata!K377&gt;=0.75*MAX(workdata!$H377:$Y377),1,workdata!K377/MAX(workdata!$H377:$Y377)),0)*$H377</f>
        <v>1</v>
      </c>
      <c r="Q377" s="217">
        <f>IFERROR(IF(workdata!L377&gt;=0.75*MAX(workdata!$H377:$Y377),1,workdata!L377/MAX(workdata!$H377:$Y377)),0)*$H377</f>
        <v>1</v>
      </c>
      <c r="R377" s="217">
        <f>IFERROR(IF(workdata!M377&gt;=0.75*MAX(workdata!$H377:$Y377),1,workdata!M377/MAX(workdata!$H377:$Y377)),0)*$H377</f>
        <v>1</v>
      </c>
      <c r="S377" s="217">
        <f>IFERROR(IF(workdata!N377&gt;=0.75*MAX(workdata!$H377:$Y377),1,workdata!N377/MAX(workdata!$H377:$Y377)),0)*$H377</f>
        <v>1</v>
      </c>
      <c r="T377" s="217">
        <f>IFERROR(IF(workdata!O377&gt;=0.75*MAX(workdata!$H377:$Y377),1,workdata!O377/MAX(workdata!$H377:$Y377)),0)*$H377</f>
        <v>1</v>
      </c>
      <c r="U377" s="217">
        <f>IFERROR(IF(workdata!P377&gt;=0.75*MAX(workdata!$H377:$Y377),1,workdata!P377/MAX(workdata!$H377:$Y377)),0)*$H377</f>
        <v>1</v>
      </c>
      <c r="V377" s="217">
        <f>IFERROR(IF(workdata!Q377&gt;=0.75*MAX(workdata!$H377:$Y377),1,workdata!Q377/MAX(workdata!$H377:$Y377)),0)*$H377</f>
        <v>1</v>
      </c>
      <c r="W377" s="217">
        <f>IFERROR(IF(workdata!R377&gt;=0.75*MAX(workdata!$H377:$Y377),1,workdata!R377/MAX(workdata!$H377:$Y377)),0)*$H377</f>
        <v>1</v>
      </c>
      <c r="X377" s="217">
        <f>IFERROR(IF(workdata!S377&gt;=0.75*MAX(workdata!$H377:$Y377),1,workdata!S377/MAX(workdata!$H377:$Y377)),0)*$H377</f>
        <v>1</v>
      </c>
      <c r="Y377" s="217">
        <f>IFERROR(IF(workdata!T377&gt;=0.75*MAX(workdata!$H377:$Y377),1,workdata!T377/MAX(workdata!$H377:$Y377)),0)*$H377</f>
        <v>1</v>
      </c>
      <c r="Z377" s="217">
        <f>IFERROR(IF(workdata!U377&gt;=0.75*MAX(workdata!$H377:$Y377),1,workdata!U377/MAX(workdata!$H377:$Y377)),0)*$H377</f>
        <v>1</v>
      </c>
      <c r="AA377" s="217">
        <f>IFERROR(IF(workdata!V377&gt;=0.75*MAX(workdata!$H377:$Y377),1,workdata!V377/MAX(workdata!$H377:$Y377)),0)*$H377</f>
        <v>1</v>
      </c>
      <c r="AB377" s="217">
        <f>IFERROR(IF(workdata!W377&gt;=0.75*MAX(workdata!$H377:$Y377),1,workdata!W377/MAX(workdata!$H377:$Y377)),0)*$H377</f>
        <v>1</v>
      </c>
      <c r="AC377" s="217">
        <f>IFERROR(IF(workdata!X377&gt;=0.75*MAX(workdata!$H377:$Y377),1,workdata!X377/MAX(workdata!$H377:$Y377)),0)*$H377</f>
        <v>1</v>
      </c>
      <c r="AD377" s="217">
        <f>IFERROR(IF(workdata!Y377&gt;=0.75*MAX(workdata!$H377:$Y377),1,workdata!Y377/MAX(workdata!$H377:$Y377)),0)*$H377</f>
        <v>1</v>
      </c>
    </row>
    <row r="378" spans="1:30" x14ac:dyDescent="0.25">
      <c r="A378" s="1">
        <f>workdata!A378</f>
        <v>45489.541666666664</v>
      </c>
      <c r="B378">
        <f t="shared" si="31"/>
        <v>2024</v>
      </c>
      <c r="C378">
        <f t="shared" si="32"/>
        <v>7</v>
      </c>
      <c r="D378">
        <f t="shared" si="30"/>
        <v>16</v>
      </c>
      <c r="E378">
        <v>1000</v>
      </c>
      <c r="F378">
        <v>49890</v>
      </c>
      <c r="G378">
        <f>workdata!B378</f>
        <v>42245</v>
      </c>
      <c r="H378">
        <f t="shared" si="33"/>
        <v>1</v>
      </c>
      <c r="I378" s="217">
        <f>IFERROR(workdata!B378*1000*AUX!H378/(AUX!K378*50000),0)</f>
        <v>0.86585632052568329</v>
      </c>
      <c r="J378" s="218">
        <f t="shared" si="34"/>
        <v>1</v>
      </c>
      <c r="K378" s="222">
        <f>AVERAGE(workdata!C378:F378)</f>
        <v>975.79699999999991</v>
      </c>
      <c r="L378" s="3">
        <f t="shared" si="35"/>
        <v>844.90000000000009</v>
      </c>
      <c r="M378" s="217">
        <f>IFERROR(IF(workdata!H378&gt;=0.75*MAX(workdata!$H378:$Y378),1,workdata!H378/MAX(workdata!$H378:$Y378)),0)*$H378</f>
        <v>1</v>
      </c>
      <c r="N378" s="217">
        <f>IFERROR(IF(workdata!I378&gt;=0.75*MAX(workdata!$H378:$Y378),1,workdata!I378/MAX(workdata!$H378:$Y378)),0)*$H378</f>
        <v>1</v>
      </c>
      <c r="O378" s="217">
        <f>IFERROR(IF(workdata!J378&gt;=0.75*MAX(workdata!$H378:$Y378),1,workdata!J378/MAX(workdata!$H378:$Y378)),0)*$H378</f>
        <v>1</v>
      </c>
      <c r="P378" s="217">
        <f>IFERROR(IF(workdata!K378&gt;=0.75*MAX(workdata!$H378:$Y378),1,workdata!K378/MAX(workdata!$H378:$Y378)),0)*$H378</f>
        <v>1</v>
      </c>
      <c r="Q378" s="217">
        <f>IFERROR(IF(workdata!L378&gt;=0.75*MAX(workdata!$H378:$Y378),1,workdata!L378/MAX(workdata!$H378:$Y378)),0)*$H378</f>
        <v>1</v>
      </c>
      <c r="R378" s="217">
        <f>IFERROR(IF(workdata!M378&gt;=0.75*MAX(workdata!$H378:$Y378),1,workdata!M378/MAX(workdata!$H378:$Y378)),0)*$H378</f>
        <v>1</v>
      </c>
      <c r="S378" s="217">
        <f>IFERROR(IF(workdata!N378&gt;=0.75*MAX(workdata!$H378:$Y378),1,workdata!N378/MAX(workdata!$H378:$Y378)),0)*$H378</f>
        <v>1</v>
      </c>
      <c r="T378" s="217">
        <f>IFERROR(IF(workdata!O378&gt;=0.75*MAX(workdata!$H378:$Y378),1,workdata!O378/MAX(workdata!$H378:$Y378)),0)*$H378</f>
        <v>1</v>
      </c>
      <c r="U378" s="217">
        <f>IFERROR(IF(workdata!P378&gt;=0.75*MAX(workdata!$H378:$Y378),1,workdata!P378/MAX(workdata!$H378:$Y378)),0)*$H378</f>
        <v>1</v>
      </c>
      <c r="V378" s="217">
        <f>IFERROR(IF(workdata!Q378&gt;=0.75*MAX(workdata!$H378:$Y378),1,workdata!Q378/MAX(workdata!$H378:$Y378)),0)*$H378</f>
        <v>1</v>
      </c>
      <c r="W378" s="217">
        <f>IFERROR(IF(workdata!R378&gt;=0.75*MAX(workdata!$H378:$Y378),1,workdata!R378/MAX(workdata!$H378:$Y378)),0)*$H378</f>
        <v>1</v>
      </c>
      <c r="X378" s="217">
        <f>IFERROR(IF(workdata!S378&gt;=0.75*MAX(workdata!$H378:$Y378),1,workdata!S378/MAX(workdata!$H378:$Y378)),0)*$H378</f>
        <v>1</v>
      </c>
      <c r="Y378" s="217">
        <f>IFERROR(IF(workdata!T378&gt;=0.75*MAX(workdata!$H378:$Y378),1,workdata!T378/MAX(workdata!$H378:$Y378)),0)*$H378</f>
        <v>1</v>
      </c>
      <c r="Z378" s="217">
        <f>IFERROR(IF(workdata!U378&gt;=0.75*MAX(workdata!$H378:$Y378),1,workdata!U378/MAX(workdata!$H378:$Y378)),0)*$H378</f>
        <v>1</v>
      </c>
      <c r="AA378" s="217">
        <f>IFERROR(IF(workdata!V378&gt;=0.75*MAX(workdata!$H378:$Y378),1,workdata!V378/MAX(workdata!$H378:$Y378)),0)*$H378</f>
        <v>1</v>
      </c>
      <c r="AB378" s="217">
        <f>IFERROR(IF(workdata!W378&gt;=0.75*MAX(workdata!$H378:$Y378),1,workdata!W378/MAX(workdata!$H378:$Y378)),0)*$H378</f>
        <v>1</v>
      </c>
      <c r="AC378" s="217">
        <f>IFERROR(IF(workdata!X378&gt;=0.75*MAX(workdata!$H378:$Y378),1,workdata!X378/MAX(workdata!$H378:$Y378)),0)*$H378</f>
        <v>1</v>
      </c>
      <c r="AD378" s="217">
        <f>IFERROR(IF(workdata!Y378&gt;=0.75*MAX(workdata!$H378:$Y378),1,workdata!Y378/MAX(workdata!$H378:$Y378)),0)*$H378</f>
        <v>1</v>
      </c>
    </row>
    <row r="379" spans="1:30" x14ac:dyDescent="0.25">
      <c r="A379" s="1">
        <f>workdata!A379</f>
        <v>45489.583333333336</v>
      </c>
      <c r="B379">
        <f t="shared" si="31"/>
        <v>2024</v>
      </c>
      <c r="C379">
        <f t="shared" si="32"/>
        <v>7</v>
      </c>
      <c r="D379">
        <f t="shared" si="30"/>
        <v>16</v>
      </c>
      <c r="E379">
        <v>1000</v>
      </c>
      <c r="F379">
        <v>49890</v>
      </c>
      <c r="G379">
        <f>workdata!B379</f>
        <v>41774</v>
      </c>
      <c r="H379">
        <f t="shared" si="33"/>
        <v>1</v>
      </c>
      <c r="I379" s="217">
        <f>IFERROR(workdata!B379*1000*AUX!H379/(AUX!K379*50000),0)</f>
        <v>0.86048194837139202</v>
      </c>
      <c r="J379" s="218">
        <f t="shared" si="34"/>
        <v>1</v>
      </c>
      <c r="K379" s="222">
        <f>AVERAGE(workdata!C379:F379)</f>
        <v>970.94425000000001</v>
      </c>
      <c r="L379" s="3">
        <f t="shared" si="35"/>
        <v>835.4799999999999</v>
      </c>
      <c r="M379" s="217">
        <f>IFERROR(IF(workdata!H379&gt;=0.75*MAX(workdata!$H379:$Y379),1,workdata!H379/MAX(workdata!$H379:$Y379)),0)*$H379</f>
        <v>1</v>
      </c>
      <c r="N379" s="217">
        <f>IFERROR(IF(workdata!I379&gt;=0.75*MAX(workdata!$H379:$Y379),1,workdata!I379/MAX(workdata!$H379:$Y379)),0)*$H379</f>
        <v>1</v>
      </c>
      <c r="O379" s="217">
        <f>IFERROR(IF(workdata!J379&gt;=0.75*MAX(workdata!$H379:$Y379),1,workdata!J379/MAX(workdata!$H379:$Y379)),0)*$H379</f>
        <v>1</v>
      </c>
      <c r="P379" s="217">
        <f>IFERROR(IF(workdata!K379&gt;=0.75*MAX(workdata!$H379:$Y379),1,workdata!K379/MAX(workdata!$H379:$Y379)),0)*$H379</f>
        <v>1</v>
      </c>
      <c r="Q379" s="217">
        <f>IFERROR(IF(workdata!L379&gt;=0.75*MAX(workdata!$H379:$Y379),1,workdata!L379/MAX(workdata!$H379:$Y379)),0)*$H379</f>
        <v>1</v>
      </c>
      <c r="R379" s="217">
        <f>IFERROR(IF(workdata!M379&gt;=0.75*MAX(workdata!$H379:$Y379),1,workdata!M379/MAX(workdata!$H379:$Y379)),0)*$H379</f>
        <v>1</v>
      </c>
      <c r="S379" s="217">
        <f>IFERROR(IF(workdata!N379&gt;=0.75*MAX(workdata!$H379:$Y379),1,workdata!N379/MAX(workdata!$H379:$Y379)),0)*$H379</f>
        <v>1</v>
      </c>
      <c r="T379" s="217">
        <f>IFERROR(IF(workdata!O379&gt;=0.75*MAX(workdata!$H379:$Y379),1,workdata!O379/MAX(workdata!$H379:$Y379)),0)*$H379</f>
        <v>1</v>
      </c>
      <c r="U379" s="217">
        <f>IFERROR(IF(workdata!P379&gt;=0.75*MAX(workdata!$H379:$Y379),1,workdata!P379/MAX(workdata!$H379:$Y379)),0)*$H379</f>
        <v>1</v>
      </c>
      <c r="V379" s="217">
        <f>IFERROR(IF(workdata!Q379&gt;=0.75*MAX(workdata!$H379:$Y379),1,workdata!Q379/MAX(workdata!$H379:$Y379)),0)*$H379</f>
        <v>1</v>
      </c>
      <c r="W379" s="217">
        <f>IFERROR(IF(workdata!R379&gt;=0.75*MAX(workdata!$H379:$Y379),1,workdata!R379/MAX(workdata!$H379:$Y379)),0)*$H379</f>
        <v>1</v>
      </c>
      <c r="X379" s="217">
        <f>IFERROR(IF(workdata!S379&gt;=0.75*MAX(workdata!$H379:$Y379),1,workdata!S379/MAX(workdata!$H379:$Y379)),0)*$H379</f>
        <v>1</v>
      </c>
      <c r="Y379" s="217">
        <f>IFERROR(IF(workdata!T379&gt;=0.75*MAX(workdata!$H379:$Y379),1,workdata!T379/MAX(workdata!$H379:$Y379)),0)*$H379</f>
        <v>1</v>
      </c>
      <c r="Z379" s="217">
        <f>IFERROR(IF(workdata!U379&gt;=0.75*MAX(workdata!$H379:$Y379),1,workdata!U379/MAX(workdata!$H379:$Y379)),0)*$H379</f>
        <v>1</v>
      </c>
      <c r="AA379" s="217">
        <f>IFERROR(IF(workdata!V379&gt;=0.75*MAX(workdata!$H379:$Y379),1,workdata!V379/MAX(workdata!$H379:$Y379)),0)*$H379</f>
        <v>1</v>
      </c>
      <c r="AB379" s="217">
        <f>IFERROR(IF(workdata!W379&gt;=0.75*MAX(workdata!$H379:$Y379),1,workdata!W379/MAX(workdata!$H379:$Y379)),0)*$H379</f>
        <v>1</v>
      </c>
      <c r="AC379" s="217">
        <f>IFERROR(IF(workdata!X379&gt;=0.75*MAX(workdata!$H379:$Y379),1,workdata!X379/MAX(workdata!$H379:$Y379)),0)*$H379</f>
        <v>1</v>
      </c>
      <c r="AD379" s="217">
        <f>IFERROR(IF(workdata!Y379&gt;=0.75*MAX(workdata!$H379:$Y379),1,workdata!Y379/MAX(workdata!$H379:$Y379)),0)*$H379</f>
        <v>1</v>
      </c>
    </row>
    <row r="380" spans="1:30" x14ac:dyDescent="0.25">
      <c r="A380" s="1">
        <f>workdata!A380</f>
        <v>45489.625</v>
      </c>
      <c r="B380">
        <f t="shared" si="31"/>
        <v>2024</v>
      </c>
      <c r="C380">
        <f t="shared" si="32"/>
        <v>7</v>
      </c>
      <c r="D380">
        <f t="shared" si="30"/>
        <v>16</v>
      </c>
      <c r="E380">
        <v>1000</v>
      </c>
      <c r="F380">
        <v>49890</v>
      </c>
      <c r="G380">
        <f>workdata!B380</f>
        <v>41569</v>
      </c>
      <c r="H380">
        <f t="shared" si="33"/>
        <v>1</v>
      </c>
      <c r="I380" s="217">
        <f>IFERROR(workdata!B380*1000*AUX!H380/(AUX!K380*50000),0)</f>
        <v>0.8560595549237866</v>
      </c>
      <c r="J380" s="218">
        <f t="shared" si="34"/>
        <v>1</v>
      </c>
      <c r="K380" s="222">
        <f>AVERAGE(workdata!C380:F380)</f>
        <v>971.17075</v>
      </c>
      <c r="L380" s="3">
        <f t="shared" si="35"/>
        <v>831.38</v>
      </c>
      <c r="M380" s="217">
        <f>IFERROR(IF(workdata!H380&gt;=0.75*MAX(workdata!$H380:$Y380),1,workdata!H380/MAX(workdata!$H380:$Y380)),0)*$H380</f>
        <v>1</v>
      </c>
      <c r="N380" s="217">
        <f>IFERROR(IF(workdata!I380&gt;=0.75*MAX(workdata!$H380:$Y380),1,workdata!I380/MAX(workdata!$H380:$Y380)),0)*$H380</f>
        <v>1</v>
      </c>
      <c r="O380" s="217">
        <f>IFERROR(IF(workdata!J380&gt;=0.75*MAX(workdata!$H380:$Y380),1,workdata!J380/MAX(workdata!$H380:$Y380)),0)*$H380</f>
        <v>1</v>
      </c>
      <c r="P380" s="217">
        <f>IFERROR(IF(workdata!K380&gt;=0.75*MAX(workdata!$H380:$Y380),1,workdata!K380/MAX(workdata!$H380:$Y380)),0)*$H380</f>
        <v>1</v>
      </c>
      <c r="Q380" s="217">
        <f>IFERROR(IF(workdata!L380&gt;=0.75*MAX(workdata!$H380:$Y380),1,workdata!L380/MAX(workdata!$H380:$Y380)),0)*$H380</f>
        <v>1</v>
      </c>
      <c r="R380" s="217">
        <f>IFERROR(IF(workdata!M380&gt;=0.75*MAX(workdata!$H380:$Y380),1,workdata!M380/MAX(workdata!$H380:$Y380)),0)*$H380</f>
        <v>1</v>
      </c>
      <c r="S380" s="217">
        <f>IFERROR(IF(workdata!N380&gt;=0.75*MAX(workdata!$H380:$Y380),1,workdata!N380/MAX(workdata!$H380:$Y380)),0)*$H380</f>
        <v>1</v>
      </c>
      <c r="T380" s="217">
        <f>IFERROR(IF(workdata!O380&gt;=0.75*MAX(workdata!$H380:$Y380),1,workdata!O380/MAX(workdata!$H380:$Y380)),0)*$H380</f>
        <v>1</v>
      </c>
      <c r="U380" s="217">
        <f>IFERROR(IF(workdata!P380&gt;=0.75*MAX(workdata!$H380:$Y380),1,workdata!P380/MAX(workdata!$H380:$Y380)),0)*$H380</f>
        <v>1</v>
      </c>
      <c r="V380" s="217">
        <f>IFERROR(IF(workdata!Q380&gt;=0.75*MAX(workdata!$H380:$Y380),1,workdata!Q380/MAX(workdata!$H380:$Y380)),0)*$H380</f>
        <v>1</v>
      </c>
      <c r="W380" s="217">
        <f>IFERROR(IF(workdata!R380&gt;=0.75*MAX(workdata!$H380:$Y380),1,workdata!R380/MAX(workdata!$H380:$Y380)),0)*$H380</f>
        <v>1</v>
      </c>
      <c r="X380" s="217">
        <f>IFERROR(IF(workdata!S380&gt;=0.75*MAX(workdata!$H380:$Y380),1,workdata!S380/MAX(workdata!$H380:$Y380)),0)*$H380</f>
        <v>1</v>
      </c>
      <c r="Y380" s="217">
        <f>IFERROR(IF(workdata!T380&gt;=0.75*MAX(workdata!$H380:$Y380),1,workdata!T380/MAX(workdata!$H380:$Y380)),0)*$H380</f>
        <v>1</v>
      </c>
      <c r="Z380" s="217">
        <f>IFERROR(IF(workdata!U380&gt;=0.75*MAX(workdata!$H380:$Y380),1,workdata!U380/MAX(workdata!$H380:$Y380)),0)*$H380</f>
        <v>1</v>
      </c>
      <c r="AA380" s="217">
        <f>IFERROR(IF(workdata!V380&gt;=0.75*MAX(workdata!$H380:$Y380),1,workdata!V380/MAX(workdata!$H380:$Y380)),0)*$H380</f>
        <v>1</v>
      </c>
      <c r="AB380" s="217">
        <f>IFERROR(IF(workdata!W380&gt;=0.75*MAX(workdata!$H380:$Y380),1,workdata!W380/MAX(workdata!$H380:$Y380)),0)*$H380</f>
        <v>1</v>
      </c>
      <c r="AC380" s="217">
        <f>IFERROR(IF(workdata!X380&gt;=0.75*MAX(workdata!$H380:$Y380),1,workdata!X380/MAX(workdata!$H380:$Y380)),0)*$H380</f>
        <v>1</v>
      </c>
      <c r="AD380" s="217">
        <f>IFERROR(IF(workdata!Y380&gt;=0.75*MAX(workdata!$H380:$Y380),1,workdata!Y380/MAX(workdata!$H380:$Y380)),0)*$H380</f>
        <v>1</v>
      </c>
    </row>
    <row r="381" spans="1:30" x14ac:dyDescent="0.25">
      <c r="A381" s="1">
        <f>workdata!A381</f>
        <v>45489.666666666664</v>
      </c>
      <c r="B381">
        <f t="shared" si="31"/>
        <v>2024</v>
      </c>
      <c r="C381">
        <f t="shared" si="32"/>
        <v>7</v>
      </c>
      <c r="D381">
        <f t="shared" si="30"/>
        <v>16</v>
      </c>
      <c r="E381">
        <v>1000</v>
      </c>
      <c r="F381">
        <v>49890</v>
      </c>
      <c r="G381">
        <f>workdata!B381</f>
        <v>41989</v>
      </c>
      <c r="H381">
        <f t="shared" si="33"/>
        <v>1</v>
      </c>
      <c r="I381" s="217">
        <f>IFERROR(workdata!B381*1000*AUX!H381/(AUX!K381*50000),0)</f>
        <v>0.85588279283509772</v>
      </c>
      <c r="J381" s="218">
        <f t="shared" si="34"/>
        <v>1</v>
      </c>
      <c r="K381" s="222">
        <f>AVERAGE(workdata!C381:F381)</f>
        <v>981.18574999999998</v>
      </c>
      <c r="L381" s="3">
        <f t="shared" si="35"/>
        <v>839.78</v>
      </c>
      <c r="M381" s="217">
        <f>IFERROR(IF(workdata!H381&gt;=0.75*MAX(workdata!$H381:$Y381),1,workdata!H381/MAX(workdata!$H381:$Y381)),0)*$H381</f>
        <v>1</v>
      </c>
      <c r="N381" s="217">
        <f>IFERROR(IF(workdata!I381&gt;=0.75*MAX(workdata!$H381:$Y381),1,workdata!I381/MAX(workdata!$H381:$Y381)),0)*$H381</f>
        <v>1</v>
      </c>
      <c r="O381" s="217">
        <f>IFERROR(IF(workdata!J381&gt;=0.75*MAX(workdata!$H381:$Y381),1,workdata!J381/MAX(workdata!$H381:$Y381)),0)*$H381</f>
        <v>1</v>
      </c>
      <c r="P381" s="217">
        <f>IFERROR(IF(workdata!K381&gt;=0.75*MAX(workdata!$H381:$Y381),1,workdata!K381/MAX(workdata!$H381:$Y381)),0)*$H381</f>
        <v>1</v>
      </c>
      <c r="Q381" s="217">
        <f>IFERROR(IF(workdata!L381&gt;=0.75*MAX(workdata!$H381:$Y381),1,workdata!L381/MAX(workdata!$H381:$Y381)),0)*$H381</f>
        <v>1</v>
      </c>
      <c r="R381" s="217">
        <f>IFERROR(IF(workdata!M381&gt;=0.75*MAX(workdata!$H381:$Y381),1,workdata!M381/MAX(workdata!$H381:$Y381)),0)*$H381</f>
        <v>1</v>
      </c>
      <c r="S381" s="217">
        <f>IFERROR(IF(workdata!N381&gt;=0.75*MAX(workdata!$H381:$Y381),1,workdata!N381/MAX(workdata!$H381:$Y381)),0)*$H381</f>
        <v>1</v>
      </c>
      <c r="T381" s="217">
        <f>IFERROR(IF(workdata!O381&gt;=0.75*MAX(workdata!$H381:$Y381),1,workdata!O381/MAX(workdata!$H381:$Y381)),0)*$H381</f>
        <v>1</v>
      </c>
      <c r="U381" s="217">
        <f>IFERROR(IF(workdata!P381&gt;=0.75*MAX(workdata!$H381:$Y381),1,workdata!P381/MAX(workdata!$H381:$Y381)),0)*$H381</f>
        <v>1</v>
      </c>
      <c r="V381" s="217">
        <f>IFERROR(IF(workdata!Q381&gt;=0.75*MAX(workdata!$H381:$Y381),1,workdata!Q381/MAX(workdata!$H381:$Y381)),0)*$H381</f>
        <v>1</v>
      </c>
      <c r="W381" s="217">
        <f>IFERROR(IF(workdata!R381&gt;=0.75*MAX(workdata!$H381:$Y381),1,workdata!R381/MAX(workdata!$H381:$Y381)),0)*$H381</f>
        <v>1</v>
      </c>
      <c r="X381" s="217">
        <f>IFERROR(IF(workdata!S381&gt;=0.75*MAX(workdata!$H381:$Y381),1,workdata!S381/MAX(workdata!$H381:$Y381)),0)*$H381</f>
        <v>1</v>
      </c>
      <c r="Y381" s="217">
        <f>IFERROR(IF(workdata!T381&gt;=0.75*MAX(workdata!$H381:$Y381),1,workdata!T381/MAX(workdata!$H381:$Y381)),0)*$H381</f>
        <v>1</v>
      </c>
      <c r="Z381" s="217">
        <f>IFERROR(IF(workdata!U381&gt;=0.75*MAX(workdata!$H381:$Y381),1,workdata!U381/MAX(workdata!$H381:$Y381)),0)*$H381</f>
        <v>1</v>
      </c>
      <c r="AA381" s="217">
        <f>IFERROR(IF(workdata!V381&gt;=0.75*MAX(workdata!$H381:$Y381),1,workdata!V381/MAX(workdata!$H381:$Y381)),0)*$H381</f>
        <v>1</v>
      </c>
      <c r="AB381" s="217">
        <f>IFERROR(IF(workdata!W381&gt;=0.75*MAX(workdata!$H381:$Y381),1,workdata!W381/MAX(workdata!$H381:$Y381)),0)*$H381</f>
        <v>1</v>
      </c>
      <c r="AC381" s="217">
        <f>IFERROR(IF(workdata!X381&gt;=0.75*MAX(workdata!$H381:$Y381),1,workdata!X381/MAX(workdata!$H381:$Y381)),0)*$H381</f>
        <v>1</v>
      </c>
      <c r="AD381" s="217">
        <f>IFERROR(IF(workdata!Y381&gt;=0.75*MAX(workdata!$H381:$Y381),1,workdata!Y381/MAX(workdata!$H381:$Y381)),0)*$H381</f>
        <v>1</v>
      </c>
    </row>
    <row r="382" spans="1:30" x14ac:dyDescent="0.25">
      <c r="A382" s="1">
        <f>workdata!A382</f>
        <v>45489.708333333336</v>
      </c>
      <c r="B382">
        <f t="shared" si="31"/>
        <v>2024</v>
      </c>
      <c r="C382">
        <f t="shared" si="32"/>
        <v>7</v>
      </c>
      <c r="D382">
        <f t="shared" si="30"/>
        <v>16</v>
      </c>
      <c r="E382">
        <v>1000</v>
      </c>
      <c r="F382">
        <v>49890</v>
      </c>
      <c r="G382">
        <f>workdata!B382</f>
        <v>40982</v>
      </c>
      <c r="H382">
        <f t="shared" si="33"/>
        <v>1</v>
      </c>
      <c r="I382" s="217">
        <f>IFERROR(workdata!B382*1000*AUX!H382/(AUX!K382*50000),0)</f>
        <v>0.83884622312466228</v>
      </c>
      <c r="J382" s="218">
        <f t="shared" si="34"/>
        <v>1</v>
      </c>
      <c r="K382" s="222">
        <f>AVERAGE(workdata!C382:F382)</f>
        <v>977.10400000000004</v>
      </c>
      <c r="L382" s="3">
        <f t="shared" si="35"/>
        <v>819.6400000000001</v>
      </c>
      <c r="M382" s="217">
        <f>IFERROR(IF(workdata!H382&gt;=0.75*MAX(workdata!$H382:$Y382),1,workdata!H382/MAX(workdata!$H382:$Y382)),0)*$H382</f>
        <v>1</v>
      </c>
      <c r="N382" s="217">
        <f>IFERROR(IF(workdata!I382&gt;=0.75*MAX(workdata!$H382:$Y382),1,workdata!I382/MAX(workdata!$H382:$Y382)),0)*$H382</f>
        <v>1</v>
      </c>
      <c r="O382" s="217">
        <f>IFERROR(IF(workdata!J382&gt;=0.75*MAX(workdata!$H382:$Y382),1,workdata!J382/MAX(workdata!$H382:$Y382)),0)*$H382</f>
        <v>1</v>
      </c>
      <c r="P382" s="217">
        <f>IFERROR(IF(workdata!K382&gt;=0.75*MAX(workdata!$H382:$Y382),1,workdata!K382/MAX(workdata!$H382:$Y382)),0)*$H382</f>
        <v>1</v>
      </c>
      <c r="Q382" s="217">
        <f>IFERROR(IF(workdata!L382&gt;=0.75*MAX(workdata!$H382:$Y382),1,workdata!L382/MAX(workdata!$H382:$Y382)),0)*$H382</f>
        <v>1</v>
      </c>
      <c r="R382" s="217">
        <f>IFERROR(IF(workdata!M382&gt;=0.75*MAX(workdata!$H382:$Y382),1,workdata!M382/MAX(workdata!$H382:$Y382)),0)*$H382</f>
        <v>1</v>
      </c>
      <c r="S382" s="217">
        <f>IFERROR(IF(workdata!N382&gt;=0.75*MAX(workdata!$H382:$Y382),1,workdata!N382/MAX(workdata!$H382:$Y382)),0)*$H382</f>
        <v>1</v>
      </c>
      <c r="T382" s="217">
        <f>IFERROR(IF(workdata!O382&gt;=0.75*MAX(workdata!$H382:$Y382),1,workdata!O382/MAX(workdata!$H382:$Y382)),0)*$H382</f>
        <v>1</v>
      </c>
      <c r="U382" s="217">
        <f>IFERROR(IF(workdata!P382&gt;=0.75*MAX(workdata!$H382:$Y382),1,workdata!P382/MAX(workdata!$H382:$Y382)),0)*$H382</f>
        <v>1</v>
      </c>
      <c r="V382" s="217">
        <f>IFERROR(IF(workdata!Q382&gt;=0.75*MAX(workdata!$H382:$Y382),1,workdata!Q382/MAX(workdata!$H382:$Y382)),0)*$H382</f>
        <v>1</v>
      </c>
      <c r="W382" s="217">
        <f>IFERROR(IF(workdata!R382&gt;=0.75*MAX(workdata!$H382:$Y382),1,workdata!R382/MAX(workdata!$H382:$Y382)),0)*$H382</f>
        <v>1</v>
      </c>
      <c r="X382" s="217">
        <f>IFERROR(IF(workdata!S382&gt;=0.75*MAX(workdata!$H382:$Y382),1,workdata!S382/MAX(workdata!$H382:$Y382)),0)*$H382</f>
        <v>1</v>
      </c>
      <c r="Y382" s="217">
        <f>IFERROR(IF(workdata!T382&gt;=0.75*MAX(workdata!$H382:$Y382),1,workdata!T382/MAX(workdata!$H382:$Y382)),0)*$H382</f>
        <v>1</v>
      </c>
      <c r="Z382" s="217">
        <f>IFERROR(IF(workdata!U382&gt;=0.75*MAX(workdata!$H382:$Y382),1,workdata!U382/MAX(workdata!$H382:$Y382)),0)*$H382</f>
        <v>1</v>
      </c>
      <c r="AA382" s="217">
        <f>IFERROR(IF(workdata!V382&gt;=0.75*MAX(workdata!$H382:$Y382),1,workdata!V382/MAX(workdata!$H382:$Y382)),0)*$H382</f>
        <v>1</v>
      </c>
      <c r="AB382" s="217">
        <f>IFERROR(IF(workdata!W382&gt;=0.75*MAX(workdata!$H382:$Y382),1,workdata!W382/MAX(workdata!$H382:$Y382)),0)*$H382</f>
        <v>1</v>
      </c>
      <c r="AC382" s="217">
        <f>IFERROR(IF(workdata!X382&gt;=0.75*MAX(workdata!$H382:$Y382),1,workdata!X382/MAX(workdata!$H382:$Y382)),0)*$H382</f>
        <v>1</v>
      </c>
      <c r="AD382" s="217">
        <f>IFERROR(IF(workdata!Y382&gt;=0.75*MAX(workdata!$H382:$Y382),1,workdata!Y382/MAX(workdata!$H382:$Y382)),0)*$H382</f>
        <v>1</v>
      </c>
    </row>
    <row r="383" spans="1:30" x14ac:dyDescent="0.25">
      <c r="A383" s="1">
        <f>workdata!A383</f>
        <v>45489.75</v>
      </c>
      <c r="B383">
        <f t="shared" si="31"/>
        <v>2024</v>
      </c>
      <c r="C383">
        <f t="shared" si="32"/>
        <v>7</v>
      </c>
      <c r="D383">
        <f t="shared" si="30"/>
        <v>16</v>
      </c>
      <c r="E383">
        <v>1000</v>
      </c>
      <c r="F383">
        <v>49890</v>
      </c>
      <c r="G383">
        <f>workdata!B383</f>
        <v>40352</v>
      </c>
      <c r="H383">
        <f t="shared" si="33"/>
        <v>1</v>
      </c>
      <c r="I383" s="217">
        <f>IFERROR(workdata!B383*1000*AUX!H383/(AUX!K383*50000),0)</f>
        <v>0.8558111815679923</v>
      </c>
      <c r="J383" s="218">
        <f t="shared" si="34"/>
        <v>1</v>
      </c>
      <c r="K383" s="222">
        <f>AVERAGE(workdata!C383:F383)</f>
        <v>943.01174999999989</v>
      </c>
      <c r="L383" s="3">
        <f t="shared" si="35"/>
        <v>807.04000000000008</v>
      </c>
      <c r="M383" s="217">
        <f>IFERROR(IF(workdata!H383&gt;=0.75*MAX(workdata!$H383:$Y383),1,workdata!H383/MAX(workdata!$H383:$Y383)),0)*$H383</f>
        <v>1</v>
      </c>
      <c r="N383" s="217">
        <f>IFERROR(IF(workdata!I383&gt;=0.75*MAX(workdata!$H383:$Y383),1,workdata!I383/MAX(workdata!$H383:$Y383)),0)*$H383</f>
        <v>1</v>
      </c>
      <c r="O383" s="217">
        <f>IFERROR(IF(workdata!J383&gt;=0.75*MAX(workdata!$H383:$Y383),1,workdata!J383/MAX(workdata!$H383:$Y383)),0)*$H383</f>
        <v>1</v>
      </c>
      <c r="P383" s="217">
        <f>IFERROR(IF(workdata!K383&gt;=0.75*MAX(workdata!$H383:$Y383),1,workdata!K383/MAX(workdata!$H383:$Y383)),0)*$H383</f>
        <v>1</v>
      </c>
      <c r="Q383" s="217">
        <f>IFERROR(IF(workdata!L383&gt;=0.75*MAX(workdata!$H383:$Y383),1,workdata!L383/MAX(workdata!$H383:$Y383)),0)*$H383</f>
        <v>1</v>
      </c>
      <c r="R383" s="217">
        <f>IFERROR(IF(workdata!M383&gt;=0.75*MAX(workdata!$H383:$Y383),1,workdata!M383/MAX(workdata!$H383:$Y383)),0)*$H383</f>
        <v>1</v>
      </c>
      <c r="S383" s="217">
        <f>IFERROR(IF(workdata!N383&gt;=0.75*MAX(workdata!$H383:$Y383),1,workdata!N383/MAX(workdata!$H383:$Y383)),0)*$H383</f>
        <v>1</v>
      </c>
      <c r="T383" s="217">
        <f>IFERROR(IF(workdata!O383&gt;=0.75*MAX(workdata!$H383:$Y383),1,workdata!O383/MAX(workdata!$H383:$Y383)),0)*$H383</f>
        <v>1</v>
      </c>
      <c r="U383" s="217">
        <f>IFERROR(IF(workdata!P383&gt;=0.75*MAX(workdata!$H383:$Y383),1,workdata!P383/MAX(workdata!$H383:$Y383)),0)*$H383</f>
        <v>1</v>
      </c>
      <c r="V383" s="217">
        <f>IFERROR(IF(workdata!Q383&gt;=0.75*MAX(workdata!$H383:$Y383),1,workdata!Q383/MAX(workdata!$H383:$Y383)),0)*$H383</f>
        <v>1</v>
      </c>
      <c r="W383" s="217">
        <f>IFERROR(IF(workdata!R383&gt;=0.75*MAX(workdata!$H383:$Y383),1,workdata!R383/MAX(workdata!$H383:$Y383)),0)*$H383</f>
        <v>1</v>
      </c>
      <c r="X383" s="217">
        <f>IFERROR(IF(workdata!S383&gt;=0.75*MAX(workdata!$H383:$Y383),1,workdata!S383/MAX(workdata!$H383:$Y383)),0)*$H383</f>
        <v>1</v>
      </c>
      <c r="Y383" s="217">
        <f>IFERROR(IF(workdata!T383&gt;=0.75*MAX(workdata!$H383:$Y383),1,workdata!T383/MAX(workdata!$H383:$Y383)),0)*$H383</f>
        <v>1</v>
      </c>
      <c r="Z383" s="217">
        <f>IFERROR(IF(workdata!U383&gt;=0.75*MAX(workdata!$H383:$Y383),1,workdata!U383/MAX(workdata!$H383:$Y383)),0)*$H383</f>
        <v>1</v>
      </c>
      <c r="AA383" s="217">
        <f>IFERROR(IF(workdata!V383&gt;=0.75*MAX(workdata!$H383:$Y383),1,workdata!V383/MAX(workdata!$H383:$Y383)),0)*$H383</f>
        <v>1</v>
      </c>
      <c r="AB383" s="217">
        <f>IFERROR(IF(workdata!W383&gt;=0.75*MAX(workdata!$H383:$Y383),1,workdata!W383/MAX(workdata!$H383:$Y383)),0)*$H383</f>
        <v>1</v>
      </c>
      <c r="AC383" s="217">
        <f>IFERROR(IF(workdata!X383&gt;=0.75*MAX(workdata!$H383:$Y383),1,workdata!X383/MAX(workdata!$H383:$Y383)),0)*$H383</f>
        <v>1</v>
      </c>
      <c r="AD383" s="217">
        <f>IFERROR(IF(workdata!Y383&gt;=0.75*MAX(workdata!$H383:$Y383),1,workdata!Y383/MAX(workdata!$H383:$Y383)),0)*$H383</f>
        <v>1</v>
      </c>
    </row>
    <row r="384" spans="1:30" x14ac:dyDescent="0.25">
      <c r="A384" s="1">
        <f>workdata!A384</f>
        <v>45489.791666666664</v>
      </c>
      <c r="B384">
        <f t="shared" si="31"/>
        <v>2024</v>
      </c>
      <c r="C384">
        <f t="shared" si="32"/>
        <v>7</v>
      </c>
      <c r="D384">
        <f t="shared" si="30"/>
        <v>16</v>
      </c>
      <c r="E384">
        <v>1000</v>
      </c>
      <c r="F384">
        <v>49890</v>
      </c>
      <c r="G384">
        <f>workdata!B384</f>
        <v>34950</v>
      </c>
      <c r="H384">
        <f t="shared" si="33"/>
        <v>1</v>
      </c>
      <c r="I384" s="217">
        <f>IFERROR(workdata!B384*1000*AUX!H384/(AUX!K384*50000),0)</f>
        <v>0.82971101367183331</v>
      </c>
      <c r="J384" s="218">
        <f t="shared" si="34"/>
        <v>1</v>
      </c>
      <c r="K384" s="222">
        <f>AVERAGE(workdata!C384:F384)</f>
        <v>842.46199999999999</v>
      </c>
      <c r="L384" s="3">
        <f t="shared" si="35"/>
        <v>699</v>
      </c>
      <c r="M384" s="217">
        <f>IFERROR(IF(workdata!H384&gt;=0.75*MAX(workdata!$H384:$Y384),1,workdata!H384/MAX(workdata!$H384:$Y384)),0)*$H384</f>
        <v>1</v>
      </c>
      <c r="N384" s="217">
        <f>IFERROR(IF(workdata!I384&gt;=0.75*MAX(workdata!$H384:$Y384),1,workdata!I384/MAX(workdata!$H384:$Y384)),0)*$H384</f>
        <v>1</v>
      </c>
      <c r="O384" s="217">
        <f>IFERROR(IF(workdata!J384&gt;=0.75*MAX(workdata!$H384:$Y384),1,workdata!J384/MAX(workdata!$H384:$Y384)),0)*$H384</f>
        <v>1</v>
      </c>
      <c r="P384" s="217">
        <f>IFERROR(IF(workdata!K384&gt;=0.75*MAX(workdata!$H384:$Y384),1,workdata!K384/MAX(workdata!$H384:$Y384)),0)*$H384</f>
        <v>1</v>
      </c>
      <c r="Q384" s="217">
        <f>IFERROR(IF(workdata!L384&gt;=0.75*MAX(workdata!$H384:$Y384),1,workdata!L384/MAX(workdata!$H384:$Y384)),0)*$H384</f>
        <v>1</v>
      </c>
      <c r="R384" s="217">
        <f>IFERROR(IF(workdata!M384&gt;=0.75*MAX(workdata!$H384:$Y384),1,workdata!M384/MAX(workdata!$H384:$Y384)),0)*$H384</f>
        <v>1</v>
      </c>
      <c r="S384" s="217">
        <f>IFERROR(IF(workdata!N384&gt;=0.75*MAX(workdata!$H384:$Y384),1,workdata!N384/MAX(workdata!$H384:$Y384)),0)*$H384</f>
        <v>1</v>
      </c>
      <c r="T384" s="217">
        <f>IFERROR(IF(workdata!O384&gt;=0.75*MAX(workdata!$H384:$Y384),1,workdata!O384/MAX(workdata!$H384:$Y384)),0)*$H384</f>
        <v>1</v>
      </c>
      <c r="U384" s="217">
        <f>IFERROR(IF(workdata!P384&gt;=0.75*MAX(workdata!$H384:$Y384),1,workdata!P384/MAX(workdata!$H384:$Y384)),0)*$H384</f>
        <v>1</v>
      </c>
      <c r="V384" s="217">
        <f>IFERROR(IF(workdata!Q384&gt;=0.75*MAX(workdata!$H384:$Y384),1,workdata!Q384/MAX(workdata!$H384:$Y384)),0)*$H384</f>
        <v>1</v>
      </c>
      <c r="W384" s="217">
        <f>IFERROR(IF(workdata!R384&gt;=0.75*MAX(workdata!$H384:$Y384),1,workdata!R384/MAX(workdata!$H384:$Y384)),0)*$H384</f>
        <v>1</v>
      </c>
      <c r="X384" s="217">
        <f>IFERROR(IF(workdata!S384&gt;=0.75*MAX(workdata!$H384:$Y384),1,workdata!S384/MAX(workdata!$H384:$Y384)),0)*$H384</f>
        <v>1</v>
      </c>
      <c r="Y384" s="217">
        <f>IFERROR(IF(workdata!T384&gt;=0.75*MAX(workdata!$H384:$Y384),1,workdata!T384/MAX(workdata!$H384:$Y384)),0)*$H384</f>
        <v>1</v>
      </c>
      <c r="Z384" s="217">
        <f>IFERROR(IF(workdata!U384&gt;=0.75*MAX(workdata!$H384:$Y384),1,workdata!U384/MAX(workdata!$H384:$Y384)),0)*$H384</f>
        <v>1</v>
      </c>
      <c r="AA384" s="217">
        <f>IFERROR(IF(workdata!V384&gt;=0.75*MAX(workdata!$H384:$Y384),1,workdata!V384/MAX(workdata!$H384:$Y384)),0)*$H384</f>
        <v>1</v>
      </c>
      <c r="AB384" s="217">
        <f>IFERROR(IF(workdata!W384&gt;=0.75*MAX(workdata!$H384:$Y384),1,workdata!W384/MAX(workdata!$H384:$Y384)),0)*$H384</f>
        <v>1</v>
      </c>
      <c r="AC384" s="217">
        <f>IFERROR(IF(workdata!X384&gt;=0.75*MAX(workdata!$H384:$Y384),1,workdata!X384/MAX(workdata!$H384:$Y384)),0)*$H384</f>
        <v>1</v>
      </c>
      <c r="AD384" s="217">
        <f>IFERROR(IF(workdata!Y384&gt;=0.75*MAX(workdata!$H384:$Y384),1,workdata!Y384/MAX(workdata!$H384:$Y384)),0)*$H384</f>
        <v>1</v>
      </c>
    </row>
    <row r="385" spans="1:30" x14ac:dyDescent="0.25">
      <c r="A385" s="1">
        <f>workdata!A385</f>
        <v>45489.833333333336</v>
      </c>
      <c r="B385">
        <f t="shared" si="31"/>
        <v>2024</v>
      </c>
      <c r="C385">
        <f t="shared" si="32"/>
        <v>7</v>
      </c>
      <c r="D385">
        <f t="shared" si="30"/>
        <v>16</v>
      </c>
      <c r="E385">
        <v>1000</v>
      </c>
      <c r="F385">
        <v>49890</v>
      </c>
      <c r="G385">
        <f>workdata!B385</f>
        <v>14640</v>
      </c>
      <c r="H385">
        <f t="shared" si="33"/>
        <v>1</v>
      </c>
      <c r="I385" s="217">
        <f>IFERROR(workdata!B385*1000*AUX!H385/(AUX!K385*50000),0)</f>
        <v>0.65133790656482093</v>
      </c>
      <c r="J385" s="218">
        <f t="shared" si="34"/>
        <v>1</v>
      </c>
      <c r="K385" s="222">
        <f>AVERAGE(workdata!C385:F385)</f>
        <v>449.53625</v>
      </c>
      <c r="L385" s="3">
        <f t="shared" si="35"/>
        <v>292.79999999999995</v>
      </c>
      <c r="M385" s="217">
        <f>IFERROR(IF(workdata!H385&gt;=0.75*MAX(workdata!$H385:$Y385),1,workdata!H385/MAX(workdata!$H385:$Y385)),0)*$H385</f>
        <v>1</v>
      </c>
      <c r="N385" s="217">
        <f>IFERROR(IF(workdata!I385&gt;=0.75*MAX(workdata!$H385:$Y385),1,workdata!I385/MAX(workdata!$H385:$Y385)),0)*$H385</f>
        <v>1</v>
      </c>
      <c r="O385" s="217">
        <f>IFERROR(IF(workdata!J385&gt;=0.75*MAX(workdata!$H385:$Y385),1,workdata!J385/MAX(workdata!$H385:$Y385)),0)*$H385</f>
        <v>1</v>
      </c>
      <c r="P385" s="217">
        <f>IFERROR(IF(workdata!K385&gt;=0.75*MAX(workdata!$H385:$Y385),1,workdata!K385/MAX(workdata!$H385:$Y385)),0)*$H385</f>
        <v>1</v>
      </c>
      <c r="Q385" s="217">
        <f>IFERROR(IF(workdata!L385&gt;=0.75*MAX(workdata!$H385:$Y385),1,workdata!L385/MAX(workdata!$H385:$Y385)),0)*$H385</f>
        <v>1</v>
      </c>
      <c r="R385" s="217">
        <f>IFERROR(IF(workdata!M385&gt;=0.75*MAX(workdata!$H385:$Y385),1,workdata!M385/MAX(workdata!$H385:$Y385)),0)*$H385</f>
        <v>1</v>
      </c>
      <c r="S385" s="217">
        <f>IFERROR(IF(workdata!N385&gt;=0.75*MAX(workdata!$H385:$Y385),1,workdata!N385/MAX(workdata!$H385:$Y385)),0)*$H385</f>
        <v>1</v>
      </c>
      <c r="T385" s="217">
        <f>IFERROR(IF(workdata!O385&gt;=0.75*MAX(workdata!$H385:$Y385),1,workdata!O385/MAX(workdata!$H385:$Y385)),0)*$H385</f>
        <v>1</v>
      </c>
      <c r="U385" s="217">
        <f>IFERROR(IF(workdata!P385&gt;=0.75*MAX(workdata!$H385:$Y385),1,workdata!P385/MAX(workdata!$H385:$Y385)),0)*$H385</f>
        <v>1</v>
      </c>
      <c r="V385" s="217">
        <f>IFERROR(IF(workdata!Q385&gt;=0.75*MAX(workdata!$H385:$Y385),1,workdata!Q385/MAX(workdata!$H385:$Y385)),0)*$H385</f>
        <v>1</v>
      </c>
      <c r="W385" s="217">
        <f>IFERROR(IF(workdata!R385&gt;=0.75*MAX(workdata!$H385:$Y385),1,workdata!R385/MAX(workdata!$H385:$Y385)),0)*$H385</f>
        <v>1</v>
      </c>
      <c r="X385" s="217">
        <f>IFERROR(IF(workdata!S385&gt;=0.75*MAX(workdata!$H385:$Y385),1,workdata!S385/MAX(workdata!$H385:$Y385)),0)*$H385</f>
        <v>1</v>
      </c>
      <c r="Y385" s="217">
        <f>IFERROR(IF(workdata!T385&gt;=0.75*MAX(workdata!$H385:$Y385),1,workdata!T385/MAX(workdata!$H385:$Y385)),0)*$H385</f>
        <v>1</v>
      </c>
      <c r="Z385" s="217">
        <f>IFERROR(IF(workdata!U385&gt;=0.75*MAX(workdata!$H385:$Y385),1,workdata!U385/MAX(workdata!$H385:$Y385)),0)*$H385</f>
        <v>1</v>
      </c>
      <c r="AA385" s="217">
        <f>IFERROR(IF(workdata!V385&gt;=0.75*MAX(workdata!$H385:$Y385),1,workdata!V385/MAX(workdata!$H385:$Y385)),0)*$H385</f>
        <v>1</v>
      </c>
      <c r="AB385" s="217">
        <f>IFERROR(IF(workdata!W385&gt;=0.75*MAX(workdata!$H385:$Y385),1,workdata!W385/MAX(workdata!$H385:$Y385)),0)*$H385</f>
        <v>1</v>
      </c>
      <c r="AC385" s="217">
        <f>IFERROR(IF(workdata!X385&gt;=0.75*MAX(workdata!$H385:$Y385),1,workdata!X385/MAX(workdata!$H385:$Y385)),0)*$H385</f>
        <v>1</v>
      </c>
      <c r="AD385" s="217">
        <f>IFERROR(IF(workdata!Y385&gt;=0.75*MAX(workdata!$H385:$Y385),1,workdata!Y385/MAX(workdata!$H385:$Y385)),0)*$H385</f>
        <v>1</v>
      </c>
    </row>
    <row r="386" spans="1:30" x14ac:dyDescent="0.25">
      <c r="A386" s="1">
        <f>workdata!A386</f>
        <v>45489.875</v>
      </c>
      <c r="B386">
        <f t="shared" si="31"/>
        <v>2024</v>
      </c>
      <c r="C386">
        <f t="shared" si="32"/>
        <v>7</v>
      </c>
      <c r="D386">
        <f t="shared" si="30"/>
        <v>16</v>
      </c>
      <c r="E386">
        <v>1000</v>
      </c>
      <c r="F386">
        <v>49890</v>
      </c>
      <c r="G386">
        <f>workdata!B386</f>
        <v>1420</v>
      </c>
      <c r="H386">
        <f t="shared" si="33"/>
        <v>0</v>
      </c>
      <c r="I386" s="217">
        <f>IFERROR(workdata!B386*1000*AUX!H386/(AUX!K386*50000),0)</f>
        <v>0</v>
      </c>
      <c r="J386" s="218">
        <f t="shared" si="34"/>
        <v>0</v>
      </c>
      <c r="K386" s="222">
        <f>AVERAGE(workdata!C386:F386)</f>
        <v>48.949249999999999</v>
      </c>
      <c r="L386" s="3">
        <f t="shared" si="35"/>
        <v>0</v>
      </c>
      <c r="M386" s="217">
        <f>IFERROR(IF(workdata!H386&gt;=0.75*MAX(workdata!$H386:$Y386),1,workdata!H386/MAX(workdata!$H386:$Y386)),0)*$H386</f>
        <v>0</v>
      </c>
      <c r="N386" s="217">
        <f>IFERROR(IF(workdata!I386&gt;=0.75*MAX(workdata!$H386:$Y386),1,workdata!I386/MAX(workdata!$H386:$Y386)),0)*$H386</f>
        <v>0</v>
      </c>
      <c r="O386" s="217">
        <f>IFERROR(IF(workdata!J386&gt;=0.75*MAX(workdata!$H386:$Y386),1,workdata!J386/MAX(workdata!$H386:$Y386)),0)*$H386</f>
        <v>0</v>
      </c>
      <c r="P386" s="217">
        <f>IFERROR(IF(workdata!K386&gt;=0.75*MAX(workdata!$H386:$Y386),1,workdata!K386/MAX(workdata!$H386:$Y386)),0)*$H386</f>
        <v>0</v>
      </c>
      <c r="Q386" s="217">
        <f>IFERROR(IF(workdata!L386&gt;=0.75*MAX(workdata!$H386:$Y386),1,workdata!L386/MAX(workdata!$H386:$Y386)),0)*$H386</f>
        <v>0</v>
      </c>
      <c r="R386" s="217">
        <f>IFERROR(IF(workdata!M386&gt;=0.75*MAX(workdata!$H386:$Y386),1,workdata!M386/MAX(workdata!$H386:$Y386)),0)*$H386</f>
        <v>0</v>
      </c>
      <c r="S386" s="217">
        <f>IFERROR(IF(workdata!N386&gt;=0.75*MAX(workdata!$H386:$Y386),1,workdata!N386/MAX(workdata!$H386:$Y386)),0)*$H386</f>
        <v>0</v>
      </c>
      <c r="T386" s="217">
        <f>IFERROR(IF(workdata!O386&gt;=0.75*MAX(workdata!$H386:$Y386),1,workdata!O386/MAX(workdata!$H386:$Y386)),0)*$H386</f>
        <v>0</v>
      </c>
      <c r="U386" s="217">
        <f>IFERROR(IF(workdata!P386&gt;=0.75*MAX(workdata!$H386:$Y386),1,workdata!P386/MAX(workdata!$H386:$Y386)),0)*$H386</f>
        <v>0</v>
      </c>
      <c r="V386" s="217">
        <f>IFERROR(IF(workdata!Q386&gt;=0.75*MAX(workdata!$H386:$Y386),1,workdata!Q386/MAX(workdata!$H386:$Y386)),0)*$H386</f>
        <v>0</v>
      </c>
      <c r="W386" s="217">
        <f>IFERROR(IF(workdata!R386&gt;=0.75*MAX(workdata!$H386:$Y386),1,workdata!R386/MAX(workdata!$H386:$Y386)),0)*$H386</f>
        <v>0</v>
      </c>
      <c r="X386" s="217">
        <f>IFERROR(IF(workdata!S386&gt;=0.75*MAX(workdata!$H386:$Y386),1,workdata!S386/MAX(workdata!$H386:$Y386)),0)*$H386</f>
        <v>0</v>
      </c>
      <c r="Y386" s="217">
        <f>IFERROR(IF(workdata!T386&gt;=0.75*MAX(workdata!$H386:$Y386),1,workdata!T386/MAX(workdata!$H386:$Y386)),0)*$H386</f>
        <v>0</v>
      </c>
      <c r="Z386" s="217">
        <f>IFERROR(IF(workdata!U386&gt;=0.75*MAX(workdata!$H386:$Y386),1,workdata!U386/MAX(workdata!$H386:$Y386)),0)*$H386</f>
        <v>0</v>
      </c>
      <c r="AA386" s="217">
        <f>IFERROR(IF(workdata!V386&gt;=0.75*MAX(workdata!$H386:$Y386),1,workdata!V386/MAX(workdata!$H386:$Y386)),0)*$H386</f>
        <v>0</v>
      </c>
      <c r="AB386" s="217">
        <f>IFERROR(IF(workdata!W386&gt;=0.75*MAX(workdata!$H386:$Y386),1,workdata!W386/MAX(workdata!$H386:$Y386)),0)*$H386</f>
        <v>0</v>
      </c>
      <c r="AC386" s="217">
        <f>IFERROR(IF(workdata!X386&gt;=0.75*MAX(workdata!$H386:$Y386),1,workdata!X386/MAX(workdata!$H386:$Y386)),0)*$H386</f>
        <v>0</v>
      </c>
      <c r="AD386" s="217">
        <f>IFERROR(IF(workdata!Y386&gt;=0.75*MAX(workdata!$H386:$Y386),1,workdata!Y386/MAX(workdata!$H386:$Y386)),0)*$H386</f>
        <v>0</v>
      </c>
    </row>
    <row r="387" spans="1:30" x14ac:dyDescent="0.25">
      <c r="A387" s="1">
        <f>workdata!A387</f>
        <v>45489.916666666664</v>
      </c>
      <c r="B387">
        <f t="shared" si="31"/>
        <v>2024</v>
      </c>
      <c r="C387">
        <f t="shared" si="32"/>
        <v>7</v>
      </c>
      <c r="D387">
        <f t="shared" si="30"/>
        <v>16</v>
      </c>
      <c r="E387">
        <v>1000</v>
      </c>
      <c r="F387">
        <v>49890</v>
      </c>
      <c r="G387">
        <f>workdata!B387</f>
        <v>0</v>
      </c>
      <c r="H387">
        <f t="shared" si="33"/>
        <v>0</v>
      </c>
      <c r="I387" s="217">
        <f>IFERROR(workdata!B387*1000*AUX!H387/(AUX!K387*50000),0)</f>
        <v>0</v>
      </c>
      <c r="J387" s="218">
        <f t="shared" si="34"/>
        <v>0</v>
      </c>
      <c r="K387" s="222">
        <f>AVERAGE(workdata!C387:F387)</f>
        <v>0</v>
      </c>
      <c r="L387" s="3">
        <f t="shared" si="35"/>
        <v>0</v>
      </c>
      <c r="M387" s="217">
        <f>IFERROR(IF(workdata!H387&gt;=0.75*MAX(workdata!$H387:$Y387),1,workdata!H387/MAX(workdata!$H387:$Y387)),0)*$H387</f>
        <v>0</v>
      </c>
      <c r="N387" s="217">
        <f>IFERROR(IF(workdata!I387&gt;=0.75*MAX(workdata!$H387:$Y387),1,workdata!I387/MAX(workdata!$H387:$Y387)),0)*$H387</f>
        <v>0</v>
      </c>
      <c r="O387" s="217">
        <f>IFERROR(IF(workdata!J387&gt;=0.75*MAX(workdata!$H387:$Y387),1,workdata!J387/MAX(workdata!$H387:$Y387)),0)*$H387</f>
        <v>0</v>
      </c>
      <c r="P387" s="217">
        <f>IFERROR(IF(workdata!K387&gt;=0.75*MAX(workdata!$H387:$Y387),1,workdata!K387/MAX(workdata!$H387:$Y387)),0)*$H387</f>
        <v>0</v>
      </c>
      <c r="Q387" s="217">
        <f>IFERROR(IF(workdata!L387&gt;=0.75*MAX(workdata!$H387:$Y387),1,workdata!L387/MAX(workdata!$H387:$Y387)),0)*$H387</f>
        <v>0</v>
      </c>
      <c r="R387" s="217">
        <f>IFERROR(IF(workdata!M387&gt;=0.75*MAX(workdata!$H387:$Y387),1,workdata!M387/MAX(workdata!$H387:$Y387)),0)*$H387</f>
        <v>0</v>
      </c>
      <c r="S387" s="217">
        <f>IFERROR(IF(workdata!N387&gt;=0.75*MAX(workdata!$H387:$Y387),1,workdata!N387/MAX(workdata!$H387:$Y387)),0)*$H387</f>
        <v>0</v>
      </c>
      <c r="T387" s="217">
        <f>IFERROR(IF(workdata!O387&gt;=0.75*MAX(workdata!$H387:$Y387),1,workdata!O387/MAX(workdata!$H387:$Y387)),0)*$H387</f>
        <v>0</v>
      </c>
      <c r="U387" s="217">
        <f>IFERROR(IF(workdata!P387&gt;=0.75*MAX(workdata!$H387:$Y387),1,workdata!P387/MAX(workdata!$H387:$Y387)),0)*$H387</f>
        <v>0</v>
      </c>
      <c r="V387" s="217">
        <f>IFERROR(IF(workdata!Q387&gt;=0.75*MAX(workdata!$H387:$Y387),1,workdata!Q387/MAX(workdata!$H387:$Y387)),0)*$H387</f>
        <v>0</v>
      </c>
      <c r="W387" s="217">
        <f>IFERROR(IF(workdata!R387&gt;=0.75*MAX(workdata!$H387:$Y387),1,workdata!R387/MAX(workdata!$H387:$Y387)),0)*$H387</f>
        <v>0</v>
      </c>
      <c r="X387" s="217">
        <f>IFERROR(IF(workdata!S387&gt;=0.75*MAX(workdata!$H387:$Y387),1,workdata!S387/MAX(workdata!$H387:$Y387)),0)*$H387</f>
        <v>0</v>
      </c>
      <c r="Y387" s="217">
        <f>IFERROR(IF(workdata!T387&gt;=0.75*MAX(workdata!$H387:$Y387),1,workdata!T387/MAX(workdata!$H387:$Y387)),0)*$H387</f>
        <v>0</v>
      </c>
      <c r="Z387" s="217">
        <f>IFERROR(IF(workdata!U387&gt;=0.75*MAX(workdata!$H387:$Y387),1,workdata!U387/MAX(workdata!$H387:$Y387)),0)*$H387</f>
        <v>0</v>
      </c>
      <c r="AA387" s="217">
        <f>IFERROR(IF(workdata!V387&gt;=0.75*MAX(workdata!$H387:$Y387),1,workdata!V387/MAX(workdata!$H387:$Y387)),0)*$H387</f>
        <v>0</v>
      </c>
      <c r="AB387" s="217">
        <f>IFERROR(IF(workdata!W387&gt;=0.75*MAX(workdata!$H387:$Y387),1,workdata!W387/MAX(workdata!$H387:$Y387)),0)*$H387</f>
        <v>0</v>
      </c>
      <c r="AC387" s="217">
        <f>IFERROR(IF(workdata!X387&gt;=0.75*MAX(workdata!$H387:$Y387),1,workdata!X387/MAX(workdata!$H387:$Y387)),0)*$H387</f>
        <v>0</v>
      </c>
      <c r="AD387" s="217">
        <f>IFERROR(IF(workdata!Y387&gt;=0.75*MAX(workdata!$H387:$Y387),1,workdata!Y387/MAX(workdata!$H387:$Y387)),0)*$H387</f>
        <v>0</v>
      </c>
    </row>
    <row r="388" spans="1:30" x14ac:dyDescent="0.25">
      <c r="A388" s="1">
        <f>workdata!A388</f>
        <v>45489.958333333336</v>
      </c>
      <c r="B388">
        <f t="shared" si="31"/>
        <v>2024</v>
      </c>
      <c r="C388">
        <f t="shared" si="32"/>
        <v>7</v>
      </c>
      <c r="D388">
        <f t="shared" si="30"/>
        <v>16</v>
      </c>
      <c r="E388">
        <v>1000</v>
      </c>
      <c r="F388">
        <v>49890</v>
      </c>
      <c r="G388">
        <f>workdata!B388</f>
        <v>0</v>
      </c>
      <c r="H388">
        <f t="shared" si="33"/>
        <v>0</v>
      </c>
      <c r="I388" s="217">
        <f>IFERROR(workdata!B388*1000*AUX!H388/(AUX!K388*50000),0)</f>
        <v>0</v>
      </c>
      <c r="J388" s="218">
        <f t="shared" si="34"/>
        <v>0</v>
      </c>
      <c r="K388" s="222">
        <f>AVERAGE(workdata!C388:F388)</f>
        <v>0</v>
      </c>
      <c r="L388" s="3">
        <f t="shared" si="35"/>
        <v>0</v>
      </c>
      <c r="M388" s="217">
        <f>IFERROR(IF(workdata!H388&gt;=0.75*MAX(workdata!$H388:$Y388),1,workdata!H388/MAX(workdata!$H388:$Y388)),0)*$H388</f>
        <v>0</v>
      </c>
      <c r="N388" s="217">
        <f>IFERROR(IF(workdata!I388&gt;=0.75*MAX(workdata!$H388:$Y388),1,workdata!I388/MAX(workdata!$H388:$Y388)),0)*$H388</f>
        <v>0</v>
      </c>
      <c r="O388" s="217">
        <f>IFERROR(IF(workdata!J388&gt;=0.75*MAX(workdata!$H388:$Y388),1,workdata!J388/MAX(workdata!$H388:$Y388)),0)*$H388</f>
        <v>0</v>
      </c>
      <c r="P388" s="217">
        <f>IFERROR(IF(workdata!K388&gt;=0.75*MAX(workdata!$H388:$Y388),1,workdata!K388/MAX(workdata!$H388:$Y388)),0)*$H388</f>
        <v>0</v>
      </c>
      <c r="Q388" s="217">
        <f>IFERROR(IF(workdata!L388&gt;=0.75*MAX(workdata!$H388:$Y388),1,workdata!L388/MAX(workdata!$H388:$Y388)),0)*$H388</f>
        <v>0</v>
      </c>
      <c r="R388" s="217">
        <f>IFERROR(IF(workdata!M388&gt;=0.75*MAX(workdata!$H388:$Y388),1,workdata!M388/MAX(workdata!$H388:$Y388)),0)*$H388</f>
        <v>0</v>
      </c>
      <c r="S388" s="217">
        <f>IFERROR(IF(workdata!N388&gt;=0.75*MAX(workdata!$H388:$Y388),1,workdata!N388/MAX(workdata!$H388:$Y388)),0)*$H388</f>
        <v>0</v>
      </c>
      <c r="T388" s="217">
        <f>IFERROR(IF(workdata!O388&gt;=0.75*MAX(workdata!$H388:$Y388),1,workdata!O388/MAX(workdata!$H388:$Y388)),0)*$H388</f>
        <v>0</v>
      </c>
      <c r="U388" s="217">
        <f>IFERROR(IF(workdata!P388&gt;=0.75*MAX(workdata!$H388:$Y388),1,workdata!P388/MAX(workdata!$H388:$Y388)),0)*$H388</f>
        <v>0</v>
      </c>
      <c r="V388" s="217">
        <f>IFERROR(IF(workdata!Q388&gt;=0.75*MAX(workdata!$H388:$Y388),1,workdata!Q388/MAX(workdata!$H388:$Y388)),0)*$H388</f>
        <v>0</v>
      </c>
      <c r="W388" s="217">
        <f>IFERROR(IF(workdata!R388&gt;=0.75*MAX(workdata!$H388:$Y388),1,workdata!R388/MAX(workdata!$H388:$Y388)),0)*$H388</f>
        <v>0</v>
      </c>
      <c r="X388" s="217">
        <f>IFERROR(IF(workdata!S388&gt;=0.75*MAX(workdata!$H388:$Y388),1,workdata!S388/MAX(workdata!$H388:$Y388)),0)*$H388</f>
        <v>0</v>
      </c>
      <c r="Y388" s="217">
        <f>IFERROR(IF(workdata!T388&gt;=0.75*MAX(workdata!$H388:$Y388),1,workdata!T388/MAX(workdata!$H388:$Y388)),0)*$H388</f>
        <v>0</v>
      </c>
      <c r="Z388" s="217">
        <f>IFERROR(IF(workdata!U388&gt;=0.75*MAX(workdata!$H388:$Y388),1,workdata!U388/MAX(workdata!$H388:$Y388)),0)*$H388</f>
        <v>0</v>
      </c>
      <c r="AA388" s="217">
        <f>IFERROR(IF(workdata!V388&gt;=0.75*MAX(workdata!$H388:$Y388),1,workdata!V388/MAX(workdata!$H388:$Y388)),0)*$H388</f>
        <v>0</v>
      </c>
      <c r="AB388" s="217">
        <f>IFERROR(IF(workdata!W388&gt;=0.75*MAX(workdata!$H388:$Y388),1,workdata!W388/MAX(workdata!$H388:$Y388)),0)*$H388</f>
        <v>0</v>
      </c>
      <c r="AC388" s="217">
        <f>IFERROR(IF(workdata!X388&gt;=0.75*MAX(workdata!$H388:$Y388),1,workdata!X388/MAX(workdata!$H388:$Y388)),0)*$H388</f>
        <v>0</v>
      </c>
      <c r="AD388" s="217">
        <f>IFERROR(IF(workdata!Y388&gt;=0.75*MAX(workdata!$H388:$Y388),1,workdata!Y388/MAX(workdata!$H388:$Y388)),0)*$H388</f>
        <v>0</v>
      </c>
    </row>
    <row r="389" spans="1:30" x14ac:dyDescent="0.25">
      <c r="A389" s="1">
        <f>workdata!A389</f>
        <v>45490</v>
      </c>
      <c r="B389">
        <f t="shared" si="31"/>
        <v>2024</v>
      </c>
      <c r="C389">
        <f t="shared" si="32"/>
        <v>7</v>
      </c>
      <c r="D389">
        <f t="shared" ref="D389:D452" si="36">DAY(A389)</f>
        <v>17</v>
      </c>
      <c r="E389">
        <v>1000</v>
      </c>
      <c r="F389">
        <v>49890</v>
      </c>
      <c r="G389">
        <f>workdata!B389</f>
        <v>0</v>
      </c>
      <c r="H389">
        <f t="shared" si="33"/>
        <v>0</v>
      </c>
      <c r="I389" s="217">
        <f>IFERROR(workdata!B389*1000*AUX!H389/(AUX!K389*50000),0)</f>
        <v>0</v>
      </c>
      <c r="J389" s="218">
        <f t="shared" si="34"/>
        <v>0</v>
      </c>
      <c r="K389" s="222">
        <f>AVERAGE(workdata!C389:F389)</f>
        <v>0</v>
      </c>
      <c r="L389" s="3">
        <f t="shared" si="35"/>
        <v>0</v>
      </c>
      <c r="M389" s="217">
        <f>IFERROR(IF(workdata!H389&gt;=0.75*MAX(workdata!$H389:$Y389),1,workdata!H389/MAX(workdata!$H389:$Y389)),0)*$H389</f>
        <v>0</v>
      </c>
      <c r="N389" s="217">
        <f>IFERROR(IF(workdata!I389&gt;=0.75*MAX(workdata!$H389:$Y389),1,workdata!I389/MAX(workdata!$H389:$Y389)),0)*$H389</f>
        <v>0</v>
      </c>
      <c r="O389" s="217">
        <f>IFERROR(IF(workdata!J389&gt;=0.75*MAX(workdata!$H389:$Y389),1,workdata!J389/MAX(workdata!$H389:$Y389)),0)*$H389</f>
        <v>0</v>
      </c>
      <c r="P389" s="217">
        <f>IFERROR(IF(workdata!K389&gt;=0.75*MAX(workdata!$H389:$Y389),1,workdata!K389/MAX(workdata!$H389:$Y389)),0)*$H389</f>
        <v>0</v>
      </c>
      <c r="Q389" s="217">
        <f>IFERROR(IF(workdata!L389&gt;=0.75*MAX(workdata!$H389:$Y389),1,workdata!L389/MAX(workdata!$H389:$Y389)),0)*$H389</f>
        <v>0</v>
      </c>
      <c r="R389" s="217">
        <f>IFERROR(IF(workdata!M389&gt;=0.75*MAX(workdata!$H389:$Y389),1,workdata!M389/MAX(workdata!$H389:$Y389)),0)*$H389</f>
        <v>0</v>
      </c>
      <c r="S389" s="217">
        <f>IFERROR(IF(workdata!N389&gt;=0.75*MAX(workdata!$H389:$Y389),1,workdata!N389/MAX(workdata!$H389:$Y389)),0)*$H389</f>
        <v>0</v>
      </c>
      <c r="T389" s="217">
        <f>IFERROR(IF(workdata!O389&gt;=0.75*MAX(workdata!$H389:$Y389),1,workdata!O389/MAX(workdata!$H389:$Y389)),0)*$H389</f>
        <v>0</v>
      </c>
      <c r="U389" s="217">
        <f>IFERROR(IF(workdata!P389&gt;=0.75*MAX(workdata!$H389:$Y389),1,workdata!P389/MAX(workdata!$H389:$Y389)),0)*$H389</f>
        <v>0</v>
      </c>
      <c r="V389" s="217">
        <f>IFERROR(IF(workdata!Q389&gt;=0.75*MAX(workdata!$H389:$Y389),1,workdata!Q389/MAX(workdata!$H389:$Y389)),0)*$H389</f>
        <v>0</v>
      </c>
      <c r="W389" s="217">
        <f>IFERROR(IF(workdata!R389&gt;=0.75*MAX(workdata!$H389:$Y389),1,workdata!R389/MAX(workdata!$H389:$Y389)),0)*$H389</f>
        <v>0</v>
      </c>
      <c r="X389" s="217">
        <f>IFERROR(IF(workdata!S389&gt;=0.75*MAX(workdata!$H389:$Y389),1,workdata!S389/MAX(workdata!$H389:$Y389)),0)*$H389</f>
        <v>0</v>
      </c>
      <c r="Y389" s="217">
        <f>IFERROR(IF(workdata!T389&gt;=0.75*MAX(workdata!$H389:$Y389),1,workdata!T389/MAX(workdata!$H389:$Y389)),0)*$H389</f>
        <v>0</v>
      </c>
      <c r="Z389" s="217">
        <f>IFERROR(IF(workdata!U389&gt;=0.75*MAX(workdata!$H389:$Y389),1,workdata!U389/MAX(workdata!$H389:$Y389)),0)*$H389</f>
        <v>0</v>
      </c>
      <c r="AA389" s="217">
        <f>IFERROR(IF(workdata!V389&gt;=0.75*MAX(workdata!$H389:$Y389),1,workdata!V389/MAX(workdata!$H389:$Y389)),0)*$H389</f>
        <v>0</v>
      </c>
      <c r="AB389" s="217">
        <f>IFERROR(IF(workdata!W389&gt;=0.75*MAX(workdata!$H389:$Y389),1,workdata!W389/MAX(workdata!$H389:$Y389)),0)*$H389</f>
        <v>0</v>
      </c>
      <c r="AC389" s="217">
        <f>IFERROR(IF(workdata!X389&gt;=0.75*MAX(workdata!$H389:$Y389),1,workdata!X389/MAX(workdata!$H389:$Y389)),0)*$H389</f>
        <v>0</v>
      </c>
      <c r="AD389" s="217">
        <f>IFERROR(IF(workdata!Y389&gt;=0.75*MAX(workdata!$H389:$Y389),1,workdata!Y389/MAX(workdata!$H389:$Y389)),0)*$H389</f>
        <v>0</v>
      </c>
    </row>
    <row r="390" spans="1:30" x14ac:dyDescent="0.25">
      <c r="A390" s="1">
        <f>workdata!A390</f>
        <v>45490.041666666664</v>
      </c>
      <c r="B390">
        <f t="shared" ref="B390:B453" si="37">YEAR(A390)</f>
        <v>2024</v>
      </c>
      <c r="C390">
        <f t="shared" ref="C390:C453" si="38">MONTH(A390)</f>
        <v>7</v>
      </c>
      <c r="D390">
        <f t="shared" si="36"/>
        <v>17</v>
      </c>
      <c r="E390">
        <v>1000</v>
      </c>
      <c r="F390">
        <v>49890</v>
      </c>
      <c r="G390">
        <f>workdata!B390</f>
        <v>0</v>
      </c>
      <c r="H390">
        <f t="shared" ref="H390:H453" si="39">IF(K390&gt;=100,1,0)</f>
        <v>0</v>
      </c>
      <c r="I390" s="217">
        <f>IFERROR(workdata!B390*1000*AUX!H390/(AUX!K390*50000),0)</f>
        <v>0</v>
      </c>
      <c r="J390" s="218">
        <f t="shared" ref="J390:J453" si="40">AVERAGE(M390:AD390)</f>
        <v>0</v>
      </c>
      <c r="K390" s="222">
        <f>AVERAGE(workdata!C390:F390)</f>
        <v>0</v>
      </c>
      <c r="L390" s="3">
        <f t="shared" ref="L390:L453" si="41">I390*K390</f>
        <v>0</v>
      </c>
      <c r="M390" s="217">
        <f>IFERROR(IF(workdata!H390&gt;=0.75*MAX(workdata!$H390:$Y390),1,workdata!H390/MAX(workdata!$H390:$Y390)),0)*$H390</f>
        <v>0</v>
      </c>
      <c r="N390" s="217">
        <f>IFERROR(IF(workdata!I390&gt;=0.75*MAX(workdata!$H390:$Y390),1,workdata!I390/MAX(workdata!$H390:$Y390)),0)*$H390</f>
        <v>0</v>
      </c>
      <c r="O390" s="217">
        <f>IFERROR(IF(workdata!J390&gt;=0.75*MAX(workdata!$H390:$Y390),1,workdata!J390/MAX(workdata!$H390:$Y390)),0)*$H390</f>
        <v>0</v>
      </c>
      <c r="P390" s="217">
        <f>IFERROR(IF(workdata!K390&gt;=0.75*MAX(workdata!$H390:$Y390),1,workdata!K390/MAX(workdata!$H390:$Y390)),0)*$H390</f>
        <v>0</v>
      </c>
      <c r="Q390" s="217">
        <f>IFERROR(IF(workdata!L390&gt;=0.75*MAX(workdata!$H390:$Y390),1,workdata!L390/MAX(workdata!$H390:$Y390)),0)*$H390</f>
        <v>0</v>
      </c>
      <c r="R390" s="217">
        <f>IFERROR(IF(workdata!M390&gt;=0.75*MAX(workdata!$H390:$Y390),1,workdata!M390/MAX(workdata!$H390:$Y390)),0)*$H390</f>
        <v>0</v>
      </c>
      <c r="S390" s="217">
        <f>IFERROR(IF(workdata!N390&gt;=0.75*MAX(workdata!$H390:$Y390),1,workdata!N390/MAX(workdata!$H390:$Y390)),0)*$H390</f>
        <v>0</v>
      </c>
      <c r="T390" s="217">
        <f>IFERROR(IF(workdata!O390&gt;=0.75*MAX(workdata!$H390:$Y390),1,workdata!O390/MAX(workdata!$H390:$Y390)),0)*$H390</f>
        <v>0</v>
      </c>
      <c r="U390" s="217">
        <f>IFERROR(IF(workdata!P390&gt;=0.75*MAX(workdata!$H390:$Y390),1,workdata!P390/MAX(workdata!$H390:$Y390)),0)*$H390</f>
        <v>0</v>
      </c>
      <c r="V390" s="217">
        <f>IFERROR(IF(workdata!Q390&gt;=0.75*MAX(workdata!$H390:$Y390),1,workdata!Q390/MAX(workdata!$H390:$Y390)),0)*$H390</f>
        <v>0</v>
      </c>
      <c r="W390" s="217">
        <f>IFERROR(IF(workdata!R390&gt;=0.75*MAX(workdata!$H390:$Y390),1,workdata!R390/MAX(workdata!$H390:$Y390)),0)*$H390</f>
        <v>0</v>
      </c>
      <c r="X390" s="217">
        <f>IFERROR(IF(workdata!S390&gt;=0.75*MAX(workdata!$H390:$Y390),1,workdata!S390/MAX(workdata!$H390:$Y390)),0)*$H390</f>
        <v>0</v>
      </c>
      <c r="Y390" s="217">
        <f>IFERROR(IF(workdata!T390&gt;=0.75*MAX(workdata!$H390:$Y390),1,workdata!T390/MAX(workdata!$H390:$Y390)),0)*$H390</f>
        <v>0</v>
      </c>
      <c r="Z390" s="217">
        <f>IFERROR(IF(workdata!U390&gt;=0.75*MAX(workdata!$H390:$Y390),1,workdata!U390/MAX(workdata!$H390:$Y390)),0)*$H390</f>
        <v>0</v>
      </c>
      <c r="AA390" s="217">
        <f>IFERROR(IF(workdata!V390&gt;=0.75*MAX(workdata!$H390:$Y390),1,workdata!V390/MAX(workdata!$H390:$Y390)),0)*$H390</f>
        <v>0</v>
      </c>
      <c r="AB390" s="217">
        <f>IFERROR(IF(workdata!W390&gt;=0.75*MAX(workdata!$H390:$Y390),1,workdata!W390/MAX(workdata!$H390:$Y390)),0)*$H390</f>
        <v>0</v>
      </c>
      <c r="AC390" s="217">
        <f>IFERROR(IF(workdata!X390&gt;=0.75*MAX(workdata!$H390:$Y390),1,workdata!X390/MAX(workdata!$H390:$Y390)),0)*$H390</f>
        <v>0</v>
      </c>
      <c r="AD390" s="217">
        <f>IFERROR(IF(workdata!Y390&gt;=0.75*MAX(workdata!$H390:$Y390),1,workdata!Y390/MAX(workdata!$H390:$Y390)),0)*$H390</f>
        <v>0</v>
      </c>
    </row>
    <row r="391" spans="1:30" x14ac:dyDescent="0.25">
      <c r="A391" s="1">
        <f>workdata!A391</f>
        <v>45490.083333333336</v>
      </c>
      <c r="B391">
        <f t="shared" si="37"/>
        <v>2024</v>
      </c>
      <c r="C391">
        <f t="shared" si="38"/>
        <v>7</v>
      </c>
      <c r="D391">
        <f t="shared" si="36"/>
        <v>17</v>
      </c>
      <c r="E391">
        <v>1000</v>
      </c>
      <c r="F391">
        <v>49890</v>
      </c>
      <c r="G391">
        <f>workdata!B391</f>
        <v>0</v>
      </c>
      <c r="H391">
        <f t="shared" si="39"/>
        <v>0</v>
      </c>
      <c r="I391" s="217">
        <f>IFERROR(workdata!B391*1000*AUX!H391/(AUX!K391*50000),0)</f>
        <v>0</v>
      </c>
      <c r="J391" s="218">
        <f t="shared" si="40"/>
        <v>0</v>
      </c>
      <c r="K391" s="222">
        <f>AVERAGE(workdata!C391:F391)</f>
        <v>0</v>
      </c>
      <c r="L391" s="3">
        <f t="shared" si="41"/>
        <v>0</v>
      </c>
      <c r="M391" s="217">
        <f>IFERROR(IF(workdata!H391&gt;=0.75*MAX(workdata!$H391:$Y391),1,workdata!H391/MAX(workdata!$H391:$Y391)),0)*$H391</f>
        <v>0</v>
      </c>
      <c r="N391" s="217">
        <f>IFERROR(IF(workdata!I391&gt;=0.75*MAX(workdata!$H391:$Y391),1,workdata!I391/MAX(workdata!$H391:$Y391)),0)*$H391</f>
        <v>0</v>
      </c>
      <c r="O391" s="217">
        <f>IFERROR(IF(workdata!J391&gt;=0.75*MAX(workdata!$H391:$Y391),1,workdata!J391/MAX(workdata!$H391:$Y391)),0)*$H391</f>
        <v>0</v>
      </c>
      <c r="P391" s="217">
        <f>IFERROR(IF(workdata!K391&gt;=0.75*MAX(workdata!$H391:$Y391),1,workdata!K391/MAX(workdata!$H391:$Y391)),0)*$H391</f>
        <v>0</v>
      </c>
      <c r="Q391" s="217">
        <f>IFERROR(IF(workdata!L391&gt;=0.75*MAX(workdata!$H391:$Y391),1,workdata!L391/MAX(workdata!$H391:$Y391)),0)*$H391</f>
        <v>0</v>
      </c>
      <c r="R391" s="217">
        <f>IFERROR(IF(workdata!M391&gt;=0.75*MAX(workdata!$H391:$Y391),1,workdata!M391/MAX(workdata!$H391:$Y391)),0)*$H391</f>
        <v>0</v>
      </c>
      <c r="S391" s="217">
        <f>IFERROR(IF(workdata!N391&gt;=0.75*MAX(workdata!$H391:$Y391),1,workdata!N391/MAX(workdata!$H391:$Y391)),0)*$H391</f>
        <v>0</v>
      </c>
      <c r="T391" s="217">
        <f>IFERROR(IF(workdata!O391&gt;=0.75*MAX(workdata!$H391:$Y391),1,workdata!O391/MAX(workdata!$H391:$Y391)),0)*$H391</f>
        <v>0</v>
      </c>
      <c r="U391" s="217">
        <f>IFERROR(IF(workdata!P391&gt;=0.75*MAX(workdata!$H391:$Y391),1,workdata!P391/MAX(workdata!$H391:$Y391)),0)*$H391</f>
        <v>0</v>
      </c>
      <c r="V391" s="217">
        <f>IFERROR(IF(workdata!Q391&gt;=0.75*MAX(workdata!$H391:$Y391),1,workdata!Q391/MAX(workdata!$H391:$Y391)),0)*$H391</f>
        <v>0</v>
      </c>
      <c r="W391" s="217">
        <f>IFERROR(IF(workdata!R391&gt;=0.75*MAX(workdata!$H391:$Y391),1,workdata!R391/MAX(workdata!$H391:$Y391)),0)*$H391</f>
        <v>0</v>
      </c>
      <c r="X391" s="217">
        <f>IFERROR(IF(workdata!S391&gt;=0.75*MAX(workdata!$H391:$Y391),1,workdata!S391/MAX(workdata!$H391:$Y391)),0)*$H391</f>
        <v>0</v>
      </c>
      <c r="Y391" s="217">
        <f>IFERROR(IF(workdata!T391&gt;=0.75*MAX(workdata!$H391:$Y391),1,workdata!T391/MAX(workdata!$H391:$Y391)),0)*$H391</f>
        <v>0</v>
      </c>
      <c r="Z391" s="217">
        <f>IFERROR(IF(workdata!U391&gt;=0.75*MAX(workdata!$H391:$Y391),1,workdata!U391/MAX(workdata!$H391:$Y391)),0)*$H391</f>
        <v>0</v>
      </c>
      <c r="AA391" s="217">
        <f>IFERROR(IF(workdata!V391&gt;=0.75*MAX(workdata!$H391:$Y391),1,workdata!V391/MAX(workdata!$H391:$Y391)),0)*$H391</f>
        <v>0</v>
      </c>
      <c r="AB391" s="217">
        <f>IFERROR(IF(workdata!W391&gt;=0.75*MAX(workdata!$H391:$Y391),1,workdata!W391/MAX(workdata!$H391:$Y391)),0)*$H391</f>
        <v>0</v>
      </c>
      <c r="AC391" s="217">
        <f>IFERROR(IF(workdata!X391&gt;=0.75*MAX(workdata!$H391:$Y391),1,workdata!X391/MAX(workdata!$H391:$Y391)),0)*$H391</f>
        <v>0</v>
      </c>
      <c r="AD391" s="217">
        <f>IFERROR(IF(workdata!Y391&gt;=0.75*MAX(workdata!$H391:$Y391),1,workdata!Y391/MAX(workdata!$H391:$Y391)),0)*$H391</f>
        <v>0</v>
      </c>
    </row>
    <row r="392" spans="1:30" x14ac:dyDescent="0.25">
      <c r="A392" s="1">
        <f>workdata!A392</f>
        <v>45490.125</v>
      </c>
      <c r="B392">
        <f t="shared" si="37"/>
        <v>2024</v>
      </c>
      <c r="C392">
        <f t="shared" si="38"/>
        <v>7</v>
      </c>
      <c r="D392">
        <f t="shared" si="36"/>
        <v>17</v>
      </c>
      <c r="E392">
        <v>1000</v>
      </c>
      <c r="F392">
        <v>49890</v>
      </c>
      <c r="G392">
        <f>workdata!B392</f>
        <v>0</v>
      </c>
      <c r="H392">
        <f t="shared" si="39"/>
        <v>0</v>
      </c>
      <c r="I392" s="217">
        <f>IFERROR(workdata!B392*1000*AUX!H392/(AUX!K392*50000),0)</f>
        <v>0</v>
      </c>
      <c r="J392" s="218">
        <f t="shared" si="40"/>
        <v>0</v>
      </c>
      <c r="K392" s="222">
        <f>AVERAGE(workdata!C392:F392)</f>
        <v>0</v>
      </c>
      <c r="L392" s="3">
        <f t="shared" si="41"/>
        <v>0</v>
      </c>
      <c r="M392" s="217">
        <f>IFERROR(IF(workdata!H392&gt;=0.75*MAX(workdata!$H392:$Y392),1,workdata!H392/MAX(workdata!$H392:$Y392)),0)*$H392</f>
        <v>0</v>
      </c>
      <c r="N392" s="217">
        <f>IFERROR(IF(workdata!I392&gt;=0.75*MAX(workdata!$H392:$Y392),1,workdata!I392/MAX(workdata!$H392:$Y392)),0)*$H392</f>
        <v>0</v>
      </c>
      <c r="O392" s="217">
        <f>IFERROR(IF(workdata!J392&gt;=0.75*MAX(workdata!$H392:$Y392),1,workdata!J392/MAX(workdata!$H392:$Y392)),0)*$H392</f>
        <v>0</v>
      </c>
      <c r="P392" s="217">
        <f>IFERROR(IF(workdata!K392&gt;=0.75*MAX(workdata!$H392:$Y392),1,workdata!K392/MAX(workdata!$H392:$Y392)),0)*$H392</f>
        <v>0</v>
      </c>
      <c r="Q392" s="217">
        <f>IFERROR(IF(workdata!L392&gt;=0.75*MAX(workdata!$H392:$Y392),1,workdata!L392/MAX(workdata!$H392:$Y392)),0)*$H392</f>
        <v>0</v>
      </c>
      <c r="R392" s="217">
        <f>IFERROR(IF(workdata!M392&gt;=0.75*MAX(workdata!$H392:$Y392),1,workdata!M392/MAX(workdata!$H392:$Y392)),0)*$H392</f>
        <v>0</v>
      </c>
      <c r="S392" s="217">
        <f>IFERROR(IF(workdata!N392&gt;=0.75*MAX(workdata!$H392:$Y392),1,workdata!N392/MAX(workdata!$H392:$Y392)),0)*$H392</f>
        <v>0</v>
      </c>
      <c r="T392" s="217">
        <f>IFERROR(IF(workdata!O392&gt;=0.75*MAX(workdata!$H392:$Y392),1,workdata!O392/MAX(workdata!$H392:$Y392)),0)*$H392</f>
        <v>0</v>
      </c>
      <c r="U392" s="217">
        <f>IFERROR(IF(workdata!P392&gt;=0.75*MAX(workdata!$H392:$Y392),1,workdata!P392/MAX(workdata!$H392:$Y392)),0)*$H392</f>
        <v>0</v>
      </c>
      <c r="V392" s="217">
        <f>IFERROR(IF(workdata!Q392&gt;=0.75*MAX(workdata!$H392:$Y392),1,workdata!Q392/MAX(workdata!$H392:$Y392)),0)*$H392</f>
        <v>0</v>
      </c>
      <c r="W392" s="217">
        <f>IFERROR(IF(workdata!R392&gt;=0.75*MAX(workdata!$H392:$Y392),1,workdata!R392/MAX(workdata!$H392:$Y392)),0)*$H392</f>
        <v>0</v>
      </c>
      <c r="X392" s="217">
        <f>IFERROR(IF(workdata!S392&gt;=0.75*MAX(workdata!$H392:$Y392),1,workdata!S392/MAX(workdata!$H392:$Y392)),0)*$H392</f>
        <v>0</v>
      </c>
      <c r="Y392" s="217">
        <f>IFERROR(IF(workdata!T392&gt;=0.75*MAX(workdata!$H392:$Y392),1,workdata!T392/MAX(workdata!$H392:$Y392)),0)*$H392</f>
        <v>0</v>
      </c>
      <c r="Z392" s="217">
        <f>IFERROR(IF(workdata!U392&gt;=0.75*MAX(workdata!$H392:$Y392),1,workdata!U392/MAX(workdata!$H392:$Y392)),0)*$H392</f>
        <v>0</v>
      </c>
      <c r="AA392" s="217">
        <f>IFERROR(IF(workdata!V392&gt;=0.75*MAX(workdata!$H392:$Y392),1,workdata!V392/MAX(workdata!$H392:$Y392)),0)*$H392</f>
        <v>0</v>
      </c>
      <c r="AB392" s="217">
        <f>IFERROR(IF(workdata!W392&gt;=0.75*MAX(workdata!$H392:$Y392),1,workdata!W392/MAX(workdata!$H392:$Y392)),0)*$H392</f>
        <v>0</v>
      </c>
      <c r="AC392" s="217">
        <f>IFERROR(IF(workdata!X392&gt;=0.75*MAX(workdata!$H392:$Y392),1,workdata!X392/MAX(workdata!$H392:$Y392)),0)*$H392</f>
        <v>0</v>
      </c>
      <c r="AD392" s="217">
        <f>IFERROR(IF(workdata!Y392&gt;=0.75*MAX(workdata!$H392:$Y392),1,workdata!Y392/MAX(workdata!$H392:$Y392)),0)*$H392</f>
        <v>0</v>
      </c>
    </row>
    <row r="393" spans="1:30" x14ac:dyDescent="0.25">
      <c r="A393" s="1">
        <f>workdata!A393</f>
        <v>45490.166666666664</v>
      </c>
      <c r="B393">
        <f t="shared" si="37"/>
        <v>2024</v>
      </c>
      <c r="C393">
        <f t="shared" si="38"/>
        <v>7</v>
      </c>
      <c r="D393">
        <f t="shared" si="36"/>
        <v>17</v>
      </c>
      <c r="E393">
        <v>1000</v>
      </c>
      <c r="F393">
        <v>49890</v>
      </c>
      <c r="G393">
        <f>workdata!B393</f>
        <v>0</v>
      </c>
      <c r="H393">
        <f t="shared" si="39"/>
        <v>0</v>
      </c>
      <c r="I393" s="217">
        <f>IFERROR(workdata!B393*1000*AUX!H393/(AUX!K393*50000),0)</f>
        <v>0</v>
      </c>
      <c r="J393" s="218">
        <f t="shared" si="40"/>
        <v>0</v>
      </c>
      <c r="K393" s="222">
        <f>AVERAGE(workdata!C393:F393)</f>
        <v>0</v>
      </c>
      <c r="L393" s="3">
        <f t="shared" si="41"/>
        <v>0</v>
      </c>
      <c r="M393" s="217">
        <f>IFERROR(IF(workdata!H393&gt;=0.75*MAX(workdata!$H393:$Y393),1,workdata!H393/MAX(workdata!$H393:$Y393)),0)*$H393</f>
        <v>0</v>
      </c>
      <c r="N393" s="217">
        <f>IFERROR(IF(workdata!I393&gt;=0.75*MAX(workdata!$H393:$Y393),1,workdata!I393/MAX(workdata!$H393:$Y393)),0)*$H393</f>
        <v>0</v>
      </c>
      <c r="O393" s="217">
        <f>IFERROR(IF(workdata!J393&gt;=0.75*MAX(workdata!$H393:$Y393),1,workdata!J393/MAX(workdata!$H393:$Y393)),0)*$H393</f>
        <v>0</v>
      </c>
      <c r="P393" s="217">
        <f>IFERROR(IF(workdata!K393&gt;=0.75*MAX(workdata!$H393:$Y393),1,workdata!K393/MAX(workdata!$H393:$Y393)),0)*$H393</f>
        <v>0</v>
      </c>
      <c r="Q393" s="217">
        <f>IFERROR(IF(workdata!L393&gt;=0.75*MAX(workdata!$H393:$Y393),1,workdata!L393/MAX(workdata!$H393:$Y393)),0)*$H393</f>
        <v>0</v>
      </c>
      <c r="R393" s="217">
        <f>IFERROR(IF(workdata!M393&gt;=0.75*MAX(workdata!$H393:$Y393),1,workdata!M393/MAX(workdata!$H393:$Y393)),0)*$H393</f>
        <v>0</v>
      </c>
      <c r="S393" s="217">
        <f>IFERROR(IF(workdata!N393&gt;=0.75*MAX(workdata!$H393:$Y393),1,workdata!N393/MAX(workdata!$H393:$Y393)),0)*$H393</f>
        <v>0</v>
      </c>
      <c r="T393" s="217">
        <f>IFERROR(IF(workdata!O393&gt;=0.75*MAX(workdata!$H393:$Y393),1,workdata!O393/MAX(workdata!$H393:$Y393)),0)*$H393</f>
        <v>0</v>
      </c>
      <c r="U393" s="217">
        <f>IFERROR(IF(workdata!P393&gt;=0.75*MAX(workdata!$H393:$Y393),1,workdata!P393/MAX(workdata!$H393:$Y393)),0)*$H393</f>
        <v>0</v>
      </c>
      <c r="V393" s="217">
        <f>IFERROR(IF(workdata!Q393&gt;=0.75*MAX(workdata!$H393:$Y393),1,workdata!Q393/MAX(workdata!$H393:$Y393)),0)*$H393</f>
        <v>0</v>
      </c>
      <c r="W393" s="217">
        <f>IFERROR(IF(workdata!R393&gt;=0.75*MAX(workdata!$H393:$Y393),1,workdata!R393/MAX(workdata!$H393:$Y393)),0)*$H393</f>
        <v>0</v>
      </c>
      <c r="X393" s="217">
        <f>IFERROR(IF(workdata!S393&gt;=0.75*MAX(workdata!$H393:$Y393),1,workdata!S393/MAX(workdata!$H393:$Y393)),0)*$H393</f>
        <v>0</v>
      </c>
      <c r="Y393" s="217">
        <f>IFERROR(IF(workdata!T393&gt;=0.75*MAX(workdata!$H393:$Y393),1,workdata!T393/MAX(workdata!$H393:$Y393)),0)*$H393</f>
        <v>0</v>
      </c>
      <c r="Z393" s="217">
        <f>IFERROR(IF(workdata!U393&gt;=0.75*MAX(workdata!$H393:$Y393),1,workdata!U393/MAX(workdata!$H393:$Y393)),0)*$H393</f>
        <v>0</v>
      </c>
      <c r="AA393" s="217">
        <f>IFERROR(IF(workdata!V393&gt;=0.75*MAX(workdata!$H393:$Y393),1,workdata!V393/MAX(workdata!$H393:$Y393)),0)*$H393</f>
        <v>0</v>
      </c>
      <c r="AB393" s="217">
        <f>IFERROR(IF(workdata!W393&gt;=0.75*MAX(workdata!$H393:$Y393),1,workdata!W393/MAX(workdata!$H393:$Y393)),0)*$H393</f>
        <v>0</v>
      </c>
      <c r="AC393" s="217">
        <f>IFERROR(IF(workdata!X393&gt;=0.75*MAX(workdata!$H393:$Y393),1,workdata!X393/MAX(workdata!$H393:$Y393)),0)*$H393</f>
        <v>0</v>
      </c>
      <c r="AD393" s="217">
        <f>IFERROR(IF(workdata!Y393&gt;=0.75*MAX(workdata!$H393:$Y393),1,workdata!Y393/MAX(workdata!$H393:$Y393)),0)*$H393</f>
        <v>0</v>
      </c>
    </row>
    <row r="394" spans="1:30" x14ac:dyDescent="0.25">
      <c r="A394" s="1">
        <f>workdata!A394</f>
        <v>45490.208333333336</v>
      </c>
      <c r="B394">
        <f t="shared" si="37"/>
        <v>2024</v>
      </c>
      <c r="C394">
        <f t="shared" si="38"/>
        <v>7</v>
      </c>
      <c r="D394">
        <f t="shared" si="36"/>
        <v>17</v>
      </c>
      <c r="E394">
        <v>1000</v>
      </c>
      <c r="F394">
        <v>49890</v>
      </c>
      <c r="G394">
        <f>workdata!B394</f>
        <v>0</v>
      </c>
      <c r="H394">
        <f t="shared" si="39"/>
        <v>0</v>
      </c>
      <c r="I394" s="217">
        <f>IFERROR(workdata!B394*1000*AUX!H394/(AUX!K394*50000),0)</f>
        <v>0</v>
      </c>
      <c r="J394" s="218">
        <f t="shared" si="40"/>
        <v>0</v>
      </c>
      <c r="K394" s="222">
        <f>AVERAGE(workdata!C394:F394)</f>
        <v>0</v>
      </c>
      <c r="L394" s="3">
        <f t="shared" si="41"/>
        <v>0</v>
      </c>
      <c r="M394" s="217">
        <f>IFERROR(IF(workdata!H394&gt;=0.75*MAX(workdata!$H394:$Y394),1,workdata!H394/MAX(workdata!$H394:$Y394)),0)*$H394</f>
        <v>0</v>
      </c>
      <c r="N394" s="217">
        <f>IFERROR(IF(workdata!I394&gt;=0.75*MAX(workdata!$H394:$Y394),1,workdata!I394/MAX(workdata!$H394:$Y394)),0)*$H394</f>
        <v>0</v>
      </c>
      <c r="O394" s="217">
        <f>IFERROR(IF(workdata!J394&gt;=0.75*MAX(workdata!$H394:$Y394),1,workdata!J394/MAX(workdata!$H394:$Y394)),0)*$H394</f>
        <v>0</v>
      </c>
      <c r="P394" s="217">
        <f>IFERROR(IF(workdata!K394&gt;=0.75*MAX(workdata!$H394:$Y394),1,workdata!K394/MAX(workdata!$H394:$Y394)),0)*$H394</f>
        <v>0</v>
      </c>
      <c r="Q394" s="217">
        <f>IFERROR(IF(workdata!L394&gt;=0.75*MAX(workdata!$H394:$Y394),1,workdata!L394/MAX(workdata!$H394:$Y394)),0)*$H394</f>
        <v>0</v>
      </c>
      <c r="R394" s="217">
        <f>IFERROR(IF(workdata!M394&gt;=0.75*MAX(workdata!$H394:$Y394),1,workdata!M394/MAX(workdata!$H394:$Y394)),0)*$H394</f>
        <v>0</v>
      </c>
      <c r="S394" s="217">
        <f>IFERROR(IF(workdata!N394&gt;=0.75*MAX(workdata!$H394:$Y394),1,workdata!N394/MAX(workdata!$H394:$Y394)),0)*$H394</f>
        <v>0</v>
      </c>
      <c r="T394" s="217">
        <f>IFERROR(IF(workdata!O394&gt;=0.75*MAX(workdata!$H394:$Y394),1,workdata!O394/MAX(workdata!$H394:$Y394)),0)*$H394</f>
        <v>0</v>
      </c>
      <c r="U394" s="217">
        <f>IFERROR(IF(workdata!P394&gt;=0.75*MAX(workdata!$H394:$Y394),1,workdata!P394/MAX(workdata!$H394:$Y394)),0)*$H394</f>
        <v>0</v>
      </c>
      <c r="V394" s="217">
        <f>IFERROR(IF(workdata!Q394&gt;=0.75*MAX(workdata!$H394:$Y394),1,workdata!Q394/MAX(workdata!$H394:$Y394)),0)*$H394</f>
        <v>0</v>
      </c>
      <c r="W394" s="217">
        <f>IFERROR(IF(workdata!R394&gt;=0.75*MAX(workdata!$H394:$Y394),1,workdata!R394/MAX(workdata!$H394:$Y394)),0)*$H394</f>
        <v>0</v>
      </c>
      <c r="X394" s="217">
        <f>IFERROR(IF(workdata!S394&gt;=0.75*MAX(workdata!$H394:$Y394),1,workdata!S394/MAX(workdata!$H394:$Y394)),0)*$H394</f>
        <v>0</v>
      </c>
      <c r="Y394" s="217">
        <f>IFERROR(IF(workdata!T394&gt;=0.75*MAX(workdata!$H394:$Y394),1,workdata!T394/MAX(workdata!$H394:$Y394)),0)*$H394</f>
        <v>0</v>
      </c>
      <c r="Z394" s="217">
        <f>IFERROR(IF(workdata!U394&gt;=0.75*MAX(workdata!$H394:$Y394),1,workdata!U394/MAX(workdata!$H394:$Y394)),0)*$H394</f>
        <v>0</v>
      </c>
      <c r="AA394" s="217">
        <f>IFERROR(IF(workdata!V394&gt;=0.75*MAX(workdata!$H394:$Y394),1,workdata!V394/MAX(workdata!$H394:$Y394)),0)*$H394</f>
        <v>0</v>
      </c>
      <c r="AB394" s="217">
        <f>IFERROR(IF(workdata!W394&gt;=0.75*MAX(workdata!$H394:$Y394),1,workdata!W394/MAX(workdata!$H394:$Y394)),0)*$H394</f>
        <v>0</v>
      </c>
      <c r="AC394" s="217">
        <f>IFERROR(IF(workdata!X394&gt;=0.75*MAX(workdata!$H394:$Y394),1,workdata!X394/MAX(workdata!$H394:$Y394)),0)*$H394</f>
        <v>0</v>
      </c>
      <c r="AD394" s="217">
        <f>IFERROR(IF(workdata!Y394&gt;=0.75*MAX(workdata!$H394:$Y394),1,workdata!Y394/MAX(workdata!$H394:$Y394)),0)*$H394</f>
        <v>0</v>
      </c>
    </row>
    <row r="395" spans="1:30" x14ac:dyDescent="0.25">
      <c r="A395" s="1">
        <f>workdata!A395</f>
        <v>45490.25</v>
      </c>
      <c r="B395">
        <f t="shared" si="37"/>
        <v>2024</v>
      </c>
      <c r="C395">
        <f t="shared" si="38"/>
        <v>7</v>
      </c>
      <c r="D395">
        <f t="shared" si="36"/>
        <v>17</v>
      </c>
      <c r="E395">
        <v>1000</v>
      </c>
      <c r="F395">
        <v>49890</v>
      </c>
      <c r="G395">
        <f>workdata!B395</f>
        <v>0</v>
      </c>
      <c r="H395">
        <f t="shared" si="39"/>
        <v>0</v>
      </c>
      <c r="I395" s="217">
        <f>IFERROR(workdata!B395*1000*AUX!H395/(AUX!K395*50000),0)</f>
        <v>0</v>
      </c>
      <c r="J395" s="218">
        <f t="shared" si="40"/>
        <v>0</v>
      </c>
      <c r="K395" s="222">
        <f>AVERAGE(workdata!C395:F395)</f>
        <v>0</v>
      </c>
      <c r="L395" s="3">
        <f t="shared" si="41"/>
        <v>0</v>
      </c>
      <c r="M395" s="217">
        <f>IFERROR(IF(workdata!H395&gt;=0.75*MAX(workdata!$H395:$Y395),1,workdata!H395/MAX(workdata!$H395:$Y395)),0)*$H395</f>
        <v>0</v>
      </c>
      <c r="N395" s="217">
        <f>IFERROR(IF(workdata!I395&gt;=0.75*MAX(workdata!$H395:$Y395),1,workdata!I395/MAX(workdata!$H395:$Y395)),0)*$H395</f>
        <v>0</v>
      </c>
      <c r="O395" s="217">
        <f>IFERROR(IF(workdata!J395&gt;=0.75*MAX(workdata!$H395:$Y395),1,workdata!J395/MAX(workdata!$H395:$Y395)),0)*$H395</f>
        <v>0</v>
      </c>
      <c r="P395" s="217">
        <f>IFERROR(IF(workdata!K395&gt;=0.75*MAX(workdata!$H395:$Y395),1,workdata!K395/MAX(workdata!$H395:$Y395)),0)*$H395</f>
        <v>0</v>
      </c>
      <c r="Q395" s="217">
        <f>IFERROR(IF(workdata!L395&gt;=0.75*MAX(workdata!$H395:$Y395),1,workdata!L395/MAX(workdata!$H395:$Y395)),0)*$H395</f>
        <v>0</v>
      </c>
      <c r="R395" s="217">
        <f>IFERROR(IF(workdata!M395&gt;=0.75*MAX(workdata!$H395:$Y395),1,workdata!M395/MAX(workdata!$H395:$Y395)),0)*$H395</f>
        <v>0</v>
      </c>
      <c r="S395" s="217">
        <f>IFERROR(IF(workdata!N395&gt;=0.75*MAX(workdata!$H395:$Y395),1,workdata!N395/MAX(workdata!$H395:$Y395)),0)*$H395</f>
        <v>0</v>
      </c>
      <c r="T395" s="217">
        <f>IFERROR(IF(workdata!O395&gt;=0.75*MAX(workdata!$H395:$Y395),1,workdata!O395/MAX(workdata!$H395:$Y395)),0)*$H395</f>
        <v>0</v>
      </c>
      <c r="U395" s="217">
        <f>IFERROR(IF(workdata!P395&gt;=0.75*MAX(workdata!$H395:$Y395),1,workdata!P395/MAX(workdata!$H395:$Y395)),0)*$H395</f>
        <v>0</v>
      </c>
      <c r="V395" s="217">
        <f>IFERROR(IF(workdata!Q395&gt;=0.75*MAX(workdata!$H395:$Y395),1,workdata!Q395/MAX(workdata!$H395:$Y395)),0)*$H395</f>
        <v>0</v>
      </c>
      <c r="W395" s="217">
        <f>IFERROR(IF(workdata!R395&gt;=0.75*MAX(workdata!$H395:$Y395),1,workdata!R395/MAX(workdata!$H395:$Y395)),0)*$H395</f>
        <v>0</v>
      </c>
      <c r="X395" s="217">
        <f>IFERROR(IF(workdata!S395&gt;=0.75*MAX(workdata!$H395:$Y395),1,workdata!S395/MAX(workdata!$H395:$Y395)),0)*$H395</f>
        <v>0</v>
      </c>
      <c r="Y395" s="217">
        <f>IFERROR(IF(workdata!T395&gt;=0.75*MAX(workdata!$H395:$Y395),1,workdata!T395/MAX(workdata!$H395:$Y395)),0)*$H395</f>
        <v>0</v>
      </c>
      <c r="Z395" s="217">
        <f>IFERROR(IF(workdata!U395&gt;=0.75*MAX(workdata!$H395:$Y395),1,workdata!U395/MAX(workdata!$H395:$Y395)),0)*$H395</f>
        <v>0</v>
      </c>
      <c r="AA395" s="217">
        <f>IFERROR(IF(workdata!V395&gt;=0.75*MAX(workdata!$H395:$Y395),1,workdata!V395/MAX(workdata!$H395:$Y395)),0)*$H395</f>
        <v>0</v>
      </c>
      <c r="AB395" s="217">
        <f>IFERROR(IF(workdata!W395&gt;=0.75*MAX(workdata!$H395:$Y395),1,workdata!W395/MAX(workdata!$H395:$Y395)),0)*$H395</f>
        <v>0</v>
      </c>
      <c r="AC395" s="217">
        <f>IFERROR(IF(workdata!X395&gt;=0.75*MAX(workdata!$H395:$Y395),1,workdata!X395/MAX(workdata!$H395:$Y395)),0)*$H395</f>
        <v>0</v>
      </c>
      <c r="AD395" s="217">
        <f>IFERROR(IF(workdata!Y395&gt;=0.75*MAX(workdata!$H395:$Y395),1,workdata!Y395/MAX(workdata!$H395:$Y395)),0)*$H395</f>
        <v>0</v>
      </c>
    </row>
    <row r="396" spans="1:30" x14ac:dyDescent="0.25">
      <c r="A396" s="1">
        <f>workdata!A396</f>
        <v>45490.291666666664</v>
      </c>
      <c r="B396">
        <f t="shared" si="37"/>
        <v>2024</v>
      </c>
      <c r="C396">
        <f t="shared" si="38"/>
        <v>7</v>
      </c>
      <c r="D396">
        <f t="shared" si="36"/>
        <v>17</v>
      </c>
      <c r="E396">
        <v>1000</v>
      </c>
      <c r="F396">
        <v>49890</v>
      </c>
      <c r="G396">
        <f>workdata!B396</f>
        <v>518</v>
      </c>
      <c r="H396">
        <f t="shared" si="39"/>
        <v>0</v>
      </c>
      <c r="I396" s="217">
        <f>IFERROR(workdata!B396*1000*AUX!H396/(AUX!K396*50000),0)</f>
        <v>0</v>
      </c>
      <c r="J396" s="218">
        <f t="shared" si="40"/>
        <v>0</v>
      </c>
      <c r="K396" s="222">
        <f>AVERAGE(workdata!C396:F396)</f>
        <v>14.979750000000001</v>
      </c>
      <c r="L396" s="3">
        <f t="shared" si="41"/>
        <v>0</v>
      </c>
      <c r="M396" s="217">
        <f>IFERROR(IF(workdata!H396&gt;=0.75*MAX(workdata!$H396:$Y396),1,workdata!H396/MAX(workdata!$H396:$Y396)),0)*$H396</f>
        <v>0</v>
      </c>
      <c r="N396" s="217">
        <f>IFERROR(IF(workdata!I396&gt;=0.75*MAX(workdata!$H396:$Y396),1,workdata!I396/MAX(workdata!$H396:$Y396)),0)*$H396</f>
        <v>0</v>
      </c>
      <c r="O396" s="217">
        <f>IFERROR(IF(workdata!J396&gt;=0.75*MAX(workdata!$H396:$Y396),1,workdata!J396/MAX(workdata!$H396:$Y396)),0)*$H396</f>
        <v>0</v>
      </c>
      <c r="P396" s="217">
        <f>IFERROR(IF(workdata!K396&gt;=0.75*MAX(workdata!$H396:$Y396),1,workdata!K396/MAX(workdata!$H396:$Y396)),0)*$H396</f>
        <v>0</v>
      </c>
      <c r="Q396" s="217">
        <f>IFERROR(IF(workdata!L396&gt;=0.75*MAX(workdata!$H396:$Y396),1,workdata!L396/MAX(workdata!$H396:$Y396)),0)*$H396</f>
        <v>0</v>
      </c>
      <c r="R396" s="217">
        <f>IFERROR(IF(workdata!M396&gt;=0.75*MAX(workdata!$H396:$Y396),1,workdata!M396/MAX(workdata!$H396:$Y396)),0)*$H396</f>
        <v>0</v>
      </c>
      <c r="S396" s="217">
        <f>IFERROR(IF(workdata!N396&gt;=0.75*MAX(workdata!$H396:$Y396),1,workdata!N396/MAX(workdata!$H396:$Y396)),0)*$H396</f>
        <v>0</v>
      </c>
      <c r="T396" s="217">
        <f>IFERROR(IF(workdata!O396&gt;=0.75*MAX(workdata!$H396:$Y396),1,workdata!O396/MAX(workdata!$H396:$Y396)),0)*$H396</f>
        <v>0</v>
      </c>
      <c r="U396" s="217">
        <f>IFERROR(IF(workdata!P396&gt;=0.75*MAX(workdata!$H396:$Y396),1,workdata!P396/MAX(workdata!$H396:$Y396)),0)*$H396</f>
        <v>0</v>
      </c>
      <c r="V396" s="217">
        <f>IFERROR(IF(workdata!Q396&gt;=0.75*MAX(workdata!$H396:$Y396),1,workdata!Q396/MAX(workdata!$H396:$Y396)),0)*$H396</f>
        <v>0</v>
      </c>
      <c r="W396" s="217">
        <f>IFERROR(IF(workdata!R396&gt;=0.75*MAX(workdata!$H396:$Y396),1,workdata!R396/MAX(workdata!$H396:$Y396)),0)*$H396</f>
        <v>0</v>
      </c>
      <c r="X396" s="217">
        <f>IFERROR(IF(workdata!S396&gt;=0.75*MAX(workdata!$H396:$Y396),1,workdata!S396/MAX(workdata!$H396:$Y396)),0)*$H396</f>
        <v>0</v>
      </c>
      <c r="Y396" s="217">
        <f>IFERROR(IF(workdata!T396&gt;=0.75*MAX(workdata!$H396:$Y396),1,workdata!T396/MAX(workdata!$H396:$Y396)),0)*$H396</f>
        <v>0</v>
      </c>
      <c r="Z396" s="217">
        <f>IFERROR(IF(workdata!U396&gt;=0.75*MAX(workdata!$H396:$Y396),1,workdata!U396/MAX(workdata!$H396:$Y396)),0)*$H396</f>
        <v>0</v>
      </c>
      <c r="AA396" s="217">
        <f>IFERROR(IF(workdata!V396&gt;=0.75*MAX(workdata!$H396:$Y396),1,workdata!V396/MAX(workdata!$H396:$Y396)),0)*$H396</f>
        <v>0</v>
      </c>
      <c r="AB396" s="217">
        <f>IFERROR(IF(workdata!W396&gt;=0.75*MAX(workdata!$H396:$Y396),1,workdata!W396/MAX(workdata!$H396:$Y396)),0)*$H396</f>
        <v>0</v>
      </c>
      <c r="AC396" s="217">
        <f>IFERROR(IF(workdata!X396&gt;=0.75*MAX(workdata!$H396:$Y396),1,workdata!X396/MAX(workdata!$H396:$Y396)),0)*$H396</f>
        <v>0</v>
      </c>
      <c r="AD396" s="217">
        <f>IFERROR(IF(workdata!Y396&gt;=0.75*MAX(workdata!$H396:$Y396),1,workdata!Y396/MAX(workdata!$H396:$Y396)),0)*$H396</f>
        <v>0</v>
      </c>
    </row>
    <row r="397" spans="1:30" x14ac:dyDescent="0.25">
      <c r="A397" s="1">
        <f>workdata!A397</f>
        <v>45490.333333333336</v>
      </c>
      <c r="B397">
        <f t="shared" si="37"/>
        <v>2024</v>
      </c>
      <c r="C397">
        <f t="shared" si="38"/>
        <v>7</v>
      </c>
      <c r="D397">
        <f t="shared" si="36"/>
        <v>17</v>
      </c>
      <c r="E397">
        <v>1000</v>
      </c>
      <c r="F397">
        <v>49890</v>
      </c>
      <c r="G397">
        <f>workdata!B397</f>
        <v>10175</v>
      </c>
      <c r="H397">
        <f t="shared" si="39"/>
        <v>1</v>
      </c>
      <c r="I397" s="217">
        <f>IFERROR(workdata!B397*1000*AUX!H397/(AUX!K397*50000),0)</f>
        <v>0.90565802619955171</v>
      </c>
      <c r="J397" s="218">
        <f t="shared" si="40"/>
        <v>1</v>
      </c>
      <c r="K397" s="222">
        <f>AVERAGE(workdata!C397:F397)</f>
        <v>224.69850000000002</v>
      </c>
      <c r="L397" s="3">
        <f t="shared" si="41"/>
        <v>203.5</v>
      </c>
      <c r="M397" s="217">
        <f>IFERROR(IF(workdata!H397&gt;=0.75*MAX(workdata!$H397:$Y397),1,workdata!H397/MAX(workdata!$H397:$Y397)),0)*$H397</f>
        <v>1</v>
      </c>
      <c r="N397" s="217">
        <f>IFERROR(IF(workdata!I397&gt;=0.75*MAX(workdata!$H397:$Y397),1,workdata!I397/MAX(workdata!$H397:$Y397)),0)*$H397</f>
        <v>1</v>
      </c>
      <c r="O397" s="217">
        <f>IFERROR(IF(workdata!J397&gt;=0.75*MAX(workdata!$H397:$Y397),1,workdata!J397/MAX(workdata!$H397:$Y397)),0)*$H397</f>
        <v>1</v>
      </c>
      <c r="P397" s="217">
        <f>IFERROR(IF(workdata!K397&gt;=0.75*MAX(workdata!$H397:$Y397),1,workdata!K397/MAX(workdata!$H397:$Y397)),0)*$H397</f>
        <v>1</v>
      </c>
      <c r="Q397" s="217">
        <f>IFERROR(IF(workdata!L397&gt;=0.75*MAX(workdata!$H397:$Y397),1,workdata!L397/MAX(workdata!$H397:$Y397)),0)*$H397</f>
        <v>1</v>
      </c>
      <c r="R397" s="217">
        <f>IFERROR(IF(workdata!M397&gt;=0.75*MAX(workdata!$H397:$Y397),1,workdata!M397/MAX(workdata!$H397:$Y397)),0)*$H397</f>
        <v>1</v>
      </c>
      <c r="S397" s="217">
        <f>IFERROR(IF(workdata!N397&gt;=0.75*MAX(workdata!$H397:$Y397),1,workdata!N397/MAX(workdata!$H397:$Y397)),0)*$H397</f>
        <v>1</v>
      </c>
      <c r="T397" s="217">
        <f>IFERROR(IF(workdata!O397&gt;=0.75*MAX(workdata!$H397:$Y397),1,workdata!O397/MAX(workdata!$H397:$Y397)),0)*$H397</f>
        <v>1</v>
      </c>
      <c r="U397" s="217">
        <f>IFERROR(IF(workdata!P397&gt;=0.75*MAX(workdata!$H397:$Y397),1,workdata!P397/MAX(workdata!$H397:$Y397)),0)*$H397</f>
        <v>1</v>
      </c>
      <c r="V397" s="217">
        <f>IFERROR(IF(workdata!Q397&gt;=0.75*MAX(workdata!$H397:$Y397),1,workdata!Q397/MAX(workdata!$H397:$Y397)),0)*$H397</f>
        <v>1</v>
      </c>
      <c r="W397" s="217">
        <f>IFERROR(IF(workdata!R397&gt;=0.75*MAX(workdata!$H397:$Y397),1,workdata!R397/MAX(workdata!$H397:$Y397)),0)*$H397</f>
        <v>1</v>
      </c>
      <c r="X397" s="217">
        <f>IFERROR(IF(workdata!S397&gt;=0.75*MAX(workdata!$H397:$Y397),1,workdata!S397/MAX(workdata!$H397:$Y397)),0)*$H397</f>
        <v>1</v>
      </c>
      <c r="Y397" s="217">
        <f>IFERROR(IF(workdata!T397&gt;=0.75*MAX(workdata!$H397:$Y397),1,workdata!T397/MAX(workdata!$H397:$Y397)),0)*$H397</f>
        <v>1</v>
      </c>
      <c r="Z397" s="217">
        <f>IFERROR(IF(workdata!U397&gt;=0.75*MAX(workdata!$H397:$Y397),1,workdata!U397/MAX(workdata!$H397:$Y397)),0)*$H397</f>
        <v>1</v>
      </c>
      <c r="AA397" s="217">
        <f>IFERROR(IF(workdata!V397&gt;=0.75*MAX(workdata!$H397:$Y397),1,workdata!V397/MAX(workdata!$H397:$Y397)),0)*$H397</f>
        <v>1</v>
      </c>
      <c r="AB397" s="217">
        <f>IFERROR(IF(workdata!W397&gt;=0.75*MAX(workdata!$H397:$Y397),1,workdata!W397/MAX(workdata!$H397:$Y397)),0)*$H397</f>
        <v>1</v>
      </c>
      <c r="AC397" s="217">
        <f>IFERROR(IF(workdata!X397&gt;=0.75*MAX(workdata!$H397:$Y397),1,workdata!X397/MAX(workdata!$H397:$Y397)),0)*$H397</f>
        <v>1</v>
      </c>
      <c r="AD397" s="217">
        <f>IFERROR(IF(workdata!Y397&gt;=0.75*MAX(workdata!$H397:$Y397),1,workdata!Y397/MAX(workdata!$H397:$Y397)),0)*$H397</f>
        <v>1</v>
      </c>
    </row>
    <row r="398" spans="1:30" x14ac:dyDescent="0.25">
      <c r="A398" s="1">
        <f>workdata!A398</f>
        <v>45490.375</v>
      </c>
      <c r="B398">
        <f t="shared" si="37"/>
        <v>2024</v>
      </c>
      <c r="C398">
        <f t="shared" si="38"/>
        <v>7</v>
      </c>
      <c r="D398">
        <f t="shared" si="36"/>
        <v>17</v>
      </c>
      <c r="E398">
        <v>1000</v>
      </c>
      <c r="F398">
        <v>49890</v>
      </c>
      <c r="G398">
        <f>workdata!B398</f>
        <v>28629</v>
      </c>
      <c r="H398">
        <f t="shared" si="39"/>
        <v>1</v>
      </c>
      <c r="I398" s="217">
        <f>IFERROR(workdata!B398*1000*AUX!H398/(AUX!K398*50000),0)</f>
        <v>0.84895935461415373</v>
      </c>
      <c r="J398" s="218">
        <f t="shared" si="40"/>
        <v>1</v>
      </c>
      <c r="K398" s="222">
        <f>AVERAGE(workdata!C398:F398)</f>
        <v>674.44925000000001</v>
      </c>
      <c r="L398" s="3">
        <f t="shared" si="41"/>
        <v>572.58000000000004</v>
      </c>
      <c r="M398" s="217">
        <f>IFERROR(IF(workdata!H398&gt;=0.75*MAX(workdata!$H398:$Y398),1,workdata!H398/MAX(workdata!$H398:$Y398)),0)*$H398</f>
        <v>1</v>
      </c>
      <c r="N398" s="217">
        <f>IFERROR(IF(workdata!I398&gt;=0.75*MAX(workdata!$H398:$Y398),1,workdata!I398/MAX(workdata!$H398:$Y398)),0)*$H398</f>
        <v>1</v>
      </c>
      <c r="O398" s="217">
        <f>IFERROR(IF(workdata!J398&gt;=0.75*MAX(workdata!$H398:$Y398),1,workdata!J398/MAX(workdata!$H398:$Y398)),0)*$H398</f>
        <v>1</v>
      </c>
      <c r="P398" s="217">
        <f>IFERROR(IF(workdata!K398&gt;=0.75*MAX(workdata!$H398:$Y398),1,workdata!K398/MAX(workdata!$H398:$Y398)),0)*$H398</f>
        <v>1</v>
      </c>
      <c r="Q398" s="217">
        <f>IFERROR(IF(workdata!L398&gt;=0.75*MAX(workdata!$H398:$Y398),1,workdata!L398/MAX(workdata!$H398:$Y398)),0)*$H398</f>
        <v>1</v>
      </c>
      <c r="R398" s="217">
        <f>IFERROR(IF(workdata!M398&gt;=0.75*MAX(workdata!$H398:$Y398),1,workdata!M398/MAX(workdata!$H398:$Y398)),0)*$H398</f>
        <v>1</v>
      </c>
      <c r="S398" s="217">
        <f>IFERROR(IF(workdata!N398&gt;=0.75*MAX(workdata!$H398:$Y398),1,workdata!N398/MAX(workdata!$H398:$Y398)),0)*$H398</f>
        <v>1</v>
      </c>
      <c r="T398" s="217">
        <f>IFERROR(IF(workdata!O398&gt;=0.75*MAX(workdata!$H398:$Y398),1,workdata!O398/MAX(workdata!$H398:$Y398)),0)*$H398</f>
        <v>1</v>
      </c>
      <c r="U398" s="217">
        <f>IFERROR(IF(workdata!P398&gt;=0.75*MAX(workdata!$H398:$Y398),1,workdata!P398/MAX(workdata!$H398:$Y398)),0)*$H398</f>
        <v>1</v>
      </c>
      <c r="V398" s="217">
        <f>IFERROR(IF(workdata!Q398&gt;=0.75*MAX(workdata!$H398:$Y398),1,workdata!Q398/MAX(workdata!$H398:$Y398)),0)*$H398</f>
        <v>1</v>
      </c>
      <c r="W398" s="217">
        <f>IFERROR(IF(workdata!R398&gt;=0.75*MAX(workdata!$H398:$Y398),1,workdata!R398/MAX(workdata!$H398:$Y398)),0)*$H398</f>
        <v>1</v>
      </c>
      <c r="X398" s="217">
        <f>IFERROR(IF(workdata!S398&gt;=0.75*MAX(workdata!$H398:$Y398),1,workdata!S398/MAX(workdata!$H398:$Y398)),0)*$H398</f>
        <v>1</v>
      </c>
      <c r="Y398" s="217">
        <f>IFERROR(IF(workdata!T398&gt;=0.75*MAX(workdata!$H398:$Y398),1,workdata!T398/MAX(workdata!$H398:$Y398)),0)*$H398</f>
        <v>1</v>
      </c>
      <c r="Z398" s="217">
        <f>IFERROR(IF(workdata!U398&gt;=0.75*MAX(workdata!$H398:$Y398),1,workdata!U398/MAX(workdata!$H398:$Y398)),0)*$H398</f>
        <v>1</v>
      </c>
      <c r="AA398" s="217">
        <f>IFERROR(IF(workdata!V398&gt;=0.75*MAX(workdata!$H398:$Y398),1,workdata!V398/MAX(workdata!$H398:$Y398)),0)*$H398</f>
        <v>1</v>
      </c>
      <c r="AB398" s="217">
        <f>IFERROR(IF(workdata!W398&gt;=0.75*MAX(workdata!$H398:$Y398),1,workdata!W398/MAX(workdata!$H398:$Y398)),0)*$H398</f>
        <v>1</v>
      </c>
      <c r="AC398" s="217">
        <f>IFERROR(IF(workdata!X398&gt;=0.75*MAX(workdata!$H398:$Y398),1,workdata!X398/MAX(workdata!$H398:$Y398)),0)*$H398</f>
        <v>1</v>
      </c>
      <c r="AD398" s="217">
        <f>IFERROR(IF(workdata!Y398&gt;=0.75*MAX(workdata!$H398:$Y398),1,workdata!Y398/MAX(workdata!$H398:$Y398)),0)*$H398</f>
        <v>1</v>
      </c>
    </row>
    <row r="399" spans="1:30" x14ac:dyDescent="0.25">
      <c r="A399" s="1">
        <f>workdata!A399</f>
        <v>45490.416666666664</v>
      </c>
      <c r="B399">
        <f t="shared" si="37"/>
        <v>2024</v>
      </c>
      <c r="C399">
        <f t="shared" si="38"/>
        <v>7</v>
      </c>
      <c r="D399">
        <f t="shared" si="36"/>
        <v>17</v>
      </c>
      <c r="E399">
        <v>1000</v>
      </c>
      <c r="F399">
        <v>49890</v>
      </c>
      <c r="G399">
        <f>workdata!B399</f>
        <v>36160</v>
      </c>
      <c r="H399">
        <f t="shared" si="39"/>
        <v>1</v>
      </c>
      <c r="I399" s="217">
        <f>IFERROR(workdata!B399*1000*AUX!H399/(AUX!K399*50000),0)</f>
        <v>0.83546111949132984</v>
      </c>
      <c r="J399" s="218">
        <f t="shared" si="40"/>
        <v>1</v>
      </c>
      <c r="K399" s="222">
        <f>AVERAGE(workdata!C399:F399)</f>
        <v>865.62975000000006</v>
      </c>
      <c r="L399" s="3">
        <f t="shared" si="41"/>
        <v>723.2</v>
      </c>
      <c r="M399" s="217">
        <f>IFERROR(IF(workdata!H399&gt;=0.75*MAX(workdata!$H399:$Y399),1,workdata!H399/MAX(workdata!$H399:$Y399)),0)*$H399</f>
        <v>1</v>
      </c>
      <c r="N399" s="217">
        <f>IFERROR(IF(workdata!I399&gt;=0.75*MAX(workdata!$H399:$Y399),1,workdata!I399/MAX(workdata!$H399:$Y399)),0)*$H399</f>
        <v>1</v>
      </c>
      <c r="O399" s="217">
        <f>IFERROR(IF(workdata!J399&gt;=0.75*MAX(workdata!$H399:$Y399),1,workdata!J399/MAX(workdata!$H399:$Y399)),0)*$H399</f>
        <v>1</v>
      </c>
      <c r="P399" s="217">
        <f>IFERROR(IF(workdata!K399&gt;=0.75*MAX(workdata!$H399:$Y399),1,workdata!K399/MAX(workdata!$H399:$Y399)),0)*$H399</f>
        <v>1</v>
      </c>
      <c r="Q399" s="217">
        <f>IFERROR(IF(workdata!L399&gt;=0.75*MAX(workdata!$H399:$Y399),1,workdata!L399/MAX(workdata!$H399:$Y399)),0)*$H399</f>
        <v>1</v>
      </c>
      <c r="R399" s="217">
        <f>IFERROR(IF(workdata!M399&gt;=0.75*MAX(workdata!$H399:$Y399),1,workdata!M399/MAX(workdata!$H399:$Y399)),0)*$H399</f>
        <v>1</v>
      </c>
      <c r="S399" s="217">
        <f>IFERROR(IF(workdata!N399&gt;=0.75*MAX(workdata!$H399:$Y399),1,workdata!N399/MAX(workdata!$H399:$Y399)),0)*$H399</f>
        <v>1</v>
      </c>
      <c r="T399" s="217">
        <f>IFERROR(IF(workdata!O399&gt;=0.75*MAX(workdata!$H399:$Y399),1,workdata!O399/MAX(workdata!$H399:$Y399)),0)*$H399</f>
        <v>1</v>
      </c>
      <c r="U399" s="217">
        <f>IFERROR(IF(workdata!P399&gt;=0.75*MAX(workdata!$H399:$Y399),1,workdata!P399/MAX(workdata!$H399:$Y399)),0)*$H399</f>
        <v>1</v>
      </c>
      <c r="V399" s="217">
        <f>IFERROR(IF(workdata!Q399&gt;=0.75*MAX(workdata!$H399:$Y399),1,workdata!Q399/MAX(workdata!$H399:$Y399)),0)*$H399</f>
        <v>1</v>
      </c>
      <c r="W399" s="217">
        <f>IFERROR(IF(workdata!R399&gt;=0.75*MAX(workdata!$H399:$Y399),1,workdata!R399/MAX(workdata!$H399:$Y399)),0)*$H399</f>
        <v>1</v>
      </c>
      <c r="X399" s="217">
        <f>IFERROR(IF(workdata!S399&gt;=0.75*MAX(workdata!$H399:$Y399),1,workdata!S399/MAX(workdata!$H399:$Y399)),0)*$H399</f>
        <v>1</v>
      </c>
      <c r="Y399" s="217">
        <f>IFERROR(IF(workdata!T399&gt;=0.75*MAX(workdata!$H399:$Y399),1,workdata!T399/MAX(workdata!$H399:$Y399)),0)*$H399</f>
        <v>1</v>
      </c>
      <c r="Z399" s="217">
        <f>IFERROR(IF(workdata!U399&gt;=0.75*MAX(workdata!$H399:$Y399),1,workdata!U399/MAX(workdata!$H399:$Y399)),0)*$H399</f>
        <v>1</v>
      </c>
      <c r="AA399" s="217">
        <f>IFERROR(IF(workdata!V399&gt;=0.75*MAX(workdata!$H399:$Y399),1,workdata!V399/MAX(workdata!$H399:$Y399)),0)*$H399</f>
        <v>1</v>
      </c>
      <c r="AB399" s="217">
        <f>IFERROR(IF(workdata!W399&gt;=0.75*MAX(workdata!$H399:$Y399),1,workdata!W399/MAX(workdata!$H399:$Y399)),0)*$H399</f>
        <v>1</v>
      </c>
      <c r="AC399" s="217">
        <f>IFERROR(IF(workdata!X399&gt;=0.75*MAX(workdata!$H399:$Y399),1,workdata!X399/MAX(workdata!$H399:$Y399)),0)*$H399</f>
        <v>1</v>
      </c>
      <c r="AD399" s="217">
        <f>IFERROR(IF(workdata!Y399&gt;=0.75*MAX(workdata!$H399:$Y399),1,workdata!Y399/MAX(workdata!$H399:$Y399)),0)*$H399</f>
        <v>1</v>
      </c>
    </row>
    <row r="400" spans="1:30" x14ac:dyDescent="0.25">
      <c r="A400" s="1">
        <f>workdata!A400</f>
        <v>45490.458333333336</v>
      </c>
      <c r="B400">
        <f t="shared" si="37"/>
        <v>2024</v>
      </c>
      <c r="C400">
        <f t="shared" si="38"/>
        <v>7</v>
      </c>
      <c r="D400">
        <f t="shared" si="36"/>
        <v>17</v>
      </c>
      <c r="E400">
        <v>1000</v>
      </c>
      <c r="F400">
        <v>49890</v>
      </c>
      <c r="G400">
        <f>workdata!B400</f>
        <v>39128</v>
      </c>
      <c r="H400">
        <f t="shared" si="39"/>
        <v>1</v>
      </c>
      <c r="I400" s="217">
        <f>IFERROR(workdata!B400*1000*AUX!H400/(AUX!K400*50000),0)</f>
        <v>0.83657089956012576</v>
      </c>
      <c r="J400" s="218">
        <f t="shared" si="40"/>
        <v>1</v>
      </c>
      <c r="K400" s="222">
        <f>AVERAGE(workdata!C400:F400)</f>
        <v>935.43775000000005</v>
      </c>
      <c r="L400" s="3">
        <f t="shared" si="41"/>
        <v>782.56000000000006</v>
      </c>
      <c r="M400" s="217">
        <f>IFERROR(IF(workdata!H400&gt;=0.75*MAX(workdata!$H400:$Y400),1,workdata!H400/MAX(workdata!$H400:$Y400)),0)*$H400</f>
        <v>1</v>
      </c>
      <c r="N400" s="217">
        <f>IFERROR(IF(workdata!I400&gt;=0.75*MAX(workdata!$H400:$Y400),1,workdata!I400/MAX(workdata!$H400:$Y400)),0)*$H400</f>
        <v>1</v>
      </c>
      <c r="O400" s="217">
        <f>IFERROR(IF(workdata!J400&gt;=0.75*MAX(workdata!$H400:$Y400),1,workdata!J400/MAX(workdata!$H400:$Y400)),0)*$H400</f>
        <v>1</v>
      </c>
      <c r="P400" s="217">
        <f>IFERROR(IF(workdata!K400&gt;=0.75*MAX(workdata!$H400:$Y400),1,workdata!K400/MAX(workdata!$H400:$Y400)),0)*$H400</f>
        <v>1</v>
      </c>
      <c r="Q400" s="217">
        <f>IFERROR(IF(workdata!L400&gt;=0.75*MAX(workdata!$H400:$Y400),1,workdata!L400/MAX(workdata!$H400:$Y400)),0)*$H400</f>
        <v>1</v>
      </c>
      <c r="R400" s="217">
        <f>IFERROR(IF(workdata!M400&gt;=0.75*MAX(workdata!$H400:$Y400),1,workdata!M400/MAX(workdata!$H400:$Y400)),0)*$H400</f>
        <v>1</v>
      </c>
      <c r="S400" s="217">
        <f>IFERROR(IF(workdata!N400&gt;=0.75*MAX(workdata!$H400:$Y400),1,workdata!N400/MAX(workdata!$H400:$Y400)),0)*$H400</f>
        <v>1</v>
      </c>
      <c r="T400" s="217">
        <f>IFERROR(IF(workdata!O400&gt;=0.75*MAX(workdata!$H400:$Y400),1,workdata!O400/MAX(workdata!$H400:$Y400)),0)*$H400</f>
        <v>1</v>
      </c>
      <c r="U400" s="217">
        <f>IFERROR(IF(workdata!P400&gt;=0.75*MAX(workdata!$H400:$Y400),1,workdata!P400/MAX(workdata!$H400:$Y400)),0)*$H400</f>
        <v>1</v>
      </c>
      <c r="V400" s="217">
        <f>IFERROR(IF(workdata!Q400&gt;=0.75*MAX(workdata!$H400:$Y400),1,workdata!Q400/MAX(workdata!$H400:$Y400)),0)*$H400</f>
        <v>1</v>
      </c>
      <c r="W400" s="217">
        <f>IFERROR(IF(workdata!R400&gt;=0.75*MAX(workdata!$H400:$Y400),1,workdata!R400/MAX(workdata!$H400:$Y400)),0)*$H400</f>
        <v>1</v>
      </c>
      <c r="X400" s="217">
        <f>IFERROR(IF(workdata!S400&gt;=0.75*MAX(workdata!$H400:$Y400),1,workdata!S400/MAX(workdata!$H400:$Y400)),0)*$H400</f>
        <v>1</v>
      </c>
      <c r="Y400" s="217">
        <f>IFERROR(IF(workdata!T400&gt;=0.75*MAX(workdata!$H400:$Y400),1,workdata!T400/MAX(workdata!$H400:$Y400)),0)*$H400</f>
        <v>1</v>
      </c>
      <c r="Z400" s="217">
        <f>IFERROR(IF(workdata!U400&gt;=0.75*MAX(workdata!$H400:$Y400),1,workdata!U400/MAX(workdata!$H400:$Y400)),0)*$H400</f>
        <v>1</v>
      </c>
      <c r="AA400" s="217">
        <f>IFERROR(IF(workdata!V400&gt;=0.75*MAX(workdata!$H400:$Y400),1,workdata!V400/MAX(workdata!$H400:$Y400)),0)*$H400</f>
        <v>1</v>
      </c>
      <c r="AB400" s="217">
        <f>IFERROR(IF(workdata!W400&gt;=0.75*MAX(workdata!$H400:$Y400),1,workdata!W400/MAX(workdata!$H400:$Y400)),0)*$H400</f>
        <v>1</v>
      </c>
      <c r="AC400" s="217">
        <f>IFERROR(IF(workdata!X400&gt;=0.75*MAX(workdata!$H400:$Y400),1,workdata!X400/MAX(workdata!$H400:$Y400)),0)*$H400</f>
        <v>1</v>
      </c>
      <c r="AD400" s="217">
        <f>IFERROR(IF(workdata!Y400&gt;=0.75*MAX(workdata!$H400:$Y400),1,workdata!Y400/MAX(workdata!$H400:$Y400)),0)*$H400</f>
        <v>1</v>
      </c>
    </row>
    <row r="401" spans="1:30" x14ac:dyDescent="0.25">
      <c r="A401" s="1">
        <f>workdata!A401</f>
        <v>45490.5</v>
      </c>
      <c r="B401">
        <f t="shared" si="37"/>
        <v>2024</v>
      </c>
      <c r="C401">
        <f t="shared" si="38"/>
        <v>7</v>
      </c>
      <c r="D401">
        <f t="shared" si="36"/>
        <v>17</v>
      </c>
      <c r="E401">
        <v>1000</v>
      </c>
      <c r="F401">
        <v>49890</v>
      </c>
      <c r="G401">
        <f>workdata!B401</f>
        <v>39952</v>
      </c>
      <c r="H401">
        <f t="shared" si="39"/>
        <v>1</v>
      </c>
      <c r="I401" s="217">
        <f>IFERROR(workdata!B401*1000*AUX!H401/(AUX!K401*50000),0)</f>
        <v>0.83964414110884744</v>
      </c>
      <c r="J401" s="218">
        <f t="shared" si="40"/>
        <v>1</v>
      </c>
      <c r="K401" s="222">
        <f>AVERAGE(workdata!C401:F401)</f>
        <v>951.64125000000001</v>
      </c>
      <c r="L401" s="3">
        <f t="shared" si="41"/>
        <v>799.04</v>
      </c>
      <c r="M401" s="217">
        <f>IFERROR(IF(workdata!H401&gt;=0.75*MAX(workdata!$H401:$Y401),1,workdata!H401/MAX(workdata!$H401:$Y401)),0)*$H401</f>
        <v>1</v>
      </c>
      <c r="N401" s="217">
        <f>IFERROR(IF(workdata!I401&gt;=0.75*MAX(workdata!$H401:$Y401),1,workdata!I401/MAX(workdata!$H401:$Y401)),0)*$H401</f>
        <v>1</v>
      </c>
      <c r="O401" s="217">
        <f>IFERROR(IF(workdata!J401&gt;=0.75*MAX(workdata!$H401:$Y401),1,workdata!J401/MAX(workdata!$H401:$Y401)),0)*$H401</f>
        <v>1</v>
      </c>
      <c r="P401" s="217">
        <f>IFERROR(IF(workdata!K401&gt;=0.75*MAX(workdata!$H401:$Y401),1,workdata!K401/MAX(workdata!$H401:$Y401)),0)*$H401</f>
        <v>1</v>
      </c>
      <c r="Q401" s="217">
        <f>IFERROR(IF(workdata!L401&gt;=0.75*MAX(workdata!$H401:$Y401),1,workdata!L401/MAX(workdata!$H401:$Y401)),0)*$H401</f>
        <v>1</v>
      </c>
      <c r="R401" s="217">
        <f>IFERROR(IF(workdata!M401&gt;=0.75*MAX(workdata!$H401:$Y401),1,workdata!M401/MAX(workdata!$H401:$Y401)),0)*$H401</f>
        <v>1</v>
      </c>
      <c r="S401" s="217">
        <f>IFERROR(IF(workdata!N401&gt;=0.75*MAX(workdata!$H401:$Y401),1,workdata!N401/MAX(workdata!$H401:$Y401)),0)*$H401</f>
        <v>1</v>
      </c>
      <c r="T401" s="217">
        <f>IFERROR(IF(workdata!O401&gt;=0.75*MAX(workdata!$H401:$Y401),1,workdata!O401/MAX(workdata!$H401:$Y401)),0)*$H401</f>
        <v>1</v>
      </c>
      <c r="U401" s="217">
        <f>IFERROR(IF(workdata!P401&gt;=0.75*MAX(workdata!$H401:$Y401),1,workdata!P401/MAX(workdata!$H401:$Y401)),0)*$H401</f>
        <v>1</v>
      </c>
      <c r="V401" s="217">
        <f>IFERROR(IF(workdata!Q401&gt;=0.75*MAX(workdata!$H401:$Y401),1,workdata!Q401/MAX(workdata!$H401:$Y401)),0)*$H401</f>
        <v>1</v>
      </c>
      <c r="W401" s="217">
        <f>IFERROR(IF(workdata!R401&gt;=0.75*MAX(workdata!$H401:$Y401),1,workdata!R401/MAX(workdata!$H401:$Y401)),0)*$H401</f>
        <v>1</v>
      </c>
      <c r="X401" s="217">
        <f>IFERROR(IF(workdata!S401&gt;=0.75*MAX(workdata!$H401:$Y401),1,workdata!S401/MAX(workdata!$H401:$Y401)),0)*$H401</f>
        <v>1</v>
      </c>
      <c r="Y401" s="217">
        <f>IFERROR(IF(workdata!T401&gt;=0.75*MAX(workdata!$H401:$Y401),1,workdata!T401/MAX(workdata!$H401:$Y401)),0)*$H401</f>
        <v>1</v>
      </c>
      <c r="Z401" s="217">
        <f>IFERROR(IF(workdata!U401&gt;=0.75*MAX(workdata!$H401:$Y401),1,workdata!U401/MAX(workdata!$H401:$Y401)),0)*$H401</f>
        <v>1</v>
      </c>
      <c r="AA401" s="217">
        <f>IFERROR(IF(workdata!V401&gt;=0.75*MAX(workdata!$H401:$Y401),1,workdata!V401/MAX(workdata!$H401:$Y401)),0)*$H401</f>
        <v>1</v>
      </c>
      <c r="AB401" s="217">
        <f>IFERROR(IF(workdata!W401&gt;=0.75*MAX(workdata!$H401:$Y401),1,workdata!W401/MAX(workdata!$H401:$Y401)),0)*$H401</f>
        <v>1</v>
      </c>
      <c r="AC401" s="217">
        <f>IFERROR(IF(workdata!X401&gt;=0.75*MAX(workdata!$H401:$Y401),1,workdata!X401/MAX(workdata!$H401:$Y401)),0)*$H401</f>
        <v>1</v>
      </c>
      <c r="AD401" s="217">
        <f>IFERROR(IF(workdata!Y401&gt;=0.75*MAX(workdata!$H401:$Y401),1,workdata!Y401/MAX(workdata!$H401:$Y401)),0)*$H401</f>
        <v>1</v>
      </c>
    </row>
    <row r="402" spans="1:30" x14ac:dyDescent="0.25">
      <c r="A402" s="1">
        <f>workdata!A402</f>
        <v>45490.541666666664</v>
      </c>
      <c r="B402">
        <f t="shared" si="37"/>
        <v>2024</v>
      </c>
      <c r="C402">
        <f t="shared" si="38"/>
        <v>7</v>
      </c>
      <c r="D402">
        <f t="shared" si="36"/>
        <v>17</v>
      </c>
      <c r="E402">
        <v>1000</v>
      </c>
      <c r="F402">
        <v>49890</v>
      </c>
      <c r="G402">
        <f>workdata!B402</f>
        <v>41401</v>
      </c>
      <c r="H402">
        <f t="shared" si="39"/>
        <v>1</v>
      </c>
      <c r="I402" s="217">
        <f>IFERROR(workdata!B402*1000*AUX!H402/(AUX!K402*50000),0)</f>
        <v>0.87294732527967511</v>
      </c>
      <c r="J402" s="218">
        <f t="shared" si="40"/>
        <v>1</v>
      </c>
      <c r="K402" s="222">
        <f>AVERAGE(workdata!C402:F402)</f>
        <v>948.53375000000005</v>
      </c>
      <c r="L402" s="3">
        <f t="shared" si="41"/>
        <v>828.0200000000001</v>
      </c>
      <c r="M402" s="217">
        <f>IFERROR(IF(workdata!H402&gt;=0.75*MAX(workdata!$H402:$Y402),1,workdata!H402/MAX(workdata!$H402:$Y402)),0)*$H402</f>
        <v>1</v>
      </c>
      <c r="N402" s="217">
        <f>IFERROR(IF(workdata!I402&gt;=0.75*MAX(workdata!$H402:$Y402),1,workdata!I402/MAX(workdata!$H402:$Y402)),0)*$H402</f>
        <v>1</v>
      </c>
      <c r="O402" s="217">
        <f>IFERROR(IF(workdata!J402&gt;=0.75*MAX(workdata!$H402:$Y402),1,workdata!J402/MAX(workdata!$H402:$Y402)),0)*$H402</f>
        <v>1</v>
      </c>
      <c r="P402" s="217">
        <f>IFERROR(IF(workdata!K402&gt;=0.75*MAX(workdata!$H402:$Y402),1,workdata!K402/MAX(workdata!$H402:$Y402)),0)*$H402</f>
        <v>1</v>
      </c>
      <c r="Q402" s="217">
        <f>IFERROR(IF(workdata!L402&gt;=0.75*MAX(workdata!$H402:$Y402),1,workdata!L402/MAX(workdata!$H402:$Y402)),0)*$H402</f>
        <v>1</v>
      </c>
      <c r="R402" s="217">
        <f>IFERROR(IF(workdata!M402&gt;=0.75*MAX(workdata!$H402:$Y402),1,workdata!M402/MAX(workdata!$H402:$Y402)),0)*$H402</f>
        <v>1</v>
      </c>
      <c r="S402" s="217">
        <f>IFERROR(IF(workdata!N402&gt;=0.75*MAX(workdata!$H402:$Y402),1,workdata!N402/MAX(workdata!$H402:$Y402)),0)*$H402</f>
        <v>1</v>
      </c>
      <c r="T402" s="217">
        <f>IFERROR(IF(workdata!O402&gt;=0.75*MAX(workdata!$H402:$Y402),1,workdata!O402/MAX(workdata!$H402:$Y402)),0)*$H402</f>
        <v>1</v>
      </c>
      <c r="U402" s="217">
        <f>IFERROR(IF(workdata!P402&gt;=0.75*MAX(workdata!$H402:$Y402),1,workdata!P402/MAX(workdata!$H402:$Y402)),0)*$H402</f>
        <v>1</v>
      </c>
      <c r="V402" s="217">
        <f>IFERROR(IF(workdata!Q402&gt;=0.75*MAX(workdata!$H402:$Y402),1,workdata!Q402/MAX(workdata!$H402:$Y402)),0)*$H402</f>
        <v>1</v>
      </c>
      <c r="W402" s="217">
        <f>IFERROR(IF(workdata!R402&gt;=0.75*MAX(workdata!$H402:$Y402),1,workdata!R402/MAX(workdata!$H402:$Y402)),0)*$H402</f>
        <v>1</v>
      </c>
      <c r="X402" s="217">
        <f>IFERROR(IF(workdata!S402&gt;=0.75*MAX(workdata!$H402:$Y402),1,workdata!S402/MAX(workdata!$H402:$Y402)),0)*$H402</f>
        <v>1</v>
      </c>
      <c r="Y402" s="217">
        <f>IFERROR(IF(workdata!T402&gt;=0.75*MAX(workdata!$H402:$Y402),1,workdata!T402/MAX(workdata!$H402:$Y402)),0)*$H402</f>
        <v>1</v>
      </c>
      <c r="Z402" s="217">
        <f>IFERROR(IF(workdata!U402&gt;=0.75*MAX(workdata!$H402:$Y402),1,workdata!U402/MAX(workdata!$H402:$Y402)),0)*$H402</f>
        <v>1</v>
      </c>
      <c r="AA402" s="217">
        <f>IFERROR(IF(workdata!V402&gt;=0.75*MAX(workdata!$H402:$Y402),1,workdata!V402/MAX(workdata!$H402:$Y402)),0)*$H402</f>
        <v>1</v>
      </c>
      <c r="AB402" s="217">
        <f>IFERROR(IF(workdata!W402&gt;=0.75*MAX(workdata!$H402:$Y402),1,workdata!W402/MAX(workdata!$H402:$Y402)),0)*$H402</f>
        <v>1</v>
      </c>
      <c r="AC402" s="217">
        <f>IFERROR(IF(workdata!X402&gt;=0.75*MAX(workdata!$H402:$Y402),1,workdata!X402/MAX(workdata!$H402:$Y402)),0)*$H402</f>
        <v>1</v>
      </c>
      <c r="AD402" s="217">
        <f>IFERROR(IF(workdata!Y402&gt;=0.75*MAX(workdata!$H402:$Y402),1,workdata!Y402/MAX(workdata!$H402:$Y402)),0)*$H402</f>
        <v>1</v>
      </c>
    </row>
    <row r="403" spans="1:30" x14ac:dyDescent="0.25">
      <c r="A403" s="1">
        <f>workdata!A403</f>
        <v>45490.583333333336</v>
      </c>
      <c r="B403">
        <f t="shared" si="37"/>
        <v>2024</v>
      </c>
      <c r="C403">
        <f t="shared" si="38"/>
        <v>7</v>
      </c>
      <c r="D403">
        <f t="shared" si="36"/>
        <v>17</v>
      </c>
      <c r="E403">
        <v>1000</v>
      </c>
      <c r="F403">
        <v>49890</v>
      </c>
      <c r="G403">
        <f>workdata!B403</f>
        <v>40595</v>
      </c>
      <c r="H403">
        <f t="shared" si="39"/>
        <v>1</v>
      </c>
      <c r="I403" s="217">
        <f>IFERROR(workdata!B403*1000*AUX!H403/(AUX!K403*50000),0)</f>
        <v>0.86797718499679133</v>
      </c>
      <c r="J403" s="218">
        <f t="shared" si="40"/>
        <v>1</v>
      </c>
      <c r="K403" s="222">
        <f>AVERAGE(workdata!C403:F403)</f>
        <v>935.39325000000008</v>
      </c>
      <c r="L403" s="3">
        <f t="shared" si="41"/>
        <v>811.9</v>
      </c>
      <c r="M403" s="217">
        <f>IFERROR(IF(workdata!H403&gt;=0.75*MAX(workdata!$H403:$Y403),1,workdata!H403/MAX(workdata!$H403:$Y403)),0)*$H403</f>
        <v>1</v>
      </c>
      <c r="N403" s="217">
        <f>IFERROR(IF(workdata!I403&gt;=0.75*MAX(workdata!$H403:$Y403),1,workdata!I403/MAX(workdata!$H403:$Y403)),0)*$H403</f>
        <v>1</v>
      </c>
      <c r="O403" s="217">
        <f>IFERROR(IF(workdata!J403&gt;=0.75*MAX(workdata!$H403:$Y403),1,workdata!J403/MAX(workdata!$H403:$Y403)),0)*$H403</f>
        <v>1</v>
      </c>
      <c r="P403" s="217">
        <f>IFERROR(IF(workdata!K403&gt;=0.75*MAX(workdata!$H403:$Y403),1,workdata!K403/MAX(workdata!$H403:$Y403)),0)*$H403</f>
        <v>1</v>
      </c>
      <c r="Q403" s="217">
        <f>IFERROR(IF(workdata!L403&gt;=0.75*MAX(workdata!$H403:$Y403),1,workdata!L403/MAX(workdata!$H403:$Y403)),0)*$H403</f>
        <v>1</v>
      </c>
      <c r="R403" s="217">
        <f>IFERROR(IF(workdata!M403&gt;=0.75*MAX(workdata!$H403:$Y403),1,workdata!M403/MAX(workdata!$H403:$Y403)),0)*$H403</f>
        <v>1</v>
      </c>
      <c r="S403" s="217">
        <f>IFERROR(IF(workdata!N403&gt;=0.75*MAX(workdata!$H403:$Y403),1,workdata!N403/MAX(workdata!$H403:$Y403)),0)*$H403</f>
        <v>1</v>
      </c>
      <c r="T403" s="217">
        <f>IFERROR(IF(workdata!O403&gt;=0.75*MAX(workdata!$H403:$Y403),1,workdata!O403/MAX(workdata!$H403:$Y403)),0)*$H403</f>
        <v>1</v>
      </c>
      <c r="U403" s="217">
        <f>IFERROR(IF(workdata!P403&gt;=0.75*MAX(workdata!$H403:$Y403),1,workdata!P403/MAX(workdata!$H403:$Y403)),0)*$H403</f>
        <v>1</v>
      </c>
      <c r="V403" s="217">
        <f>IFERROR(IF(workdata!Q403&gt;=0.75*MAX(workdata!$H403:$Y403),1,workdata!Q403/MAX(workdata!$H403:$Y403)),0)*$H403</f>
        <v>1</v>
      </c>
      <c r="W403" s="217">
        <f>IFERROR(IF(workdata!R403&gt;=0.75*MAX(workdata!$H403:$Y403),1,workdata!R403/MAX(workdata!$H403:$Y403)),0)*$H403</f>
        <v>1</v>
      </c>
      <c r="X403" s="217">
        <f>IFERROR(IF(workdata!S403&gt;=0.75*MAX(workdata!$H403:$Y403),1,workdata!S403/MAX(workdata!$H403:$Y403)),0)*$H403</f>
        <v>1</v>
      </c>
      <c r="Y403" s="217">
        <f>IFERROR(IF(workdata!T403&gt;=0.75*MAX(workdata!$H403:$Y403),1,workdata!T403/MAX(workdata!$H403:$Y403)),0)*$H403</f>
        <v>1</v>
      </c>
      <c r="Z403" s="217">
        <f>IFERROR(IF(workdata!U403&gt;=0.75*MAX(workdata!$H403:$Y403),1,workdata!U403/MAX(workdata!$H403:$Y403)),0)*$H403</f>
        <v>1</v>
      </c>
      <c r="AA403" s="217">
        <f>IFERROR(IF(workdata!V403&gt;=0.75*MAX(workdata!$H403:$Y403),1,workdata!V403/MAX(workdata!$H403:$Y403)),0)*$H403</f>
        <v>1</v>
      </c>
      <c r="AB403" s="217">
        <f>IFERROR(IF(workdata!W403&gt;=0.75*MAX(workdata!$H403:$Y403),1,workdata!W403/MAX(workdata!$H403:$Y403)),0)*$H403</f>
        <v>1</v>
      </c>
      <c r="AC403" s="217">
        <f>IFERROR(IF(workdata!X403&gt;=0.75*MAX(workdata!$H403:$Y403),1,workdata!X403/MAX(workdata!$H403:$Y403)),0)*$H403</f>
        <v>1</v>
      </c>
      <c r="AD403" s="217">
        <f>IFERROR(IF(workdata!Y403&gt;=0.75*MAX(workdata!$H403:$Y403),1,workdata!Y403/MAX(workdata!$H403:$Y403)),0)*$H403</f>
        <v>1</v>
      </c>
    </row>
    <row r="404" spans="1:30" x14ac:dyDescent="0.25">
      <c r="A404" s="1">
        <f>workdata!A404</f>
        <v>45490.625</v>
      </c>
      <c r="B404">
        <f t="shared" si="37"/>
        <v>2024</v>
      </c>
      <c r="C404">
        <f t="shared" si="38"/>
        <v>7</v>
      </c>
      <c r="D404">
        <f t="shared" si="36"/>
        <v>17</v>
      </c>
      <c r="E404">
        <v>1000</v>
      </c>
      <c r="F404">
        <v>49890</v>
      </c>
      <c r="G404">
        <f>workdata!B404</f>
        <v>39791</v>
      </c>
      <c r="H404">
        <f t="shared" si="39"/>
        <v>1</v>
      </c>
      <c r="I404" s="217">
        <f>IFERROR(workdata!B404*1000*AUX!H404/(AUX!K404*50000),0)</f>
        <v>0.8590772977419292</v>
      </c>
      <c r="J404" s="218">
        <f t="shared" si="40"/>
        <v>1</v>
      </c>
      <c r="K404" s="222">
        <f>AVERAGE(workdata!C404:F404)</f>
        <v>926.36599999999999</v>
      </c>
      <c r="L404" s="3">
        <f t="shared" si="41"/>
        <v>795.81999999999994</v>
      </c>
      <c r="M404" s="217">
        <f>IFERROR(IF(workdata!H404&gt;=0.75*MAX(workdata!$H404:$Y404),1,workdata!H404/MAX(workdata!$H404:$Y404)),0)*$H404</f>
        <v>1</v>
      </c>
      <c r="N404" s="217">
        <f>IFERROR(IF(workdata!I404&gt;=0.75*MAX(workdata!$H404:$Y404),1,workdata!I404/MAX(workdata!$H404:$Y404)),0)*$H404</f>
        <v>1</v>
      </c>
      <c r="O404" s="217">
        <f>IFERROR(IF(workdata!J404&gt;=0.75*MAX(workdata!$H404:$Y404),1,workdata!J404/MAX(workdata!$H404:$Y404)),0)*$H404</f>
        <v>1</v>
      </c>
      <c r="P404" s="217">
        <f>IFERROR(IF(workdata!K404&gt;=0.75*MAX(workdata!$H404:$Y404),1,workdata!K404/MAX(workdata!$H404:$Y404)),0)*$H404</f>
        <v>1</v>
      </c>
      <c r="Q404" s="217">
        <f>IFERROR(IF(workdata!L404&gt;=0.75*MAX(workdata!$H404:$Y404),1,workdata!L404/MAX(workdata!$H404:$Y404)),0)*$H404</f>
        <v>1</v>
      </c>
      <c r="R404" s="217">
        <f>IFERROR(IF(workdata!M404&gt;=0.75*MAX(workdata!$H404:$Y404),1,workdata!M404/MAX(workdata!$H404:$Y404)),0)*$H404</f>
        <v>1</v>
      </c>
      <c r="S404" s="217">
        <f>IFERROR(IF(workdata!N404&gt;=0.75*MAX(workdata!$H404:$Y404),1,workdata!N404/MAX(workdata!$H404:$Y404)),0)*$H404</f>
        <v>1</v>
      </c>
      <c r="T404" s="217">
        <f>IFERROR(IF(workdata!O404&gt;=0.75*MAX(workdata!$H404:$Y404),1,workdata!O404/MAX(workdata!$H404:$Y404)),0)*$H404</f>
        <v>1</v>
      </c>
      <c r="U404" s="217">
        <f>IFERROR(IF(workdata!P404&gt;=0.75*MAX(workdata!$H404:$Y404),1,workdata!P404/MAX(workdata!$H404:$Y404)),0)*$H404</f>
        <v>1</v>
      </c>
      <c r="V404" s="217">
        <f>IFERROR(IF(workdata!Q404&gt;=0.75*MAX(workdata!$H404:$Y404),1,workdata!Q404/MAX(workdata!$H404:$Y404)),0)*$H404</f>
        <v>1</v>
      </c>
      <c r="W404" s="217">
        <f>IFERROR(IF(workdata!R404&gt;=0.75*MAX(workdata!$H404:$Y404),1,workdata!R404/MAX(workdata!$H404:$Y404)),0)*$H404</f>
        <v>1</v>
      </c>
      <c r="X404" s="217">
        <f>IFERROR(IF(workdata!S404&gt;=0.75*MAX(workdata!$H404:$Y404),1,workdata!S404/MAX(workdata!$H404:$Y404)),0)*$H404</f>
        <v>1</v>
      </c>
      <c r="Y404" s="217">
        <f>IFERROR(IF(workdata!T404&gt;=0.75*MAX(workdata!$H404:$Y404),1,workdata!T404/MAX(workdata!$H404:$Y404)),0)*$H404</f>
        <v>1</v>
      </c>
      <c r="Z404" s="217">
        <f>IFERROR(IF(workdata!U404&gt;=0.75*MAX(workdata!$H404:$Y404),1,workdata!U404/MAX(workdata!$H404:$Y404)),0)*$H404</f>
        <v>1</v>
      </c>
      <c r="AA404" s="217">
        <f>IFERROR(IF(workdata!V404&gt;=0.75*MAX(workdata!$H404:$Y404),1,workdata!V404/MAX(workdata!$H404:$Y404)),0)*$H404</f>
        <v>1</v>
      </c>
      <c r="AB404" s="217">
        <f>IFERROR(IF(workdata!W404&gt;=0.75*MAX(workdata!$H404:$Y404),1,workdata!W404/MAX(workdata!$H404:$Y404)),0)*$H404</f>
        <v>1</v>
      </c>
      <c r="AC404" s="217">
        <f>IFERROR(IF(workdata!X404&gt;=0.75*MAX(workdata!$H404:$Y404),1,workdata!X404/MAX(workdata!$H404:$Y404)),0)*$H404</f>
        <v>1</v>
      </c>
      <c r="AD404" s="217">
        <f>IFERROR(IF(workdata!Y404&gt;=0.75*MAX(workdata!$H404:$Y404),1,workdata!Y404/MAX(workdata!$H404:$Y404)),0)*$H404</f>
        <v>1</v>
      </c>
    </row>
    <row r="405" spans="1:30" x14ac:dyDescent="0.25">
      <c r="A405" s="1">
        <f>workdata!A405</f>
        <v>45490.666666666664</v>
      </c>
      <c r="B405">
        <f t="shared" si="37"/>
        <v>2024</v>
      </c>
      <c r="C405">
        <f t="shared" si="38"/>
        <v>7</v>
      </c>
      <c r="D405">
        <f t="shared" si="36"/>
        <v>17</v>
      </c>
      <c r="E405">
        <v>1000</v>
      </c>
      <c r="F405">
        <v>49890</v>
      </c>
      <c r="G405">
        <f>workdata!B405</f>
        <v>40133</v>
      </c>
      <c r="H405">
        <f t="shared" si="39"/>
        <v>1</v>
      </c>
      <c r="I405" s="217">
        <f>IFERROR(workdata!B405*1000*AUX!H405/(AUX!K405*50000),0)</f>
        <v>0.86674706100386012</v>
      </c>
      <c r="J405" s="218">
        <f t="shared" si="40"/>
        <v>1</v>
      </c>
      <c r="K405" s="222">
        <f>AVERAGE(workdata!C405:F405)</f>
        <v>926.06025</v>
      </c>
      <c r="L405" s="3">
        <f t="shared" si="41"/>
        <v>802.66</v>
      </c>
      <c r="M405" s="217">
        <f>IFERROR(IF(workdata!H405&gt;=0.75*MAX(workdata!$H405:$Y405),1,workdata!H405/MAX(workdata!$H405:$Y405)),0)*$H405</f>
        <v>1</v>
      </c>
      <c r="N405" s="217">
        <f>IFERROR(IF(workdata!I405&gt;=0.75*MAX(workdata!$H405:$Y405),1,workdata!I405/MAX(workdata!$H405:$Y405)),0)*$H405</f>
        <v>1</v>
      </c>
      <c r="O405" s="217">
        <f>IFERROR(IF(workdata!J405&gt;=0.75*MAX(workdata!$H405:$Y405),1,workdata!J405/MAX(workdata!$H405:$Y405)),0)*$H405</f>
        <v>1</v>
      </c>
      <c r="P405" s="217">
        <f>IFERROR(IF(workdata!K405&gt;=0.75*MAX(workdata!$H405:$Y405),1,workdata!K405/MAX(workdata!$H405:$Y405)),0)*$H405</f>
        <v>1</v>
      </c>
      <c r="Q405" s="217">
        <f>IFERROR(IF(workdata!L405&gt;=0.75*MAX(workdata!$H405:$Y405),1,workdata!L405/MAX(workdata!$H405:$Y405)),0)*$H405</f>
        <v>1</v>
      </c>
      <c r="R405" s="217">
        <f>IFERROR(IF(workdata!M405&gt;=0.75*MAX(workdata!$H405:$Y405),1,workdata!M405/MAX(workdata!$H405:$Y405)),0)*$H405</f>
        <v>1</v>
      </c>
      <c r="S405" s="217">
        <f>IFERROR(IF(workdata!N405&gt;=0.75*MAX(workdata!$H405:$Y405),1,workdata!N405/MAX(workdata!$H405:$Y405)),0)*$H405</f>
        <v>1</v>
      </c>
      <c r="T405" s="217">
        <f>IFERROR(IF(workdata!O405&gt;=0.75*MAX(workdata!$H405:$Y405),1,workdata!O405/MAX(workdata!$H405:$Y405)),0)*$H405</f>
        <v>1</v>
      </c>
      <c r="U405" s="217">
        <f>IFERROR(IF(workdata!P405&gt;=0.75*MAX(workdata!$H405:$Y405),1,workdata!P405/MAX(workdata!$H405:$Y405)),0)*$H405</f>
        <v>1</v>
      </c>
      <c r="V405" s="217">
        <f>IFERROR(IF(workdata!Q405&gt;=0.75*MAX(workdata!$H405:$Y405),1,workdata!Q405/MAX(workdata!$H405:$Y405)),0)*$H405</f>
        <v>1</v>
      </c>
      <c r="W405" s="217">
        <f>IFERROR(IF(workdata!R405&gt;=0.75*MAX(workdata!$H405:$Y405),1,workdata!R405/MAX(workdata!$H405:$Y405)),0)*$H405</f>
        <v>1</v>
      </c>
      <c r="X405" s="217">
        <f>IFERROR(IF(workdata!S405&gt;=0.75*MAX(workdata!$H405:$Y405),1,workdata!S405/MAX(workdata!$H405:$Y405)),0)*$H405</f>
        <v>1</v>
      </c>
      <c r="Y405" s="217">
        <f>IFERROR(IF(workdata!T405&gt;=0.75*MAX(workdata!$H405:$Y405),1,workdata!T405/MAX(workdata!$H405:$Y405)),0)*$H405</f>
        <v>1</v>
      </c>
      <c r="Z405" s="217">
        <f>IFERROR(IF(workdata!U405&gt;=0.75*MAX(workdata!$H405:$Y405),1,workdata!U405/MAX(workdata!$H405:$Y405)),0)*$H405</f>
        <v>1</v>
      </c>
      <c r="AA405" s="217">
        <f>IFERROR(IF(workdata!V405&gt;=0.75*MAX(workdata!$H405:$Y405),1,workdata!V405/MAX(workdata!$H405:$Y405)),0)*$H405</f>
        <v>1</v>
      </c>
      <c r="AB405" s="217">
        <f>IFERROR(IF(workdata!W405&gt;=0.75*MAX(workdata!$H405:$Y405),1,workdata!W405/MAX(workdata!$H405:$Y405)),0)*$H405</f>
        <v>1</v>
      </c>
      <c r="AC405" s="217">
        <f>IFERROR(IF(workdata!X405&gt;=0.75*MAX(workdata!$H405:$Y405),1,workdata!X405/MAX(workdata!$H405:$Y405)),0)*$H405</f>
        <v>1</v>
      </c>
      <c r="AD405" s="217">
        <f>IFERROR(IF(workdata!Y405&gt;=0.75*MAX(workdata!$H405:$Y405),1,workdata!Y405/MAX(workdata!$H405:$Y405)),0)*$H405</f>
        <v>1</v>
      </c>
    </row>
    <row r="406" spans="1:30" x14ac:dyDescent="0.25">
      <c r="A406" s="1">
        <f>workdata!A406</f>
        <v>45490.708333333336</v>
      </c>
      <c r="B406">
        <f t="shared" si="37"/>
        <v>2024</v>
      </c>
      <c r="C406">
        <f t="shared" si="38"/>
        <v>7</v>
      </c>
      <c r="D406">
        <f t="shared" si="36"/>
        <v>17</v>
      </c>
      <c r="E406">
        <v>1000</v>
      </c>
      <c r="F406">
        <v>49890</v>
      </c>
      <c r="G406">
        <f>workdata!B406</f>
        <v>37635</v>
      </c>
      <c r="H406">
        <f t="shared" si="39"/>
        <v>1</v>
      </c>
      <c r="I406" s="217">
        <f>IFERROR(workdata!B406*1000*AUX!H406/(AUX!K406*50000),0)</f>
        <v>0.83813182454015922</v>
      </c>
      <c r="J406" s="218">
        <f t="shared" si="40"/>
        <v>1</v>
      </c>
      <c r="K406" s="222">
        <f>AVERAGE(workdata!C406:F406)</f>
        <v>898.06874999999991</v>
      </c>
      <c r="L406" s="3">
        <f t="shared" si="41"/>
        <v>752.7</v>
      </c>
      <c r="M406" s="217">
        <f>IFERROR(IF(workdata!H406&gt;=0.75*MAX(workdata!$H406:$Y406),1,workdata!H406/MAX(workdata!$H406:$Y406)),0)*$H406</f>
        <v>1</v>
      </c>
      <c r="N406" s="217">
        <f>IFERROR(IF(workdata!I406&gt;=0.75*MAX(workdata!$H406:$Y406),1,workdata!I406/MAX(workdata!$H406:$Y406)),0)*$H406</f>
        <v>1</v>
      </c>
      <c r="O406" s="217">
        <f>IFERROR(IF(workdata!J406&gt;=0.75*MAX(workdata!$H406:$Y406),1,workdata!J406/MAX(workdata!$H406:$Y406)),0)*$H406</f>
        <v>1</v>
      </c>
      <c r="P406" s="217">
        <f>IFERROR(IF(workdata!K406&gt;=0.75*MAX(workdata!$H406:$Y406),1,workdata!K406/MAX(workdata!$H406:$Y406)),0)*$H406</f>
        <v>1</v>
      </c>
      <c r="Q406" s="217">
        <f>IFERROR(IF(workdata!L406&gt;=0.75*MAX(workdata!$H406:$Y406),1,workdata!L406/MAX(workdata!$H406:$Y406)),0)*$H406</f>
        <v>1</v>
      </c>
      <c r="R406" s="217">
        <f>IFERROR(IF(workdata!M406&gt;=0.75*MAX(workdata!$H406:$Y406),1,workdata!M406/MAX(workdata!$H406:$Y406)),0)*$H406</f>
        <v>1</v>
      </c>
      <c r="S406" s="217">
        <f>IFERROR(IF(workdata!N406&gt;=0.75*MAX(workdata!$H406:$Y406),1,workdata!N406/MAX(workdata!$H406:$Y406)),0)*$H406</f>
        <v>1</v>
      </c>
      <c r="T406" s="217">
        <f>IFERROR(IF(workdata!O406&gt;=0.75*MAX(workdata!$H406:$Y406),1,workdata!O406/MAX(workdata!$H406:$Y406)),0)*$H406</f>
        <v>1</v>
      </c>
      <c r="U406" s="217">
        <f>IFERROR(IF(workdata!P406&gt;=0.75*MAX(workdata!$H406:$Y406),1,workdata!P406/MAX(workdata!$H406:$Y406)),0)*$H406</f>
        <v>1</v>
      </c>
      <c r="V406" s="217">
        <f>IFERROR(IF(workdata!Q406&gt;=0.75*MAX(workdata!$H406:$Y406),1,workdata!Q406/MAX(workdata!$H406:$Y406)),0)*$H406</f>
        <v>1</v>
      </c>
      <c r="W406" s="217">
        <f>IFERROR(IF(workdata!R406&gt;=0.75*MAX(workdata!$H406:$Y406),1,workdata!R406/MAX(workdata!$H406:$Y406)),0)*$H406</f>
        <v>1</v>
      </c>
      <c r="X406" s="217">
        <f>IFERROR(IF(workdata!S406&gt;=0.75*MAX(workdata!$H406:$Y406),1,workdata!S406/MAX(workdata!$H406:$Y406)),0)*$H406</f>
        <v>1</v>
      </c>
      <c r="Y406" s="217">
        <f>IFERROR(IF(workdata!T406&gt;=0.75*MAX(workdata!$H406:$Y406),1,workdata!T406/MAX(workdata!$H406:$Y406)),0)*$H406</f>
        <v>1</v>
      </c>
      <c r="Z406" s="217">
        <f>IFERROR(IF(workdata!U406&gt;=0.75*MAX(workdata!$H406:$Y406),1,workdata!U406/MAX(workdata!$H406:$Y406)),0)*$H406</f>
        <v>1</v>
      </c>
      <c r="AA406" s="217">
        <f>IFERROR(IF(workdata!V406&gt;=0.75*MAX(workdata!$H406:$Y406),1,workdata!V406/MAX(workdata!$H406:$Y406)),0)*$H406</f>
        <v>1</v>
      </c>
      <c r="AB406" s="217">
        <f>IFERROR(IF(workdata!W406&gt;=0.75*MAX(workdata!$H406:$Y406),1,workdata!W406/MAX(workdata!$H406:$Y406)),0)*$H406</f>
        <v>1</v>
      </c>
      <c r="AC406" s="217">
        <f>IFERROR(IF(workdata!X406&gt;=0.75*MAX(workdata!$H406:$Y406),1,workdata!X406/MAX(workdata!$H406:$Y406)),0)*$H406</f>
        <v>1</v>
      </c>
      <c r="AD406" s="217">
        <f>IFERROR(IF(workdata!Y406&gt;=0.75*MAX(workdata!$H406:$Y406),1,workdata!Y406/MAX(workdata!$H406:$Y406)),0)*$H406</f>
        <v>1</v>
      </c>
    </row>
    <row r="407" spans="1:30" x14ac:dyDescent="0.25">
      <c r="A407" s="1">
        <f>workdata!A407</f>
        <v>45490.75</v>
      </c>
      <c r="B407">
        <f t="shared" si="37"/>
        <v>2024</v>
      </c>
      <c r="C407">
        <f t="shared" si="38"/>
        <v>7</v>
      </c>
      <c r="D407">
        <f t="shared" si="36"/>
        <v>17</v>
      </c>
      <c r="E407">
        <v>1000</v>
      </c>
      <c r="F407">
        <v>49890</v>
      </c>
      <c r="G407">
        <f>workdata!B407</f>
        <v>34493</v>
      </c>
      <c r="H407">
        <f t="shared" si="39"/>
        <v>1</v>
      </c>
      <c r="I407" s="217">
        <f>IFERROR(workdata!B407*1000*AUX!H407/(AUX!K407*50000),0)</f>
        <v>0.83066498292426316</v>
      </c>
      <c r="J407" s="218">
        <f t="shared" si="40"/>
        <v>1</v>
      </c>
      <c r="K407" s="222">
        <f>AVERAGE(workdata!C407:F407)</f>
        <v>830.49125000000004</v>
      </c>
      <c r="L407" s="3">
        <f t="shared" si="41"/>
        <v>689.86</v>
      </c>
      <c r="M407" s="217">
        <f>IFERROR(IF(workdata!H407&gt;=0.75*MAX(workdata!$H407:$Y407),1,workdata!H407/MAX(workdata!$H407:$Y407)),0)*$H407</f>
        <v>1</v>
      </c>
      <c r="N407" s="217">
        <f>IFERROR(IF(workdata!I407&gt;=0.75*MAX(workdata!$H407:$Y407),1,workdata!I407/MAX(workdata!$H407:$Y407)),0)*$H407</f>
        <v>1</v>
      </c>
      <c r="O407" s="217">
        <f>IFERROR(IF(workdata!J407&gt;=0.75*MAX(workdata!$H407:$Y407),1,workdata!J407/MAX(workdata!$H407:$Y407)),0)*$H407</f>
        <v>1</v>
      </c>
      <c r="P407" s="217">
        <f>IFERROR(IF(workdata!K407&gt;=0.75*MAX(workdata!$H407:$Y407),1,workdata!K407/MAX(workdata!$H407:$Y407)),0)*$H407</f>
        <v>1</v>
      </c>
      <c r="Q407" s="217">
        <f>IFERROR(IF(workdata!L407&gt;=0.75*MAX(workdata!$H407:$Y407),1,workdata!L407/MAX(workdata!$H407:$Y407)),0)*$H407</f>
        <v>1</v>
      </c>
      <c r="R407" s="217">
        <f>IFERROR(IF(workdata!M407&gt;=0.75*MAX(workdata!$H407:$Y407),1,workdata!M407/MAX(workdata!$H407:$Y407)),0)*$H407</f>
        <v>1</v>
      </c>
      <c r="S407" s="217">
        <f>IFERROR(IF(workdata!N407&gt;=0.75*MAX(workdata!$H407:$Y407),1,workdata!N407/MAX(workdata!$H407:$Y407)),0)*$H407</f>
        <v>1</v>
      </c>
      <c r="T407" s="217">
        <f>IFERROR(IF(workdata!O407&gt;=0.75*MAX(workdata!$H407:$Y407),1,workdata!O407/MAX(workdata!$H407:$Y407)),0)*$H407</f>
        <v>1</v>
      </c>
      <c r="U407" s="217">
        <f>IFERROR(IF(workdata!P407&gt;=0.75*MAX(workdata!$H407:$Y407),1,workdata!P407/MAX(workdata!$H407:$Y407)),0)*$H407</f>
        <v>1</v>
      </c>
      <c r="V407" s="217">
        <f>IFERROR(IF(workdata!Q407&gt;=0.75*MAX(workdata!$H407:$Y407),1,workdata!Q407/MAX(workdata!$H407:$Y407)),0)*$H407</f>
        <v>1</v>
      </c>
      <c r="W407" s="217">
        <f>IFERROR(IF(workdata!R407&gt;=0.75*MAX(workdata!$H407:$Y407),1,workdata!R407/MAX(workdata!$H407:$Y407)),0)*$H407</f>
        <v>1</v>
      </c>
      <c r="X407" s="217">
        <f>IFERROR(IF(workdata!S407&gt;=0.75*MAX(workdata!$H407:$Y407),1,workdata!S407/MAX(workdata!$H407:$Y407)),0)*$H407</f>
        <v>1</v>
      </c>
      <c r="Y407" s="217">
        <f>IFERROR(IF(workdata!T407&gt;=0.75*MAX(workdata!$H407:$Y407),1,workdata!T407/MAX(workdata!$H407:$Y407)),0)*$H407</f>
        <v>1</v>
      </c>
      <c r="Z407" s="217">
        <f>IFERROR(IF(workdata!U407&gt;=0.75*MAX(workdata!$H407:$Y407),1,workdata!U407/MAX(workdata!$H407:$Y407)),0)*$H407</f>
        <v>1</v>
      </c>
      <c r="AA407" s="217">
        <f>IFERROR(IF(workdata!V407&gt;=0.75*MAX(workdata!$H407:$Y407),1,workdata!V407/MAX(workdata!$H407:$Y407)),0)*$H407</f>
        <v>1</v>
      </c>
      <c r="AB407" s="217">
        <f>IFERROR(IF(workdata!W407&gt;=0.75*MAX(workdata!$H407:$Y407),1,workdata!W407/MAX(workdata!$H407:$Y407)),0)*$H407</f>
        <v>1</v>
      </c>
      <c r="AC407" s="217">
        <f>IFERROR(IF(workdata!X407&gt;=0.75*MAX(workdata!$H407:$Y407),1,workdata!X407/MAX(workdata!$H407:$Y407)),0)*$H407</f>
        <v>1</v>
      </c>
      <c r="AD407" s="217">
        <f>IFERROR(IF(workdata!Y407&gt;=0.75*MAX(workdata!$H407:$Y407),1,workdata!Y407/MAX(workdata!$H407:$Y407)),0)*$H407</f>
        <v>1</v>
      </c>
    </row>
    <row r="408" spans="1:30" x14ac:dyDescent="0.25">
      <c r="A408" s="1">
        <f>workdata!A408</f>
        <v>45490.791666666664</v>
      </c>
      <c r="B408">
        <f t="shared" si="37"/>
        <v>2024</v>
      </c>
      <c r="C408">
        <f t="shared" si="38"/>
        <v>7</v>
      </c>
      <c r="D408">
        <f t="shared" si="36"/>
        <v>17</v>
      </c>
      <c r="E408">
        <v>1000</v>
      </c>
      <c r="F408">
        <v>49890</v>
      </c>
      <c r="G408">
        <f>workdata!B408</f>
        <v>28864</v>
      </c>
      <c r="H408">
        <f t="shared" si="39"/>
        <v>1</v>
      </c>
      <c r="I408" s="217">
        <f>IFERROR(workdata!B408*1000*AUX!H408/(AUX!K408*50000),0)</f>
        <v>0.85145610232576663</v>
      </c>
      <c r="J408" s="218">
        <f t="shared" si="40"/>
        <v>1</v>
      </c>
      <c r="K408" s="222">
        <f>AVERAGE(workdata!C408:F408)</f>
        <v>677.99149999999997</v>
      </c>
      <c r="L408" s="3">
        <f t="shared" si="41"/>
        <v>577.28</v>
      </c>
      <c r="M408" s="217">
        <f>IFERROR(IF(workdata!H408&gt;=0.75*MAX(workdata!$H408:$Y408),1,workdata!H408/MAX(workdata!$H408:$Y408)),0)*$H408</f>
        <v>1</v>
      </c>
      <c r="N408" s="217">
        <f>IFERROR(IF(workdata!I408&gt;=0.75*MAX(workdata!$H408:$Y408),1,workdata!I408/MAX(workdata!$H408:$Y408)),0)*$H408</f>
        <v>1</v>
      </c>
      <c r="O408" s="217">
        <f>IFERROR(IF(workdata!J408&gt;=0.75*MAX(workdata!$H408:$Y408),1,workdata!J408/MAX(workdata!$H408:$Y408)),0)*$H408</f>
        <v>1</v>
      </c>
      <c r="P408" s="217">
        <f>IFERROR(IF(workdata!K408&gt;=0.75*MAX(workdata!$H408:$Y408),1,workdata!K408/MAX(workdata!$H408:$Y408)),0)*$H408</f>
        <v>1</v>
      </c>
      <c r="Q408" s="217">
        <f>IFERROR(IF(workdata!L408&gt;=0.75*MAX(workdata!$H408:$Y408),1,workdata!L408/MAX(workdata!$H408:$Y408)),0)*$H408</f>
        <v>1</v>
      </c>
      <c r="R408" s="217">
        <f>IFERROR(IF(workdata!M408&gt;=0.75*MAX(workdata!$H408:$Y408),1,workdata!M408/MAX(workdata!$H408:$Y408)),0)*$H408</f>
        <v>1</v>
      </c>
      <c r="S408" s="217">
        <f>IFERROR(IF(workdata!N408&gt;=0.75*MAX(workdata!$H408:$Y408),1,workdata!N408/MAX(workdata!$H408:$Y408)),0)*$H408</f>
        <v>1</v>
      </c>
      <c r="T408" s="217">
        <f>IFERROR(IF(workdata!O408&gt;=0.75*MAX(workdata!$H408:$Y408),1,workdata!O408/MAX(workdata!$H408:$Y408)),0)*$H408</f>
        <v>1</v>
      </c>
      <c r="U408" s="217">
        <f>IFERROR(IF(workdata!P408&gt;=0.75*MAX(workdata!$H408:$Y408),1,workdata!P408/MAX(workdata!$H408:$Y408)),0)*$H408</f>
        <v>1</v>
      </c>
      <c r="V408" s="217">
        <f>IFERROR(IF(workdata!Q408&gt;=0.75*MAX(workdata!$H408:$Y408),1,workdata!Q408/MAX(workdata!$H408:$Y408)),0)*$H408</f>
        <v>1</v>
      </c>
      <c r="W408" s="217">
        <f>IFERROR(IF(workdata!R408&gt;=0.75*MAX(workdata!$H408:$Y408),1,workdata!R408/MAX(workdata!$H408:$Y408)),0)*$H408</f>
        <v>1</v>
      </c>
      <c r="X408" s="217">
        <f>IFERROR(IF(workdata!S408&gt;=0.75*MAX(workdata!$H408:$Y408),1,workdata!S408/MAX(workdata!$H408:$Y408)),0)*$H408</f>
        <v>1</v>
      </c>
      <c r="Y408" s="217">
        <f>IFERROR(IF(workdata!T408&gt;=0.75*MAX(workdata!$H408:$Y408),1,workdata!T408/MAX(workdata!$H408:$Y408)),0)*$H408</f>
        <v>1</v>
      </c>
      <c r="Z408" s="217">
        <f>IFERROR(IF(workdata!U408&gt;=0.75*MAX(workdata!$H408:$Y408),1,workdata!U408/MAX(workdata!$H408:$Y408)),0)*$H408</f>
        <v>1</v>
      </c>
      <c r="AA408" s="217">
        <f>IFERROR(IF(workdata!V408&gt;=0.75*MAX(workdata!$H408:$Y408),1,workdata!V408/MAX(workdata!$H408:$Y408)),0)*$H408</f>
        <v>1</v>
      </c>
      <c r="AB408" s="217">
        <f>IFERROR(IF(workdata!W408&gt;=0.75*MAX(workdata!$H408:$Y408),1,workdata!W408/MAX(workdata!$H408:$Y408)),0)*$H408</f>
        <v>1</v>
      </c>
      <c r="AC408" s="217">
        <f>IFERROR(IF(workdata!X408&gt;=0.75*MAX(workdata!$H408:$Y408),1,workdata!X408/MAX(workdata!$H408:$Y408)),0)*$H408</f>
        <v>1</v>
      </c>
      <c r="AD408" s="217">
        <f>IFERROR(IF(workdata!Y408&gt;=0.75*MAX(workdata!$H408:$Y408),1,workdata!Y408/MAX(workdata!$H408:$Y408)),0)*$H408</f>
        <v>1</v>
      </c>
    </row>
    <row r="409" spans="1:30" x14ac:dyDescent="0.25">
      <c r="A409" s="1">
        <f>workdata!A409</f>
        <v>45490.833333333336</v>
      </c>
      <c r="B409">
        <f t="shared" si="37"/>
        <v>2024</v>
      </c>
      <c r="C409">
        <f t="shared" si="38"/>
        <v>7</v>
      </c>
      <c r="D409">
        <f t="shared" si="36"/>
        <v>17</v>
      </c>
      <c r="E409">
        <v>1000</v>
      </c>
      <c r="F409">
        <v>49890</v>
      </c>
      <c r="G409">
        <f>workdata!B409</f>
        <v>10820</v>
      </c>
      <c r="H409">
        <f t="shared" si="39"/>
        <v>1</v>
      </c>
      <c r="I409" s="217">
        <f>IFERROR(workdata!B409*1000*AUX!H409/(AUX!K409*50000),0)</f>
        <v>0.714229723541279</v>
      </c>
      <c r="J409" s="218">
        <f t="shared" si="40"/>
        <v>1</v>
      </c>
      <c r="K409" s="222">
        <f>AVERAGE(workdata!C409:F409)</f>
        <v>302.98374999999999</v>
      </c>
      <c r="L409" s="3">
        <f t="shared" si="41"/>
        <v>216.39999999999998</v>
      </c>
      <c r="M409" s="217">
        <f>IFERROR(IF(workdata!H409&gt;=0.75*MAX(workdata!$H409:$Y409),1,workdata!H409/MAX(workdata!$H409:$Y409)),0)*$H409</f>
        <v>1</v>
      </c>
      <c r="N409" s="217">
        <f>IFERROR(IF(workdata!I409&gt;=0.75*MAX(workdata!$H409:$Y409),1,workdata!I409/MAX(workdata!$H409:$Y409)),0)*$H409</f>
        <v>1</v>
      </c>
      <c r="O409" s="217">
        <f>IFERROR(IF(workdata!J409&gt;=0.75*MAX(workdata!$H409:$Y409),1,workdata!J409/MAX(workdata!$H409:$Y409)),0)*$H409</f>
        <v>1</v>
      </c>
      <c r="P409" s="217">
        <f>IFERROR(IF(workdata!K409&gt;=0.75*MAX(workdata!$H409:$Y409),1,workdata!K409/MAX(workdata!$H409:$Y409)),0)*$H409</f>
        <v>1</v>
      </c>
      <c r="Q409" s="217">
        <f>IFERROR(IF(workdata!L409&gt;=0.75*MAX(workdata!$H409:$Y409),1,workdata!L409/MAX(workdata!$H409:$Y409)),0)*$H409</f>
        <v>1</v>
      </c>
      <c r="R409" s="217">
        <f>IFERROR(IF(workdata!M409&gt;=0.75*MAX(workdata!$H409:$Y409),1,workdata!M409/MAX(workdata!$H409:$Y409)),0)*$H409</f>
        <v>1</v>
      </c>
      <c r="S409" s="217">
        <f>IFERROR(IF(workdata!N409&gt;=0.75*MAX(workdata!$H409:$Y409),1,workdata!N409/MAX(workdata!$H409:$Y409)),0)*$H409</f>
        <v>1</v>
      </c>
      <c r="T409" s="217">
        <f>IFERROR(IF(workdata!O409&gt;=0.75*MAX(workdata!$H409:$Y409),1,workdata!O409/MAX(workdata!$H409:$Y409)),0)*$H409</f>
        <v>1</v>
      </c>
      <c r="U409" s="217">
        <f>IFERROR(IF(workdata!P409&gt;=0.75*MAX(workdata!$H409:$Y409),1,workdata!P409/MAX(workdata!$H409:$Y409)),0)*$H409</f>
        <v>1</v>
      </c>
      <c r="V409" s="217">
        <f>IFERROR(IF(workdata!Q409&gt;=0.75*MAX(workdata!$H409:$Y409),1,workdata!Q409/MAX(workdata!$H409:$Y409)),0)*$H409</f>
        <v>1</v>
      </c>
      <c r="W409" s="217">
        <f>IFERROR(IF(workdata!R409&gt;=0.75*MAX(workdata!$H409:$Y409),1,workdata!R409/MAX(workdata!$H409:$Y409)),0)*$H409</f>
        <v>1</v>
      </c>
      <c r="X409" s="217">
        <f>IFERROR(IF(workdata!S409&gt;=0.75*MAX(workdata!$H409:$Y409),1,workdata!S409/MAX(workdata!$H409:$Y409)),0)*$H409</f>
        <v>1</v>
      </c>
      <c r="Y409" s="217">
        <f>IFERROR(IF(workdata!T409&gt;=0.75*MAX(workdata!$H409:$Y409),1,workdata!T409/MAX(workdata!$H409:$Y409)),0)*$H409</f>
        <v>1</v>
      </c>
      <c r="Z409" s="217">
        <f>IFERROR(IF(workdata!U409&gt;=0.75*MAX(workdata!$H409:$Y409),1,workdata!U409/MAX(workdata!$H409:$Y409)),0)*$H409</f>
        <v>1</v>
      </c>
      <c r="AA409" s="217">
        <f>IFERROR(IF(workdata!V409&gt;=0.75*MAX(workdata!$H409:$Y409),1,workdata!V409/MAX(workdata!$H409:$Y409)),0)*$H409</f>
        <v>1</v>
      </c>
      <c r="AB409" s="217">
        <f>IFERROR(IF(workdata!W409&gt;=0.75*MAX(workdata!$H409:$Y409),1,workdata!W409/MAX(workdata!$H409:$Y409)),0)*$H409</f>
        <v>1</v>
      </c>
      <c r="AC409" s="217">
        <f>IFERROR(IF(workdata!X409&gt;=0.75*MAX(workdata!$H409:$Y409),1,workdata!X409/MAX(workdata!$H409:$Y409)),0)*$H409</f>
        <v>1</v>
      </c>
      <c r="AD409" s="217">
        <f>IFERROR(IF(workdata!Y409&gt;=0.75*MAX(workdata!$H409:$Y409),1,workdata!Y409/MAX(workdata!$H409:$Y409)),0)*$H409</f>
        <v>1</v>
      </c>
    </row>
    <row r="410" spans="1:30" x14ac:dyDescent="0.25">
      <c r="A410" s="1">
        <f>workdata!A410</f>
        <v>45490.875</v>
      </c>
      <c r="B410">
        <f t="shared" si="37"/>
        <v>2024</v>
      </c>
      <c r="C410">
        <f t="shared" si="38"/>
        <v>7</v>
      </c>
      <c r="D410">
        <f t="shared" si="36"/>
        <v>17</v>
      </c>
      <c r="E410">
        <v>1000</v>
      </c>
      <c r="F410">
        <v>49890</v>
      </c>
      <c r="G410">
        <f>workdata!B410</f>
        <v>1000</v>
      </c>
      <c r="H410">
        <f t="shared" si="39"/>
        <v>0</v>
      </c>
      <c r="I410" s="217">
        <f>IFERROR(workdata!B410*1000*AUX!H410/(AUX!K410*50000),0)</f>
        <v>0</v>
      </c>
      <c r="J410" s="218">
        <f t="shared" si="40"/>
        <v>0</v>
      </c>
      <c r="K410" s="222">
        <f>AVERAGE(workdata!C410:F410)</f>
        <v>25.809750000000001</v>
      </c>
      <c r="L410" s="3">
        <f t="shared" si="41"/>
        <v>0</v>
      </c>
      <c r="M410" s="217">
        <f>IFERROR(IF(workdata!H410&gt;=0.75*MAX(workdata!$H410:$Y410),1,workdata!H410/MAX(workdata!$H410:$Y410)),0)*$H410</f>
        <v>0</v>
      </c>
      <c r="N410" s="217">
        <f>IFERROR(IF(workdata!I410&gt;=0.75*MAX(workdata!$H410:$Y410),1,workdata!I410/MAX(workdata!$H410:$Y410)),0)*$H410</f>
        <v>0</v>
      </c>
      <c r="O410" s="217">
        <f>IFERROR(IF(workdata!J410&gt;=0.75*MAX(workdata!$H410:$Y410),1,workdata!J410/MAX(workdata!$H410:$Y410)),0)*$H410</f>
        <v>0</v>
      </c>
      <c r="P410" s="217">
        <f>IFERROR(IF(workdata!K410&gt;=0.75*MAX(workdata!$H410:$Y410),1,workdata!K410/MAX(workdata!$H410:$Y410)),0)*$H410</f>
        <v>0</v>
      </c>
      <c r="Q410" s="217">
        <f>IFERROR(IF(workdata!L410&gt;=0.75*MAX(workdata!$H410:$Y410),1,workdata!L410/MAX(workdata!$H410:$Y410)),0)*$H410</f>
        <v>0</v>
      </c>
      <c r="R410" s="217">
        <f>IFERROR(IF(workdata!M410&gt;=0.75*MAX(workdata!$H410:$Y410),1,workdata!M410/MAX(workdata!$H410:$Y410)),0)*$H410</f>
        <v>0</v>
      </c>
      <c r="S410" s="217">
        <f>IFERROR(IF(workdata!N410&gt;=0.75*MAX(workdata!$H410:$Y410),1,workdata!N410/MAX(workdata!$H410:$Y410)),0)*$H410</f>
        <v>0</v>
      </c>
      <c r="T410" s="217">
        <f>IFERROR(IF(workdata!O410&gt;=0.75*MAX(workdata!$H410:$Y410),1,workdata!O410/MAX(workdata!$H410:$Y410)),0)*$H410</f>
        <v>0</v>
      </c>
      <c r="U410" s="217">
        <f>IFERROR(IF(workdata!P410&gt;=0.75*MAX(workdata!$H410:$Y410),1,workdata!P410/MAX(workdata!$H410:$Y410)),0)*$H410</f>
        <v>0</v>
      </c>
      <c r="V410" s="217">
        <f>IFERROR(IF(workdata!Q410&gt;=0.75*MAX(workdata!$H410:$Y410),1,workdata!Q410/MAX(workdata!$H410:$Y410)),0)*$H410</f>
        <v>0</v>
      </c>
      <c r="W410" s="217">
        <f>IFERROR(IF(workdata!R410&gt;=0.75*MAX(workdata!$H410:$Y410),1,workdata!R410/MAX(workdata!$H410:$Y410)),0)*$H410</f>
        <v>0</v>
      </c>
      <c r="X410" s="217">
        <f>IFERROR(IF(workdata!S410&gt;=0.75*MAX(workdata!$H410:$Y410),1,workdata!S410/MAX(workdata!$H410:$Y410)),0)*$H410</f>
        <v>0</v>
      </c>
      <c r="Y410" s="217">
        <f>IFERROR(IF(workdata!T410&gt;=0.75*MAX(workdata!$H410:$Y410),1,workdata!T410/MAX(workdata!$H410:$Y410)),0)*$H410</f>
        <v>0</v>
      </c>
      <c r="Z410" s="217">
        <f>IFERROR(IF(workdata!U410&gt;=0.75*MAX(workdata!$H410:$Y410),1,workdata!U410/MAX(workdata!$H410:$Y410)),0)*$H410</f>
        <v>0</v>
      </c>
      <c r="AA410" s="217">
        <f>IFERROR(IF(workdata!V410&gt;=0.75*MAX(workdata!$H410:$Y410),1,workdata!V410/MAX(workdata!$H410:$Y410)),0)*$H410</f>
        <v>0</v>
      </c>
      <c r="AB410" s="217">
        <f>IFERROR(IF(workdata!W410&gt;=0.75*MAX(workdata!$H410:$Y410),1,workdata!W410/MAX(workdata!$H410:$Y410)),0)*$H410</f>
        <v>0</v>
      </c>
      <c r="AC410" s="217">
        <f>IFERROR(IF(workdata!X410&gt;=0.75*MAX(workdata!$H410:$Y410),1,workdata!X410/MAX(workdata!$H410:$Y410)),0)*$H410</f>
        <v>0</v>
      </c>
      <c r="AD410" s="217">
        <f>IFERROR(IF(workdata!Y410&gt;=0.75*MAX(workdata!$H410:$Y410),1,workdata!Y410/MAX(workdata!$H410:$Y410)),0)*$H410</f>
        <v>0</v>
      </c>
    </row>
    <row r="411" spans="1:30" x14ac:dyDescent="0.25">
      <c r="A411" s="1">
        <f>workdata!A411</f>
        <v>45490.916666666664</v>
      </c>
      <c r="B411">
        <f t="shared" si="37"/>
        <v>2024</v>
      </c>
      <c r="C411">
        <f t="shared" si="38"/>
        <v>7</v>
      </c>
      <c r="D411">
        <f t="shared" si="36"/>
        <v>17</v>
      </c>
      <c r="E411">
        <v>1000</v>
      </c>
      <c r="F411">
        <v>49890</v>
      </c>
      <c r="G411">
        <f>workdata!B411</f>
        <v>0</v>
      </c>
      <c r="H411">
        <f t="shared" si="39"/>
        <v>0</v>
      </c>
      <c r="I411" s="217">
        <f>IFERROR(workdata!B411*1000*AUX!H411/(AUX!K411*50000),0)</f>
        <v>0</v>
      </c>
      <c r="J411" s="218">
        <f t="shared" si="40"/>
        <v>0</v>
      </c>
      <c r="K411" s="222">
        <f>AVERAGE(workdata!C411:F411)</f>
        <v>0</v>
      </c>
      <c r="L411" s="3">
        <f t="shared" si="41"/>
        <v>0</v>
      </c>
      <c r="M411" s="217">
        <f>IFERROR(IF(workdata!H411&gt;=0.75*MAX(workdata!$H411:$Y411),1,workdata!H411/MAX(workdata!$H411:$Y411)),0)*$H411</f>
        <v>0</v>
      </c>
      <c r="N411" s="217">
        <f>IFERROR(IF(workdata!I411&gt;=0.75*MAX(workdata!$H411:$Y411),1,workdata!I411/MAX(workdata!$H411:$Y411)),0)*$H411</f>
        <v>0</v>
      </c>
      <c r="O411" s="217">
        <f>IFERROR(IF(workdata!J411&gt;=0.75*MAX(workdata!$H411:$Y411),1,workdata!J411/MAX(workdata!$H411:$Y411)),0)*$H411</f>
        <v>0</v>
      </c>
      <c r="P411" s="217">
        <f>IFERROR(IF(workdata!K411&gt;=0.75*MAX(workdata!$H411:$Y411),1,workdata!K411/MAX(workdata!$H411:$Y411)),0)*$H411</f>
        <v>0</v>
      </c>
      <c r="Q411" s="217">
        <f>IFERROR(IF(workdata!L411&gt;=0.75*MAX(workdata!$H411:$Y411),1,workdata!L411/MAX(workdata!$H411:$Y411)),0)*$H411</f>
        <v>0</v>
      </c>
      <c r="R411" s="217">
        <f>IFERROR(IF(workdata!M411&gt;=0.75*MAX(workdata!$H411:$Y411),1,workdata!M411/MAX(workdata!$H411:$Y411)),0)*$H411</f>
        <v>0</v>
      </c>
      <c r="S411" s="217">
        <f>IFERROR(IF(workdata!N411&gt;=0.75*MAX(workdata!$H411:$Y411),1,workdata!N411/MAX(workdata!$H411:$Y411)),0)*$H411</f>
        <v>0</v>
      </c>
      <c r="T411" s="217">
        <f>IFERROR(IF(workdata!O411&gt;=0.75*MAX(workdata!$H411:$Y411),1,workdata!O411/MAX(workdata!$H411:$Y411)),0)*$H411</f>
        <v>0</v>
      </c>
      <c r="U411" s="217">
        <f>IFERROR(IF(workdata!P411&gt;=0.75*MAX(workdata!$H411:$Y411),1,workdata!P411/MAX(workdata!$H411:$Y411)),0)*$H411</f>
        <v>0</v>
      </c>
      <c r="V411" s="217">
        <f>IFERROR(IF(workdata!Q411&gt;=0.75*MAX(workdata!$H411:$Y411),1,workdata!Q411/MAX(workdata!$H411:$Y411)),0)*$H411</f>
        <v>0</v>
      </c>
      <c r="W411" s="217">
        <f>IFERROR(IF(workdata!R411&gt;=0.75*MAX(workdata!$H411:$Y411),1,workdata!R411/MAX(workdata!$H411:$Y411)),0)*$H411</f>
        <v>0</v>
      </c>
      <c r="X411" s="217">
        <f>IFERROR(IF(workdata!S411&gt;=0.75*MAX(workdata!$H411:$Y411),1,workdata!S411/MAX(workdata!$H411:$Y411)),0)*$H411</f>
        <v>0</v>
      </c>
      <c r="Y411" s="217">
        <f>IFERROR(IF(workdata!T411&gt;=0.75*MAX(workdata!$H411:$Y411),1,workdata!T411/MAX(workdata!$H411:$Y411)),0)*$H411</f>
        <v>0</v>
      </c>
      <c r="Z411" s="217">
        <f>IFERROR(IF(workdata!U411&gt;=0.75*MAX(workdata!$H411:$Y411),1,workdata!U411/MAX(workdata!$H411:$Y411)),0)*$H411</f>
        <v>0</v>
      </c>
      <c r="AA411" s="217">
        <f>IFERROR(IF(workdata!V411&gt;=0.75*MAX(workdata!$H411:$Y411),1,workdata!V411/MAX(workdata!$H411:$Y411)),0)*$H411</f>
        <v>0</v>
      </c>
      <c r="AB411" s="217">
        <f>IFERROR(IF(workdata!W411&gt;=0.75*MAX(workdata!$H411:$Y411),1,workdata!W411/MAX(workdata!$H411:$Y411)),0)*$H411</f>
        <v>0</v>
      </c>
      <c r="AC411" s="217">
        <f>IFERROR(IF(workdata!X411&gt;=0.75*MAX(workdata!$H411:$Y411),1,workdata!X411/MAX(workdata!$H411:$Y411)),0)*$H411</f>
        <v>0</v>
      </c>
      <c r="AD411" s="217">
        <f>IFERROR(IF(workdata!Y411&gt;=0.75*MAX(workdata!$H411:$Y411),1,workdata!Y411/MAX(workdata!$H411:$Y411)),0)*$H411</f>
        <v>0</v>
      </c>
    </row>
    <row r="412" spans="1:30" x14ac:dyDescent="0.25">
      <c r="A412" s="1">
        <f>workdata!A412</f>
        <v>45490.958333333336</v>
      </c>
      <c r="B412">
        <f t="shared" si="37"/>
        <v>2024</v>
      </c>
      <c r="C412">
        <f t="shared" si="38"/>
        <v>7</v>
      </c>
      <c r="D412">
        <f t="shared" si="36"/>
        <v>17</v>
      </c>
      <c r="E412">
        <v>1000</v>
      </c>
      <c r="F412">
        <v>49890</v>
      </c>
      <c r="G412">
        <f>workdata!B412</f>
        <v>0</v>
      </c>
      <c r="H412">
        <f t="shared" si="39"/>
        <v>0</v>
      </c>
      <c r="I412" s="217">
        <f>IFERROR(workdata!B412*1000*AUX!H412/(AUX!K412*50000),0)</f>
        <v>0</v>
      </c>
      <c r="J412" s="218">
        <f t="shared" si="40"/>
        <v>0</v>
      </c>
      <c r="K412" s="222">
        <f>AVERAGE(workdata!C412:F412)</f>
        <v>0</v>
      </c>
      <c r="L412" s="3">
        <f t="shared" si="41"/>
        <v>0</v>
      </c>
      <c r="M412" s="217">
        <f>IFERROR(IF(workdata!H412&gt;=0.75*MAX(workdata!$H412:$Y412),1,workdata!H412/MAX(workdata!$H412:$Y412)),0)*$H412</f>
        <v>0</v>
      </c>
      <c r="N412" s="217">
        <f>IFERROR(IF(workdata!I412&gt;=0.75*MAX(workdata!$H412:$Y412),1,workdata!I412/MAX(workdata!$H412:$Y412)),0)*$H412</f>
        <v>0</v>
      </c>
      <c r="O412" s="217">
        <f>IFERROR(IF(workdata!J412&gt;=0.75*MAX(workdata!$H412:$Y412),1,workdata!J412/MAX(workdata!$H412:$Y412)),0)*$H412</f>
        <v>0</v>
      </c>
      <c r="P412" s="217">
        <f>IFERROR(IF(workdata!K412&gt;=0.75*MAX(workdata!$H412:$Y412),1,workdata!K412/MAX(workdata!$H412:$Y412)),0)*$H412</f>
        <v>0</v>
      </c>
      <c r="Q412" s="217">
        <f>IFERROR(IF(workdata!L412&gt;=0.75*MAX(workdata!$H412:$Y412),1,workdata!L412/MAX(workdata!$H412:$Y412)),0)*$H412</f>
        <v>0</v>
      </c>
      <c r="R412" s="217">
        <f>IFERROR(IF(workdata!M412&gt;=0.75*MAX(workdata!$H412:$Y412),1,workdata!M412/MAX(workdata!$H412:$Y412)),0)*$H412</f>
        <v>0</v>
      </c>
      <c r="S412" s="217">
        <f>IFERROR(IF(workdata!N412&gt;=0.75*MAX(workdata!$H412:$Y412),1,workdata!N412/MAX(workdata!$H412:$Y412)),0)*$H412</f>
        <v>0</v>
      </c>
      <c r="T412" s="217">
        <f>IFERROR(IF(workdata!O412&gt;=0.75*MAX(workdata!$H412:$Y412),1,workdata!O412/MAX(workdata!$H412:$Y412)),0)*$H412</f>
        <v>0</v>
      </c>
      <c r="U412" s="217">
        <f>IFERROR(IF(workdata!P412&gt;=0.75*MAX(workdata!$H412:$Y412),1,workdata!P412/MAX(workdata!$H412:$Y412)),0)*$H412</f>
        <v>0</v>
      </c>
      <c r="V412" s="217">
        <f>IFERROR(IF(workdata!Q412&gt;=0.75*MAX(workdata!$H412:$Y412),1,workdata!Q412/MAX(workdata!$H412:$Y412)),0)*$H412</f>
        <v>0</v>
      </c>
      <c r="W412" s="217">
        <f>IFERROR(IF(workdata!R412&gt;=0.75*MAX(workdata!$H412:$Y412),1,workdata!R412/MAX(workdata!$H412:$Y412)),0)*$H412</f>
        <v>0</v>
      </c>
      <c r="X412" s="217">
        <f>IFERROR(IF(workdata!S412&gt;=0.75*MAX(workdata!$H412:$Y412),1,workdata!S412/MAX(workdata!$H412:$Y412)),0)*$H412</f>
        <v>0</v>
      </c>
      <c r="Y412" s="217">
        <f>IFERROR(IF(workdata!T412&gt;=0.75*MAX(workdata!$H412:$Y412),1,workdata!T412/MAX(workdata!$H412:$Y412)),0)*$H412</f>
        <v>0</v>
      </c>
      <c r="Z412" s="217">
        <f>IFERROR(IF(workdata!U412&gt;=0.75*MAX(workdata!$H412:$Y412),1,workdata!U412/MAX(workdata!$H412:$Y412)),0)*$H412</f>
        <v>0</v>
      </c>
      <c r="AA412" s="217">
        <f>IFERROR(IF(workdata!V412&gt;=0.75*MAX(workdata!$H412:$Y412),1,workdata!V412/MAX(workdata!$H412:$Y412)),0)*$H412</f>
        <v>0</v>
      </c>
      <c r="AB412" s="217">
        <f>IFERROR(IF(workdata!W412&gt;=0.75*MAX(workdata!$H412:$Y412),1,workdata!W412/MAX(workdata!$H412:$Y412)),0)*$H412</f>
        <v>0</v>
      </c>
      <c r="AC412" s="217">
        <f>IFERROR(IF(workdata!X412&gt;=0.75*MAX(workdata!$H412:$Y412),1,workdata!X412/MAX(workdata!$H412:$Y412)),0)*$H412</f>
        <v>0</v>
      </c>
      <c r="AD412" s="217">
        <f>IFERROR(IF(workdata!Y412&gt;=0.75*MAX(workdata!$H412:$Y412),1,workdata!Y412/MAX(workdata!$H412:$Y412)),0)*$H412</f>
        <v>0</v>
      </c>
    </row>
    <row r="413" spans="1:30" x14ac:dyDescent="0.25">
      <c r="A413" s="1">
        <f>workdata!A413</f>
        <v>45491</v>
      </c>
      <c r="B413">
        <f t="shared" si="37"/>
        <v>2024</v>
      </c>
      <c r="C413">
        <f t="shared" si="38"/>
        <v>7</v>
      </c>
      <c r="D413">
        <f t="shared" si="36"/>
        <v>18</v>
      </c>
      <c r="E413">
        <v>1000</v>
      </c>
      <c r="F413">
        <v>49890</v>
      </c>
      <c r="G413">
        <f>workdata!B413</f>
        <v>0</v>
      </c>
      <c r="H413">
        <f t="shared" si="39"/>
        <v>0</v>
      </c>
      <c r="I413" s="217">
        <f>IFERROR(workdata!B413*1000*AUX!H413/(AUX!K413*50000),0)</f>
        <v>0</v>
      </c>
      <c r="J413" s="218">
        <f t="shared" si="40"/>
        <v>0</v>
      </c>
      <c r="K413" s="222">
        <f>AVERAGE(workdata!C413:F413)</f>
        <v>0</v>
      </c>
      <c r="L413" s="3">
        <f t="shared" si="41"/>
        <v>0</v>
      </c>
      <c r="M413" s="217">
        <f>IFERROR(IF(workdata!H413&gt;=0.75*MAX(workdata!$H413:$Y413),1,workdata!H413/MAX(workdata!$H413:$Y413)),0)*$H413</f>
        <v>0</v>
      </c>
      <c r="N413" s="217">
        <f>IFERROR(IF(workdata!I413&gt;=0.75*MAX(workdata!$H413:$Y413),1,workdata!I413/MAX(workdata!$H413:$Y413)),0)*$H413</f>
        <v>0</v>
      </c>
      <c r="O413" s="217">
        <f>IFERROR(IF(workdata!J413&gt;=0.75*MAX(workdata!$H413:$Y413),1,workdata!J413/MAX(workdata!$H413:$Y413)),0)*$H413</f>
        <v>0</v>
      </c>
      <c r="P413" s="217">
        <f>IFERROR(IF(workdata!K413&gt;=0.75*MAX(workdata!$H413:$Y413),1,workdata!K413/MAX(workdata!$H413:$Y413)),0)*$H413</f>
        <v>0</v>
      </c>
      <c r="Q413" s="217">
        <f>IFERROR(IF(workdata!L413&gt;=0.75*MAX(workdata!$H413:$Y413),1,workdata!L413/MAX(workdata!$H413:$Y413)),0)*$H413</f>
        <v>0</v>
      </c>
      <c r="R413" s="217">
        <f>IFERROR(IF(workdata!M413&gt;=0.75*MAX(workdata!$H413:$Y413),1,workdata!M413/MAX(workdata!$H413:$Y413)),0)*$H413</f>
        <v>0</v>
      </c>
      <c r="S413" s="217">
        <f>IFERROR(IF(workdata!N413&gt;=0.75*MAX(workdata!$H413:$Y413),1,workdata!N413/MAX(workdata!$H413:$Y413)),0)*$H413</f>
        <v>0</v>
      </c>
      <c r="T413" s="217">
        <f>IFERROR(IF(workdata!O413&gt;=0.75*MAX(workdata!$H413:$Y413),1,workdata!O413/MAX(workdata!$H413:$Y413)),0)*$H413</f>
        <v>0</v>
      </c>
      <c r="U413" s="217">
        <f>IFERROR(IF(workdata!P413&gt;=0.75*MAX(workdata!$H413:$Y413),1,workdata!P413/MAX(workdata!$H413:$Y413)),0)*$H413</f>
        <v>0</v>
      </c>
      <c r="V413" s="217">
        <f>IFERROR(IF(workdata!Q413&gt;=0.75*MAX(workdata!$H413:$Y413),1,workdata!Q413/MAX(workdata!$H413:$Y413)),0)*$H413</f>
        <v>0</v>
      </c>
      <c r="W413" s="217">
        <f>IFERROR(IF(workdata!R413&gt;=0.75*MAX(workdata!$H413:$Y413),1,workdata!R413/MAX(workdata!$H413:$Y413)),0)*$H413</f>
        <v>0</v>
      </c>
      <c r="X413" s="217">
        <f>IFERROR(IF(workdata!S413&gt;=0.75*MAX(workdata!$H413:$Y413),1,workdata!S413/MAX(workdata!$H413:$Y413)),0)*$H413</f>
        <v>0</v>
      </c>
      <c r="Y413" s="217">
        <f>IFERROR(IF(workdata!T413&gt;=0.75*MAX(workdata!$H413:$Y413),1,workdata!T413/MAX(workdata!$H413:$Y413)),0)*$H413</f>
        <v>0</v>
      </c>
      <c r="Z413" s="217">
        <f>IFERROR(IF(workdata!U413&gt;=0.75*MAX(workdata!$H413:$Y413),1,workdata!U413/MAX(workdata!$H413:$Y413)),0)*$H413</f>
        <v>0</v>
      </c>
      <c r="AA413" s="217">
        <f>IFERROR(IF(workdata!V413&gt;=0.75*MAX(workdata!$H413:$Y413),1,workdata!V413/MAX(workdata!$H413:$Y413)),0)*$H413</f>
        <v>0</v>
      </c>
      <c r="AB413" s="217">
        <f>IFERROR(IF(workdata!W413&gt;=0.75*MAX(workdata!$H413:$Y413),1,workdata!W413/MAX(workdata!$H413:$Y413)),0)*$H413</f>
        <v>0</v>
      </c>
      <c r="AC413" s="217">
        <f>IFERROR(IF(workdata!X413&gt;=0.75*MAX(workdata!$H413:$Y413),1,workdata!X413/MAX(workdata!$H413:$Y413)),0)*$H413</f>
        <v>0</v>
      </c>
      <c r="AD413" s="217">
        <f>IFERROR(IF(workdata!Y413&gt;=0.75*MAX(workdata!$H413:$Y413),1,workdata!Y413/MAX(workdata!$H413:$Y413)),0)*$H413</f>
        <v>0</v>
      </c>
    </row>
    <row r="414" spans="1:30" x14ac:dyDescent="0.25">
      <c r="A414" s="1">
        <f>workdata!A414</f>
        <v>45491.041666666664</v>
      </c>
      <c r="B414">
        <f t="shared" si="37"/>
        <v>2024</v>
      </c>
      <c r="C414">
        <f t="shared" si="38"/>
        <v>7</v>
      </c>
      <c r="D414">
        <f t="shared" si="36"/>
        <v>18</v>
      </c>
      <c r="E414">
        <v>1000</v>
      </c>
      <c r="F414">
        <v>49890</v>
      </c>
      <c r="G414">
        <f>workdata!B414</f>
        <v>0</v>
      </c>
      <c r="H414">
        <f t="shared" si="39"/>
        <v>0</v>
      </c>
      <c r="I414" s="217">
        <f>IFERROR(workdata!B414*1000*AUX!H414/(AUX!K414*50000),0)</f>
        <v>0</v>
      </c>
      <c r="J414" s="218">
        <f t="shared" si="40"/>
        <v>0</v>
      </c>
      <c r="K414" s="222">
        <f>AVERAGE(workdata!C414:F414)</f>
        <v>0</v>
      </c>
      <c r="L414" s="3">
        <f t="shared" si="41"/>
        <v>0</v>
      </c>
      <c r="M414" s="217">
        <f>IFERROR(IF(workdata!H414&gt;=0.75*MAX(workdata!$H414:$Y414),1,workdata!H414/MAX(workdata!$H414:$Y414)),0)*$H414</f>
        <v>0</v>
      </c>
      <c r="N414" s="217">
        <f>IFERROR(IF(workdata!I414&gt;=0.75*MAX(workdata!$H414:$Y414),1,workdata!I414/MAX(workdata!$H414:$Y414)),0)*$H414</f>
        <v>0</v>
      </c>
      <c r="O414" s="217">
        <f>IFERROR(IF(workdata!J414&gt;=0.75*MAX(workdata!$H414:$Y414),1,workdata!J414/MAX(workdata!$H414:$Y414)),0)*$H414</f>
        <v>0</v>
      </c>
      <c r="P414" s="217">
        <f>IFERROR(IF(workdata!K414&gt;=0.75*MAX(workdata!$H414:$Y414),1,workdata!K414/MAX(workdata!$H414:$Y414)),0)*$H414</f>
        <v>0</v>
      </c>
      <c r="Q414" s="217">
        <f>IFERROR(IF(workdata!L414&gt;=0.75*MAX(workdata!$H414:$Y414),1,workdata!L414/MAX(workdata!$H414:$Y414)),0)*$H414</f>
        <v>0</v>
      </c>
      <c r="R414" s="217">
        <f>IFERROR(IF(workdata!M414&gt;=0.75*MAX(workdata!$H414:$Y414),1,workdata!M414/MAX(workdata!$H414:$Y414)),0)*$H414</f>
        <v>0</v>
      </c>
      <c r="S414" s="217">
        <f>IFERROR(IF(workdata!N414&gt;=0.75*MAX(workdata!$H414:$Y414),1,workdata!N414/MAX(workdata!$H414:$Y414)),0)*$H414</f>
        <v>0</v>
      </c>
      <c r="T414" s="217">
        <f>IFERROR(IF(workdata!O414&gt;=0.75*MAX(workdata!$H414:$Y414),1,workdata!O414/MAX(workdata!$H414:$Y414)),0)*$H414</f>
        <v>0</v>
      </c>
      <c r="U414" s="217">
        <f>IFERROR(IF(workdata!P414&gt;=0.75*MAX(workdata!$H414:$Y414),1,workdata!P414/MAX(workdata!$H414:$Y414)),0)*$H414</f>
        <v>0</v>
      </c>
      <c r="V414" s="217">
        <f>IFERROR(IF(workdata!Q414&gt;=0.75*MAX(workdata!$H414:$Y414),1,workdata!Q414/MAX(workdata!$H414:$Y414)),0)*$H414</f>
        <v>0</v>
      </c>
      <c r="W414" s="217">
        <f>IFERROR(IF(workdata!R414&gt;=0.75*MAX(workdata!$H414:$Y414),1,workdata!R414/MAX(workdata!$H414:$Y414)),0)*$H414</f>
        <v>0</v>
      </c>
      <c r="X414" s="217">
        <f>IFERROR(IF(workdata!S414&gt;=0.75*MAX(workdata!$H414:$Y414),1,workdata!S414/MAX(workdata!$H414:$Y414)),0)*$H414</f>
        <v>0</v>
      </c>
      <c r="Y414" s="217">
        <f>IFERROR(IF(workdata!T414&gt;=0.75*MAX(workdata!$H414:$Y414),1,workdata!T414/MAX(workdata!$H414:$Y414)),0)*$H414</f>
        <v>0</v>
      </c>
      <c r="Z414" s="217">
        <f>IFERROR(IF(workdata!U414&gt;=0.75*MAX(workdata!$H414:$Y414),1,workdata!U414/MAX(workdata!$H414:$Y414)),0)*$H414</f>
        <v>0</v>
      </c>
      <c r="AA414" s="217">
        <f>IFERROR(IF(workdata!V414&gt;=0.75*MAX(workdata!$H414:$Y414),1,workdata!V414/MAX(workdata!$H414:$Y414)),0)*$H414</f>
        <v>0</v>
      </c>
      <c r="AB414" s="217">
        <f>IFERROR(IF(workdata!W414&gt;=0.75*MAX(workdata!$H414:$Y414),1,workdata!W414/MAX(workdata!$H414:$Y414)),0)*$H414</f>
        <v>0</v>
      </c>
      <c r="AC414" s="217">
        <f>IFERROR(IF(workdata!X414&gt;=0.75*MAX(workdata!$H414:$Y414),1,workdata!X414/MAX(workdata!$H414:$Y414)),0)*$H414</f>
        <v>0</v>
      </c>
      <c r="AD414" s="217">
        <f>IFERROR(IF(workdata!Y414&gt;=0.75*MAX(workdata!$H414:$Y414),1,workdata!Y414/MAX(workdata!$H414:$Y414)),0)*$H414</f>
        <v>0</v>
      </c>
    </row>
    <row r="415" spans="1:30" x14ac:dyDescent="0.25">
      <c r="A415" s="1">
        <f>workdata!A415</f>
        <v>45491.083333333336</v>
      </c>
      <c r="B415">
        <f t="shared" si="37"/>
        <v>2024</v>
      </c>
      <c r="C415">
        <f t="shared" si="38"/>
        <v>7</v>
      </c>
      <c r="D415">
        <f t="shared" si="36"/>
        <v>18</v>
      </c>
      <c r="E415">
        <v>1000</v>
      </c>
      <c r="F415">
        <v>49890</v>
      </c>
      <c r="G415">
        <f>workdata!B415</f>
        <v>0</v>
      </c>
      <c r="H415">
        <f t="shared" si="39"/>
        <v>0</v>
      </c>
      <c r="I415" s="217">
        <f>IFERROR(workdata!B415*1000*AUX!H415/(AUX!K415*50000),0)</f>
        <v>0</v>
      </c>
      <c r="J415" s="218">
        <f t="shared" si="40"/>
        <v>0</v>
      </c>
      <c r="K415" s="222">
        <f>AVERAGE(workdata!C415:F415)</f>
        <v>0</v>
      </c>
      <c r="L415" s="3">
        <f t="shared" si="41"/>
        <v>0</v>
      </c>
      <c r="M415" s="217">
        <f>IFERROR(IF(workdata!H415&gt;=0.75*MAX(workdata!$H415:$Y415),1,workdata!H415/MAX(workdata!$H415:$Y415)),0)*$H415</f>
        <v>0</v>
      </c>
      <c r="N415" s="217">
        <f>IFERROR(IF(workdata!I415&gt;=0.75*MAX(workdata!$H415:$Y415),1,workdata!I415/MAX(workdata!$H415:$Y415)),0)*$H415</f>
        <v>0</v>
      </c>
      <c r="O415" s="217">
        <f>IFERROR(IF(workdata!J415&gt;=0.75*MAX(workdata!$H415:$Y415),1,workdata!J415/MAX(workdata!$H415:$Y415)),0)*$H415</f>
        <v>0</v>
      </c>
      <c r="P415" s="217">
        <f>IFERROR(IF(workdata!K415&gt;=0.75*MAX(workdata!$H415:$Y415),1,workdata!K415/MAX(workdata!$H415:$Y415)),0)*$H415</f>
        <v>0</v>
      </c>
      <c r="Q415" s="217">
        <f>IFERROR(IF(workdata!L415&gt;=0.75*MAX(workdata!$H415:$Y415),1,workdata!L415/MAX(workdata!$H415:$Y415)),0)*$H415</f>
        <v>0</v>
      </c>
      <c r="R415" s="217">
        <f>IFERROR(IF(workdata!M415&gt;=0.75*MAX(workdata!$H415:$Y415),1,workdata!M415/MAX(workdata!$H415:$Y415)),0)*$H415</f>
        <v>0</v>
      </c>
      <c r="S415" s="217">
        <f>IFERROR(IF(workdata!N415&gt;=0.75*MAX(workdata!$H415:$Y415),1,workdata!N415/MAX(workdata!$H415:$Y415)),0)*$H415</f>
        <v>0</v>
      </c>
      <c r="T415" s="217">
        <f>IFERROR(IF(workdata!O415&gt;=0.75*MAX(workdata!$H415:$Y415),1,workdata!O415/MAX(workdata!$H415:$Y415)),0)*$H415</f>
        <v>0</v>
      </c>
      <c r="U415" s="217">
        <f>IFERROR(IF(workdata!P415&gt;=0.75*MAX(workdata!$H415:$Y415),1,workdata!P415/MAX(workdata!$H415:$Y415)),0)*$H415</f>
        <v>0</v>
      </c>
      <c r="V415" s="217">
        <f>IFERROR(IF(workdata!Q415&gt;=0.75*MAX(workdata!$H415:$Y415),1,workdata!Q415/MAX(workdata!$H415:$Y415)),0)*$H415</f>
        <v>0</v>
      </c>
      <c r="W415" s="217">
        <f>IFERROR(IF(workdata!R415&gt;=0.75*MAX(workdata!$H415:$Y415),1,workdata!R415/MAX(workdata!$H415:$Y415)),0)*$H415</f>
        <v>0</v>
      </c>
      <c r="X415" s="217">
        <f>IFERROR(IF(workdata!S415&gt;=0.75*MAX(workdata!$H415:$Y415),1,workdata!S415/MAX(workdata!$H415:$Y415)),0)*$H415</f>
        <v>0</v>
      </c>
      <c r="Y415" s="217">
        <f>IFERROR(IF(workdata!T415&gt;=0.75*MAX(workdata!$H415:$Y415),1,workdata!T415/MAX(workdata!$H415:$Y415)),0)*$H415</f>
        <v>0</v>
      </c>
      <c r="Z415" s="217">
        <f>IFERROR(IF(workdata!U415&gt;=0.75*MAX(workdata!$H415:$Y415),1,workdata!U415/MAX(workdata!$H415:$Y415)),0)*$H415</f>
        <v>0</v>
      </c>
      <c r="AA415" s="217">
        <f>IFERROR(IF(workdata!V415&gt;=0.75*MAX(workdata!$H415:$Y415),1,workdata!V415/MAX(workdata!$H415:$Y415)),0)*$H415</f>
        <v>0</v>
      </c>
      <c r="AB415" s="217">
        <f>IFERROR(IF(workdata!W415&gt;=0.75*MAX(workdata!$H415:$Y415),1,workdata!W415/MAX(workdata!$H415:$Y415)),0)*$H415</f>
        <v>0</v>
      </c>
      <c r="AC415" s="217">
        <f>IFERROR(IF(workdata!X415&gt;=0.75*MAX(workdata!$H415:$Y415),1,workdata!X415/MAX(workdata!$H415:$Y415)),0)*$H415</f>
        <v>0</v>
      </c>
      <c r="AD415" s="217">
        <f>IFERROR(IF(workdata!Y415&gt;=0.75*MAX(workdata!$H415:$Y415),1,workdata!Y415/MAX(workdata!$H415:$Y415)),0)*$H415</f>
        <v>0</v>
      </c>
    </row>
    <row r="416" spans="1:30" x14ac:dyDescent="0.25">
      <c r="A416" s="1">
        <f>workdata!A416</f>
        <v>45491.125</v>
      </c>
      <c r="B416">
        <f t="shared" si="37"/>
        <v>2024</v>
      </c>
      <c r="C416">
        <f t="shared" si="38"/>
        <v>7</v>
      </c>
      <c r="D416">
        <f t="shared" si="36"/>
        <v>18</v>
      </c>
      <c r="E416">
        <v>1000</v>
      </c>
      <c r="F416">
        <v>49890</v>
      </c>
      <c r="G416">
        <f>workdata!B416</f>
        <v>0</v>
      </c>
      <c r="H416">
        <f t="shared" si="39"/>
        <v>0</v>
      </c>
      <c r="I416" s="217">
        <f>IFERROR(workdata!B416*1000*AUX!H416/(AUX!K416*50000),0)</f>
        <v>0</v>
      </c>
      <c r="J416" s="218">
        <f t="shared" si="40"/>
        <v>0</v>
      </c>
      <c r="K416" s="222">
        <f>AVERAGE(workdata!C416:F416)</f>
        <v>0</v>
      </c>
      <c r="L416" s="3">
        <f t="shared" si="41"/>
        <v>0</v>
      </c>
      <c r="M416" s="217">
        <f>IFERROR(IF(workdata!H416&gt;=0.75*MAX(workdata!$H416:$Y416),1,workdata!H416/MAX(workdata!$H416:$Y416)),0)*$H416</f>
        <v>0</v>
      </c>
      <c r="N416" s="217">
        <f>IFERROR(IF(workdata!I416&gt;=0.75*MAX(workdata!$H416:$Y416),1,workdata!I416/MAX(workdata!$H416:$Y416)),0)*$H416</f>
        <v>0</v>
      </c>
      <c r="O416" s="217">
        <f>IFERROR(IF(workdata!J416&gt;=0.75*MAX(workdata!$H416:$Y416),1,workdata!J416/MAX(workdata!$H416:$Y416)),0)*$H416</f>
        <v>0</v>
      </c>
      <c r="P416" s="217">
        <f>IFERROR(IF(workdata!K416&gt;=0.75*MAX(workdata!$H416:$Y416),1,workdata!K416/MAX(workdata!$H416:$Y416)),0)*$H416</f>
        <v>0</v>
      </c>
      <c r="Q416" s="217">
        <f>IFERROR(IF(workdata!L416&gt;=0.75*MAX(workdata!$H416:$Y416),1,workdata!L416/MAX(workdata!$H416:$Y416)),0)*$H416</f>
        <v>0</v>
      </c>
      <c r="R416" s="217">
        <f>IFERROR(IF(workdata!M416&gt;=0.75*MAX(workdata!$H416:$Y416),1,workdata!M416/MAX(workdata!$H416:$Y416)),0)*$H416</f>
        <v>0</v>
      </c>
      <c r="S416" s="217">
        <f>IFERROR(IF(workdata!N416&gt;=0.75*MAX(workdata!$H416:$Y416),1,workdata!N416/MAX(workdata!$H416:$Y416)),0)*$H416</f>
        <v>0</v>
      </c>
      <c r="T416" s="217">
        <f>IFERROR(IF(workdata!O416&gt;=0.75*MAX(workdata!$H416:$Y416),1,workdata!O416/MAX(workdata!$H416:$Y416)),0)*$H416</f>
        <v>0</v>
      </c>
      <c r="U416" s="217">
        <f>IFERROR(IF(workdata!P416&gt;=0.75*MAX(workdata!$H416:$Y416),1,workdata!P416/MAX(workdata!$H416:$Y416)),0)*$H416</f>
        <v>0</v>
      </c>
      <c r="V416" s="217">
        <f>IFERROR(IF(workdata!Q416&gt;=0.75*MAX(workdata!$H416:$Y416),1,workdata!Q416/MAX(workdata!$H416:$Y416)),0)*$H416</f>
        <v>0</v>
      </c>
      <c r="W416" s="217">
        <f>IFERROR(IF(workdata!R416&gt;=0.75*MAX(workdata!$H416:$Y416),1,workdata!R416/MAX(workdata!$H416:$Y416)),0)*$H416</f>
        <v>0</v>
      </c>
      <c r="X416" s="217">
        <f>IFERROR(IF(workdata!S416&gt;=0.75*MAX(workdata!$H416:$Y416),1,workdata!S416/MAX(workdata!$H416:$Y416)),0)*$H416</f>
        <v>0</v>
      </c>
      <c r="Y416" s="217">
        <f>IFERROR(IF(workdata!T416&gt;=0.75*MAX(workdata!$H416:$Y416),1,workdata!T416/MAX(workdata!$H416:$Y416)),0)*$H416</f>
        <v>0</v>
      </c>
      <c r="Z416" s="217">
        <f>IFERROR(IF(workdata!U416&gt;=0.75*MAX(workdata!$H416:$Y416),1,workdata!U416/MAX(workdata!$H416:$Y416)),0)*$H416</f>
        <v>0</v>
      </c>
      <c r="AA416" s="217">
        <f>IFERROR(IF(workdata!V416&gt;=0.75*MAX(workdata!$H416:$Y416),1,workdata!V416/MAX(workdata!$H416:$Y416)),0)*$H416</f>
        <v>0</v>
      </c>
      <c r="AB416" s="217">
        <f>IFERROR(IF(workdata!W416&gt;=0.75*MAX(workdata!$H416:$Y416),1,workdata!W416/MAX(workdata!$H416:$Y416)),0)*$H416</f>
        <v>0</v>
      </c>
      <c r="AC416" s="217">
        <f>IFERROR(IF(workdata!X416&gt;=0.75*MAX(workdata!$H416:$Y416),1,workdata!X416/MAX(workdata!$H416:$Y416)),0)*$H416</f>
        <v>0</v>
      </c>
      <c r="AD416" s="217">
        <f>IFERROR(IF(workdata!Y416&gt;=0.75*MAX(workdata!$H416:$Y416),1,workdata!Y416/MAX(workdata!$H416:$Y416)),0)*$H416</f>
        <v>0</v>
      </c>
    </row>
    <row r="417" spans="1:30" x14ac:dyDescent="0.25">
      <c r="A417" s="1">
        <f>workdata!A417</f>
        <v>45491.166666666664</v>
      </c>
      <c r="B417">
        <f t="shared" si="37"/>
        <v>2024</v>
      </c>
      <c r="C417">
        <f t="shared" si="38"/>
        <v>7</v>
      </c>
      <c r="D417">
        <f t="shared" si="36"/>
        <v>18</v>
      </c>
      <c r="E417">
        <v>1000</v>
      </c>
      <c r="F417">
        <v>49890</v>
      </c>
      <c r="G417">
        <f>workdata!B417</f>
        <v>0</v>
      </c>
      <c r="H417">
        <f t="shared" si="39"/>
        <v>0</v>
      </c>
      <c r="I417" s="217">
        <f>IFERROR(workdata!B417*1000*AUX!H417/(AUX!K417*50000),0)</f>
        <v>0</v>
      </c>
      <c r="J417" s="218">
        <f t="shared" si="40"/>
        <v>0</v>
      </c>
      <c r="K417" s="222">
        <f>AVERAGE(workdata!C417:F417)</f>
        <v>0</v>
      </c>
      <c r="L417" s="3">
        <f t="shared" si="41"/>
        <v>0</v>
      </c>
      <c r="M417" s="217">
        <f>IFERROR(IF(workdata!H417&gt;=0.75*MAX(workdata!$H417:$Y417),1,workdata!H417/MAX(workdata!$H417:$Y417)),0)*$H417</f>
        <v>0</v>
      </c>
      <c r="N417" s="217">
        <f>IFERROR(IF(workdata!I417&gt;=0.75*MAX(workdata!$H417:$Y417),1,workdata!I417/MAX(workdata!$H417:$Y417)),0)*$H417</f>
        <v>0</v>
      </c>
      <c r="O417" s="217">
        <f>IFERROR(IF(workdata!J417&gt;=0.75*MAX(workdata!$H417:$Y417),1,workdata!J417/MAX(workdata!$H417:$Y417)),0)*$H417</f>
        <v>0</v>
      </c>
      <c r="P417" s="217">
        <f>IFERROR(IF(workdata!K417&gt;=0.75*MAX(workdata!$H417:$Y417),1,workdata!K417/MAX(workdata!$H417:$Y417)),0)*$H417</f>
        <v>0</v>
      </c>
      <c r="Q417" s="217">
        <f>IFERROR(IF(workdata!L417&gt;=0.75*MAX(workdata!$H417:$Y417),1,workdata!L417/MAX(workdata!$H417:$Y417)),0)*$H417</f>
        <v>0</v>
      </c>
      <c r="R417" s="217">
        <f>IFERROR(IF(workdata!M417&gt;=0.75*MAX(workdata!$H417:$Y417),1,workdata!M417/MAX(workdata!$H417:$Y417)),0)*$H417</f>
        <v>0</v>
      </c>
      <c r="S417" s="217">
        <f>IFERROR(IF(workdata!N417&gt;=0.75*MAX(workdata!$H417:$Y417),1,workdata!N417/MAX(workdata!$H417:$Y417)),0)*$H417</f>
        <v>0</v>
      </c>
      <c r="T417" s="217">
        <f>IFERROR(IF(workdata!O417&gt;=0.75*MAX(workdata!$H417:$Y417),1,workdata!O417/MAX(workdata!$H417:$Y417)),0)*$H417</f>
        <v>0</v>
      </c>
      <c r="U417" s="217">
        <f>IFERROR(IF(workdata!P417&gt;=0.75*MAX(workdata!$H417:$Y417),1,workdata!P417/MAX(workdata!$H417:$Y417)),0)*$H417</f>
        <v>0</v>
      </c>
      <c r="V417" s="217">
        <f>IFERROR(IF(workdata!Q417&gt;=0.75*MAX(workdata!$H417:$Y417),1,workdata!Q417/MAX(workdata!$H417:$Y417)),0)*$H417</f>
        <v>0</v>
      </c>
      <c r="W417" s="217">
        <f>IFERROR(IF(workdata!R417&gt;=0.75*MAX(workdata!$H417:$Y417),1,workdata!R417/MAX(workdata!$H417:$Y417)),0)*$H417</f>
        <v>0</v>
      </c>
      <c r="X417" s="217">
        <f>IFERROR(IF(workdata!S417&gt;=0.75*MAX(workdata!$H417:$Y417),1,workdata!S417/MAX(workdata!$H417:$Y417)),0)*$H417</f>
        <v>0</v>
      </c>
      <c r="Y417" s="217">
        <f>IFERROR(IF(workdata!T417&gt;=0.75*MAX(workdata!$H417:$Y417),1,workdata!T417/MAX(workdata!$H417:$Y417)),0)*$H417</f>
        <v>0</v>
      </c>
      <c r="Z417" s="217">
        <f>IFERROR(IF(workdata!U417&gt;=0.75*MAX(workdata!$H417:$Y417),1,workdata!U417/MAX(workdata!$H417:$Y417)),0)*$H417</f>
        <v>0</v>
      </c>
      <c r="AA417" s="217">
        <f>IFERROR(IF(workdata!V417&gt;=0.75*MAX(workdata!$H417:$Y417),1,workdata!V417/MAX(workdata!$H417:$Y417)),0)*$H417</f>
        <v>0</v>
      </c>
      <c r="AB417" s="217">
        <f>IFERROR(IF(workdata!W417&gt;=0.75*MAX(workdata!$H417:$Y417),1,workdata!W417/MAX(workdata!$H417:$Y417)),0)*$H417</f>
        <v>0</v>
      </c>
      <c r="AC417" s="217">
        <f>IFERROR(IF(workdata!X417&gt;=0.75*MAX(workdata!$H417:$Y417),1,workdata!X417/MAX(workdata!$H417:$Y417)),0)*$H417</f>
        <v>0</v>
      </c>
      <c r="AD417" s="217">
        <f>IFERROR(IF(workdata!Y417&gt;=0.75*MAX(workdata!$H417:$Y417),1,workdata!Y417/MAX(workdata!$H417:$Y417)),0)*$H417</f>
        <v>0</v>
      </c>
    </row>
    <row r="418" spans="1:30" x14ac:dyDescent="0.25">
      <c r="A418" s="1">
        <f>workdata!A418</f>
        <v>45491.208333333336</v>
      </c>
      <c r="B418">
        <f t="shared" si="37"/>
        <v>2024</v>
      </c>
      <c r="C418">
        <f t="shared" si="38"/>
        <v>7</v>
      </c>
      <c r="D418">
        <f t="shared" si="36"/>
        <v>18</v>
      </c>
      <c r="E418">
        <v>1000</v>
      </c>
      <c r="F418">
        <v>49890</v>
      </c>
      <c r="G418">
        <f>workdata!B418</f>
        <v>0</v>
      </c>
      <c r="H418">
        <f t="shared" si="39"/>
        <v>0</v>
      </c>
      <c r="I418" s="217">
        <f>IFERROR(workdata!B418*1000*AUX!H418/(AUX!K418*50000),0)</f>
        <v>0</v>
      </c>
      <c r="J418" s="218">
        <f t="shared" si="40"/>
        <v>0</v>
      </c>
      <c r="K418" s="222">
        <f>AVERAGE(workdata!C418:F418)</f>
        <v>0</v>
      </c>
      <c r="L418" s="3">
        <f t="shared" si="41"/>
        <v>0</v>
      </c>
      <c r="M418" s="217">
        <f>IFERROR(IF(workdata!H418&gt;=0.75*MAX(workdata!$H418:$Y418),1,workdata!H418/MAX(workdata!$H418:$Y418)),0)*$H418</f>
        <v>0</v>
      </c>
      <c r="N418" s="217">
        <f>IFERROR(IF(workdata!I418&gt;=0.75*MAX(workdata!$H418:$Y418),1,workdata!I418/MAX(workdata!$H418:$Y418)),0)*$H418</f>
        <v>0</v>
      </c>
      <c r="O418" s="217">
        <f>IFERROR(IF(workdata!J418&gt;=0.75*MAX(workdata!$H418:$Y418),1,workdata!J418/MAX(workdata!$H418:$Y418)),0)*$H418</f>
        <v>0</v>
      </c>
      <c r="P418" s="217">
        <f>IFERROR(IF(workdata!K418&gt;=0.75*MAX(workdata!$H418:$Y418),1,workdata!K418/MAX(workdata!$H418:$Y418)),0)*$H418</f>
        <v>0</v>
      </c>
      <c r="Q418" s="217">
        <f>IFERROR(IF(workdata!L418&gt;=0.75*MAX(workdata!$H418:$Y418),1,workdata!L418/MAX(workdata!$H418:$Y418)),0)*$H418</f>
        <v>0</v>
      </c>
      <c r="R418" s="217">
        <f>IFERROR(IF(workdata!M418&gt;=0.75*MAX(workdata!$H418:$Y418),1,workdata!M418/MAX(workdata!$H418:$Y418)),0)*$H418</f>
        <v>0</v>
      </c>
      <c r="S418" s="217">
        <f>IFERROR(IF(workdata!N418&gt;=0.75*MAX(workdata!$H418:$Y418),1,workdata!N418/MAX(workdata!$H418:$Y418)),0)*$H418</f>
        <v>0</v>
      </c>
      <c r="T418" s="217">
        <f>IFERROR(IF(workdata!O418&gt;=0.75*MAX(workdata!$H418:$Y418),1,workdata!O418/MAX(workdata!$H418:$Y418)),0)*$H418</f>
        <v>0</v>
      </c>
      <c r="U418" s="217">
        <f>IFERROR(IF(workdata!P418&gt;=0.75*MAX(workdata!$H418:$Y418),1,workdata!P418/MAX(workdata!$H418:$Y418)),0)*$H418</f>
        <v>0</v>
      </c>
      <c r="V418" s="217">
        <f>IFERROR(IF(workdata!Q418&gt;=0.75*MAX(workdata!$H418:$Y418),1,workdata!Q418/MAX(workdata!$H418:$Y418)),0)*$H418</f>
        <v>0</v>
      </c>
      <c r="W418" s="217">
        <f>IFERROR(IF(workdata!R418&gt;=0.75*MAX(workdata!$H418:$Y418),1,workdata!R418/MAX(workdata!$H418:$Y418)),0)*$H418</f>
        <v>0</v>
      </c>
      <c r="X418" s="217">
        <f>IFERROR(IF(workdata!S418&gt;=0.75*MAX(workdata!$H418:$Y418),1,workdata!S418/MAX(workdata!$H418:$Y418)),0)*$H418</f>
        <v>0</v>
      </c>
      <c r="Y418" s="217">
        <f>IFERROR(IF(workdata!T418&gt;=0.75*MAX(workdata!$H418:$Y418),1,workdata!T418/MAX(workdata!$H418:$Y418)),0)*$H418</f>
        <v>0</v>
      </c>
      <c r="Z418" s="217">
        <f>IFERROR(IF(workdata!U418&gt;=0.75*MAX(workdata!$H418:$Y418),1,workdata!U418/MAX(workdata!$H418:$Y418)),0)*$H418</f>
        <v>0</v>
      </c>
      <c r="AA418" s="217">
        <f>IFERROR(IF(workdata!V418&gt;=0.75*MAX(workdata!$H418:$Y418),1,workdata!V418/MAX(workdata!$H418:$Y418)),0)*$H418</f>
        <v>0</v>
      </c>
      <c r="AB418" s="217">
        <f>IFERROR(IF(workdata!W418&gt;=0.75*MAX(workdata!$H418:$Y418),1,workdata!W418/MAX(workdata!$H418:$Y418)),0)*$H418</f>
        <v>0</v>
      </c>
      <c r="AC418" s="217">
        <f>IFERROR(IF(workdata!X418&gt;=0.75*MAX(workdata!$H418:$Y418),1,workdata!X418/MAX(workdata!$H418:$Y418)),0)*$H418</f>
        <v>0</v>
      </c>
      <c r="AD418" s="217">
        <f>IFERROR(IF(workdata!Y418&gt;=0.75*MAX(workdata!$H418:$Y418),1,workdata!Y418/MAX(workdata!$H418:$Y418)),0)*$H418</f>
        <v>0</v>
      </c>
    </row>
    <row r="419" spans="1:30" x14ac:dyDescent="0.25">
      <c r="A419" s="1">
        <f>workdata!A419</f>
        <v>45491.25</v>
      </c>
      <c r="B419">
        <f t="shared" si="37"/>
        <v>2024</v>
      </c>
      <c r="C419">
        <f t="shared" si="38"/>
        <v>7</v>
      </c>
      <c r="D419">
        <f t="shared" si="36"/>
        <v>18</v>
      </c>
      <c r="E419">
        <v>1000</v>
      </c>
      <c r="F419">
        <v>49890</v>
      </c>
      <c r="G419">
        <f>workdata!B419</f>
        <v>0</v>
      </c>
      <c r="H419">
        <f t="shared" si="39"/>
        <v>0</v>
      </c>
      <c r="I419" s="217">
        <f>IFERROR(workdata!B419*1000*AUX!H419/(AUX!K419*50000),0)</f>
        <v>0</v>
      </c>
      <c r="J419" s="218">
        <f t="shared" si="40"/>
        <v>0</v>
      </c>
      <c r="K419" s="222">
        <f>AVERAGE(workdata!C419:F419)</f>
        <v>0</v>
      </c>
      <c r="L419" s="3">
        <f t="shared" si="41"/>
        <v>0</v>
      </c>
      <c r="M419" s="217">
        <f>IFERROR(IF(workdata!H419&gt;=0.75*MAX(workdata!$H419:$Y419),1,workdata!H419/MAX(workdata!$H419:$Y419)),0)*$H419</f>
        <v>0</v>
      </c>
      <c r="N419" s="217">
        <f>IFERROR(IF(workdata!I419&gt;=0.75*MAX(workdata!$H419:$Y419),1,workdata!I419/MAX(workdata!$H419:$Y419)),0)*$H419</f>
        <v>0</v>
      </c>
      <c r="O419" s="217">
        <f>IFERROR(IF(workdata!J419&gt;=0.75*MAX(workdata!$H419:$Y419),1,workdata!J419/MAX(workdata!$H419:$Y419)),0)*$H419</f>
        <v>0</v>
      </c>
      <c r="P419" s="217">
        <f>IFERROR(IF(workdata!K419&gt;=0.75*MAX(workdata!$H419:$Y419),1,workdata!K419/MAX(workdata!$H419:$Y419)),0)*$H419</f>
        <v>0</v>
      </c>
      <c r="Q419" s="217">
        <f>IFERROR(IF(workdata!L419&gt;=0.75*MAX(workdata!$H419:$Y419),1,workdata!L419/MAX(workdata!$H419:$Y419)),0)*$H419</f>
        <v>0</v>
      </c>
      <c r="R419" s="217">
        <f>IFERROR(IF(workdata!M419&gt;=0.75*MAX(workdata!$H419:$Y419),1,workdata!M419/MAX(workdata!$H419:$Y419)),0)*$H419</f>
        <v>0</v>
      </c>
      <c r="S419" s="217">
        <f>IFERROR(IF(workdata!N419&gt;=0.75*MAX(workdata!$H419:$Y419),1,workdata!N419/MAX(workdata!$H419:$Y419)),0)*$H419</f>
        <v>0</v>
      </c>
      <c r="T419" s="217">
        <f>IFERROR(IF(workdata!O419&gt;=0.75*MAX(workdata!$H419:$Y419),1,workdata!O419/MAX(workdata!$H419:$Y419)),0)*$H419</f>
        <v>0</v>
      </c>
      <c r="U419" s="217">
        <f>IFERROR(IF(workdata!P419&gt;=0.75*MAX(workdata!$H419:$Y419),1,workdata!P419/MAX(workdata!$H419:$Y419)),0)*$H419</f>
        <v>0</v>
      </c>
      <c r="V419" s="217">
        <f>IFERROR(IF(workdata!Q419&gt;=0.75*MAX(workdata!$H419:$Y419),1,workdata!Q419/MAX(workdata!$H419:$Y419)),0)*$H419</f>
        <v>0</v>
      </c>
      <c r="W419" s="217">
        <f>IFERROR(IF(workdata!R419&gt;=0.75*MAX(workdata!$H419:$Y419),1,workdata!R419/MAX(workdata!$H419:$Y419)),0)*$H419</f>
        <v>0</v>
      </c>
      <c r="X419" s="217">
        <f>IFERROR(IF(workdata!S419&gt;=0.75*MAX(workdata!$H419:$Y419),1,workdata!S419/MAX(workdata!$H419:$Y419)),0)*$H419</f>
        <v>0</v>
      </c>
      <c r="Y419" s="217">
        <f>IFERROR(IF(workdata!T419&gt;=0.75*MAX(workdata!$H419:$Y419),1,workdata!T419/MAX(workdata!$H419:$Y419)),0)*$H419</f>
        <v>0</v>
      </c>
      <c r="Z419" s="217">
        <f>IFERROR(IF(workdata!U419&gt;=0.75*MAX(workdata!$H419:$Y419),1,workdata!U419/MAX(workdata!$H419:$Y419)),0)*$H419</f>
        <v>0</v>
      </c>
      <c r="AA419" s="217">
        <f>IFERROR(IF(workdata!V419&gt;=0.75*MAX(workdata!$H419:$Y419),1,workdata!V419/MAX(workdata!$H419:$Y419)),0)*$H419</f>
        <v>0</v>
      </c>
      <c r="AB419" s="217">
        <f>IFERROR(IF(workdata!W419&gt;=0.75*MAX(workdata!$H419:$Y419),1,workdata!W419/MAX(workdata!$H419:$Y419)),0)*$H419</f>
        <v>0</v>
      </c>
      <c r="AC419" s="217">
        <f>IFERROR(IF(workdata!X419&gt;=0.75*MAX(workdata!$H419:$Y419),1,workdata!X419/MAX(workdata!$H419:$Y419)),0)*$H419</f>
        <v>0</v>
      </c>
      <c r="AD419" s="217">
        <f>IFERROR(IF(workdata!Y419&gt;=0.75*MAX(workdata!$H419:$Y419),1,workdata!Y419/MAX(workdata!$H419:$Y419)),0)*$H419</f>
        <v>0</v>
      </c>
    </row>
    <row r="420" spans="1:30" x14ac:dyDescent="0.25">
      <c r="A420" s="1">
        <f>workdata!A420</f>
        <v>45491.291666666664</v>
      </c>
      <c r="B420">
        <f t="shared" si="37"/>
        <v>2024</v>
      </c>
      <c r="C420">
        <f t="shared" si="38"/>
        <v>7</v>
      </c>
      <c r="D420">
        <f t="shared" si="36"/>
        <v>18</v>
      </c>
      <c r="E420">
        <v>1000</v>
      </c>
      <c r="F420">
        <v>49890</v>
      </c>
      <c r="G420">
        <f>workdata!B420</f>
        <v>436</v>
      </c>
      <c r="H420">
        <f t="shared" si="39"/>
        <v>0</v>
      </c>
      <c r="I420" s="217">
        <f>IFERROR(workdata!B420*1000*AUX!H420/(AUX!K420*50000),0)</f>
        <v>0</v>
      </c>
      <c r="J420" s="218">
        <f t="shared" si="40"/>
        <v>0</v>
      </c>
      <c r="K420" s="222">
        <f>AVERAGE(workdata!C420:F420)</f>
        <v>12.461</v>
      </c>
      <c r="L420" s="3">
        <f t="shared" si="41"/>
        <v>0</v>
      </c>
      <c r="M420" s="217">
        <f>IFERROR(IF(workdata!H420&gt;=0.75*MAX(workdata!$H420:$Y420),1,workdata!H420/MAX(workdata!$H420:$Y420)),0)*$H420</f>
        <v>0</v>
      </c>
      <c r="N420" s="217">
        <f>IFERROR(IF(workdata!I420&gt;=0.75*MAX(workdata!$H420:$Y420),1,workdata!I420/MAX(workdata!$H420:$Y420)),0)*$H420</f>
        <v>0</v>
      </c>
      <c r="O420" s="217">
        <f>IFERROR(IF(workdata!J420&gt;=0.75*MAX(workdata!$H420:$Y420),1,workdata!J420/MAX(workdata!$H420:$Y420)),0)*$H420</f>
        <v>0</v>
      </c>
      <c r="P420" s="217">
        <f>IFERROR(IF(workdata!K420&gt;=0.75*MAX(workdata!$H420:$Y420),1,workdata!K420/MAX(workdata!$H420:$Y420)),0)*$H420</f>
        <v>0</v>
      </c>
      <c r="Q420" s="217">
        <f>IFERROR(IF(workdata!L420&gt;=0.75*MAX(workdata!$H420:$Y420),1,workdata!L420/MAX(workdata!$H420:$Y420)),0)*$H420</f>
        <v>0</v>
      </c>
      <c r="R420" s="217">
        <f>IFERROR(IF(workdata!M420&gt;=0.75*MAX(workdata!$H420:$Y420),1,workdata!M420/MAX(workdata!$H420:$Y420)),0)*$H420</f>
        <v>0</v>
      </c>
      <c r="S420" s="217">
        <f>IFERROR(IF(workdata!N420&gt;=0.75*MAX(workdata!$H420:$Y420),1,workdata!N420/MAX(workdata!$H420:$Y420)),0)*$H420</f>
        <v>0</v>
      </c>
      <c r="T420" s="217">
        <f>IFERROR(IF(workdata!O420&gt;=0.75*MAX(workdata!$H420:$Y420),1,workdata!O420/MAX(workdata!$H420:$Y420)),0)*$H420</f>
        <v>0</v>
      </c>
      <c r="U420" s="217">
        <f>IFERROR(IF(workdata!P420&gt;=0.75*MAX(workdata!$H420:$Y420),1,workdata!P420/MAX(workdata!$H420:$Y420)),0)*$H420</f>
        <v>0</v>
      </c>
      <c r="V420" s="217">
        <f>IFERROR(IF(workdata!Q420&gt;=0.75*MAX(workdata!$H420:$Y420),1,workdata!Q420/MAX(workdata!$H420:$Y420)),0)*$H420</f>
        <v>0</v>
      </c>
      <c r="W420" s="217">
        <f>IFERROR(IF(workdata!R420&gt;=0.75*MAX(workdata!$H420:$Y420),1,workdata!R420/MAX(workdata!$H420:$Y420)),0)*$H420</f>
        <v>0</v>
      </c>
      <c r="X420" s="217">
        <f>IFERROR(IF(workdata!S420&gt;=0.75*MAX(workdata!$H420:$Y420),1,workdata!S420/MAX(workdata!$H420:$Y420)),0)*$H420</f>
        <v>0</v>
      </c>
      <c r="Y420" s="217">
        <f>IFERROR(IF(workdata!T420&gt;=0.75*MAX(workdata!$H420:$Y420),1,workdata!T420/MAX(workdata!$H420:$Y420)),0)*$H420</f>
        <v>0</v>
      </c>
      <c r="Z420" s="217">
        <f>IFERROR(IF(workdata!U420&gt;=0.75*MAX(workdata!$H420:$Y420),1,workdata!U420/MAX(workdata!$H420:$Y420)),0)*$H420</f>
        <v>0</v>
      </c>
      <c r="AA420" s="217">
        <f>IFERROR(IF(workdata!V420&gt;=0.75*MAX(workdata!$H420:$Y420),1,workdata!V420/MAX(workdata!$H420:$Y420)),0)*$H420</f>
        <v>0</v>
      </c>
      <c r="AB420" s="217">
        <f>IFERROR(IF(workdata!W420&gt;=0.75*MAX(workdata!$H420:$Y420),1,workdata!W420/MAX(workdata!$H420:$Y420)),0)*$H420</f>
        <v>0</v>
      </c>
      <c r="AC420" s="217">
        <f>IFERROR(IF(workdata!X420&gt;=0.75*MAX(workdata!$H420:$Y420),1,workdata!X420/MAX(workdata!$H420:$Y420)),0)*$H420</f>
        <v>0</v>
      </c>
      <c r="AD420" s="217">
        <f>IFERROR(IF(workdata!Y420&gt;=0.75*MAX(workdata!$H420:$Y420),1,workdata!Y420/MAX(workdata!$H420:$Y420)),0)*$H420</f>
        <v>0</v>
      </c>
    </row>
    <row r="421" spans="1:30" x14ac:dyDescent="0.25">
      <c r="A421" s="1">
        <f>workdata!A421</f>
        <v>45491.333333333336</v>
      </c>
      <c r="B421">
        <f t="shared" si="37"/>
        <v>2024</v>
      </c>
      <c r="C421">
        <f t="shared" si="38"/>
        <v>7</v>
      </c>
      <c r="D421">
        <f t="shared" si="36"/>
        <v>18</v>
      </c>
      <c r="E421">
        <v>1000</v>
      </c>
      <c r="F421">
        <v>49890</v>
      </c>
      <c r="G421">
        <f>workdata!B421</f>
        <v>6317</v>
      </c>
      <c r="H421">
        <f t="shared" si="39"/>
        <v>1</v>
      </c>
      <c r="I421" s="217">
        <f>IFERROR(workdata!B421*1000*AUX!H421/(AUX!K421*50000),0)</f>
        <v>0.91697740036108621</v>
      </c>
      <c r="J421" s="218">
        <f t="shared" si="40"/>
        <v>1</v>
      </c>
      <c r="K421" s="222">
        <f>AVERAGE(workdata!C421:F421)</f>
        <v>137.77875</v>
      </c>
      <c r="L421" s="3">
        <f t="shared" si="41"/>
        <v>126.34</v>
      </c>
      <c r="M421" s="217">
        <f>IFERROR(IF(workdata!H421&gt;=0.75*MAX(workdata!$H421:$Y421),1,workdata!H421/MAX(workdata!$H421:$Y421)),0)*$H421</f>
        <v>1</v>
      </c>
      <c r="N421" s="217">
        <f>IFERROR(IF(workdata!I421&gt;=0.75*MAX(workdata!$H421:$Y421),1,workdata!I421/MAX(workdata!$H421:$Y421)),0)*$H421</f>
        <v>1</v>
      </c>
      <c r="O421" s="217">
        <f>IFERROR(IF(workdata!J421&gt;=0.75*MAX(workdata!$H421:$Y421),1,workdata!J421/MAX(workdata!$H421:$Y421)),0)*$H421</f>
        <v>1</v>
      </c>
      <c r="P421" s="217">
        <f>IFERROR(IF(workdata!K421&gt;=0.75*MAX(workdata!$H421:$Y421),1,workdata!K421/MAX(workdata!$H421:$Y421)),0)*$H421</f>
        <v>1</v>
      </c>
      <c r="Q421" s="217">
        <f>IFERROR(IF(workdata!L421&gt;=0.75*MAX(workdata!$H421:$Y421),1,workdata!L421/MAX(workdata!$H421:$Y421)),0)*$H421</f>
        <v>1</v>
      </c>
      <c r="R421" s="217">
        <f>IFERROR(IF(workdata!M421&gt;=0.75*MAX(workdata!$H421:$Y421),1,workdata!M421/MAX(workdata!$H421:$Y421)),0)*$H421</f>
        <v>1</v>
      </c>
      <c r="S421" s="217">
        <f>IFERROR(IF(workdata!N421&gt;=0.75*MAX(workdata!$H421:$Y421),1,workdata!N421/MAX(workdata!$H421:$Y421)),0)*$H421</f>
        <v>1</v>
      </c>
      <c r="T421" s="217">
        <f>IFERROR(IF(workdata!O421&gt;=0.75*MAX(workdata!$H421:$Y421),1,workdata!O421/MAX(workdata!$H421:$Y421)),0)*$H421</f>
        <v>1</v>
      </c>
      <c r="U421" s="217">
        <f>IFERROR(IF(workdata!P421&gt;=0.75*MAX(workdata!$H421:$Y421),1,workdata!P421/MAX(workdata!$H421:$Y421)),0)*$H421</f>
        <v>1</v>
      </c>
      <c r="V421" s="217">
        <f>IFERROR(IF(workdata!Q421&gt;=0.75*MAX(workdata!$H421:$Y421),1,workdata!Q421/MAX(workdata!$H421:$Y421)),0)*$H421</f>
        <v>1</v>
      </c>
      <c r="W421" s="217">
        <f>IFERROR(IF(workdata!R421&gt;=0.75*MAX(workdata!$H421:$Y421),1,workdata!R421/MAX(workdata!$H421:$Y421)),0)*$H421</f>
        <v>1</v>
      </c>
      <c r="X421" s="217">
        <f>IFERROR(IF(workdata!S421&gt;=0.75*MAX(workdata!$H421:$Y421),1,workdata!S421/MAX(workdata!$H421:$Y421)),0)*$H421</f>
        <v>1</v>
      </c>
      <c r="Y421" s="217">
        <f>IFERROR(IF(workdata!T421&gt;=0.75*MAX(workdata!$H421:$Y421),1,workdata!T421/MAX(workdata!$H421:$Y421)),0)*$H421</f>
        <v>1</v>
      </c>
      <c r="Z421" s="217">
        <f>IFERROR(IF(workdata!U421&gt;=0.75*MAX(workdata!$H421:$Y421),1,workdata!U421/MAX(workdata!$H421:$Y421)),0)*$H421</f>
        <v>1</v>
      </c>
      <c r="AA421" s="217">
        <f>IFERROR(IF(workdata!V421&gt;=0.75*MAX(workdata!$H421:$Y421),1,workdata!V421/MAX(workdata!$H421:$Y421)),0)*$H421</f>
        <v>1</v>
      </c>
      <c r="AB421" s="217">
        <f>IFERROR(IF(workdata!W421&gt;=0.75*MAX(workdata!$H421:$Y421),1,workdata!W421/MAX(workdata!$H421:$Y421)),0)*$H421</f>
        <v>1</v>
      </c>
      <c r="AC421" s="217">
        <f>IFERROR(IF(workdata!X421&gt;=0.75*MAX(workdata!$H421:$Y421),1,workdata!X421/MAX(workdata!$H421:$Y421)),0)*$H421</f>
        <v>1</v>
      </c>
      <c r="AD421" s="217">
        <f>IFERROR(IF(workdata!Y421&gt;=0.75*MAX(workdata!$H421:$Y421),1,workdata!Y421/MAX(workdata!$H421:$Y421)),0)*$H421</f>
        <v>1</v>
      </c>
    </row>
    <row r="422" spans="1:30" x14ac:dyDescent="0.25">
      <c r="A422" s="1">
        <f>workdata!A422</f>
        <v>45491.375</v>
      </c>
      <c r="B422">
        <f t="shared" si="37"/>
        <v>2024</v>
      </c>
      <c r="C422">
        <f t="shared" si="38"/>
        <v>7</v>
      </c>
      <c r="D422">
        <f t="shared" si="36"/>
        <v>18</v>
      </c>
      <c r="E422">
        <v>1000</v>
      </c>
      <c r="F422">
        <v>49890</v>
      </c>
      <c r="G422">
        <f>workdata!B422</f>
        <v>10016</v>
      </c>
      <c r="H422">
        <f t="shared" si="39"/>
        <v>1</v>
      </c>
      <c r="I422" s="217">
        <f>IFERROR(workdata!B422*1000*AUX!H422/(AUX!K422*50000),0)</f>
        <v>0.92223690328758667</v>
      </c>
      <c r="J422" s="218">
        <f t="shared" si="40"/>
        <v>1</v>
      </c>
      <c r="K422" s="222">
        <f>AVERAGE(workdata!C422:F422)</f>
        <v>217.21100000000001</v>
      </c>
      <c r="L422" s="3">
        <f t="shared" si="41"/>
        <v>200.32</v>
      </c>
      <c r="M422" s="217">
        <f>IFERROR(IF(workdata!H422&gt;=0.75*MAX(workdata!$H422:$Y422),1,workdata!H422/MAX(workdata!$H422:$Y422)),0)*$H422</f>
        <v>1</v>
      </c>
      <c r="N422" s="217">
        <f>IFERROR(IF(workdata!I422&gt;=0.75*MAX(workdata!$H422:$Y422),1,workdata!I422/MAX(workdata!$H422:$Y422)),0)*$H422</f>
        <v>1</v>
      </c>
      <c r="O422" s="217">
        <f>IFERROR(IF(workdata!J422&gt;=0.75*MAX(workdata!$H422:$Y422),1,workdata!J422/MAX(workdata!$H422:$Y422)),0)*$H422</f>
        <v>1</v>
      </c>
      <c r="P422" s="217">
        <f>IFERROR(IF(workdata!K422&gt;=0.75*MAX(workdata!$H422:$Y422),1,workdata!K422/MAX(workdata!$H422:$Y422)),0)*$H422</f>
        <v>1</v>
      </c>
      <c r="Q422" s="217">
        <f>IFERROR(IF(workdata!L422&gt;=0.75*MAX(workdata!$H422:$Y422),1,workdata!L422/MAX(workdata!$H422:$Y422)),0)*$H422</f>
        <v>1</v>
      </c>
      <c r="R422" s="217">
        <f>IFERROR(IF(workdata!M422&gt;=0.75*MAX(workdata!$H422:$Y422),1,workdata!M422/MAX(workdata!$H422:$Y422)),0)*$H422</f>
        <v>1</v>
      </c>
      <c r="S422" s="217">
        <f>IFERROR(IF(workdata!N422&gt;=0.75*MAX(workdata!$H422:$Y422),1,workdata!N422/MAX(workdata!$H422:$Y422)),0)*$H422</f>
        <v>1</v>
      </c>
      <c r="T422" s="217">
        <f>IFERROR(IF(workdata!O422&gt;=0.75*MAX(workdata!$H422:$Y422),1,workdata!O422/MAX(workdata!$H422:$Y422)),0)*$H422</f>
        <v>1</v>
      </c>
      <c r="U422" s="217">
        <f>IFERROR(IF(workdata!P422&gt;=0.75*MAX(workdata!$H422:$Y422),1,workdata!P422/MAX(workdata!$H422:$Y422)),0)*$H422</f>
        <v>1</v>
      </c>
      <c r="V422" s="217">
        <f>IFERROR(IF(workdata!Q422&gt;=0.75*MAX(workdata!$H422:$Y422),1,workdata!Q422/MAX(workdata!$H422:$Y422)),0)*$H422</f>
        <v>1</v>
      </c>
      <c r="W422" s="217">
        <f>IFERROR(IF(workdata!R422&gt;=0.75*MAX(workdata!$H422:$Y422),1,workdata!R422/MAX(workdata!$H422:$Y422)),0)*$H422</f>
        <v>1</v>
      </c>
      <c r="X422" s="217">
        <f>IFERROR(IF(workdata!S422&gt;=0.75*MAX(workdata!$H422:$Y422),1,workdata!S422/MAX(workdata!$H422:$Y422)),0)*$H422</f>
        <v>1</v>
      </c>
      <c r="Y422" s="217">
        <f>IFERROR(IF(workdata!T422&gt;=0.75*MAX(workdata!$H422:$Y422),1,workdata!T422/MAX(workdata!$H422:$Y422)),0)*$H422</f>
        <v>1</v>
      </c>
      <c r="Z422" s="217">
        <f>IFERROR(IF(workdata!U422&gt;=0.75*MAX(workdata!$H422:$Y422),1,workdata!U422/MAX(workdata!$H422:$Y422)),0)*$H422</f>
        <v>1</v>
      </c>
      <c r="AA422" s="217">
        <f>IFERROR(IF(workdata!V422&gt;=0.75*MAX(workdata!$H422:$Y422),1,workdata!V422/MAX(workdata!$H422:$Y422)),0)*$H422</f>
        <v>1</v>
      </c>
      <c r="AB422" s="217">
        <f>IFERROR(IF(workdata!W422&gt;=0.75*MAX(workdata!$H422:$Y422),1,workdata!W422/MAX(workdata!$H422:$Y422)),0)*$H422</f>
        <v>1</v>
      </c>
      <c r="AC422" s="217">
        <f>IFERROR(IF(workdata!X422&gt;=0.75*MAX(workdata!$H422:$Y422),1,workdata!X422/MAX(workdata!$H422:$Y422)),0)*$H422</f>
        <v>1</v>
      </c>
      <c r="AD422" s="217">
        <f>IFERROR(IF(workdata!Y422&gt;=0.75*MAX(workdata!$H422:$Y422),1,workdata!Y422/MAX(workdata!$H422:$Y422)),0)*$H422</f>
        <v>1</v>
      </c>
    </row>
    <row r="423" spans="1:30" x14ac:dyDescent="0.25">
      <c r="A423" s="1">
        <f>workdata!A423</f>
        <v>45491.416666666664</v>
      </c>
      <c r="B423">
        <f t="shared" si="37"/>
        <v>2024</v>
      </c>
      <c r="C423">
        <f t="shared" si="38"/>
        <v>7</v>
      </c>
      <c r="D423">
        <f t="shared" si="36"/>
        <v>18</v>
      </c>
      <c r="E423">
        <v>1000</v>
      </c>
      <c r="F423">
        <v>49890</v>
      </c>
      <c r="G423">
        <f>workdata!B423</f>
        <v>18176</v>
      </c>
      <c r="H423">
        <f t="shared" si="39"/>
        <v>1</v>
      </c>
      <c r="I423" s="217">
        <f>IFERROR(workdata!B423*1000*AUX!H423/(AUX!K423*50000),0)</f>
        <v>0.9174660401656396</v>
      </c>
      <c r="J423" s="218">
        <f t="shared" si="40"/>
        <v>1</v>
      </c>
      <c r="K423" s="222">
        <f>AVERAGE(workdata!C423:F423)</f>
        <v>396.22174999999999</v>
      </c>
      <c r="L423" s="3">
        <f t="shared" si="41"/>
        <v>363.52</v>
      </c>
      <c r="M423" s="217">
        <f>IFERROR(IF(workdata!H423&gt;=0.75*MAX(workdata!$H423:$Y423),1,workdata!H423/MAX(workdata!$H423:$Y423)),0)*$H423</f>
        <v>1</v>
      </c>
      <c r="N423" s="217">
        <f>IFERROR(IF(workdata!I423&gt;=0.75*MAX(workdata!$H423:$Y423),1,workdata!I423/MAX(workdata!$H423:$Y423)),0)*$H423</f>
        <v>1</v>
      </c>
      <c r="O423" s="217">
        <f>IFERROR(IF(workdata!J423&gt;=0.75*MAX(workdata!$H423:$Y423),1,workdata!J423/MAX(workdata!$H423:$Y423)),0)*$H423</f>
        <v>1</v>
      </c>
      <c r="P423" s="217">
        <f>IFERROR(IF(workdata!K423&gt;=0.75*MAX(workdata!$H423:$Y423),1,workdata!K423/MAX(workdata!$H423:$Y423)),0)*$H423</f>
        <v>1</v>
      </c>
      <c r="Q423" s="217">
        <f>IFERROR(IF(workdata!L423&gt;=0.75*MAX(workdata!$H423:$Y423),1,workdata!L423/MAX(workdata!$H423:$Y423)),0)*$H423</f>
        <v>1</v>
      </c>
      <c r="R423" s="217">
        <f>IFERROR(IF(workdata!M423&gt;=0.75*MAX(workdata!$H423:$Y423),1,workdata!M423/MAX(workdata!$H423:$Y423)),0)*$H423</f>
        <v>1</v>
      </c>
      <c r="S423" s="217">
        <f>IFERROR(IF(workdata!N423&gt;=0.75*MAX(workdata!$H423:$Y423),1,workdata!N423/MAX(workdata!$H423:$Y423)),0)*$H423</f>
        <v>1</v>
      </c>
      <c r="T423" s="217">
        <f>IFERROR(IF(workdata!O423&gt;=0.75*MAX(workdata!$H423:$Y423),1,workdata!O423/MAX(workdata!$H423:$Y423)),0)*$H423</f>
        <v>1</v>
      </c>
      <c r="U423" s="217">
        <f>IFERROR(IF(workdata!P423&gt;=0.75*MAX(workdata!$H423:$Y423),1,workdata!P423/MAX(workdata!$H423:$Y423)),0)*$H423</f>
        <v>1</v>
      </c>
      <c r="V423" s="217">
        <f>IFERROR(IF(workdata!Q423&gt;=0.75*MAX(workdata!$H423:$Y423),1,workdata!Q423/MAX(workdata!$H423:$Y423)),0)*$H423</f>
        <v>1</v>
      </c>
      <c r="W423" s="217">
        <f>IFERROR(IF(workdata!R423&gt;=0.75*MAX(workdata!$H423:$Y423),1,workdata!R423/MAX(workdata!$H423:$Y423)),0)*$H423</f>
        <v>1</v>
      </c>
      <c r="X423" s="217">
        <f>IFERROR(IF(workdata!S423&gt;=0.75*MAX(workdata!$H423:$Y423),1,workdata!S423/MAX(workdata!$H423:$Y423)),0)*$H423</f>
        <v>1</v>
      </c>
      <c r="Y423" s="217">
        <f>IFERROR(IF(workdata!T423&gt;=0.75*MAX(workdata!$H423:$Y423),1,workdata!T423/MAX(workdata!$H423:$Y423)),0)*$H423</f>
        <v>1</v>
      </c>
      <c r="Z423" s="217">
        <f>IFERROR(IF(workdata!U423&gt;=0.75*MAX(workdata!$H423:$Y423),1,workdata!U423/MAX(workdata!$H423:$Y423)),0)*$H423</f>
        <v>1</v>
      </c>
      <c r="AA423" s="217">
        <f>IFERROR(IF(workdata!V423&gt;=0.75*MAX(workdata!$H423:$Y423),1,workdata!V423/MAX(workdata!$H423:$Y423)),0)*$H423</f>
        <v>1</v>
      </c>
      <c r="AB423" s="217">
        <f>IFERROR(IF(workdata!W423&gt;=0.75*MAX(workdata!$H423:$Y423),1,workdata!W423/MAX(workdata!$H423:$Y423)),0)*$H423</f>
        <v>1</v>
      </c>
      <c r="AC423" s="217">
        <f>IFERROR(IF(workdata!X423&gt;=0.75*MAX(workdata!$H423:$Y423),1,workdata!X423/MAX(workdata!$H423:$Y423)),0)*$H423</f>
        <v>1</v>
      </c>
      <c r="AD423" s="217">
        <f>IFERROR(IF(workdata!Y423&gt;=0.75*MAX(workdata!$H423:$Y423),1,workdata!Y423/MAX(workdata!$H423:$Y423)),0)*$H423</f>
        <v>1</v>
      </c>
    </row>
    <row r="424" spans="1:30" x14ac:dyDescent="0.25">
      <c r="A424" s="1">
        <f>workdata!A424</f>
        <v>45491.458333333336</v>
      </c>
      <c r="B424">
        <f t="shared" si="37"/>
        <v>2024</v>
      </c>
      <c r="C424">
        <f t="shared" si="38"/>
        <v>7</v>
      </c>
      <c r="D424">
        <f t="shared" si="36"/>
        <v>18</v>
      </c>
      <c r="E424">
        <v>1000</v>
      </c>
      <c r="F424">
        <v>49890</v>
      </c>
      <c r="G424">
        <f>workdata!B424</f>
        <v>16720</v>
      </c>
      <c r="H424">
        <f t="shared" si="39"/>
        <v>1</v>
      </c>
      <c r="I424" s="217">
        <f>IFERROR(workdata!B424*1000*AUX!H424/(AUX!K424*50000),0)</f>
        <v>0.95170671836923459</v>
      </c>
      <c r="J424" s="218">
        <f t="shared" si="40"/>
        <v>1</v>
      </c>
      <c r="K424" s="222">
        <f>AVERAGE(workdata!C424:F424)</f>
        <v>351.36874999999998</v>
      </c>
      <c r="L424" s="3">
        <f t="shared" si="41"/>
        <v>334.4</v>
      </c>
      <c r="M424" s="217">
        <f>IFERROR(IF(workdata!H424&gt;=0.75*MAX(workdata!$H424:$Y424),1,workdata!H424/MAX(workdata!$H424:$Y424)),0)*$H424</f>
        <v>1</v>
      </c>
      <c r="N424" s="217">
        <f>IFERROR(IF(workdata!I424&gt;=0.75*MAX(workdata!$H424:$Y424),1,workdata!I424/MAX(workdata!$H424:$Y424)),0)*$H424</f>
        <v>1</v>
      </c>
      <c r="O424" s="217">
        <f>IFERROR(IF(workdata!J424&gt;=0.75*MAX(workdata!$H424:$Y424),1,workdata!J424/MAX(workdata!$H424:$Y424)),0)*$H424</f>
        <v>1</v>
      </c>
      <c r="P424" s="217">
        <f>IFERROR(IF(workdata!K424&gt;=0.75*MAX(workdata!$H424:$Y424),1,workdata!K424/MAX(workdata!$H424:$Y424)),0)*$H424</f>
        <v>1</v>
      </c>
      <c r="Q424" s="217">
        <f>IFERROR(IF(workdata!L424&gt;=0.75*MAX(workdata!$H424:$Y424),1,workdata!L424/MAX(workdata!$H424:$Y424)),0)*$H424</f>
        <v>1</v>
      </c>
      <c r="R424" s="217">
        <f>IFERROR(IF(workdata!M424&gt;=0.75*MAX(workdata!$H424:$Y424),1,workdata!M424/MAX(workdata!$H424:$Y424)),0)*$H424</f>
        <v>1</v>
      </c>
      <c r="S424" s="217">
        <f>IFERROR(IF(workdata!N424&gt;=0.75*MAX(workdata!$H424:$Y424),1,workdata!N424/MAX(workdata!$H424:$Y424)),0)*$H424</f>
        <v>1</v>
      </c>
      <c r="T424" s="217">
        <f>IFERROR(IF(workdata!O424&gt;=0.75*MAX(workdata!$H424:$Y424),1,workdata!O424/MAX(workdata!$H424:$Y424)),0)*$H424</f>
        <v>1</v>
      </c>
      <c r="U424" s="217">
        <f>IFERROR(IF(workdata!P424&gt;=0.75*MAX(workdata!$H424:$Y424),1,workdata!P424/MAX(workdata!$H424:$Y424)),0)*$H424</f>
        <v>1</v>
      </c>
      <c r="V424" s="217">
        <f>IFERROR(IF(workdata!Q424&gt;=0.75*MAX(workdata!$H424:$Y424),1,workdata!Q424/MAX(workdata!$H424:$Y424)),0)*$H424</f>
        <v>1</v>
      </c>
      <c r="W424" s="217">
        <f>IFERROR(IF(workdata!R424&gt;=0.75*MAX(workdata!$H424:$Y424),1,workdata!R424/MAX(workdata!$H424:$Y424)),0)*$H424</f>
        <v>1</v>
      </c>
      <c r="X424" s="217">
        <f>IFERROR(IF(workdata!S424&gt;=0.75*MAX(workdata!$H424:$Y424),1,workdata!S424/MAX(workdata!$H424:$Y424)),0)*$H424</f>
        <v>1</v>
      </c>
      <c r="Y424" s="217">
        <f>IFERROR(IF(workdata!T424&gt;=0.75*MAX(workdata!$H424:$Y424),1,workdata!T424/MAX(workdata!$H424:$Y424)),0)*$H424</f>
        <v>1</v>
      </c>
      <c r="Z424" s="217">
        <f>IFERROR(IF(workdata!U424&gt;=0.75*MAX(workdata!$H424:$Y424),1,workdata!U424/MAX(workdata!$H424:$Y424)),0)*$H424</f>
        <v>1</v>
      </c>
      <c r="AA424" s="217">
        <f>IFERROR(IF(workdata!V424&gt;=0.75*MAX(workdata!$H424:$Y424),1,workdata!V424/MAX(workdata!$H424:$Y424)),0)*$H424</f>
        <v>1</v>
      </c>
      <c r="AB424" s="217">
        <f>IFERROR(IF(workdata!W424&gt;=0.75*MAX(workdata!$H424:$Y424),1,workdata!W424/MAX(workdata!$H424:$Y424)),0)*$H424</f>
        <v>1</v>
      </c>
      <c r="AC424" s="217">
        <f>IFERROR(IF(workdata!X424&gt;=0.75*MAX(workdata!$H424:$Y424),1,workdata!X424/MAX(workdata!$H424:$Y424)),0)*$H424</f>
        <v>1</v>
      </c>
      <c r="AD424" s="217">
        <f>IFERROR(IF(workdata!Y424&gt;=0.75*MAX(workdata!$H424:$Y424),1,workdata!Y424/MAX(workdata!$H424:$Y424)),0)*$H424</f>
        <v>1</v>
      </c>
    </row>
    <row r="425" spans="1:30" x14ac:dyDescent="0.25">
      <c r="A425" s="1">
        <f>workdata!A425</f>
        <v>45491.5</v>
      </c>
      <c r="B425">
        <f t="shared" si="37"/>
        <v>2024</v>
      </c>
      <c r="C425">
        <f t="shared" si="38"/>
        <v>7</v>
      </c>
      <c r="D425">
        <f t="shared" si="36"/>
        <v>18</v>
      </c>
      <c r="E425">
        <v>1000</v>
      </c>
      <c r="F425">
        <v>49890</v>
      </c>
      <c r="G425">
        <f>workdata!B425</f>
        <v>14081</v>
      </c>
      <c r="H425">
        <f t="shared" si="39"/>
        <v>1</v>
      </c>
      <c r="I425" s="217">
        <f>IFERROR(workdata!B425*1000*AUX!H425/(AUX!K425*50000),0)</f>
        <v>0.96516022458259187</v>
      </c>
      <c r="J425" s="218">
        <f t="shared" si="40"/>
        <v>1</v>
      </c>
      <c r="K425" s="222">
        <f>AVERAGE(workdata!C425:F425)</f>
        <v>291.78575000000001</v>
      </c>
      <c r="L425" s="3">
        <f t="shared" si="41"/>
        <v>281.62</v>
      </c>
      <c r="M425" s="217">
        <f>IFERROR(IF(workdata!H425&gt;=0.75*MAX(workdata!$H425:$Y425),1,workdata!H425/MAX(workdata!$H425:$Y425)),0)*$H425</f>
        <v>1</v>
      </c>
      <c r="N425" s="217">
        <f>IFERROR(IF(workdata!I425&gt;=0.75*MAX(workdata!$H425:$Y425),1,workdata!I425/MAX(workdata!$H425:$Y425)),0)*$H425</f>
        <v>1</v>
      </c>
      <c r="O425" s="217">
        <f>IFERROR(IF(workdata!J425&gt;=0.75*MAX(workdata!$H425:$Y425),1,workdata!J425/MAX(workdata!$H425:$Y425)),0)*$H425</f>
        <v>1</v>
      </c>
      <c r="P425" s="217">
        <f>IFERROR(IF(workdata!K425&gt;=0.75*MAX(workdata!$H425:$Y425),1,workdata!K425/MAX(workdata!$H425:$Y425)),0)*$H425</f>
        <v>1</v>
      </c>
      <c r="Q425" s="217">
        <f>IFERROR(IF(workdata!L425&gt;=0.75*MAX(workdata!$H425:$Y425),1,workdata!L425/MAX(workdata!$H425:$Y425)),0)*$H425</f>
        <v>1</v>
      </c>
      <c r="R425" s="217">
        <f>IFERROR(IF(workdata!M425&gt;=0.75*MAX(workdata!$H425:$Y425),1,workdata!M425/MAX(workdata!$H425:$Y425)),0)*$H425</f>
        <v>1</v>
      </c>
      <c r="S425" s="217">
        <f>IFERROR(IF(workdata!N425&gt;=0.75*MAX(workdata!$H425:$Y425),1,workdata!N425/MAX(workdata!$H425:$Y425)),0)*$H425</f>
        <v>1</v>
      </c>
      <c r="T425" s="217">
        <f>IFERROR(IF(workdata!O425&gt;=0.75*MAX(workdata!$H425:$Y425),1,workdata!O425/MAX(workdata!$H425:$Y425)),0)*$H425</f>
        <v>1</v>
      </c>
      <c r="U425" s="217">
        <f>IFERROR(IF(workdata!P425&gt;=0.75*MAX(workdata!$H425:$Y425),1,workdata!P425/MAX(workdata!$H425:$Y425)),0)*$H425</f>
        <v>1</v>
      </c>
      <c r="V425" s="217">
        <f>IFERROR(IF(workdata!Q425&gt;=0.75*MAX(workdata!$H425:$Y425),1,workdata!Q425/MAX(workdata!$H425:$Y425)),0)*$H425</f>
        <v>1</v>
      </c>
      <c r="W425" s="217">
        <f>IFERROR(IF(workdata!R425&gt;=0.75*MAX(workdata!$H425:$Y425),1,workdata!R425/MAX(workdata!$H425:$Y425)),0)*$H425</f>
        <v>1</v>
      </c>
      <c r="X425" s="217">
        <f>IFERROR(IF(workdata!S425&gt;=0.75*MAX(workdata!$H425:$Y425),1,workdata!S425/MAX(workdata!$H425:$Y425)),0)*$H425</f>
        <v>1</v>
      </c>
      <c r="Y425" s="217">
        <f>IFERROR(IF(workdata!T425&gt;=0.75*MAX(workdata!$H425:$Y425),1,workdata!T425/MAX(workdata!$H425:$Y425)),0)*$H425</f>
        <v>1</v>
      </c>
      <c r="Z425" s="217">
        <f>IFERROR(IF(workdata!U425&gt;=0.75*MAX(workdata!$H425:$Y425),1,workdata!U425/MAX(workdata!$H425:$Y425)),0)*$H425</f>
        <v>1</v>
      </c>
      <c r="AA425" s="217">
        <f>IFERROR(IF(workdata!V425&gt;=0.75*MAX(workdata!$H425:$Y425),1,workdata!V425/MAX(workdata!$H425:$Y425)),0)*$H425</f>
        <v>1</v>
      </c>
      <c r="AB425" s="217">
        <f>IFERROR(IF(workdata!W425&gt;=0.75*MAX(workdata!$H425:$Y425),1,workdata!W425/MAX(workdata!$H425:$Y425)),0)*$H425</f>
        <v>1</v>
      </c>
      <c r="AC425" s="217">
        <f>IFERROR(IF(workdata!X425&gt;=0.75*MAX(workdata!$H425:$Y425),1,workdata!X425/MAX(workdata!$H425:$Y425)),0)*$H425</f>
        <v>1</v>
      </c>
      <c r="AD425" s="217">
        <f>IFERROR(IF(workdata!Y425&gt;=0.75*MAX(workdata!$H425:$Y425),1,workdata!Y425/MAX(workdata!$H425:$Y425)),0)*$H425</f>
        <v>1</v>
      </c>
    </row>
    <row r="426" spans="1:30" x14ac:dyDescent="0.25">
      <c r="A426" s="1">
        <f>workdata!A426</f>
        <v>45491.541666666664</v>
      </c>
      <c r="B426">
        <f t="shared" si="37"/>
        <v>2024</v>
      </c>
      <c r="C426">
        <f t="shared" si="38"/>
        <v>7</v>
      </c>
      <c r="D426">
        <f t="shared" si="36"/>
        <v>18</v>
      </c>
      <c r="E426">
        <v>1000</v>
      </c>
      <c r="F426">
        <v>49890</v>
      </c>
      <c r="G426">
        <f>workdata!B426</f>
        <v>11340</v>
      </c>
      <c r="H426">
        <f t="shared" si="39"/>
        <v>1</v>
      </c>
      <c r="I426" s="217">
        <f>IFERROR(workdata!B426*1000*AUX!H426/(AUX!K426*50000),0)</f>
        <v>0.9621013515233271</v>
      </c>
      <c r="J426" s="218">
        <f t="shared" si="40"/>
        <v>1</v>
      </c>
      <c r="K426" s="222">
        <f>AVERAGE(workdata!C426:F426)</f>
        <v>235.73400000000001</v>
      </c>
      <c r="L426" s="3">
        <f t="shared" si="41"/>
        <v>226.8</v>
      </c>
      <c r="M426" s="217">
        <f>IFERROR(IF(workdata!H426&gt;=0.75*MAX(workdata!$H426:$Y426),1,workdata!H426/MAX(workdata!$H426:$Y426)),0)*$H426</f>
        <v>1</v>
      </c>
      <c r="N426" s="217">
        <f>IFERROR(IF(workdata!I426&gt;=0.75*MAX(workdata!$H426:$Y426),1,workdata!I426/MAX(workdata!$H426:$Y426)),0)*$H426</f>
        <v>1</v>
      </c>
      <c r="O426" s="217">
        <f>IFERROR(IF(workdata!J426&gt;=0.75*MAX(workdata!$H426:$Y426),1,workdata!J426/MAX(workdata!$H426:$Y426)),0)*$H426</f>
        <v>1</v>
      </c>
      <c r="P426" s="217">
        <f>IFERROR(IF(workdata!K426&gt;=0.75*MAX(workdata!$H426:$Y426),1,workdata!K426/MAX(workdata!$H426:$Y426)),0)*$H426</f>
        <v>1</v>
      </c>
      <c r="Q426" s="217">
        <f>IFERROR(IF(workdata!L426&gt;=0.75*MAX(workdata!$H426:$Y426),1,workdata!L426/MAX(workdata!$H426:$Y426)),0)*$H426</f>
        <v>1</v>
      </c>
      <c r="R426" s="217">
        <f>IFERROR(IF(workdata!M426&gt;=0.75*MAX(workdata!$H426:$Y426),1,workdata!M426/MAX(workdata!$H426:$Y426)),0)*$H426</f>
        <v>1</v>
      </c>
      <c r="S426" s="217">
        <f>IFERROR(IF(workdata!N426&gt;=0.75*MAX(workdata!$H426:$Y426),1,workdata!N426/MAX(workdata!$H426:$Y426)),0)*$H426</f>
        <v>1</v>
      </c>
      <c r="T426" s="217">
        <f>IFERROR(IF(workdata!O426&gt;=0.75*MAX(workdata!$H426:$Y426),1,workdata!O426/MAX(workdata!$H426:$Y426)),0)*$H426</f>
        <v>1</v>
      </c>
      <c r="U426" s="217">
        <f>IFERROR(IF(workdata!P426&gt;=0.75*MAX(workdata!$H426:$Y426),1,workdata!P426/MAX(workdata!$H426:$Y426)),0)*$H426</f>
        <v>1</v>
      </c>
      <c r="V426" s="217">
        <f>IFERROR(IF(workdata!Q426&gt;=0.75*MAX(workdata!$H426:$Y426),1,workdata!Q426/MAX(workdata!$H426:$Y426)),0)*$H426</f>
        <v>1</v>
      </c>
      <c r="W426" s="217">
        <f>IFERROR(IF(workdata!R426&gt;=0.75*MAX(workdata!$H426:$Y426),1,workdata!R426/MAX(workdata!$H426:$Y426)),0)*$H426</f>
        <v>1</v>
      </c>
      <c r="X426" s="217">
        <f>IFERROR(IF(workdata!S426&gt;=0.75*MAX(workdata!$H426:$Y426),1,workdata!S426/MAX(workdata!$H426:$Y426)),0)*$H426</f>
        <v>1</v>
      </c>
      <c r="Y426" s="217">
        <f>IFERROR(IF(workdata!T426&gt;=0.75*MAX(workdata!$H426:$Y426),1,workdata!T426/MAX(workdata!$H426:$Y426)),0)*$H426</f>
        <v>1</v>
      </c>
      <c r="Z426" s="217">
        <f>IFERROR(IF(workdata!U426&gt;=0.75*MAX(workdata!$H426:$Y426),1,workdata!U426/MAX(workdata!$H426:$Y426)),0)*$H426</f>
        <v>1</v>
      </c>
      <c r="AA426" s="217">
        <f>IFERROR(IF(workdata!V426&gt;=0.75*MAX(workdata!$H426:$Y426),1,workdata!V426/MAX(workdata!$H426:$Y426)),0)*$H426</f>
        <v>1</v>
      </c>
      <c r="AB426" s="217">
        <f>IFERROR(IF(workdata!W426&gt;=0.75*MAX(workdata!$H426:$Y426),1,workdata!W426/MAX(workdata!$H426:$Y426)),0)*$H426</f>
        <v>1</v>
      </c>
      <c r="AC426" s="217">
        <f>IFERROR(IF(workdata!X426&gt;=0.75*MAX(workdata!$H426:$Y426),1,workdata!X426/MAX(workdata!$H426:$Y426)),0)*$H426</f>
        <v>1</v>
      </c>
      <c r="AD426" s="217">
        <f>IFERROR(IF(workdata!Y426&gt;=0.75*MAX(workdata!$H426:$Y426),1,workdata!Y426/MAX(workdata!$H426:$Y426)),0)*$H426</f>
        <v>1</v>
      </c>
    </row>
    <row r="427" spans="1:30" x14ac:dyDescent="0.25">
      <c r="A427" s="1">
        <f>workdata!A427</f>
        <v>45491.583333333336</v>
      </c>
      <c r="B427">
        <f t="shared" si="37"/>
        <v>2024</v>
      </c>
      <c r="C427">
        <f t="shared" si="38"/>
        <v>7</v>
      </c>
      <c r="D427">
        <f t="shared" si="36"/>
        <v>18</v>
      </c>
      <c r="E427">
        <v>1000</v>
      </c>
      <c r="F427">
        <v>49890</v>
      </c>
      <c r="G427">
        <f>workdata!B427</f>
        <v>16242</v>
      </c>
      <c r="H427">
        <f t="shared" si="39"/>
        <v>1</v>
      </c>
      <c r="I427" s="217">
        <f>IFERROR(workdata!B427*1000*AUX!H427/(AUX!K427*50000),0)</f>
        <v>0.95128626002820127</v>
      </c>
      <c r="J427" s="218">
        <f t="shared" si="40"/>
        <v>1</v>
      </c>
      <c r="K427" s="222">
        <f>AVERAGE(workdata!C427:F427)</f>
        <v>341.47450000000003</v>
      </c>
      <c r="L427" s="3">
        <f t="shared" si="41"/>
        <v>324.84000000000003</v>
      </c>
      <c r="M427" s="217">
        <f>IFERROR(IF(workdata!H427&gt;=0.75*MAX(workdata!$H427:$Y427),1,workdata!H427/MAX(workdata!$H427:$Y427)),0)*$H427</f>
        <v>1</v>
      </c>
      <c r="N427" s="217">
        <f>IFERROR(IF(workdata!I427&gt;=0.75*MAX(workdata!$H427:$Y427),1,workdata!I427/MAX(workdata!$H427:$Y427)),0)*$H427</f>
        <v>1</v>
      </c>
      <c r="O427" s="217">
        <f>IFERROR(IF(workdata!J427&gt;=0.75*MAX(workdata!$H427:$Y427),1,workdata!J427/MAX(workdata!$H427:$Y427)),0)*$H427</f>
        <v>1</v>
      </c>
      <c r="P427" s="217">
        <f>IFERROR(IF(workdata!K427&gt;=0.75*MAX(workdata!$H427:$Y427),1,workdata!K427/MAX(workdata!$H427:$Y427)),0)*$H427</f>
        <v>1</v>
      </c>
      <c r="Q427" s="217">
        <f>IFERROR(IF(workdata!L427&gt;=0.75*MAX(workdata!$H427:$Y427),1,workdata!L427/MAX(workdata!$H427:$Y427)),0)*$H427</f>
        <v>1</v>
      </c>
      <c r="R427" s="217">
        <f>IFERROR(IF(workdata!M427&gt;=0.75*MAX(workdata!$H427:$Y427),1,workdata!M427/MAX(workdata!$H427:$Y427)),0)*$H427</f>
        <v>1</v>
      </c>
      <c r="S427" s="217">
        <f>IFERROR(IF(workdata!N427&gt;=0.75*MAX(workdata!$H427:$Y427),1,workdata!N427/MAX(workdata!$H427:$Y427)),0)*$H427</f>
        <v>1</v>
      </c>
      <c r="T427" s="217">
        <f>IFERROR(IF(workdata!O427&gt;=0.75*MAX(workdata!$H427:$Y427),1,workdata!O427/MAX(workdata!$H427:$Y427)),0)*$H427</f>
        <v>1</v>
      </c>
      <c r="U427" s="217">
        <f>IFERROR(IF(workdata!P427&gt;=0.75*MAX(workdata!$H427:$Y427),1,workdata!P427/MAX(workdata!$H427:$Y427)),0)*$H427</f>
        <v>1</v>
      </c>
      <c r="V427" s="217">
        <f>IFERROR(IF(workdata!Q427&gt;=0.75*MAX(workdata!$H427:$Y427),1,workdata!Q427/MAX(workdata!$H427:$Y427)),0)*$H427</f>
        <v>1</v>
      </c>
      <c r="W427" s="217">
        <f>IFERROR(IF(workdata!R427&gt;=0.75*MAX(workdata!$H427:$Y427),1,workdata!R427/MAX(workdata!$H427:$Y427)),0)*$H427</f>
        <v>1</v>
      </c>
      <c r="X427" s="217">
        <f>IFERROR(IF(workdata!S427&gt;=0.75*MAX(workdata!$H427:$Y427),1,workdata!S427/MAX(workdata!$H427:$Y427)),0)*$H427</f>
        <v>1</v>
      </c>
      <c r="Y427" s="217">
        <f>IFERROR(IF(workdata!T427&gt;=0.75*MAX(workdata!$H427:$Y427),1,workdata!T427/MAX(workdata!$H427:$Y427)),0)*$H427</f>
        <v>1</v>
      </c>
      <c r="Z427" s="217">
        <f>IFERROR(IF(workdata!U427&gt;=0.75*MAX(workdata!$H427:$Y427),1,workdata!U427/MAX(workdata!$H427:$Y427)),0)*$H427</f>
        <v>1</v>
      </c>
      <c r="AA427" s="217">
        <f>IFERROR(IF(workdata!V427&gt;=0.75*MAX(workdata!$H427:$Y427),1,workdata!V427/MAX(workdata!$H427:$Y427)),0)*$H427</f>
        <v>1</v>
      </c>
      <c r="AB427" s="217">
        <f>IFERROR(IF(workdata!W427&gt;=0.75*MAX(workdata!$H427:$Y427),1,workdata!W427/MAX(workdata!$H427:$Y427)),0)*$H427</f>
        <v>1</v>
      </c>
      <c r="AC427" s="217">
        <f>IFERROR(IF(workdata!X427&gt;=0.75*MAX(workdata!$H427:$Y427),1,workdata!X427/MAX(workdata!$H427:$Y427)),0)*$H427</f>
        <v>1</v>
      </c>
      <c r="AD427" s="217">
        <f>IFERROR(IF(workdata!Y427&gt;=0.75*MAX(workdata!$H427:$Y427),1,workdata!Y427/MAX(workdata!$H427:$Y427)),0)*$H427</f>
        <v>1</v>
      </c>
    </row>
    <row r="428" spans="1:30" x14ac:dyDescent="0.25">
      <c r="A428" s="1">
        <f>workdata!A428</f>
        <v>45491.625</v>
      </c>
      <c r="B428">
        <f t="shared" si="37"/>
        <v>2024</v>
      </c>
      <c r="C428">
        <f t="shared" si="38"/>
        <v>7</v>
      </c>
      <c r="D428">
        <f t="shared" si="36"/>
        <v>18</v>
      </c>
      <c r="E428">
        <v>1000</v>
      </c>
      <c r="F428">
        <v>49890</v>
      </c>
      <c r="G428">
        <f>workdata!B428</f>
        <v>13312</v>
      </c>
      <c r="H428">
        <f t="shared" si="39"/>
        <v>1</v>
      </c>
      <c r="I428" s="217">
        <f>IFERROR(workdata!B428*1000*AUX!H428/(AUX!K428*50000),0)</f>
        <v>0.97315899273804241</v>
      </c>
      <c r="J428" s="218">
        <f t="shared" si="40"/>
        <v>1</v>
      </c>
      <c r="K428" s="222">
        <f>AVERAGE(workdata!C428:F428)</f>
        <v>273.58324999999996</v>
      </c>
      <c r="L428" s="3">
        <f t="shared" si="41"/>
        <v>266.24</v>
      </c>
      <c r="M428" s="217">
        <f>IFERROR(IF(workdata!H428&gt;=0.75*MAX(workdata!$H428:$Y428),1,workdata!H428/MAX(workdata!$H428:$Y428)),0)*$H428</f>
        <v>1</v>
      </c>
      <c r="N428" s="217">
        <f>IFERROR(IF(workdata!I428&gt;=0.75*MAX(workdata!$H428:$Y428),1,workdata!I428/MAX(workdata!$H428:$Y428)),0)*$H428</f>
        <v>1</v>
      </c>
      <c r="O428" s="217">
        <f>IFERROR(IF(workdata!J428&gt;=0.75*MAX(workdata!$H428:$Y428),1,workdata!J428/MAX(workdata!$H428:$Y428)),0)*$H428</f>
        <v>1</v>
      </c>
      <c r="P428" s="217">
        <f>IFERROR(IF(workdata!K428&gt;=0.75*MAX(workdata!$H428:$Y428),1,workdata!K428/MAX(workdata!$H428:$Y428)),0)*$H428</f>
        <v>1</v>
      </c>
      <c r="Q428" s="217">
        <f>IFERROR(IF(workdata!L428&gt;=0.75*MAX(workdata!$H428:$Y428),1,workdata!L428/MAX(workdata!$H428:$Y428)),0)*$H428</f>
        <v>1</v>
      </c>
      <c r="R428" s="217">
        <f>IFERROR(IF(workdata!M428&gt;=0.75*MAX(workdata!$H428:$Y428),1,workdata!M428/MAX(workdata!$H428:$Y428)),0)*$H428</f>
        <v>1</v>
      </c>
      <c r="S428" s="217">
        <f>IFERROR(IF(workdata!N428&gt;=0.75*MAX(workdata!$H428:$Y428),1,workdata!N428/MAX(workdata!$H428:$Y428)),0)*$H428</f>
        <v>1</v>
      </c>
      <c r="T428" s="217">
        <f>IFERROR(IF(workdata!O428&gt;=0.75*MAX(workdata!$H428:$Y428),1,workdata!O428/MAX(workdata!$H428:$Y428)),0)*$H428</f>
        <v>1</v>
      </c>
      <c r="U428" s="217">
        <f>IFERROR(IF(workdata!P428&gt;=0.75*MAX(workdata!$H428:$Y428),1,workdata!P428/MAX(workdata!$H428:$Y428)),0)*$H428</f>
        <v>1</v>
      </c>
      <c r="V428" s="217">
        <f>IFERROR(IF(workdata!Q428&gt;=0.75*MAX(workdata!$H428:$Y428),1,workdata!Q428/MAX(workdata!$H428:$Y428)),0)*$H428</f>
        <v>1</v>
      </c>
      <c r="W428" s="217">
        <f>IFERROR(IF(workdata!R428&gt;=0.75*MAX(workdata!$H428:$Y428),1,workdata!R428/MAX(workdata!$H428:$Y428)),0)*$H428</f>
        <v>1</v>
      </c>
      <c r="X428" s="217">
        <f>IFERROR(IF(workdata!S428&gt;=0.75*MAX(workdata!$H428:$Y428),1,workdata!S428/MAX(workdata!$H428:$Y428)),0)*$H428</f>
        <v>1</v>
      </c>
      <c r="Y428" s="217">
        <f>IFERROR(IF(workdata!T428&gt;=0.75*MAX(workdata!$H428:$Y428),1,workdata!T428/MAX(workdata!$H428:$Y428)),0)*$H428</f>
        <v>1</v>
      </c>
      <c r="Z428" s="217">
        <f>IFERROR(IF(workdata!U428&gt;=0.75*MAX(workdata!$H428:$Y428),1,workdata!U428/MAX(workdata!$H428:$Y428)),0)*$H428</f>
        <v>1</v>
      </c>
      <c r="AA428" s="217">
        <f>IFERROR(IF(workdata!V428&gt;=0.75*MAX(workdata!$H428:$Y428),1,workdata!V428/MAX(workdata!$H428:$Y428)),0)*$H428</f>
        <v>1</v>
      </c>
      <c r="AB428" s="217">
        <f>IFERROR(IF(workdata!W428&gt;=0.75*MAX(workdata!$H428:$Y428),1,workdata!W428/MAX(workdata!$H428:$Y428)),0)*$H428</f>
        <v>1</v>
      </c>
      <c r="AC428" s="217">
        <f>IFERROR(IF(workdata!X428&gt;=0.75*MAX(workdata!$H428:$Y428),1,workdata!X428/MAX(workdata!$H428:$Y428)),0)*$H428</f>
        <v>1</v>
      </c>
      <c r="AD428" s="217">
        <f>IFERROR(IF(workdata!Y428&gt;=0.75*MAX(workdata!$H428:$Y428),1,workdata!Y428/MAX(workdata!$H428:$Y428)),0)*$H428</f>
        <v>1</v>
      </c>
    </row>
    <row r="429" spans="1:30" x14ac:dyDescent="0.25">
      <c r="A429" s="1">
        <f>workdata!A429</f>
        <v>45491.666666666664</v>
      </c>
      <c r="B429">
        <f t="shared" si="37"/>
        <v>2024</v>
      </c>
      <c r="C429">
        <f t="shared" si="38"/>
        <v>7</v>
      </c>
      <c r="D429">
        <f t="shared" si="36"/>
        <v>18</v>
      </c>
      <c r="E429">
        <v>1000</v>
      </c>
      <c r="F429">
        <v>49890</v>
      </c>
      <c r="G429">
        <f>workdata!B429</f>
        <v>12983</v>
      </c>
      <c r="H429">
        <f t="shared" si="39"/>
        <v>1</v>
      </c>
      <c r="I429" s="217">
        <f>IFERROR(workdata!B429*1000*AUX!H429/(AUX!K429*50000),0)</f>
        <v>0.92884578409146801</v>
      </c>
      <c r="J429" s="218">
        <f t="shared" si="40"/>
        <v>1</v>
      </c>
      <c r="K429" s="222">
        <f>AVERAGE(workdata!C429:F429)</f>
        <v>279.55124999999998</v>
      </c>
      <c r="L429" s="3">
        <f t="shared" si="41"/>
        <v>259.65999999999997</v>
      </c>
      <c r="M429" s="217">
        <f>IFERROR(IF(workdata!H429&gt;=0.75*MAX(workdata!$H429:$Y429),1,workdata!H429/MAX(workdata!$H429:$Y429)),0)*$H429</f>
        <v>1</v>
      </c>
      <c r="N429" s="217">
        <f>IFERROR(IF(workdata!I429&gt;=0.75*MAX(workdata!$H429:$Y429),1,workdata!I429/MAX(workdata!$H429:$Y429)),0)*$H429</f>
        <v>1</v>
      </c>
      <c r="O429" s="217">
        <f>IFERROR(IF(workdata!J429&gt;=0.75*MAX(workdata!$H429:$Y429),1,workdata!J429/MAX(workdata!$H429:$Y429)),0)*$H429</f>
        <v>1</v>
      </c>
      <c r="P429" s="217">
        <f>IFERROR(IF(workdata!K429&gt;=0.75*MAX(workdata!$H429:$Y429),1,workdata!K429/MAX(workdata!$H429:$Y429)),0)*$H429</f>
        <v>1</v>
      </c>
      <c r="Q429" s="217">
        <f>IFERROR(IF(workdata!L429&gt;=0.75*MAX(workdata!$H429:$Y429),1,workdata!L429/MAX(workdata!$H429:$Y429)),0)*$H429</f>
        <v>1</v>
      </c>
      <c r="R429" s="217">
        <f>IFERROR(IF(workdata!M429&gt;=0.75*MAX(workdata!$H429:$Y429),1,workdata!M429/MAX(workdata!$H429:$Y429)),0)*$H429</f>
        <v>1</v>
      </c>
      <c r="S429" s="217">
        <f>IFERROR(IF(workdata!N429&gt;=0.75*MAX(workdata!$H429:$Y429),1,workdata!N429/MAX(workdata!$H429:$Y429)),0)*$H429</f>
        <v>1</v>
      </c>
      <c r="T429" s="217">
        <f>IFERROR(IF(workdata!O429&gt;=0.75*MAX(workdata!$H429:$Y429),1,workdata!O429/MAX(workdata!$H429:$Y429)),0)*$H429</f>
        <v>1</v>
      </c>
      <c r="U429" s="217">
        <f>IFERROR(IF(workdata!P429&gt;=0.75*MAX(workdata!$H429:$Y429),1,workdata!P429/MAX(workdata!$H429:$Y429)),0)*$H429</f>
        <v>1</v>
      </c>
      <c r="V429" s="217">
        <f>IFERROR(IF(workdata!Q429&gt;=0.75*MAX(workdata!$H429:$Y429),1,workdata!Q429/MAX(workdata!$H429:$Y429)),0)*$H429</f>
        <v>1</v>
      </c>
      <c r="W429" s="217">
        <f>IFERROR(IF(workdata!R429&gt;=0.75*MAX(workdata!$H429:$Y429),1,workdata!R429/MAX(workdata!$H429:$Y429)),0)*$H429</f>
        <v>1</v>
      </c>
      <c r="X429" s="217">
        <f>IFERROR(IF(workdata!S429&gt;=0.75*MAX(workdata!$H429:$Y429),1,workdata!S429/MAX(workdata!$H429:$Y429)),0)*$H429</f>
        <v>1</v>
      </c>
      <c r="Y429" s="217">
        <f>IFERROR(IF(workdata!T429&gt;=0.75*MAX(workdata!$H429:$Y429),1,workdata!T429/MAX(workdata!$H429:$Y429)),0)*$H429</f>
        <v>1</v>
      </c>
      <c r="Z429" s="217">
        <f>IFERROR(IF(workdata!U429&gt;=0.75*MAX(workdata!$H429:$Y429),1,workdata!U429/MAX(workdata!$H429:$Y429)),0)*$H429</f>
        <v>1</v>
      </c>
      <c r="AA429" s="217">
        <f>IFERROR(IF(workdata!V429&gt;=0.75*MAX(workdata!$H429:$Y429),1,workdata!V429/MAX(workdata!$H429:$Y429)),0)*$H429</f>
        <v>1</v>
      </c>
      <c r="AB429" s="217">
        <f>IFERROR(IF(workdata!W429&gt;=0.75*MAX(workdata!$H429:$Y429),1,workdata!W429/MAX(workdata!$H429:$Y429)),0)*$H429</f>
        <v>1</v>
      </c>
      <c r="AC429" s="217">
        <f>IFERROR(IF(workdata!X429&gt;=0.75*MAX(workdata!$H429:$Y429),1,workdata!X429/MAX(workdata!$H429:$Y429)),0)*$H429</f>
        <v>1</v>
      </c>
      <c r="AD429" s="217">
        <f>IFERROR(IF(workdata!Y429&gt;=0.75*MAX(workdata!$H429:$Y429),1,workdata!Y429/MAX(workdata!$H429:$Y429)),0)*$H429</f>
        <v>1</v>
      </c>
    </row>
    <row r="430" spans="1:30" x14ac:dyDescent="0.25">
      <c r="A430" s="1">
        <f>workdata!A430</f>
        <v>45491.708333333336</v>
      </c>
      <c r="B430">
        <f t="shared" si="37"/>
        <v>2024</v>
      </c>
      <c r="C430">
        <f t="shared" si="38"/>
        <v>7</v>
      </c>
      <c r="D430">
        <f t="shared" si="36"/>
        <v>18</v>
      </c>
      <c r="E430">
        <v>1000</v>
      </c>
      <c r="F430">
        <v>49890</v>
      </c>
      <c r="G430">
        <f>workdata!B430</f>
        <v>37351</v>
      </c>
      <c r="H430">
        <f t="shared" si="39"/>
        <v>1</v>
      </c>
      <c r="I430" s="217">
        <f>IFERROR(workdata!B430*1000*AUX!H430/(AUX!K430*50000),0)</f>
        <v>0.87263594416214008</v>
      </c>
      <c r="J430" s="218">
        <f t="shared" si="40"/>
        <v>1</v>
      </c>
      <c r="K430" s="222">
        <f>AVERAGE(workdata!C430:F430)</f>
        <v>856.05000000000007</v>
      </c>
      <c r="L430" s="3">
        <f t="shared" si="41"/>
        <v>747.0200000000001</v>
      </c>
      <c r="M430" s="217">
        <f>IFERROR(IF(workdata!H430&gt;=0.75*MAX(workdata!$H430:$Y430),1,workdata!H430/MAX(workdata!$H430:$Y430)),0)*$H430</f>
        <v>1</v>
      </c>
      <c r="N430" s="217">
        <f>IFERROR(IF(workdata!I430&gt;=0.75*MAX(workdata!$H430:$Y430),1,workdata!I430/MAX(workdata!$H430:$Y430)),0)*$H430</f>
        <v>1</v>
      </c>
      <c r="O430" s="217">
        <f>IFERROR(IF(workdata!J430&gt;=0.75*MAX(workdata!$H430:$Y430),1,workdata!J430/MAX(workdata!$H430:$Y430)),0)*$H430</f>
        <v>1</v>
      </c>
      <c r="P430" s="217">
        <f>IFERROR(IF(workdata!K430&gt;=0.75*MAX(workdata!$H430:$Y430),1,workdata!K430/MAX(workdata!$H430:$Y430)),0)*$H430</f>
        <v>1</v>
      </c>
      <c r="Q430" s="217">
        <f>IFERROR(IF(workdata!L430&gt;=0.75*MAX(workdata!$H430:$Y430),1,workdata!L430/MAX(workdata!$H430:$Y430)),0)*$H430</f>
        <v>1</v>
      </c>
      <c r="R430" s="217">
        <f>IFERROR(IF(workdata!M430&gt;=0.75*MAX(workdata!$H430:$Y430),1,workdata!M430/MAX(workdata!$H430:$Y430)),0)*$H430</f>
        <v>1</v>
      </c>
      <c r="S430" s="217">
        <f>IFERROR(IF(workdata!N430&gt;=0.75*MAX(workdata!$H430:$Y430),1,workdata!N430/MAX(workdata!$H430:$Y430)),0)*$H430</f>
        <v>1</v>
      </c>
      <c r="T430" s="217">
        <f>IFERROR(IF(workdata!O430&gt;=0.75*MAX(workdata!$H430:$Y430),1,workdata!O430/MAX(workdata!$H430:$Y430)),0)*$H430</f>
        <v>1</v>
      </c>
      <c r="U430" s="217">
        <f>IFERROR(IF(workdata!P430&gt;=0.75*MAX(workdata!$H430:$Y430),1,workdata!P430/MAX(workdata!$H430:$Y430)),0)*$H430</f>
        <v>1</v>
      </c>
      <c r="V430" s="217">
        <f>IFERROR(IF(workdata!Q430&gt;=0.75*MAX(workdata!$H430:$Y430),1,workdata!Q430/MAX(workdata!$H430:$Y430)),0)*$H430</f>
        <v>1</v>
      </c>
      <c r="W430" s="217">
        <f>IFERROR(IF(workdata!R430&gt;=0.75*MAX(workdata!$H430:$Y430),1,workdata!R430/MAX(workdata!$H430:$Y430)),0)*$H430</f>
        <v>1</v>
      </c>
      <c r="X430" s="217">
        <f>IFERROR(IF(workdata!S430&gt;=0.75*MAX(workdata!$H430:$Y430),1,workdata!S430/MAX(workdata!$H430:$Y430)),0)*$H430</f>
        <v>1</v>
      </c>
      <c r="Y430" s="217">
        <f>IFERROR(IF(workdata!T430&gt;=0.75*MAX(workdata!$H430:$Y430),1,workdata!T430/MAX(workdata!$H430:$Y430)),0)*$H430</f>
        <v>1</v>
      </c>
      <c r="Z430" s="217">
        <f>IFERROR(IF(workdata!U430&gt;=0.75*MAX(workdata!$H430:$Y430),1,workdata!U430/MAX(workdata!$H430:$Y430)),0)*$H430</f>
        <v>1</v>
      </c>
      <c r="AA430" s="217">
        <f>IFERROR(IF(workdata!V430&gt;=0.75*MAX(workdata!$H430:$Y430),1,workdata!V430/MAX(workdata!$H430:$Y430)),0)*$H430</f>
        <v>1</v>
      </c>
      <c r="AB430" s="217">
        <f>IFERROR(IF(workdata!W430&gt;=0.75*MAX(workdata!$H430:$Y430),1,workdata!W430/MAX(workdata!$H430:$Y430)),0)*$H430</f>
        <v>1</v>
      </c>
      <c r="AC430" s="217">
        <f>IFERROR(IF(workdata!X430&gt;=0.75*MAX(workdata!$H430:$Y430),1,workdata!X430/MAX(workdata!$H430:$Y430)),0)*$H430</f>
        <v>1</v>
      </c>
      <c r="AD430" s="217">
        <f>IFERROR(IF(workdata!Y430&gt;=0.75*MAX(workdata!$H430:$Y430),1,workdata!Y430/MAX(workdata!$H430:$Y430)),0)*$H430</f>
        <v>1</v>
      </c>
    </row>
    <row r="431" spans="1:30" x14ac:dyDescent="0.25">
      <c r="A431" s="1">
        <f>workdata!A431</f>
        <v>45491.75</v>
      </c>
      <c r="B431">
        <f t="shared" si="37"/>
        <v>2024</v>
      </c>
      <c r="C431">
        <f t="shared" si="38"/>
        <v>7</v>
      </c>
      <c r="D431">
        <f t="shared" si="36"/>
        <v>18</v>
      </c>
      <c r="E431">
        <v>1000</v>
      </c>
      <c r="F431">
        <v>49890</v>
      </c>
      <c r="G431">
        <f>workdata!B431</f>
        <v>31289</v>
      </c>
      <c r="H431">
        <f t="shared" si="39"/>
        <v>1</v>
      </c>
      <c r="I431" s="217">
        <f>IFERROR(workdata!B431*1000*AUX!H431/(AUX!K431*50000),0)</f>
        <v>0.82870169890602052</v>
      </c>
      <c r="J431" s="218">
        <f t="shared" si="40"/>
        <v>1</v>
      </c>
      <c r="K431" s="222">
        <f>AVERAGE(workdata!C431:F431)</f>
        <v>755.13300000000004</v>
      </c>
      <c r="L431" s="3">
        <f t="shared" si="41"/>
        <v>625.78</v>
      </c>
      <c r="M431" s="217">
        <f>IFERROR(IF(workdata!H431&gt;=0.75*MAX(workdata!$H431:$Y431),1,workdata!H431/MAX(workdata!$H431:$Y431)),0)*$H431</f>
        <v>1</v>
      </c>
      <c r="N431" s="217">
        <f>IFERROR(IF(workdata!I431&gt;=0.75*MAX(workdata!$H431:$Y431),1,workdata!I431/MAX(workdata!$H431:$Y431)),0)*$H431</f>
        <v>1</v>
      </c>
      <c r="O431" s="217">
        <f>IFERROR(IF(workdata!J431&gt;=0.75*MAX(workdata!$H431:$Y431),1,workdata!J431/MAX(workdata!$H431:$Y431)),0)*$H431</f>
        <v>1</v>
      </c>
      <c r="P431" s="217">
        <f>IFERROR(IF(workdata!K431&gt;=0.75*MAX(workdata!$H431:$Y431),1,workdata!K431/MAX(workdata!$H431:$Y431)),0)*$H431</f>
        <v>1</v>
      </c>
      <c r="Q431" s="217">
        <f>IFERROR(IF(workdata!L431&gt;=0.75*MAX(workdata!$H431:$Y431),1,workdata!L431/MAX(workdata!$H431:$Y431)),0)*$H431</f>
        <v>1</v>
      </c>
      <c r="R431" s="217">
        <f>IFERROR(IF(workdata!M431&gt;=0.75*MAX(workdata!$H431:$Y431),1,workdata!M431/MAX(workdata!$H431:$Y431)),0)*$H431</f>
        <v>1</v>
      </c>
      <c r="S431" s="217">
        <f>IFERROR(IF(workdata!N431&gt;=0.75*MAX(workdata!$H431:$Y431),1,workdata!N431/MAX(workdata!$H431:$Y431)),0)*$H431</f>
        <v>1</v>
      </c>
      <c r="T431" s="217">
        <f>IFERROR(IF(workdata!O431&gt;=0.75*MAX(workdata!$H431:$Y431),1,workdata!O431/MAX(workdata!$H431:$Y431)),0)*$H431</f>
        <v>1</v>
      </c>
      <c r="U431" s="217">
        <f>IFERROR(IF(workdata!P431&gt;=0.75*MAX(workdata!$H431:$Y431),1,workdata!P431/MAX(workdata!$H431:$Y431)),0)*$H431</f>
        <v>1</v>
      </c>
      <c r="V431" s="217">
        <f>IFERROR(IF(workdata!Q431&gt;=0.75*MAX(workdata!$H431:$Y431),1,workdata!Q431/MAX(workdata!$H431:$Y431)),0)*$H431</f>
        <v>1</v>
      </c>
      <c r="W431" s="217">
        <f>IFERROR(IF(workdata!R431&gt;=0.75*MAX(workdata!$H431:$Y431),1,workdata!R431/MAX(workdata!$H431:$Y431)),0)*$H431</f>
        <v>1</v>
      </c>
      <c r="X431" s="217">
        <f>IFERROR(IF(workdata!S431&gt;=0.75*MAX(workdata!$H431:$Y431),1,workdata!S431/MAX(workdata!$H431:$Y431)),0)*$H431</f>
        <v>1</v>
      </c>
      <c r="Y431" s="217">
        <f>IFERROR(IF(workdata!T431&gt;=0.75*MAX(workdata!$H431:$Y431),1,workdata!T431/MAX(workdata!$H431:$Y431)),0)*$H431</f>
        <v>1</v>
      </c>
      <c r="Z431" s="217">
        <f>IFERROR(IF(workdata!U431&gt;=0.75*MAX(workdata!$H431:$Y431),1,workdata!U431/MAX(workdata!$H431:$Y431)),0)*$H431</f>
        <v>1</v>
      </c>
      <c r="AA431" s="217">
        <f>IFERROR(IF(workdata!V431&gt;=0.75*MAX(workdata!$H431:$Y431),1,workdata!V431/MAX(workdata!$H431:$Y431)),0)*$H431</f>
        <v>1</v>
      </c>
      <c r="AB431" s="217">
        <f>IFERROR(IF(workdata!W431&gt;=0.75*MAX(workdata!$H431:$Y431),1,workdata!W431/MAX(workdata!$H431:$Y431)),0)*$H431</f>
        <v>1</v>
      </c>
      <c r="AC431" s="217">
        <f>IFERROR(IF(workdata!X431&gt;=0.75*MAX(workdata!$H431:$Y431),1,workdata!X431/MAX(workdata!$H431:$Y431)),0)*$H431</f>
        <v>1</v>
      </c>
      <c r="AD431" s="217">
        <f>IFERROR(IF(workdata!Y431&gt;=0.75*MAX(workdata!$H431:$Y431),1,workdata!Y431/MAX(workdata!$H431:$Y431)),0)*$H431</f>
        <v>1</v>
      </c>
    </row>
    <row r="432" spans="1:30" x14ac:dyDescent="0.25">
      <c r="A432" s="1">
        <f>workdata!A432</f>
        <v>45491.791666666664</v>
      </c>
      <c r="B432">
        <f t="shared" si="37"/>
        <v>2024</v>
      </c>
      <c r="C432">
        <f t="shared" si="38"/>
        <v>7</v>
      </c>
      <c r="D432">
        <f t="shared" si="36"/>
        <v>18</v>
      </c>
      <c r="E432">
        <v>1000</v>
      </c>
      <c r="F432">
        <v>49890</v>
      </c>
      <c r="G432">
        <f>workdata!B432</f>
        <v>23609</v>
      </c>
      <c r="H432">
        <f t="shared" si="39"/>
        <v>1</v>
      </c>
      <c r="I432" s="217">
        <f>IFERROR(workdata!B432*1000*AUX!H432/(AUX!K432*50000),0)</f>
        <v>0.83360182616317702</v>
      </c>
      <c r="J432" s="218">
        <f t="shared" si="40"/>
        <v>1</v>
      </c>
      <c r="K432" s="222">
        <f>AVERAGE(workdata!C432:F432)</f>
        <v>566.43350000000009</v>
      </c>
      <c r="L432" s="3">
        <f t="shared" si="41"/>
        <v>472.18</v>
      </c>
      <c r="M432" s="217">
        <f>IFERROR(IF(workdata!H432&gt;=0.75*MAX(workdata!$H432:$Y432),1,workdata!H432/MAX(workdata!$H432:$Y432)),0)*$H432</f>
        <v>1</v>
      </c>
      <c r="N432" s="217">
        <f>IFERROR(IF(workdata!I432&gt;=0.75*MAX(workdata!$H432:$Y432),1,workdata!I432/MAX(workdata!$H432:$Y432)),0)*$H432</f>
        <v>1</v>
      </c>
      <c r="O432" s="217">
        <f>IFERROR(IF(workdata!J432&gt;=0.75*MAX(workdata!$H432:$Y432),1,workdata!J432/MAX(workdata!$H432:$Y432)),0)*$H432</f>
        <v>1</v>
      </c>
      <c r="P432" s="217">
        <f>IFERROR(IF(workdata!K432&gt;=0.75*MAX(workdata!$H432:$Y432),1,workdata!K432/MAX(workdata!$H432:$Y432)),0)*$H432</f>
        <v>1</v>
      </c>
      <c r="Q432" s="217">
        <f>IFERROR(IF(workdata!L432&gt;=0.75*MAX(workdata!$H432:$Y432),1,workdata!L432/MAX(workdata!$H432:$Y432)),0)*$H432</f>
        <v>1</v>
      </c>
      <c r="R432" s="217">
        <f>IFERROR(IF(workdata!M432&gt;=0.75*MAX(workdata!$H432:$Y432),1,workdata!M432/MAX(workdata!$H432:$Y432)),0)*$H432</f>
        <v>1</v>
      </c>
      <c r="S432" s="217">
        <f>IFERROR(IF(workdata!N432&gt;=0.75*MAX(workdata!$H432:$Y432),1,workdata!N432/MAX(workdata!$H432:$Y432)),0)*$H432</f>
        <v>1</v>
      </c>
      <c r="T432" s="217">
        <f>IFERROR(IF(workdata!O432&gt;=0.75*MAX(workdata!$H432:$Y432),1,workdata!O432/MAX(workdata!$H432:$Y432)),0)*$H432</f>
        <v>1</v>
      </c>
      <c r="U432" s="217">
        <f>IFERROR(IF(workdata!P432&gt;=0.75*MAX(workdata!$H432:$Y432),1,workdata!P432/MAX(workdata!$H432:$Y432)),0)*$H432</f>
        <v>1</v>
      </c>
      <c r="V432" s="217">
        <f>IFERROR(IF(workdata!Q432&gt;=0.75*MAX(workdata!$H432:$Y432),1,workdata!Q432/MAX(workdata!$H432:$Y432)),0)*$H432</f>
        <v>1</v>
      </c>
      <c r="W432" s="217">
        <f>IFERROR(IF(workdata!R432&gt;=0.75*MAX(workdata!$H432:$Y432),1,workdata!R432/MAX(workdata!$H432:$Y432)),0)*$H432</f>
        <v>1</v>
      </c>
      <c r="X432" s="217">
        <f>IFERROR(IF(workdata!S432&gt;=0.75*MAX(workdata!$H432:$Y432),1,workdata!S432/MAX(workdata!$H432:$Y432)),0)*$H432</f>
        <v>1</v>
      </c>
      <c r="Y432" s="217">
        <f>IFERROR(IF(workdata!T432&gt;=0.75*MAX(workdata!$H432:$Y432),1,workdata!T432/MAX(workdata!$H432:$Y432)),0)*$H432</f>
        <v>1</v>
      </c>
      <c r="Z432" s="217">
        <f>IFERROR(IF(workdata!U432&gt;=0.75*MAX(workdata!$H432:$Y432),1,workdata!U432/MAX(workdata!$H432:$Y432)),0)*$H432</f>
        <v>1</v>
      </c>
      <c r="AA432" s="217">
        <f>IFERROR(IF(workdata!V432&gt;=0.75*MAX(workdata!$H432:$Y432),1,workdata!V432/MAX(workdata!$H432:$Y432)),0)*$H432</f>
        <v>1</v>
      </c>
      <c r="AB432" s="217">
        <f>IFERROR(IF(workdata!W432&gt;=0.75*MAX(workdata!$H432:$Y432),1,workdata!W432/MAX(workdata!$H432:$Y432)),0)*$H432</f>
        <v>1</v>
      </c>
      <c r="AC432" s="217">
        <f>IFERROR(IF(workdata!X432&gt;=0.75*MAX(workdata!$H432:$Y432),1,workdata!X432/MAX(workdata!$H432:$Y432)),0)*$H432</f>
        <v>1</v>
      </c>
      <c r="AD432" s="217">
        <f>IFERROR(IF(workdata!Y432&gt;=0.75*MAX(workdata!$H432:$Y432),1,workdata!Y432/MAX(workdata!$H432:$Y432)),0)*$H432</f>
        <v>1</v>
      </c>
    </row>
    <row r="433" spans="1:30" x14ac:dyDescent="0.25">
      <c r="A433" s="1">
        <f>workdata!A433</f>
        <v>45491.833333333336</v>
      </c>
      <c r="B433">
        <f t="shared" si="37"/>
        <v>2024</v>
      </c>
      <c r="C433">
        <f t="shared" si="38"/>
        <v>7</v>
      </c>
      <c r="D433">
        <f t="shared" si="36"/>
        <v>18</v>
      </c>
      <c r="E433">
        <v>1000</v>
      </c>
      <c r="F433">
        <v>49890</v>
      </c>
      <c r="G433">
        <f>workdata!B433</f>
        <v>9141</v>
      </c>
      <c r="H433">
        <f t="shared" si="39"/>
        <v>1</v>
      </c>
      <c r="I433" s="217">
        <f>IFERROR(workdata!B433*1000*AUX!H433/(AUX!K433*50000),0)</f>
        <v>0.80769345466554299</v>
      </c>
      <c r="J433" s="218">
        <f t="shared" si="40"/>
        <v>1</v>
      </c>
      <c r="K433" s="222">
        <f>AVERAGE(workdata!C433:F433)</f>
        <v>226.34825000000001</v>
      </c>
      <c r="L433" s="3">
        <f t="shared" si="41"/>
        <v>182.82</v>
      </c>
      <c r="M433" s="217">
        <f>IFERROR(IF(workdata!H433&gt;=0.75*MAX(workdata!$H433:$Y433),1,workdata!H433/MAX(workdata!$H433:$Y433)),0)*$H433</f>
        <v>1</v>
      </c>
      <c r="N433" s="217">
        <f>IFERROR(IF(workdata!I433&gt;=0.75*MAX(workdata!$H433:$Y433),1,workdata!I433/MAX(workdata!$H433:$Y433)),0)*$H433</f>
        <v>1</v>
      </c>
      <c r="O433" s="217">
        <f>IFERROR(IF(workdata!J433&gt;=0.75*MAX(workdata!$H433:$Y433),1,workdata!J433/MAX(workdata!$H433:$Y433)),0)*$H433</f>
        <v>1</v>
      </c>
      <c r="P433" s="217">
        <f>IFERROR(IF(workdata!K433&gt;=0.75*MAX(workdata!$H433:$Y433),1,workdata!K433/MAX(workdata!$H433:$Y433)),0)*$H433</f>
        <v>1</v>
      </c>
      <c r="Q433" s="217">
        <f>IFERROR(IF(workdata!L433&gt;=0.75*MAX(workdata!$H433:$Y433),1,workdata!L433/MAX(workdata!$H433:$Y433)),0)*$H433</f>
        <v>1</v>
      </c>
      <c r="R433" s="217">
        <f>IFERROR(IF(workdata!M433&gt;=0.75*MAX(workdata!$H433:$Y433),1,workdata!M433/MAX(workdata!$H433:$Y433)),0)*$H433</f>
        <v>1</v>
      </c>
      <c r="S433" s="217">
        <f>IFERROR(IF(workdata!N433&gt;=0.75*MAX(workdata!$H433:$Y433),1,workdata!N433/MAX(workdata!$H433:$Y433)),0)*$H433</f>
        <v>1</v>
      </c>
      <c r="T433" s="217">
        <f>IFERROR(IF(workdata!O433&gt;=0.75*MAX(workdata!$H433:$Y433),1,workdata!O433/MAX(workdata!$H433:$Y433)),0)*$H433</f>
        <v>1</v>
      </c>
      <c r="U433" s="217">
        <f>IFERROR(IF(workdata!P433&gt;=0.75*MAX(workdata!$H433:$Y433),1,workdata!P433/MAX(workdata!$H433:$Y433)),0)*$H433</f>
        <v>1</v>
      </c>
      <c r="V433" s="217">
        <f>IFERROR(IF(workdata!Q433&gt;=0.75*MAX(workdata!$H433:$Y433),1,workdata!Q433/MAX(workdata!$H433:$Y433)),0)*$H433</f>
        <v>1</v>
      </c>
      <c r="W433" s="217">
        <f>IFERROR(IF(workdata!R433&gt;=0.75*MAX(workdata!$H433:$Y433),1,workdata!R433/MAX(workdata!$H433:$Y433)),0)*$H433</f>
        <v>1</v>
      </c>
      <c r="X433" s="217">
        <f>IFERROR(IF(workdata!S433&gt;=0.75*MAX(workdata!$H433:$Y433),1,workdata!S433/MAX(workdata!$H433:$Y433)),0)*$H433</f>
        <v>1</v>
      </c>
      <c r="Y433" s="217">
        <f>IFERROR(IF(workdata!T433&gt;=0.75*MAX(workdata!$H433:$Y433),1,workdata!T433/MAX(workdata!$H433:$Y433)),0)*$H433</f>
        <v>1</v>
      </c>
      <c r="Z433" s="217">
        <f>IFERROR(IF(workdata!U433&gt;=0.75*MAX(workdata!$H433:$Y433),1,workdata!U433/MAX(workdata!$H433:$Y433)),0)*$H433</f>
        <v>1</v>
      </c>
      <c r="AA433" s="217">
        <f>IFERROR(IF(workdata!V433&gt;=0.75*MAX(workdata!$H433:$Y433),1,workdata!V433/MAX(workdata!$H433:$Y433)),0)*$H433</f>
        <v>1</v>
      </c>
      <c r="AB433" s="217">
        <f>IFERROR(IF(workdata!W433&gt;=0.75*MAX(workdata!$H433:$Y433),1,workdata!W433/MAX(workdata!$H433:$Y433)),0)*$H433</f>
        <v>1</v>
      </c>
      <c r="AC433" s="217">
        <f>IFERROR(IF(workdata!X433&gt;=0.75*MAX(workdata!$H433:$Y433),1,workdata!X433/MAX(workdata!$H433:$Y433)),0)*$H433</f>
        <v>1</v>
      </c>
      <c r="AD433" s="217">
        <f>IFERROR(IF(workdata!Y433&gt;=0.75*MAX(workdata!$H433:$Y433),1,workdata!Y433/MAX(workdata!$H433:$Y433)),0)*$H433</f>
        <v>1</v>
      </c>
    </row>
    <row r="434" spans="1:30" x14ac:dyDescent="0.25">
      <c r="A434" s="1">
        <f>workdata!A434</f>
        <v>45491.875</v>
      </c>
      <c r="B434">
        <f t="shared" si="37"/>
        <v>2024</v>
      </c>
      <c r="C434">
        <f t="shared" si="38"/>
        <v>7</v>
      </c>
      <c r="D434">
        <f t="shared" si="36"/>
        <v>18</v>
      </c>
      <c r="E434">
        <v>1000</v>
      </c>
      <c r="F434">
        <v>49890</v>
      </c>
      <c r="G434">
        <f>workdata!B434</f>
        <v>756</v>
      </c>
      <c r="H434">
        <f t="shared" si="39"/>
        <v>0</v>
      </c>
      <c r="I434" s="217">
        <f>IFERROR(workdata!B434*1000*AUX!H434/(AUX!K434*50000),0)</f>
        <v>0</v>
      </c>
      <c r="J434" s="218">
        <f t="shared" si="40"/>
        <v>0</v>
      </c>
      <c r="K434" s="222">
        <f>AVERAGE(workdata!C434:F434)</f>
        <v>19.516500000000001</v>
      </c>
      <c r="L434" s="3">
        <f t="shared" si="41"/>
        <v>0</v>
      </c>
      <c r="M434" s="217">
        <f>IFERROR(IF(workdata!H434&gt;=0.75*MAX(workdata!$H434:$Y434),1,workdata!H434/MAX(workdata!$H434:$Y434)),0)*$H434</f>
        <v>0</v>
      </c>
      <c r="N434" s="217">
        <f>IFERROR(IF(workdata!I434&gt;=0.75*MAX(workdata!$H434:$Y434),1,workdata!I434/MAX(workdata!$H434:$Y434)),0)*$H434</f>
        <v>0</v>
      </c>
      <c r="O434" s="217">
        <f>IFERROR(IF(workdata!J434&gt;=0.75*MAX(workdata!$H434:$Y434),1,workdata!J434/MAX(workdata!$H434:$Y434)),0)*$H434</f>
        <v>0</v>
      </c>
      <c r="P434" s="217">
        <f>IFERROR(IF(workdata!K434&gt;=0.75*MAX(workdata!$H434:$Y434),1,workdata!K434/MAX(workdata!$H434:$Y434)),0)*$H434</f>
        <v>0</v>
      </c>
      <c r="Q434" s="217">
        <f>IFERROR(IF(workdata!L434&gt;=0.75*MAX(workdata!$H434:$Y434),1,workdata!L434/MAX(workdata!$H434:$Y434)),0)*$H434</f>
        <v>0</v>
      </c>
      <c r="R434" s="217">
        <f>IFERROR(IF(workdata!M434&gt;=0.75*MAX(workdata!$H434:$Y434),1,workdata!M434/MAX(workdata!$H434:$Y434)),0)*$H434</f>
        <v>0</v>
      </c>
      <c r="S434" s="217">
        <f>IFERROR(IF(workdata!N434&gt;=0.75*MAX(workdata!$H434:$Y434),1,workdata!N434/MAX(workdata!$H434:$Y434)),0)*$H434</f>
        <v>0</v>
      </c>
      <c r="T434" s="217">
        <f>IFERROR(IF(workdata!O434&gt;=0.75*MAX(workdata!$H434:$Y434),1,workdata!O434/MAX(workdata!$H434:$Y434)),0)*$H434</f>
        <v>0</v>
      </c>
      <c r="U434" s="217">
        <f>IFERROR(IF(workdata!P434&gt;=0.75*MAX(workdata!$H434:$Y434),1,workdata!P434/MAX(workdata!$H434:$Y434)),0)*$H434</f>
        <v>0</v>
      </c>
      <c r="V434" s="217">
        <f>IFERROR(IF(workdata!Q434&gt;=0.75*MAX(workdata!$H434:$Y434),1,workdata!Q434/MAX(workdata!$H434:$Y434)),0)*$H434</f>
        <v>0</v>
      </c>
      <c r="W434" s="217">
        <f>IFERROR(IF(workdata!R434&gt;=0.75*MAX(workdata!$H434:$Y434),1,workdata!R434/MAX(workdata!$H434:$Y434)),0)*$H434</f>
        <v>0</v>
      </c>
      <c r="X434" s="217">
        <f>IFERROR(IF(workdata!S434&gt;=0.75*MAX(workdata!$H434:$Y434),1,workdata!S434/MAX(workdata!$H434:$Y434)),0)*$H434</f>
        <v>0</v>
      </c>
      <c r="Y434" s="217">
        <f>IFERROR(IF(workdata!T434&gt;=0.75*MAX(workdata!$H434:$Y434),1,workdata!T434/MAX(workdata!$H434:$Y434)),0)*$H434</f>
        <v>0</v>
      </c>
      <c r="Z434" s="217">
        <f>IFERROR(IF(workdata!U434&gt;=0.75*MAX(workdata!$H434:$Y434),1,workdata!U434/MAX(workdata!$H434:$Y434)),0)*$H434</f>
        <v>0</v>
      </c>
      <c r="AA434" s="217">
        <f>IFERROR(IF(workdata!V434&gt;=0.75*MAX(workdata!$H434:$Y434),1,workdata!V434/MAX(workdata!$H434:$Y434)),0)*$H434</f>
        <v>0</v>
      </c>
      <c r="AB434" s="217">
        <f>IFERROR(IF(workdata!W434&gt;=0.75*MAX(workdata!$H434:$Y434),1,workdata!W434/MAX(workdata!$H434:$Y434)),0)*$H434</f>
        <v>0</v>
      </c>
      <c r="AC434" s="217">
        <f>IFERROR(IF(workdata!X434&gt;=0.75*MAX(workdata!$H434:$Y434),1,workdata!X434/MAX(workdata!$H434:$Y434)),0)*$H434</f>
        <v>0</v>
      </c>
      <c r="AD434" s="217">
        <f>IFERROR(IF(workdata!Y434&gt;=0.75*MAX(workdata!$H434:$Y434),1,workdata!Y434/MAX(workdata!$H434:$Y434)),0)*$H434</f>
        <v>0</v>
      </c>
    </row>
    <row r="435" spans="1:30" x14ac:dyDescent="0.25">
      <c r="A435" s="1">
        <f>workdata!A435</f>
        <v>45491.916666666664</v>
      </c>
      <c r="B435">
        <f t="shared" si="37"/>
        <v>2024</v>
      </c>
      <c r="C435">
        <f t="shared" si="38"/>
        <v>7</v>
      </c>
      <c r="D435">
        <f t="shared" si="36"/>
        <v>18</v>
      </c>
      <c r="E435">
        <v>1000</v>
      </c>
      <c r="F435">
        <v>49890</v>
      </c>
      <c r="G435">
        <f>workdata!B435</f>
        <v>0</v>
      </c>
      <c r="H435">
        <f t="shared" si="39"/>
        <v>0</v>
      </c>
      <c r="I435" s="217">
        <f>IFERROR(workdata!B435*1000*AUX!H435/(AUX!K435*50000),0)</f>
        <v>0</v>
      </c>
      <c r="J435" s="218">
        <f t="shared" si="40"/>
        <v>0</v>
      </c>
      <c r="K435" s="222">
        <f>AVERAGE(workdata!C435:F435)</f>
        <v>0</v>
      </c>
      <c r="L435" s="3">
        <f t="shared" si="41"/>
        <v>0</v>
      </c>
      <c r="M435" s="217">
        <f>IFERROR(IF(workdata!H435&gt;=0.75*MAX(workdata!$H435:$Y435),1,workdata!H435/MAX(workdata!$H435:$Y435)),0)*$H435</f>
        <v>0</v>
      </c>
      <c r="N435" s="217">
        <f>IFERROR(IF(workdata!I435&gt;=0.75*MAX(workdata!$H435:$Y435),1,workdata!I435/MAX(workdata!$H435:$Y435)),0)*$H435</f>
        <v>0</v>
      </c>
      <c r="O435" s="217">
        <f>IFERROR(IF(workdata!J435&gt;=0.75*MAX(workdata!$H435:$Y435),1,workdata!J435/MAX(workdata!$H435:$Y435)),0)*$H435</f>
        <v>0</v>
      </c>
      <c r="P435" s="217">
        <f>IFERROR(IF(workdata!K435&gt;=0.75*MAX(workdata!$H435:$Y435),1,workdata!K435/MAX(workdata!$H435:$Y435)),0)*$H435</f>
        <v>0</v>
      </c>
      <c r="Q435" s="217">
        <f>IFERROR(IF(workdata!L435&gt;=0.75*MAX(workdata!$H435:$Y435),1,workdata!L435/MAX(workdata!$H435:$Y435)),0)*$H435</f>
        <v>0</v>
      </c>
      <c r="R435" s="217">
        <f>IFERROR(IF(workdata!M435&gt;=0.75*MAX(workdata!$H435:$Y435),1,workdata!M435/MAX(workdata!$H435:$Y435)),0)*$H435</f>
        <v>0</v>
      </c>
      <c r="S435" s="217">
        <f>IFERROR(IF(workdata!N435&gt;=0.75*MAX(workdata!$H435:$Y435),1,workdata!N435/MAX(workdata!$H435:$Y435)),0)*$H435</f>
        <v>0</v>
      </c>
      <c r="T435" s="217">
        <f>IFERROR(IF(workdata!O435&gt;=0.75*MAX(workdata!$H435:$Y435),1,workdata!O435/MAX(workdata!$H435:$Y435)),0)*$H435</f>
        <v>0</v>
      </c>
      <c r="U435" s="217">
        <f>IFERROR(IF(workdata!P435&gt;=0.75*MAX(workdata!$H435:$Y435),1,workdata!P435/MAX(workdata!$H435:$Y435)),0)*$H435</f>
        <v>0</v>
      </c>
      <c r="V435" s="217">
        <f>IFERROR(IF(workdata!Q435&gt;=0.75*MAX(workdata!$H435:$Y435),1,workdata!Q435/MAX(workdata!$H435:$Y435)),0)*$H435</f>
        <v>0</v>
      </c>
      <c r="W435" s="217">
        <f>IFERROR(IF(workdata!R435&gt;=0.75*MAX(workdata!$H435:$Y435),1,workdata!R435/MAX(workdata!$H435:$Y435)),0)*$H435</f>
        <v>0</v>
      </c>
      <c r="X435" s="217">
        <f>IFERROR(IF(workdata!S435&gt;=0.75*MAX(workdata!$H435:$Y435),1,workdata!S435/MAX(workdata!$H435:$Y435)),0)*$H435</f>
        <v>0</v>
      </c>
      <c r="Y435" s="217">
        <f>IFERROR(IF(workdata!T435&gt;=0.75*MAX(workdata!$H435:$Y435),1,workdata!T435/MAX(workdata!$H435:$Y435)),0)*$H435</f>
        <v>0</v>
      </c>
      <c r="Z435" s="217">
        <f>IFERROR(IF(workdata!U435&gt;=0.75*MAX(workdata!$H435:$Y435),1,workdata!U435/MAX(workdata!$H435:$Y435)),0)*$H435</f>
        <v>0</v>
      </c>
      <c r="AA435" s="217">
        <f>IFERROR(IF(workdata!V435&gt;=0.75*MAX(workdata!$H435:$Y435),1,workdata!V435/MAX(workdata!$H435:$Y435)),0)*$H435</f>
        <v>0</v>
      </c>
      <c r="AB435" s="217">
        <f>IFERROR(IF(workdata!W435&gt;=0.75*MAX(workdata!$H435:$Y435),1,workdata!W435/MAX(workdata!$H435:$Y435)),0)*$H435</f>
        <v>0</v>
      </c>
      <c r="AC435" s="217">
        <f>IFERROR(IF(workdata!X435&gt;=0.75*MAX(workdata!$H435:$Y435),1,workdata!X435/MAX(workdata!$H435:$Y435)),0)*$H435</f>
        <v>0</v>
      </c>
      <c r="AD435" s="217">
        <f>IFERROR(IF(workdata!Y435&gt;=0.75*MAX(workdata!$H435:$Y435),1,workdata!Y435/MAX(workdata!$H435:$Y435)),0)*$H435</f>
        <v>0</v>
      </c>
    </row>
    <row r="436" spans="1:30" x14ac:dyDescent="0.25">
      <c r="A436" s="1">
        <f>workdata!A436</f>
        <v>45491.958333333336</v>
      </c>
      <c r="B436">
        <f t="shared" si="37"/>
        <v>2024</v>
      </c>
      <c r="C436">
        <f t="shared" si="38"/>
        <v>7</v>
      </c>
      <c r="D436">
        <f t="shared" si="36"/>
        <v>18</v>
      </c>
      <c r="E436">
        <v>1000</v>
      </c>
      <c r="F436">
        <v>49890</v>
      </c>
      <c r="G436">
        <f>workdata!B436</f>
        <v>0</v>
      </c>
      <c r="H436">
        <f t="shared" si="39"/>
        <v>0</v>
      </c>
      <c r="I436" s="217">
        <f>IFERROR(workdata!B436*1000*AUX!H436/(AUX!K436*50000),0)</f>
        <v>0</v>
      </c>
      <c r="J436" s="218">
        <f t="shared" si="40"/>
        <v>0</v>
      </c>
      <c r="K436" s="222">
        <f>AVERAGE(workdata!C436:F436)</f>
        <v>0</v>
      </c>
      <c r="L436" s="3">
        <f t="shared" si="41"/>
        <v>0</v>
      </c>
      <c r="M436" s="217">
        <f>IFERROR(IF(workdata!H436&gt;=0.75*MAX(workdata!$H436:$Y436),1,workdata!H436/MAX(workdata!$H436:$Y436)),0)*$H436</f>
        <v>0</v>
      </c>
      <c r="N436" s="217">
        <f>IFERROR(IF(workdata!I436&gt;=0.75*MAX(workdata!$H436:$Y436),1,workdata!I436/MAX(workdata!$H436:$Y436)),0)*$H436</f>
        <v>0</v>
      </c>
      <c r="O436" s="217">
        <f>IFERROR(IF(workdata!J436&gt;=0.75*MAX(workdata!$H436:$Y436),1,workdata!J436/MAX(workdata!$H436:$Y436)),0)*$H436</f>
        <v>0</v>
      </c>
      <c r="P436" s="217">
        <f>IFERROR(IF(workdata!K436&gt;=0.75*MAX(workdata!$H436:$Y436),1,workdata!K436/MAX(workdata!$H436:$Y436)),0)*$H436</f>
        <v>0</v>
      </c>
      <c r="Q436" s="217">
        <f>IFERROR(IF(workdata!L436&gt;=0.75*MAX(workdata!$H436:$Y436),1,workdata!L436/MAX(workdata!$H436:$Y436)),0)*$H436</f>
        <v>0</v>
      </c>
      <c r="R436" s="217">
        <f>IFERROR(IF(workdata!M436&gt;=0.75*MAX(workdata!$H436:$Y436),1,workdata!M436/MAX(workdata!$H436:$Y436)),0)*$H436</f>
        <v>0</v>
      </c>
      <c r="S436" s="217">
        <f>IFERROR(IF(workdata!N436&gt;=0.75*MAX(workdata!$H436:$Y436),1,workdata!N436/MAX(workdata!$H436:$Y436)),0)*$H436</f>
        <v>0</v>
      </c>
      <c r="T436" s="217">
        <f>IFERROR(IF(workdata!O436&gt;=0.75*MAX(workdata!$H436:$Y436),1,workdata!O436/MAX(workdata!$H436:$Y436)),0)*$H436</f>
        <v>0</v>
      </c>
      <c r="U436" s="217">
        <f>IFERROR(IF(workdata!P436&gt;=0.75*MAX(workdata!$H436:$Y436),1,workdata!P436/MAX(workdata!$H436:$Y436)),0)*$H436</f>
        <v>0</v>
      </c>
      <c r="V436" s="217">
        <f>IFERROR(IF(workdata!Q436&gt;=0.75*MAX(workdata!$H436:$Y436),1,workdata!Q436/MAX(workdata!$H436:$Y436)),0)*$H436</f>
        <v>0</v>
      </c>
      <c r="W436" s="217">
        <f>IFERROR(IF(workdata!R436&gt;=0.75*MAX(workdata!$H436:$Y436),1,workdata!R436/MAX(workdata!$H436:$Y436)),0)*$H436</f>
        <v>0</v>
      </c>
      <c r="X436" s="217">
        <f>IFERROR(IF(workdata!S436&gt;=0.75*MAX(workdata!$H436:$Y436),1,workdata!S436/MAX(workdata!$H436:$Y436)),0)*$H436</f>
        <v>0</v>
      </c>
      <c r="Y436" s="217">
        <f>IFERROR(IF(workdata!T436&gt;=0.75*MAX(workdata!$H436:$Y436),1,workdata!T436/MAX(workdata!$H436:$Y436)),0)*$H436</f>
        <v>0</v>
      </c>
      <c r="Z436" s="217">
        <f>IFERROR(IF(workdata!U436&gt;=0.75*MAX(workdata!$H436:$Y436),1,workdata!U436/MAX(workdata!$H436:$Y436)),0)*$H436</f>
        <v>0</v>
      </c>
      <c r="AA436" s="217">
        <f>IFERROR(IF(workdata!V436&gt;=0.75*MAX(workdata!$H436:$Y436),1,workdata!V436/MAX(workdata!$H436:$Y436)),0)*$H436</f>
        <v>0</v>
      </c>
      <c r="AB436" s="217">
        <f>IFERROR(IF(workdata!W436&gt;=0.75*MAX(workdata!$H436:$Y436),1,workdata!W436/MAX(workdata!$H436:$Y436)),0)*$H436</f>
        <v>0</v>
      </c>
      <c r="AC436" s="217">
        <f>IFERROR(IF(workdata!X436&gt;=0.75*MAX(workdata!$H436:$Y436),1,workdata!X436/MAX(workdata!$H436:$Y436)),0)*$H436</f>
        <v>0</v>
      </c>
      <c r="AD436" s="217">
        <f>IFERROR(IF(workdata!Y436&gt;=0.75*MAX(workdata!$H436:$Y436),1,workdata!Y436/MAX(workdata!$H436:$Y436)),0)*$H436</f>
        <v>0</v>
      </c>
    </row>
    <row r="437" spans="1:30" x14ac:dyDescent="0.25">
      <c r="A437" s="1">
        <f>workdata!A437</f>
        <v>45492</v>
      </c>
      <c r="B437">
        <f t="shared" si="37"/>
        <v>2024</v>
      </c>
      <c r="C437">
        <f t="shared" si="38"/>
        <v>7</v>
      </c>
      <c r="D437">
        <f t="shared" si="36"/>
        <v>19</v>
      </c>
      <c r="E437">
        <v>1000</v>
      </c>
      <c r="F437">
        <v>49890</v>
      </c>
      <c r="G437">
        <f>workdata!B437</f>
        <v>0</v>
      </c>
      <c r="H437">
        <f t="shared" si="39"/>
        <v>0</v>
      </c>
      <c r="I437" s="217">
        <f>IFERROR(workdata!B437*1000*AUX!H437/(AUX!K437*50000),0)</f>
        <v>0</v>
      </c>
      <c r="J437" s="218">
        <f t="shared" si="40"/>
        <v>0</v>
      </c>
      <c r="K437" s="222">
        <f>AVERAGE(workdata!C437:F437)</f>
        <v>0</v>
      </c>
      <c r="L437" s="3">
        <f t="shared" si="41"/>
        <v>0</v>
      </c>
      <c r="M437" s="217">
        <f>IFERROR(IF(workdata!H437&gt;=0.75*MAX(workdata!$H437:$Y437),1,workdata!H437/MAX(workdata!$H437:$Y437)),0)*$H437</f>
        <v>0</v>
      </c>
      <c r="N437" s="217">
        <f>IFERROR(IF(workdata!I437&gt;=0.75*MAX(workdata!$H437:$Y437),1,workdata!I437/MAX(workdata!$H437:$Y437)),0)*$H437</f>
        <v>0</v>
      </c>
      <c r="O437" s="217">
        <f>IFERROR(IF(workdata!J437&gt;=0.75*MAX(workdata!$H437:$Y437),1,workdata!J437/MAX(workdata!$H437:$Y437)),0)*$H437</f>
        <v>0</v>
      </c>
      <c r="P437" s="217">
        <f>IFERROR(IF(workdata!K437&gt;=0.75*MAX(workdata!$H437:$Y437),1,workdata!K437/MAX(workdata!$H437:$Y437)),0)*$H437</f>
        <v>0</v>
      </c>
      <c r="Q437" s="217">
        <f>IFERROR(IF(workdata!L437&gt;=0.75*MAX(workdata!$H437:$Y437),1,workdata!L437/MAX(workdata!$H437:$Y437)),0)*$H437</f>
        <v>0</v>
      </c>
      <c r="R437" s="217">
        <f>IFERROR(IF(workdata!M437&gt;=0.75*MAX(workdata!$H437:$Y437),1,workdata!M437/MAX(workdata!$H437:$Y437)),0)*$H437</f>
        <v>0</v>
      </c>
      <c r="S437" s="217">
        <f>IFERROR(IF(workdata!N437&gt;=0.75*MAX(workdata!$H437:$Y437),1,workdata!N437/MAX(workdata!$H437:$Y437)),0)*$H437</f>
        <v>0</v>
      </c>
      <c r="T437" s="217">
        <f>IFERROR(IF(workdata!O437&gt;=0.75*MAX(workdata!$H437:$Y437),1,workdata!O437/MAX(workdata!$H437:$Y437)),0)*$H437</f>
        <v>0</v>
      </c>
      <c r="U437" s="217">
        <f>IFERROR(IF(workdata!P437&gt;=0.75*MAX(workdata!$H437:$Y437),1,workdata!P437/MAX(workdata!$H437:$Y437)),0)*$H437</f>
        <v>0</v>
      </c>
      <c r="V437" s="217">
        <f>IFERROR(IF(workdata!Q437&gt;=0.75*MAX(workdata!$H437:$Y437),1,workdata!Q437/MAX(workdata!$H437:$Y437)),0)*$H437</f>
        <v>0</v>
      </c>
      <c r="W437" s="217">
        <f>IFERROR(IF(workdata!R437&gt;=0.75*MAX(workdata!$H437:$Y437),1,workdata!R437/MAX(workdata!$H437:$Y437)),0)*$H437</f>
        <v>0</v>
      </c>
      <c r="X437" s="217">
        <f>IFERROR(IF(workdata!S437&gt;=0.75*MAX(workdata!$H437:$Y437),1,workdata!S437/MAX(workdata!$H437:$Y437)),0)*$H437</f>
        <v>0</v>
      </c>
      <c r="Y437" s="217">
        <f>IFERROR(IF(workdata!T437&gt;=0.75*MAX(workdata!$H437:$Y437),1,workdata!T437/MAX(workdata!$H437:$Y437)),0)*$H437</f>
        <v>0</v>
      </c>
      <c r="Z437" s="217">
        <f>IFERROR(IF(workdata!U437&gt;=0.75*MAX(workdata!$H437:$Y437),1,workdata!U437/MAX(workdata!$H437:$Y437)),0)*$H437</f>
        <v>0</v>
      </c>
      <c r="AA437" s="217">
        <f>IFERROR(IF(workdata!V437&gt;=0.75*MAX(workdata!$H437:$Y437),1,workdata!V437/MAX(workdata!$H437:$Y437)),0)*$H437</f>
        <v>0</v>
      </c>
      <c r="AB437" s="217">
        <f>IFERROR(IF(workdata!W437&gt;=0.75*MAX(workdata!$H437:$Y437),1,workdata!W437/MAX(workdata!$H437:$Y437)),0)*$H437</f>
        <v>0</v>
      </c>
      <c r="AC437" s="217">
        <f>IFERROR(IF(workdata!X437&gt;=0.75*MAX(workdata!$H437:$Y437),1,workdata!X437/MAX(workdata!$H437:$Y437)),0)*$H437</f>
        <v>0</v>
      </c>
      <c r="AD437" s="217">
        <f>IFERROR(IF(workdata!Y437&gt;=0.75*MAX(workdata!$H437:$Y437),1,workdata!Y437/MAX(workdata!$H437:$Y437)),0)*$H437</f>
        <v>0</v>
      </c>
    </row>
    <row r="438" spans="1:30" x14ac:dyDescent="0.25">
      <c r="A438" s="1">
        <f>workdata!A438</f>
        <v>45492.041666666664</v>
      </c>
      <c r="B438">
        <f t="shared" si="37"/>
        <v>2024</v>
      </c>
      <c r="C438">
        <f t="shared" si="38"/>
        <v>7</v>
      </c>
      <c r="D438">
        <f t="shared" si="36"/>
        <v>19</v>
      </c>
      <c r="E438">
        <v>1000</v>
      </c>
      <c r="F438">
        <v>49890</v>
      </c>
      <c r="G438">
        <f>workdata!B438</f>
        <v>0</v>
      </c>
      <c r="H438">
        <f t="shared" si="39"/>
        <v>0</v>
      </c>
      <c r="I438" s="217">
        <f>IFERROR(workdata!B438*1000*AUX!H438/(AUX!K438*50000),0)</f>
        <v>0</v>
      </c>
      <c r="J438" s="218">
        <f t="shared" si="40"/>
        <v>0</v>
      </c>
      <c r="K438" s="222">
        <f>AVERAGE(workdata!C438:F438)</f>
        <v>0</v>
      </c>
      <c r="L438" s="3">
        <f t="shared" si="41"/>
        <v>0</v>
      </c>
      <c r="M438" s="217">
        <f>IFERROR(IF(workdata!H438&gt;=0.75*MAX(workdata!$H438:$Y438),1,workdata!H438/MAX(workdata!$H438:$Y438)),0)*$H438</f>
        <v>0</v>
      </c>
      <c r="N438" s="217">
        <f>IFERROR(IF(workdata!I438&gt;=0.75*MAX(workdata!$H438:$Y438),1,workdata!I438/MAX(workdata!$H438:$Y438)),0)*$H438</f>
        <v>0</v>
      </c>
      <c r="O438" s="217">
        <f>IFERROR(IF(workdata!J438&gt;=0.75*MAX(workdata!$H438:$Y438),1,workdata!J438/MAX(workdata!$H438:$Y438)),0)*$H438</f>
        <v>0</v>
      </c>
      <c r="P438" s="217">
        <f>IFERROR(IF(workdata!K438&gt;=0.75*MAX(workdata!$H438:$Y438),1,workdata!K438/MAX(workdata!$H438:$Y438)),0)*$H438</f>
        <v>0</v>
      </c>
      <c r="Q438" s="217">
        <f>IFERROR(IF(workdata!L438&gt;=0.75*MAX(workdata!$H438:$Y438),1,workdata!L438/MAX(workdata!$H438:$Y438)),0)*$H438</f>
        <v>0</v>
      </c>
      <c r="R438" s="217">
        <f>IFERROR(IF(workdata!M438&gt;=0.75*MAX(workdata!$H438:$Y438),1,workdata!M438/MAX(workdata!$H438:$Y438)),0)*$H438</f>
        <v>0</v>
      </c>
      <c r="S438" s="217">
        <f>IFERROR(IF(workdata!N438&gt;=0.75*MAX(workdata!$H438:$Y438),1,workdata!N438/MAX(workdata!$H438:$Y438)),0)*$H438</f>
        <v>0</v>
      </c>
      <c r="T438" s="217">
        <f>IFERROR(IF(workdata!O438&gt;=0.75*MAX(workdata!$H438:$Y438),1,workdata!O438/MAX(workdata!$H438:$Y438)),0)*$H438</f>
        <v>0</v>
      </c>
      <c r="U438" s="217">
        <f>IFERROR(IF(workdata!P438&gt;=0.75*MAX(workdata!$H438:$Y438),1,workdata!P438/MAX(workdata!$H438:$Y438)),0)*$H438</f>
        <v>0</v>
      </c>
      <c r="V438" s="217">
        <f>IFERROR(IF(workdata!Q438&gt;=0.75*MAX(workdata!$H438:$Y438),1,workdata!Q438/MAX(workdata!$H438:$Y438)),0)*$H438</f>
        <v>0</v>
      </c>
      <c r="W438" s="217">
        <f>IFERROR(IF(workdata!R438&gt;=0.75*MAX(workdata!$H438:$Y438),1,workdata!R438/MAX(workdata!$H438:$Y438)),0)*$H438</f>
        <v>0</v>
      </c>
      <c r="X438" s="217">
        <f>IFERROR(IF(workdata!S438&gt;=0.75*MAX(workdata!$H438:$Y438),1,workdata!S438/MAX(workdata!$H438:$Y438)),0)*$H438</f>
        <v>0</v>
      </c>
      <c r="Y438" s="217">
        <f>IFERROR(IF(workdata!T438&gt;=0.75*MAX(workdata!$H438:$Y438),1,workdata!T438/MAX(workdata!$H438:$Y438)),0)*$H438</f>
        <v>0</v>
      </c>
      <c r="Z438" s="217">
        <f>IFERROR(IF(workdata!U438&gt;=0.75*MAX(workdata!$H438:$Y438),1,workdata!U438/MAX(workdata!$H438:$Y438)),0)*$H438</f>
        <v>0</v>
      </c>
      <c r="AA438" s="217">
        <f>IFERROR(IF(workdata!V438&gt;=0.75*MAX(workdata!$H438:$Y438),1,workdata!V438/MAX(workdata!$H438:$Y438)),0)*$H438</f>
        <v>0</v>
      </c>
      <c r="AB438" s="217">
        <f>IFERROR(IF(workdata!W438&gt;=0.75*MAX(workdata!$H438:$Y438),1,workdata!W438/MAX(workdata!$H438:$Y438)),0)*$H438</f>
        <v>0</v>
      </c>
      <c r="AC438" s="217">
        <f>IFERROR(IF(workdata!X438&gt;=0.75*MAX(workdata!$H438:$Y438),1,workdata!X438/MAX(workdata!$H438:$Y438)),0)*$H438</f>
        <v>0</v>
      </c>
      <c r="AD438" s="217">
        <f>IFERROR(IF(workdata!Y438&gt;=0.75*MAX(workdata!$H438:$Y438),1,workdata!Y438/MAX(workdata!$H438:$Y438)),0)*$H438</f>
        <v>0</v>
      </c>
    </row>
    <row r="439" spans="1:30" x14ac:dyDescent="0.25">
      <c r="A439" s="1">
        <f>workdata!A439</f>
        <v>45492.083333333336</v>
      </c>
      <c r="B439">
        <f t="shared" si="37"/>
        <v>2024</v>
      </c>
      <c r="C439">
        <f t="shared" si="38"/>
        <v>7</v>
      </c>
      <c r="D439">
        <f t="shared" si="36"/>
        <v>19</v>
      </c>
      <c r="E439">
        <v>1000</v>
      </c>
      <c r="F439">
        <v>49890</v>
      </c>
      <c r="G439">
        <f>workdata!B439</f>
        <v>0</v>
      </c>
      <c r="H439">
        <f t="shared" si="39"/>
        <v>0</v>
      </c>
      <c r="I439" s="217">
        <f>IFERROR(workdata!B439*1000*AUX!H439/(AUX!K439*50000),0)</f>
        <v>0</v>
      </c>
      <c r="J439" s="218">
        <f t="shared" si="40"/>
        <v>0</v>
      </c>
      <c r="K439" s="222">
        <f>AVERAGE(workdata!C439:F439)</f>
        <v>0</v>
      </c>
      <c r="L439" s="3">
        <f t="shared" si="41"/>
        <v>0</v>
      </c>
      <c r="M439" s="217">
        <f>IFERROR(IF(workdata!H439&gt;=0.75*MAX(workdata!$H439:$Y439),1,workdata!H439/MAX(workdata!$H439:$Y439)),0)*$H439</f>
        <v>0</v>
      </c>
      <c r="N439" s="217">
        <f>IFERROR(IF(workdata!I439&gt;=0.75*MAX(workdata!$H439:$Y439),1,workdata!I439/MAX(workdata!$H439:$Y439)),0)*$H439</f>
        <v>0</v>
      </c>
      <c r="O439" s="217">
        <f>IFERROR(IF(workdata!J439&gt;=0.75*MAX(workdata!$H439:$Y439),1,workdata!J439/MAX(workdata!$H439:$Y439)),0)*$H439</f>
        <v>0</v>
      </c>
      <c r="P439" s="217">
        <f>IFERROR(IF(workdata!K439&gt;=0.75*MAX(workdata!$H439:$Y439),1,workdata!K439/MAX(workdata!$H439:$Y439)),0)*$H439</f>
        <v>0</v>
      </c>
      <c r="Q439" s="217">
        <f>IFERROR(IF(workdata!L439&gt;=0.75*MAX(workdata!$H439:$Y439),1,workdata!L439/MAX(workdata!$H439:$Y439)),0)*$H439</f>
        <v>0</v>
      </c>
      <c r="R439" s="217">
        <f>IFERROR(IF(workdata!M439&gt;=0.75*MAX(workdata!$H439:$Y439),1,workdata!M439/MAX(workdata!$H439:$Y439)),0)*$H439</f>
        <v>0</v>
      </c>
      <c r="S439" s="217">
        <f>IFERROR(IF(workdata!N439&gt;=0.75*MAX(workdata!$H439:$Y439),1,workdata!N439/MAX(workdata!$H439:$Y439)),0)*$H439</f>
        <v>0</v>
      </c>
      <c r="T439" s="217">
        <f>IFERROR(IF(workdata!O439&gt;=0.75*MAX(workdata!$H439:$Y439),1,workdata!O439/MAX(workdata!$H439:$Y439)),0)*$H439</f>
        <v>0</v>
      </c>
      <c r="U439" s="217">
        <f>IFERROR(IF(workdata!P439&gt;=0.75*MAX(workdata!$H439:$Y439),1,workdata!P439/MAX(workdata!$H439:$Y439)),0)*$H439</f>
        <v>0</v>
      </c>
      <c r="V439" s="217">
        <f>IFERROR(IF(workdata!Q439&gt;=0.75*MAX(workdata!$H439:$Y439),1,workdata!Q439/MAX(workdata!$H439:$Y439)),0)*$H439</f>
        <v>0</v>
      </c>
      <c r="W439" s="217">
        <f>IFERROR(IF(workdata!R439&gt;=0.75*MAX(workdata!$H439:$Y439),1,workdata!R439/MAX(workdata!$H439:$Y439)),0)*$H439</f>
        <v>0</v>
      </c>
      <c r="X439" s="217">
        <f>IFERROR(IF(workdata!S439&gt;=0.75*MAX(workdata!$H439:$Y439),1,workdata!S439/MAX(workdata!$H439:$Y439)),0)*$H439</f>
        <v>0</v>
      </c>
      <c r="Y439" s="217">
        <f>IFERROR(IF(workdata!T439&gt;=0.75*MAX(workdata!$H439:$Y439),1,workdata!T439/MAX(workdata!$H439:$Y439)),0)*$H439</f>
        <v>0</v>
      </c>
      <c r="Z439" s="217">
        <f>IFERROR(IF(workdata!U439&gt;=0.75*MAX(workdata!$H439:$Y439),1,workdata!U439/MAX(workdata!$H439:$Y439)),0)*$H439</f>
        <v>0</v>
      </c>
      <c r="AA439" s="217">
        <f>IFERROR(IF(workdata!V439&gt;=0.75*MAX(workdata!$H439:$Y439),1,workdata!V439/MAX(workdata!$H439:$Y439)),0)*$H439</f>
        <v>0</v>
      </c>
      <c r="AB439" s="217">
        <f>IFERROR(IF(workdata!W439&gt;=0.75*MAX(workdata!$H439:$Y439),1,workdata!W439/MAX(workdata!$H439:$Y439)),0)*$H439</f>
        <v>0</v>
      </c>
      <c r="AC439" s="217">
        <f>IFERROR(IF(workdata!X439&gt;=0.75*MAX(workdata!$H439:$Y439),1,workdata!X439/MAX(workdata!$H439:$Y439)),0)*$H439</f>
        <v>0</v>
      </c>
      <c r="AD439" s="217">
        <f>IFERROR(IF(workdata!Y439&gt;=0.75*MAX(workdata!$H439:$Y439),1,workdata!Y439/MAX(workdata!$H439:$Y439)),0)*$H439</f>
        <v>0</v>
      </c>
    </row>
    <row r="440" spans="1:30" x14ac:dyDescent="0.25">
      <c r="A440" s="1">
        <f>workdata!A440</f>
        <v>45492.125</v>
      </c>
      <c r="B440">
        <f t="shared" si="37"/>
        <v>2024</v>
      </c>
      <c r="C440">
        <f t="shared" si="38"/>
        <v>7</v>
      </c>
      <c r="D440">
        <f t="shared" si="36"/>
        <v>19</v>
      </c>
      <c r="E440">
        <v>1000</v>
      </c>
      <c r="F440">
        <v>49890</v>
      </c>
      <c r="G440">
        <f>workdata!B440</f>
        <v>0</v>
      </c>
      <c r="H440">
        <f t="shared" si="39"/>
        <v>0</v>
      </c>
      <c r="I440" s="217">
        <f>IFERROR(workdata!B440*1000*AUX!H440/(AUX!K440*50000),0)</f>
        <v>0</v>
      </c>
      <c r="J440" s="218">
        <f t="shared" si="40"/>
        <v>0</v>
      </c>
      <c r="K440" s="222">
        <f>AVERAGE(workdata!C440:F440)</f>
        <v>0</v>
      </c>
      <c r="L440" s="3">
        <f t="shared" si="41"/>
        <v>0</v>
      </c>
      <c r="M440" s="217">
        <f>IFERROR(IF(workdata!H440&gt;=0.75*MAX(workdata!$H440:$Y440),1,workdata!H440/MAX(workdata!$H440:$Y440)),0)*$H440</f>
        <v>0</v>
      </c>
      <c r="N440" s="217">
        <f>IFERROR(IF(workdata!I440&gt;=0.75*MAX(workdata!$H440:$Y440),1,workdata!I440/MAX(workdata!$H440:$Y440)),0)*$H440</f>
        <v>0</v>
      </c>
      <c r="O440" s="217">
        <f>IFERROR(IF(workdata!J440&gt;=0.75*MAX(workdata!$H440:$Y440),1,workdata!J440/MAX(workdata!$H440:$Y440)),0)*$H440</f>
        <v>0</v>
      </c>
      <c r="P440" s="217">
        <f>IFERROR(IF(workdata!K440&gt;=0.75*MAX(workdata!$H440:$Y440),1,workdata!K440/MAX(workdata!$H440:$Y440)),0)*$H440</f>
        <v>0</v>
      </c>
      <c r="Q440" s="217">
        <f>IFERROR(IF(workdata!L440&gt;=0.75*MAX(workdata!$H440:$Y440),1,workdata!L440/MAX(workdata!$H440:$Y440)),0)*$H440</f>
        <v>0</v>
      </c>
      <c r="R440" s="217">
        <f>IFERROR(IF(workdata!M440&gt;=0.75*MAX(workdata!$H440:$Y440),1,workdata!M440/MAX(workdata!$H440:$Y440)),0)*$H440</f>
        <v>0</v>
      </c>
      <c r="S440" s="217">
        <f>IFERROR(IF(workdata!N440&gt;=0.75*MAX(workdata!$H440:$Y440),1,workdata!N440/MAX(workdata!$H440:$Y440)),0)*$H440</f>
        <v>0</v>
      </c>
      <c r="T440" s="217">
        <f>IFERROR(IF(workdata!O440&gt;=0.75*MAX(workdata!$H440:$Y440),1,workdata!O440/MAX(workdata!$H440:$Y440)),0)*$H440</f>
        <v>0</v>
      </c>
      <c r="U440" s="217">
        <f>IFERROR(IF(workdata!P440&gt;=0.75*MAX(workdata!$H440:$Y440),1,workdata!P440/MAX(workdata!$H440:$Y440)),0)*$H440</f>
        <v>0</v>
      </c>
      <c r="V440" s="217">
        <f>IFERROR(IF(workdata!Q440&gt;=0.75*MAX(workdata!$H440:$Y440),1,workdata!Q440/MAX(workdata!$H440:$Y440)),0)*$H440</f>
        <v>0</v>
      </c>
      <c r="W440" s="217">
        <f>IFERROR(IF(workdata!R440&gt;=0.75*MAX(workdata!$H440:$Y440),1,workdata!R440/MAX(workdata!$H440:$Y440)),0)*$H440</f>
        <v>0</v>
      </c>
      <c r="X440" s="217">
        <f>IFERROR(IF(workdata!S440&gt;=0.75*MAX(workdata!$H440:$Y440),1,workdata!S440/MAX(workdata!$H440:$Y440)),0)*$H440</f>
        <v>0</v>
      </c>
      <c r="Y440" s="217">
        <f>IFERROR(IF(workdata!T440&gt;=0.75*MAX(workdata!$H440:$Y440),1,workdata!T440/MAX(workdata!$H440:$Y440)),0)*$H440</f>
        <v>0</v>
      </c>
      <c r="Z440" s="217">
        <f>IFERROR(IF(workdata!U440&gt;=0.75*MAX(workdata!$H440:$Y440),1,workdata!U440/MAX(workdata!$H440:$Y440)),0)*$H440</f>
        <v>0</v>
      </c>
      <c r="AA440" s="217">
        <f>IFERROR(IF(workdata!V440&gt;=0.75*MAX(workdata!$H440:$Y440),1,workdata!V440/MAX(workdata!$H440:$Y440)),0)*$H440</f>
        <v>0</v>
      </c>
      <c r="AB440" s="217">
        <f>IFERROR(IF(workdata!W440&gt;=0.75*MAX(workdata!$H440:$Y440),1,workdata!W440/MAX(workdata!$H440:$Y440)),0)*$H440</f>
        <v>0</v>
      </c>
      <c r="AC440" s="217">
        <f>IFERROR(IF(workdata!X440&gt;=0.75*MAX(workdata!$H440:$Y440),1,workdata!X440/MAX(workdata!$H440:$Y440)),0)*$H440</f>
        <v>0</v>
      </c>
      <c r="AD440" s="217">
        <f>IFERROR(IF(workdata!Y440&gt;=0.75*MAX(workdata!$H440:$Y440),1,workdata!Y440/MAX(workdata!$H440:$Y440)),0)*$H440</f>
        <v>0</v>
      </c>
    </row>
    <row r="441" spans="1:30" x14ac:dyDescent="0.25">
      <c r="A441" s="1">
        <f>workdata!A441</f>
        <v>45492.166666666664</v>
      </c>
      <c r="B441">
        <f t="shared" si="37"/>
        <v>2024</v>
      </c>
      <c r="C441">
        <f t="shared" si="38"/>
        <v>7</v>
      </c>
      <c r="D441">
        <f t="shared" si="36"/>
        <v>19</v>
      </c>
      <c r="E441">
        <v>1000</v>
      </c>
      <c r="F441">
        <v>49890</v>
      </c>
      <c r="G441">
        <f>workdata!B441</f>
        <v>0</v>
      </c>
      <c r="H441">
        <f t="shared" si="39"/>
        <v>0</v>
      </c>
      <c r="I441" s="217">
        <f>IFERROR(workdata!B441*1000*AUX!H441/(AUX!K441*50000),0)</f>
        <v>0</v>
      </c>
      <c r="J441" s="218">
        <f t="shared" si="40"/>
        <v>0</v>
      </c>
      <c r="K441" s="222">
        <f>AVERAGE(workdata!C441:F441)</f>
        <v>0</v>
      </c>
      <c r="L441" s="3">
        <f t="shared" si="41"/>
        <v>0</v>
      </c>
      <c r="M441" s="217">
        <f>IFERROR(IF(workdata!H441&gt;=0.75*MAX(workdata!$H441:$Y441),1,workdata!H441/MAX(workdata!$H441:$Y441)),0)*$H441</f>
        <v>0</v>
      </c>
      <c r="N441" s="217">
        <f>IFERROR(IF(workdata!I441&gt;=0.75*MAX(workdata!$H441:$Y441),1,workdata!I441/MAX(workdata!$H441:$Y441)),0)*$H441</f>
        <v>0</v>
      </c>
      <c r="O441" s="217">
        <f>IFERROR(IF(workdata!J441&gt;=0.75*MAX(workdata!$H441:$Y441),1,workdata!J441/MAX(workdata!$H441:$Y441)),0)*$H441</f>
        <v>0</v>
      </c>
      <c r="P441" s="217">
        <f>IFERROR(IF(workdata!K441&gt;=0.75*MAX(workdata!$H441:$Y441),1,workdata!K441/MAX(workdata!$H441:$Y441)),0)*$H441</f>
        <v>0</v>
      </c>
      <c r="Q441" s="217">
        <f>IFERROR(IF(workdata!L441&gt;=0.75*MAX(workdata!$H441:$Y441),1,workdata!L441/MAX(workdata!$H441:$Y441)),0)*$H441</f>
        <v>0</v>
      </c>
      <c r="R441" s="217">
        <f>IFERROR(IF(workdata!M441&gt;=0.75*MAX(workdata!$H441:$Y441),1,workdata!M441/MAX(workdata!$H441:$Y441)),0)*$H441</f>
        <v>0</v>
      </c>
      <c r="S441" s="217">
        <f>IFERROR(IF(workdata!N441&gt;=0.75*MAX(workdata!$H441:$Y441),1,workdata!N441/MAX(workdata!$H441:$Y441)),0)*$H441</f>
        <v>0</v>
      </c>
      <c r="T441" s="217">
        <f>IFERROR(IF(workdata!O441&gt;=0.75*MAX(workdata!$H441:$Y441),1,workdata!O441/MAX(workdata!$H441:$Y441)),0)*$H441</f>
        <v>0</v>
      </c>
      <c r="U441" s="217">
        <f>IFERROR(IF(workdata!P441&gt;=0.75*MAX(workdata!$H441:$Y441),1,workdata!P441/MAX(workdata!$H441:$Y441)),0)*$H441</f>
        <v>0</v>
      </c>
      <c r="V441" s="217">
        <f>IFERROR(IF(workdata!Q441&gt;=0.75*MAX(workdata!$H441:$Y441),1,workdata!Q441/MAX(workdata!$H441:$Y441)),0)*$H441</f>
        <v>0</v>
      </c>
      <c r="W441" s="217">
        <f>IFERROR(IF(workdata!R441&gt;=0.75*MAX(workdata!$H441:$Y441),1,workdata!R441/MAX(workdata!$H441:$Y441)),0)*$H441</f>
        <v>0</v>
      </c>
      <c r="X441" s="217">
        <f>IFERROR(IF(workdata!S441&gt;=0.75*MAX(workdata!$H441:$Y441),1,workdata!S441/MAX(workdata!$H441:$Y441)),0)*$H441</f>
        <v>0</v>
      </c>
      <c r="Y441" s="217">
        <f>IFERROR(IF(workdata!T441&gt;=0.75*MAX(workdata!$H441:$Y441),1,workdata!T441/MAX(workdata!$H441:$Y441)),0)*$H441</f>
        <v>0</v>
      </c>
      <c r="Z441" s="217">
        <f>IFERROR(IF(workdata!U441&gt;=0.75*MAX(workdata!$H441:$Y441),1,workdata!U441/MAX(workdata!$H441:$Y441)),0)*$H441</f>
        <v>0</v>
      </c>
      <c r="AA441" s="217">
        <f>IFERROR(IF(workdata!V441&gt;=0.75*MAX(workdata!$H441:$Y441),1,workdata!V441/MAX(workdata!$H441:$Y441)),0)*$H441</f>
        <v>0</v>
      </c>
      <c r="AB441" s="217">
        <f>IFERROR(IF(workdata!W441&gt;=0.75*MAX(workdata!$H441:$Y441),1,workdata!W441/MAX(workdata!$H441:$Y441)),0)*$H441</f>
        <v>0</v>
      </c>
      <c r="AC441" s="217">
        <f>IFERROR(IF(workdata!X441&gt;=0.75*MAX(workdata!$H441:$Y441),1,workdata!X441/MAX(workdata!$H441:$Y441)),0)*$H441</f>
        <v>0</v>
      </c>
      <c r="AD441" s="217">
        <f>IFERROR(IF(workdata!Y441&gt;=0.75*MAX(workdata!$H441:$Y441),1,workdata!Y441/MAX(workdata!$H441:$Y441)),0)*$H441</f>
        <v>0</v>
      </c>
    </row>
    <row r="442" spans="1:30" x14ac:dyDescent="0.25">
      <c r="A442" s="1">
        <f>workdata!A442</f>
        <v>45492.208333333336</v>
      </c>
      <c r="B442">
        <f t="shared" si="37"/>
        <v>2024</v>
      </c>
      <c r="C442">
        <f t="shared" si="38"/>
        <v>7</v>
      </c>
      <c r="D442">
        <f t="shared" si="36"/>
        <v>19</v>
      </c>
      <c r="E442">
        <v>1000</v>
      </c>
      <c r="F442">
        <v>49890</v>
      </c>
      <c r="G442">
        <f>workdata!B442</f>
        <v>0</v>
      </c>
      <c r="H442">
        <f t="shared" si="39"/>
        <v>0</v>
      </c>
      <c r="I442" s="217">
        <f>IFERROR(workdata!B442*1000*AUX!H442/(AUX!K442*50000),0)</f>
        <v>0</v>
      </c>
      <c r="J442" s="218">
        <f t="shared" si="40"/>
        <v>0</v>
      </c>
      <c r="K442" s="222">
        <f>AVERAGE(workdata!C442:F442)</f>
        <v>0</v>
      </c>
      <c r="L442" s="3">
        <f t="shared" si="41"/>
        <v>0</v>
      </c>
      <c r="M442" s="217">
        <f>IFERROR(IF(workdata!H442&gt;=0.75*MAX(workdata!$H442:$Y442),1,workdata!H442/MAX(workdata!$H442:$Y442)),0)*$H442</f>
        <v>0</v>
      </c>
      <c r="N442" s="217">
        <f>IFERROR(IF(workdata!I442&gt;=0.75*MAX(workdata!$H442:$Y442),1,workdata!I442/MAX(workdata!$H442:$Y442)),0)*$H442</f>
        <v>0</v>
      </c>
      <c r="O442" s="217">
        <f>IFERROR(IF(workdata!J442&gt;=0.75*MAX(workdata!$H442:$Y442),1,workdata!J442/MAX(workdata!$H442:$Y442)),0)*$H442</f>
        <v>0</v>
      </c>
      <c r="P442" s="217">
        <f>IFERROR(IF(workdata!K442&gt;=0.75*MAX(workdata!$H442:$Y442),1,workdata!K442/MAX(workdata!$H442:$Y442)),0)*$H442</f>
        <v>0</v>
      </c>
      <c r="Q442" s="217">
        <f>IFERROR(IF(workdata!L442&gt;=0.75*MAX(workdata!$H442:$Y442),1,workdata!L442/MAX(workdata!$H442:$Y442)),0)*$H442</f>
        <v>0</v>
      </c>
      <c r="R442" s="217">
        <f>IFERROR(IF(workdata!M442&gt;=0.75*MAX(workdata!$H442:$Y442),1,workdata!M442/MAX(workdata!$H442:$Y442)),0)*$H442</f>
        <v>0</v>
      </c>
      <c r="S442" s="217">
        <f>IFERROR(IF(workdata!N442&gt;=0.75*MAX(workdata!$H442:$Y442),1,workdata!N442/MAX(workdata!$H442:$Y442)),0)*$H442</f>
        <v>0</v>
      </c>
      <c r="T442" s="217">
        <f>IFERROR(IF(workdata!O442&gt;=0.75*MAX(workdata!$H442:$Y442),1,workdata!O442/MAX(workdata!$H442:$Y442)),0)*$H442</f>
        <v>0</v>
      </c>
      <c r="U442" s="217">
        <f>IFERROR(IF(workdata!P442&gt;=0.75*MAX(workdata!$H442:$Y442),1,workdata!P442/MAX(workdata!$H442:$Y442)),0)*$H442</f>
        <v>0</v>
      </c>
      <c r="V442" s="217">
        <f>IFERROR(IF(workdata!Q442&gt;=0.75*MAX(workdata!$H442:$Y442),1,workdata!Q442/MAX(workdata!$H442:$Y442)),0)*$H442</f>
        <v>0</v>
      </c>
      <c r="W442" s="217">
        <f>IFERROR(IF(workdata!R442&gt;=0.75*MAX(workdata!$H442:$Y442),1,workdata!R442/MAX(workdata!$H442:$Y442)),0)*$H442</f>
        <v>0</v>
      </c>
      <c r="X442" s="217">
        <f>IFERROR(IF(workdata!S442&gt;=0.75*MAX(workdata!$H442:$Y442),1,workdata!S442/MAX(workdata!$H442:$Y442)),0)*$H442</f>
        <v>0</v>
      </c>
      <c r="Y442" s="217">
        <f>IFERROR(IF(workdata!T442&gt;=0.75*MAX(workdata!$H442:$Y442),1,workdata!T442/MAX(workdata!$H442:$Y442)),0)*$H442</f>
        <v>0</v>
      </c>
      <c r="Z442" s="217">
        <f>IFERROR(IF(workdata!U442&gt;=0.75*MAX(workdata!$H442:$Y442),1,workdata!U442/MAX(workdata!$H442:$Y442)),0)*$H442</f>
        <v>0</v>
      </c>
      <c r="AA442" s="217">
        <f>IFERROR(IF(workdata!V442&gt;=0.75*MAX(workdata!$H442:$Y442),1,workdata!V442/MAX(workdata!$H442:$Y442)),0)*$H442</f>
        <v>0</v>
      </c>
      <c r="AB442" s="217">
        <f>IFERROR(IF(workdata!W442&gt;=0.75*MAX(workdata!$H442:$Y442),1,workdata!W442/MAX(workdata!$H442:$Y442)),0)*$H442</f>
        <v>0</v>
      </c>
      <c r="AC442" s="217">
        <f>IFERROR(IF(workdata!X442&gt;=0.75*MAX(workdata!$H442:$Y442),1,workdata!X442/MAX(workdata!$H442:$Y442)),0)*$H442</f>
        <v>0</v>
      </c>
      <c r="AD442" s="217">
        <f>IFERROR(IF(workdata!Y442&gt;=0.75*MAX(workdata!$H442:$Y442),1,workdata!Y442/MAX(workdata!$H442:$Y442)),0)*$H442</f>
        <v>0</v>
      </c>
    </row>
    <row r="443" spans="1:30" x14ac:dyDescent="0.25">
      <c r="A443" s="1">
        <f>workdata!A443</f>
        <v>45492.25</v>
      </c>
      <c r="B443">
        <f t="shared" si="37"/>
        <v>2024</v>
      </c>
      <c r="C443">
        <f t="shared" si="38"/>
        <v>7</v>
      </c>
      <c r="D443">
        <f t="shared" si="36"/>
        <v>19</v>
      </c>
      <c r="E443">
        <v>1000</v>
      </c>
      <c r="F443">
        <v>49890</v>
      </c>
      <c r="G443">
        <f>workdata!B443</f>
        <v>0</v>
      </c>
      <c r="H443">
        <f t="shared" si="39"/>
        <v>0</v>
      </c>
      <c r="I443" s="217">
        <f>IFERROR(workdata!B443*1000*AUX!H443/(AUX!K443*50000),0)</f>
        <v>0</v>
      </c>
      <c r="J443" s="218">
        <f t="shared" si="40"/>
        <v>0</v>
      </c>
      <c r="K443" s="222">
        <f>AVERAGE(workdata!C443:F443)</f>
        <v>0</v>
      </c>
      <c r="L443" s="3">
        <f t="shared" si="41"/>
        <v>0</v>
      </c>
      <c r="M443" s="217">
        <f>IFERROR(IF(workdata!H443&gt;=0.75*MAX(workdata!$H443:$Y443),1,workdata!H443/MAX(workdata!$H443:$Y443)),0)*$H443</f>
        <v>0</v>
      </c>
      <c r="N443" s="217">
        <f>IFERROR(IF(workdata!I443&gt;=0.75*MAX(workdata!$H443:$Y443),1,workdata!I443/MAX(workdata!$H443:$Y443)),0)*$H443</f>
        <v>0</v>
      </c>
      <c r="O443" s="217">
        <f>IFERROR(IF(workdata!J443&gt;=0.75*MAX(workdata!$H443:$Y443),1,workdata!J443/MAX(workdata!$H443:$Y443)),0)*$H443</f>
        <v>0</v>
      </c>
      <c r="P443" s="217">
        <f>IFERROR(IF(workdata!K443&gt;=0.75*MAX(workdata!$H443:$Y443),1,workdata!K443/MAX(workdata!$H443:$Y443)),0)*$H443</f>
        <v>0</v>
      </c>
      <c r="Q443" s="217">
        <f>IFERROR(IF(workdata!L443&gt;=0.75*MAX(workdata!$H443:$Y443),1,workdata!L443/MAX(workdata!$H443:$Y443)),0)*$H443</f>
        <v>0</v>
      </c>
      <c r="R443" s="217">
        <f>IFERROR(IF(workdata!M443&gt;=0.75*MAX(workdata!$H443:$Y443),1,workdata!M443/MAX(workdata!$H443:$Y443)),0)*$H443</f>
        <v>0</v>
      </c>
      <c r="S443" s="217">
        <f>IFERROR(IF(workdata!N443&gt;=0.75*MAX(workdata!$H443:$Y443),1,workdata!N443/MAX(workdata!$H443:$Y443)),0)*$H443</f>
        <v>0</v>
      </c>
      <c r="T443" s="217">
        <f>IFERROR(IF(workdata!O443&gt;=0.75*MAX(workdata!$H443:$Y443),1,workdata!O443/MAX(workdata!$H443:$Y443)),0)*$H443</f>
        <v>0</v>
      </c>
      <c r="U443" s="217">
        <f>IFERROR(IF(workdata!P443&gt;=0.75*MAX(workdata!$H443:$Y443),1,workdata!P443/MAX(workdata!$H443:$Y443)),0)*$H443</f>
        <v>0</v>
      </c>
      <c r="V443" s="217">
        <f>IFERROR(IF(workdata!Q443&gt;=0.75*MAX(workdata!$H443:$Y443),1,workdata!Q443/MAX(workdata!$H443:$Y443)),0)*$H443</f>
        <v>0</v>
      </c>
      <c r="W443" s="217">
        <f>IFERROR(IF(workdata!R443&gt;=0.75*MAX(workdata!$H443:$Y443),1,workdata!R443/MAX(workdata!$H443:$Y443)),0)*$H443</f>
        <v>0</v>
      </c>
      <c r="X443" s="217">
        <f>IFERROR(IF(workdata!S443&gt;=0.75*MAX(workdata!$H443:$Y443),1,workdata!S443/MAX(workdata!$H443:$Y443)),0)*$H443</f>
        <v>0</v>
      </c>
      <c r="Y443" s="217">
        <f>IFERROR(IF(workdata!T443&gt;=0.75*MAX(workdata!$H443:$Y443),1,workdata!T443/MAX(workdata!$H443:$Y443)),0)*$H443</f>
        <v>0</v>
      </c>
      <c r="Z443" s="217">
        <f>IFERROR(IF(workdata!U443&gt;=0.75*MAX(workdata!$H443:$Y443),1,workdata!U443/MAX(workdata!$H443:$Y443)),0)*$H443</f>
        <v>0</v>
      </c>
      <c r="AA443" s="217">
        <f>IFERROR(IF(workdata!V443&gt;=0.75*MAX(workdata!$H443:$Y443),1,workdata!V443/MAX(workdata!$H443:$Y443)),0)*$H443</f>
        <v>0</v>
      </c>
      <c r="AB443" s="217">
        <f>IFERROR(IF(workdata!W443&gt;=0.75*MAX(workdata!$H443:$Y443),1,workdata!W443/MAX(workdata!$H443:$Y443)),0)*$H443</f>
        <v>0</v>
      </c>
      <c r="AC443" s="217">
        <f>IFERROR(IF(workdata!X443&gt;=0.75*MAX(workdata!$H443:$Y443),1,workdata!X443/MAX(workdata!$H443:$Y443)),0)*$H443</f>
        <v>0</v>
      </c>
      <c r="AD443" s="217">
        <f>IFERROR(IF(workdata!Y443&gt;=0.75*MAX(workdata!$H443:$Y443),1,workdata!Y443/MAX(workdata!$H443:$Y443)),0)*$H443</f>
        <v>0</v>
      </c>
    </row>
    <row r="444" spans="1:30" x14ac:dyDescent="0.25">
      <c r="A444" s="1">
        <f>workdata!A444</f>
        <v>45492.291666666664</v>
      </c>
      <c r="B444">
        <f t="shared" si="37"/>
        <v>2024</v>
      </c>
      <c r="C444">
        <f t="shared" si="38"/>
        <v>7</v>
      </c>
      <c r="D444">
        <f t="shared" si="36"/>
        <v>19</v>
      </c>
      <c r="E444">
        <v>1000</v>
      </c>
      <c r="F444">
        <v>49890</v>
      </c>
      <c r="G444">
        <f>workdata!B444</f>
        <v>487</v>
      </c>
      <c r="H444">
        <f t="shared" si="39"/>
        <v>0</v>
      </c>
      <c r="I444" s="217">
        <f>IFERROR(workdata!B444*1000*AUX!H444/(AUX!K444*50000),0)</f>
        <v>0</v>
      </c>
      <c r="J444" s="218">
        <f t="shared" si="40"/>
        <v>0</v>
      </c>
      <c r="K444" s="222">
        <f>AVERAGE(workdata!C444:F444)</f>
        <v>13.31775</v>
      </c>
      <c r="L444" s="3">
        <f t="shared" si="41"/>
        <v>0</v>
      </c>
      <c r="M444" s="217">
        <f>IFERROR(IF(workdata!H444&gt;=0.75*MAX(workdata!$H444:$Y444),1,workdata!H444/MAX(workdata!$H444:$Y444)),0)*$H444</f>
        <v>0</v>
      </c>
      <c r="N444" s="217">
        <f>IFERROR(IF(workdata!I444&gt;=0.75*MAX(workdata!$H444:$Y444),1,workdata!I444/MAX(workdata!$H444:$Y444)),0)*$H444</f>
        <v>0</v>
      </c>
      <c r="O444" s="217">
        <f>IFERROR(IF(workdata!J444&gt;=0.75*MAX(workdata!$H444:$Y444),1,workdata!J444/MAX(workdata!$H444:$Y444)),0)*$H444</f>
        <v>0</v>
      </c>
      <c r="P444" s="217">
        <f>IFERROR(IF(workdata!K444&gt;=0.75*MAX(workdata!$H444:$Y444),1,workdata!K444/MAX(workdata!$H444:$Y444)),0)*$H444</f>
        <v>0</v>
      </c>
      <c r="Q444" s="217">
        <f>IFERROR(IF(workdata!L444&gt;=0.75*MAX(workdata!$H444:$Y444),1,workdata!L444/MAX(workdata!$H444:$Y444)),0)*$H444</f>
        <v>0</v>
      </c>
      <c r="R444" s="217">
        <f>IFERROR(IF(workdata!M444&gt;=0.75*MAX(workdata!$H444:$Y444),1,workdata!M444/MAX(workdata!$H444:$Y444)),0)*$H444</f>
        <v>0</v>
      </c>
      <c r="S444" s="217">
        <f>IFERROR(IF(workdata!N444&gt;=0.75*MAX(workdata!$H444:$Y444),1,workdata!N444/MAX(workdata!$H444:$Y444)),0)*$H444</f>
        <v>0</v>
      </c>
      <c r="T444" s="217">
        <f>IFERROR(IF(workdata!O444&gt;=0.75*MAX(workdata!$H444:$Y444),1,workdata!O444/MAX(workdata!$H444:$Y444)),0)*$H444</f>
        <v>0</v>
      </c>
      <c r="U444" s="217">
        <f>IFERROR(IF(workdata!P444&gt;=0.75*MAX(workdata!$H444:$Y444),1,workdata!P444/MAX(workdata!$H444:$Y444)),0)*$H444</f>
        <v>0</v>
      </c>
      <c r="V444" s="217">
        <f>IFERROR(IF(workdata!Q444&gt;=0.75*MAX(workdata!$H444:$Y444),1,workdata!Q444/MAX(workdata!$H444:$Y444)),0)*$H444</f>
        <v>0</v>
      </c>
      <c r="W444" s="217">
        <f>IFERROR(IF(workdata!R444&gt;=0.75*MAX(workdata!$H444:$Y444),1,workdata!R444/MAX(workdata!$H444:$Y444)),0)*$H444</f>
        <v>0</v>
      </c>
      <c r="X444" s="217">
        <f>IFERROR(IF(workdata!S444&gt;=0.75*MAX(workdata!$H444:$Y444),1,workdata!S444/MAX(workdata!$H444:$Y444)),0)*$H444</f>
        <v>0</v>
      </c>
      <c r="Y444" s="217">
        <f>IFERROR(IF(workdata!T444&gt;=0.75*MAX(workdata!$H444:$Y444),1,workdata!T444/MAX(workdata!$H444:$Y444)),0)*$H444</f>
        <v>0</v>
      </c>
      <c r="Z444" s="217">
        <f>IFERROR(IF(workdata!U444&gt;=0.75*MAX(workdata!$H444:$Y444),1,workdata!U444/MAX(workdata!$H444:$Y444)),0)*$H444</f>
        <v>0</v>
      </c>
      <c r="AA444" s="217">
        <f>IFERROR(IF(workdata!V444&gt;=0.75*MAX(workdata!$H444:$Y444),1,workdata!V444/MAX(workdata!$H444:$Y444)),0)*$H444</f>
        <v>0</v>
      </c>
      <c r="AB444" s="217">
        <f>IFERROR(IF(workdata!W444&gt;=0.75*MAX(workdata!$H444:$Y444),1,workdata!W444/MAX(workdata!$H444:$Y444)),0)*$H444</f>
        <v>0</v>
      </c>
      <c r="AC444" s="217">
        <f>IFERROR(IF(workdata!X444&gt;=0.75*MAX(workdata!$H444:$Y444),1,workdata!X444/MAX(workdata!$H444:$Y444)),0)*$H444</f>
        <v>0</v>
      </c>
      <c r="AD444" s="217">
        <f>IFERROR(IF(workdata!Y444&gt;=0.75*MAX(workdata!$H444:$Y444),1,workdata!Y444/MAX(workdata!$H444:$Y444)),0)*$H444</f>
        <v>0</v>
      </c>
    </row>
    <row r="445" spans="1:30" x14ac:dyDescent="0.25">
      <c r="A445" s="1">
        <f>workdata!A445</f>
        <v>45492.333333333336</v>
      </c>
      <c r="B445">
        <f t="shared" si="37"/>
        <v>2024</v>
      </c>
      <c r="C445">
        <f t="shared" si="38"/>
        <v>7</v>
      </c>
      <c r="D445">
        <f t="shared" si="36"/>
        <v>19</v>
      </c>
      <c r="E445">
        <v>1000</v>
      </c>
      <c r="F445">
        <v>49890</v>
      </c>
      <c r="G445">
        <f>workdata!B445</f>
        <v>7906</v>
      </c>
      <c r="H445">
        <f t="shared" si="39"/>
        <v>1</v>
      </c>
      <c r="I445" s="217">
        <f>IFERROR(workdata!B445*1000*AUX!H445/(AUX!K445*50000),0)</f>
        <v>0.86363195689486838</v>
      </c>
      <c r="J445" s="218">
        <f t="shared" si="40"/>
        <v>1</v>
      </c>
      <c r="K445" s="222">
        <f>AVERAGE(workdata!C445:F445)</f>
        <v>183.08725000000001</v>
      </c>
      <c r="L445" s="3">
        <f t="shared" si="41"/>
        <v>158.12</v>
      </c>
      <c r="M445" s="217">
        <f>IFERROR(IF(workdata!H445&gt;=0.75*MAX(workdata!$H445:$Y445),1,workdata!H445/MAX(workdata!$H445:$Y445)),0)*$H445</f>
        <v>1</v>
      </c>
      <c r="N445" s="217">
        <f>IFERROR(IF(workdata!I445&gt;=0.75*MAX(workdata!$H445:$Y445),1,workdata!I445/MAX(workdata!$H445:$Y445)),0)*$H445</f>
        <v>1</v>
      </c>
      <c r="O445" s="217">
        <f>IFERROR(IF(workdata!J445&gt;=0.75*MAX(workdata!$H445:$Y445),1,workdata!J445/MAX(workdata!$H445:$Y445)),0)*$H445</f>
        <v>1</v>
      </c>
      <c r="P445" s="217">
        <f>IFERROR(IF(workdata!K445&gt;=0.75*MAX(workdata!$H445:$Y445),1,workdata!K445/MAX(workdata!$H445:$Y445)),0)*$H445</f>
        <v>1</v>
      </c>
      <c r="Q445" s="217">
        <f>IFERROR(IF(workdata!L445&gt;=0.75*MAX(workdata!$H445:$Y445),1,workdata!L445/MAX(workdata!$H445:$Y445)),0)*$H445</f>
        <v>1</v>
      </c>
      <c r="R445" s="217">
        <f>IFERROR(IF(workdata!M445&gt;=0.75*MAX(workdata!$H445:$Y445),1,workdata!M445/MAX(workdata!$H445:$Y445)),0)*$H445</f>
        <v>1</v>
      </c>
      <c r="S445" s="217">
        <f>IFERROR(IF(workdata!N445&gt;=0.75*MAX(workdata!$H445:$Y445),1,workdata!N445/MAX(workdata!$H445:$Y445)),0)*$H445</f>
        <v>1</v>
      </c>
      <c r="T445" s="217">
        <f>IFERROR(IF(workdata!O445&gt;=0.75*MAX(workdata!$H445:$Y445),1,workdata!O445/MAX(workdata!$H445:$Y445)),0)*$H445</f>
        <v>1</v>
      </c>
      <c r="U445" s="217">
        <f>IFERROR(IF(workdata!P445&gt;=0.75*MAX(workdata!$H445:$Y445),1,workdata!P445/MAX(workdata!$H445:$Y445)),0)*$H445</f>
        <v>1</v>
      </c>
      <c r="V445" s="217">
        <f>IFERROR(IF(workdata!Q445&gt;=0.75*MAX(workdata!$H445:$Y445),1,workdata!Q445/MAX(workdata!$H445:$Y445)),0)*$H445</f>
        <v>1</v>
      </c>
      <c r="W445" s="217">
        <f>IFERROR(IF(workdata!R445&gt;=0.75*MAX(workdata!$H445:$Y445),1,workdata!R445/MAX(workdata!$H445:$Y445)),0)*$H445</f>
        <v>1</v>
      </c>
      <c r="X445" s="217">
        <f>IFERROR(IF(workdata!S445&gt;=0.75*MAX(workdata!$H445:$Y445),1,workdata!S445/MAX(workdata!$H445:$Y445)),0)*$H445</f>
        <v>1</v>
      </c>
      <c r="Y445" s="217">
        <f>IFERROR(IF(workdata!T445&gt;=0.75*MAX(workdata!$H445:$Y445),1,workdata!T445/MAX(workdata!$H445:$Y445)),0)*$H445</f>
        <v>1</v>
      </c>
      <c r="Z445" s="217">
        <f>IFERROR(IF(workdata!U445&gt;=0.75*MAX(workdata!$H445:$Y445),1,workdata!U445/MAX(workdata!$H445:$Y445)),0)*$H445</f>
        <v>1</v>
      </c>
      <c r="AA445" s="217">
        <f>IFERROR(IF(workdata!V445&gt;=0.75*MAX(workdata!$H445:$Y445),1,workdata!V445/MAX(workdata!$H445:$Y445)),0)*$H445</f>
        <v>1</v>
      </c>
      <c r="AB445" s="217">
        <f>IFERROR(IF(workdata!W445&gt;=0.75*MAX(workdata!$H445:$Y445),1,workdata!W445/MAX(workdata!$H445:$Y445)),0)*$H445</f>
        <v>1</v>
      </c>
      <c r="AC445" s="217">
        <f>IFERROR(IF(workdata!X445&gt;=0.75*MAX(workdata!$H445:$Y445),1,workdata!X445/MAX(workdata!$H445:$Y445)),0)*$H445</f>
        <v>1</v>
      </c>
      <c r="AD445" s="217">
        <f>IFERROR(IF(workdata!Y445&gt;=0.75*MAX(workdata!$H445:$Y445),1,workdata!Y445/MAX(workdata!$H445:$Y445)),0)*$H445</f>
        <v>1</v>
      </c>
    </row>
    <row r="446" spans="1:30" x14ac:dyDescent="0.25">
      <c r="A446" s="1">
        <f>workdata!A446</f>
        <v>45492.375</v>
      </c>
      <c r="B446">
        <f t="shared" si="37"/>
        <v>2024</v>
      </c>
      <c r="C446">
        <f t="shared" si="38"/>
        <v>7</v>
      </c>
      <c r="D446">
        <f t="shared" si="36"/>
        <v>19</v>
      </c>
      <c r="E446">
        <v>1000</v>
      </c>
      <c r="F446">
        <v>49890</v>
      </c>
      <c r="G446">
        <f>workdata!B446</f>
        <v>25204</v>
      </c>
      <c r="H446">
        <f t="shared" si="39"/>
        <v>1</v>
      </c>
      <c r="I446" s="217">
        <f>IFERROR(workdata!B446*1000*AUX!H446/(AUX!K446*50000),0)</f>
        <v>0.8503793414233074</v>
      </c>
      <c r="J446" s="218">
        <f t="shared" si="40"/>
        <v>1</v>
      </c>
      <c r="K446" s="222">
        <f>AVERAGE(workdata!C446:F446)</f>
        <v>592.77075000000002</v>
      </c>
      <c r="L446" s="3">
        <f t="shared" si="41"/>
        <v>504.08000000000004</v>
      </c>
      <c r="M446" s="217">
        <f>IFERROR(IF(workdata!H446&gt;=0.75*MAX(workdata!$H446:$Y446),1,workdata!H446/MAX(workdata!$H446:$Y446)),0)*$H446</f>
        <v>1</v>
      </c>
      <c r="N446" s="217">
        <f>IFERROR(IF(workdata!I446&gt;=0.75*MAX(workdata!$H446:$Y446),1,workdata!I446/MAX(workdata!$H446:$Y446)),0)*$H446</f>
        <v>1</v>
      </c>
      <c r="O446" s="217">
        <f>IFERROR(IF(workdata!J446&gt;=0.75*MAX(workdata!$H446:$Y446),1,workdata!J446/MAX(workdata!$H446:$Y446)),0)*$H446</f>
        <v>1</v>
      </c>
      <c r="P446" s="217">
        <f>IFERROR(IF(workdata!K446&gt;=0.75*MAX(workdata!$H446:$Y446),1,workdata!K446/MAX(workdata!$H446:$Y446)),0)*$H446</f>
        <v>1</v>
      </c>
      <c r="Q446" s="217">
        <f>IFERROR(IF(workdata!L446&gt;=0.75*MAX(workdata!$H446:$Y446),1,workdata!L446/MAX(workdata!$H446:$Y446)),0)*$H446</f>
        <v>1</v>
      </c>
      <c r="R446" s="217">
        <f>IFERROR(IF(workdata!M446&gt;=0.75*MAX(workdata!$H446:$Y446),1,workdata!M446/MAX(workdata!$H446:$Y446)),0)*$H446</f>
        <v>1</v>
      </c>
      <c r="S446" s="217">
        <f>IFERROR(IF(workdata!N446&gt;=0.75*MAX(workdata!$H446:$Y446),1,workdata!N446/MAX(workdata!$H446:$Y446)),0)*$H446</f>
        <v>1</v>
      </c>
      <c r="T446" s="217">
        <f>IFERROR(IF(workdata!O446&gt;=0.75*MAX(workdata!$H446:$Y446),1,workdata!O446/MAX(workdata!$H446:$Y446)),0)*$H446</f>
        <v>1</v>
      </c>
      <c r="U446" s="217">
        <f>IFERROR(IF(workdata!P446&gt;=0.75*MAX(workdata!$H446:$Y446),1,workdata!P446/MAX(workdata!$H446:$Y446)),0)*$H446</f>
        <v>1</v>
      </c>
      <c r="V446" s="217">
        <f>IFERROR(IF(workdata!Q446&gt;=0.75*MAX(workdata!$H446:$Y446),1,workdata!Q446/MAX(workdata!$H446:$Y446)),0)*$H446</f>
        <v>1</v>
      </c>
      <c r="W446" s="217">
        <f>IFERROR(IF(workdata!R446&gt;=0.75*MAX(workdata!$H446:$Y446),1,workdata!R446/MAX(workdata!$H446:$Y446)),0)*$H446</f>
        <v>1</v>
      </c>
      <c r="X446" s="217">
        <f>IFERROR(IF(workdata!S446&gt;=0.75*MAX(workdata!$H446:$Y446),1,workdata!S446/MAX(workdata!$H446:$Y446)),0)*$H446</f>
        <v>1</v>
      </c>
      <c r="Y446" s="217">
        <f>IFERROR(IF(workdata!T446&gt;=0.75*MAX(workdata!$H446:$Y446),1,workdata!T446/MAX(workdata!$H446:$Y446)),0)*$H446</f>
        <v>1</v>
      </c>
      <c r="Z446" s="217">
        <f>IFERROR(IF(workdata!U446&gt;=0.75*MAX(workdata!$H446:$Y446),1,workdata!U446/MAX(workdata!$H446:$Y446)),0)*$H446</f>
        <v>1</v>
      </c>
      <c r="AA446" s="217">
        <f>IFERROR(IF(workdata!V446&gt;=0.75*MAX(workdata!$H446:$Y446),1,workdata!V446/MAX(workdata!$H446:$Y446)),0)*$H446</f>
        <v>1</v>
      </c>
      <c r="AB446" s="217">
        <f>IFERROR(IF(workdata!W446&gt;=0.75*MAX(workdata!$H446:$Y446),1,workdata!W446/MAX(workdata!$H446:$Y446)),0)*$H446</f>
        <v>1</v>
      </c>
      <c r="AC446" s="217">
        <f>IFERROR(IF(workdata!X446&gt;=0.75*MAX(workdata!$H446:$Y446),1,workdata!X446/MAX(workdata!$H446:$Y446)),0)*$H446</f>
        <v>1</v>
      </c>
      <c r="AD446" s="217">
        <f>IFERROR(IF(workdata!Y446&gt;=0.75*MAX(workdata!$H446:$Y446),1,workdata!Y446/MAX(workdata!$H446:$Y446)),0)*$H446</f>
        <v>1</v>
      </c>
    </row>
    <row r="447" spans="1:30" x14ac:dyDescent="0.25">
      <c r="A447" s="1">
        <f>workdata!A447</f>
        <v>45492.416666666664</v>
      </c>
      <c r="B447">
        <f t="shared" si="37"/>
        <v>2024</v>
      </c>
      <c r="C447">
        <f t="shared" si="38"/>
        <v>7</v>
      </c>
      <c r="D447">
        <f t="shared" si="36"/>
        <v>19</v>
      </c>
      <c r="E447">
        <v>1000</v>
      </c>
      <c r="F447">
        <v>49890</v>
      </c>
      <c r="G447">
        <f>workdata!B447</f>
        <v>34051</v>
      </c>
      <c r="H447">
        <f t="shared" si="39"/>
        <v>1</v>
      </c>
      <c r="I447" s="217">
        <f>IFERROR(workdata!B447*1000*AUX!H447/(AUX!K447*50000),0)</f>
        <v>0.84510861219185385</v>
      </c>
      <c r="J447" s="218">
        <f t="shared" si="40"/>
        <v>1</v>
      </c>
      <c r="K447" s="222">
        <f>AVERAGE(workdata!C447:F447)</f>
        <v>805.83725000000004</v>
      </c>
      <c r="L447" s="3">
        <f t="shared" si="41"/>
        <v>681.02</v>
      </c>
      <c r="M447" s="217">
        <f>IFERROR(IF(workdata!H447&gt;=0.75*MAX(workdata!$H447:$Y447),1,workdata!H447/MAX(workdata!$H447:$Y447)),0)*$H447</f>
        <v>1</v>
      </c>
      <c r="N447" s="217">
        <f>IFERROR(IF(workdata!I447&gt;=0.75*MAX(workdata!$H447:$Y447),1,workdata!I447/MAX(workdata!$H447:$Y447)),0)*$H447</f>
        <v>1</v>
      </c>
      <c r="O447" s="217">
        <f>IFERROR(IF(workdata!J447&gt;=0.75*MAX(workdata!$H447:$Y447),1,workdata!J447/MAX(workdata!$H447:$Y447)),0)*$H447</f>
        <v>1</v>
      </c>
      <c r="P447" s="217">
        <f>IFERROR(IF(workdata!K447&gt;=0.75*MAX(workdata!$H447:$Y447),1,workdata!K447/MAX(workdata!$H447:$Y447)),0)*$H447</f>
        <v>1</v>
      </c>
      <c r="Q447" s="217">
        <f>IFERROR(IF(workdata!L447&gt;=0.75*MAX(workdata!$H447:$Y447),1,workdata!L447/MAX(workdata!$H447:$Y447)),0)*$H447</f>
        <v>1</v>
      </c>
      <c r="R447" s="217">
        <f>IFERROR(IF(workdata!M447&gt;=0.75*MAX(workdata!$H447:$Y447),1,workdata!M447/MAX(workdata!$H447:$Y447)),0)*$H447</f>
        <v>1</v>
      </c>
      <c r="S447" s="217">
        <f>IFERROR(IF(workdata!N447&gt;=0.75*MAX(workdata!$H447:$Y447),1,workdata!N447/MAX(workdata!$H447:$Y447)),0)*$H447</f>
        <v>1</v>
      </c>
      <c r="T447" s="217">
        <f>IFERROR(IF(workdata!O447&gt;=0.75*MAX(workdata!$H447:$Y447),1,workdata!O447/MAX(workdata!$H447:$Y447)),0)*$H447</f>
        <v>1</v>
      </c>
      <c r="U447" s="217">
        <f>IFERROR(IF(workdata!P447&gt;=0.75*MAX(workdata!$H447:$Y447),1,workdata!P447/MAX(workdata!$H447:$Y447)),0)*$H447</f>
        <v>1</v>
      </c>
      <c r="V447" s="217">
        <f>IFERROR(IF(workdata!Q447&gt;=0.75*MAX(workdata!$H447:$Y447),1,workdata!Q447/MAX(workdata!$H447:$Y447)),0)*$H447</f>
        <v>1</v>
      </c>
      <c r="W447" s="217">
        <f>IFERROR(IF(workdata!R447&gt;=0.75*MAX(workdata!$H447:$Y447),1,workdata!R447/MAX(workdata!$H447:$Y447)),0)*$H447</f>
        <v>1</v>
      </c>
      <c r="X447" s="217">
        <f>IFERROR(IF(workdata!S447&gt;=0.75*MAX(workdata!$H447:$Y447),1,workdata!S447/MAX(workdata!$H447:$Y447)),0)*$H447</f>
        <v>1</v>
      </c>
      <c r="Y447" s="217">
        <f>IFERROR(IF(workdata!T447&gt;=0.75*MAX(workdata!$H447:$Y447),1,workdata!T447/MAX(workdata!$H447:$Y447)),0)*$H447</f>
        <v>1</v>
      </c>
      <c r="Z447" s="217">
        <f>IFERROR(IF(workdata!U447&gt;=0.75*MAX(workdata!$H447:$Y447),1,workdata!U447/MAX(workdata!$H447:$Y447)),0)*$H447</f>
        <v>1</v>
      </c>
      <c r="AA447" s="217">
        <f>IFERROR(IF(workdata!V447&gt;=0.75*MAX(workdata!$H447:$Y447),1,workdata!V447/MAX(workdata!$H447:$Y447)),0)*$H447</f>
        <v>1</v>
      </c>
      <c r="AB447" s="217">
        <f>IFERROR(IF(workdata!W447&gt;=0.75*MAX(workdata!$H447:$Y447),1,workdata!W447/MAX(workdata!$H447:$Y447)),0)*$H447</f>
        <v>1</v>
      </c>
      <c r="AC447" s="217">
        <f>IFERROR(IF(workdata!X447&gt;=0.75*MAX(workdata!$H447:$Y447),1,workdata!X447/MAX(workdata!$H447:$Y447)),0)*$H447</f>
        <v>1</v>
      </c>
      <c r="AD447" s="217">
        <f>IFERROR(IF(workdata!Y447&gt;=0.75*MAX(workdata!$H447:$Y447),1,workdata!Y447/MAX(workdata!$H447:$Y447)),0)*$H447</f>
        <v>1</v>
      </c>
    </row>
    <row r="448" spans="1:30" x14ac:dyDescent="0.25">
      <c r="A448" s="1">
        <f>workdata!A448</f>
        <v>45492.458333333336</v>
      </c>
      <c r="B448">
        <f t="shared" si="37"/>
        <v>2024</v>
      </c>
      <c r="C448">
        <f t="shared" si="38"/>
        <v>7</v>
      </c>
      <c r="D448">
        <f t="shared" si="36"/>
        <v>19</v>
      </c>
      <c r="E448">
        <v>1000</v>
      </c>
      <c r="F448">
        <v>49890</v>
      </c>
      <c r="G448">
        <f>workdata!B448</f>
        <v>37204</v>
      </c>
      <c r="H448">
        <f t="shared" si="39"/>
        <v>1</v>
      </c>
      <c r="I448" s="217">
        <f>IFERROR(workdata!B448*1000*AUX!H448/(AUX!K448*50000),0)</f>
        <v>0.82987612028898672</v>
      </c>
      <c r="J448" s="218">
        <f t="shared" si="40"/>
        <v>1</v>
      </c>
      <c r="K448" s="222">
        <f>AVERAGE(workdata!C448:F448)</f>
        <v>896.61574999999993</v>
      </c>
      <c r="L448" s="3">
        <f t="shared" si="41"/>
        <v>744.08</v>
      </c>
      <c r="M448" s="217">
        <f>IFERROR(IF(workdata!H448&gt;=0.75*MAX(workdata!$H448:$Y448),1,workdata!H448/MAX(workdata!$H448:$Y448)),0)*$H448</f>
        <v>1</v>
      </c>
      <c r="N448" s="217">
        <f>IFERROR(IF(workdata!I448&gt;=0.75*MAX(workdata!$H448:$Y448),1,workdata!I448/MAX(workdata!$H448:$Y448)),0)*$H448</f>
        <v>1</v>
      </c>
      <c r="O448" s="217">
        <f>IFERROR(IF(workdata!J448&gt;=0.75*MAX(workdata!$H448:$Y448),1,workdata!J448/MAX(workdata!$H448:$Y448)),0)*$H448</f>
        <v>1</v>
      </c>
      <c r="P448" s="217">
        <f>IFERROR(IF(workdata!K448&gt;=0.75*MAX(workdata!$H448:$Y448),1,workdata!K448/MAX(workdata!$H448:$Y448)),0)*$H448</f>
        <v>1</v>
      </c>
      <c r="Q448" s="217">
        <f>IFERROR(IF(workdata!L448&gt;=0.75*MAX(workdata!$H448:$Y448),1,workdata!L448/MAX(workdata!$H448:$Y448)),0)*$H448</f>
        <v>1</v>
      </c>
      <c r="R448" s="217">
        <f>IFERROR(IF(workdata!M448&gt;=0.75*MAX(workdata!$H448:$Y448),1,workdata!M448/MAX(workdata!$H448:$Y448)),0)*$H448</f>
        <v>1</v>
      </c>
      <c r="S448" s="217">
        <f>IFERROR(IF(workdata!N448&gt;=0.75*MAX(workdata!$H448:$Y448),1,workdata!N448/MAX(workdata!$H448:$Y448)),0)*$H448</f>
        <v>1</v>
      </c>
      <c r="T448" s="217">
        <f>IFERROR(IF(workdata!O448&gt;=0.75*MAX(workdata!$H448:$Y448),1,workdata!O448/MAX(workdata!$H448:$Y448)),0)*$H448</f>
        <v>1</v>
      </c>
      <c r="U448" s="217">
        <f>IFERROR(IF(workdata!P448&gt;=0.75*MAX(workdata!$H448:$Y448),1,workdata!P448/MAX(workdata!$H448:$Y448)),0)*$H448</f>
        <v>1</v>
      </c>
      <c r="V448" s="217">
        <f>IFERROR(IF(workdata!Q448&gt;=0.75*MAX(workdata!$H448:$Y448),1,workdata!Q448/MAX(workdata!$H448:$Y448)),0)*$H448</f>
        <v>1</v>
      </c>
      <c r="W448" s="217">
        <f>IFERROR(IF(workdata!R448&gt;=0.75*MAX(workdata!$H448:$Y448),1,workdata!R448/MAX(workdata!$H448:$Y448)),0)*$H448</f>
        <v>1</v>
      </c>
      <c r="X448" s="217">
        <f>IFERROR(IF(workdata!S448&gt;=0.75*MAX(workdata!$H448:$Y448),1,workdata!S448/MAX(workdata!$H448:$Y448)),0)*$H448</f>
        <v>1</v>
      </c>
      <c r="Y448" s="217">
        <f>IFERROR(IF(workdata!T448&gt;=0.75*MAX(workdata!$H448:$Y448),1,workdata!T448/MAX(workdata!$H448:$Y448)),0)*$H448</f>
        <v>1</v>
      </c>
      <c r="Z448" s="217">
        <f>IFERROR(IF(workdata!U448&gt;=0.75*MAX(workdata!$H448:$Y448),1,workdata!U448/MAX(workdata!$H448:$Y448)),0)*$H448</f>
        <v>1</v>
      </c>
      <c r="AA448" s="217">
        <f>IFERROR(IF(workdata!V448&gt;=0.75*MAX(workdata!$H448:$Y448),1,workdata!V448/MAX(workdata!$H448:$Y448)),0)*$H448</f>
        <v>1</v>
      </c>
      <c r="AB448" s="217">
        <f>IFERROR(IF(workdata!W448&gt;=0.75*MAX(workdata!$H448:$Y448),1,workdata!W448/MAX(workdata!$H448:$Y448)),0)*$H448</f>
        <v>1</v>
      </c>
      <c r="AC448" s="217">
        <f>IFERROR(IF(workdata!X448&gt;=0.75*MAX(workdata!$H448:$Y448),1,workdata!X448/MAX(workdata!$H448:$Y448)),0)*$H448</f>
        <v>1</v>
      </c>
      <c r="AD448" s="217">
        <f>IFERROR(IF(workdata!Y448&gt;=0.75*MAX(workdata!$H448:$Y448),1,workdata!Y448/MAX(workdata!$H448:$Y448)),0)*$H448</f>
        <v>1</v>
      </c>
    </row>
    <row r="449" spans="1:30" x14ac:dyDescent="0.25">
      <c r="A449" s="1">
        <f>workdata!A449</f>
        <v>45492.5</v>
      </c>
      <c r="B449">
        <f t="shared" si="37"/>
        <v>2024</v>
      </c>
      <c r="C449">
        <f t="shared" si="38"/>
        <v>7</v>
      </c>
      <c r="D449">
        <f t="shared" si="36"/>
        <v>19</v>
      </c>
      <c r="E449">
        <v>1000</v>
      </c>
      <c r="F449">
        <v>49890</v>
      </c>
      <c r="G449">
        <f>workdata!B449</f>
        <v>38287</v>
      </c>
      <c r="H449">
        <f t="shared" si="39"/>
        <v>1</v>
      </c>
      <c r="I449" s="217">
        <f>IFERROR(workdata!B449*1000*AUX!H449/(AUX!K449*50000),0)</f>
        <v>0.82431965827561271</v>
      </c>
      <c r="J449" s="218">
        <f t="shared" si="40"/>
        <v>1</v>
      </c>
      <c r="K449" s="222">
        <f>AVERAGE(workdata!C449:F449)</f>
        <v>928.93574999999998</v>
      </c>
      <c r="L449" s="3">
        <f t="shared" si="41"/>
        <v>765.74</v>
      </c>
      <c r="M449" s="217">
        <f>IFERROR(IF(workdata!H449&gt;=0.75*MAX(workdata!$H449:$Y449),1,workdata!H449/MAX(workdata!$H449:$Y449)),0)*$H449</f>
        <v>1</v>
      </c>
      <c r="N449" s="217">
        <f>IFERROR(IF(workdata!I449&gt;=0.75*MAX(workdata!$H449:$Y449),1,workdata!I449/MAX(workdata!$H449:$Y449)),0)*$H449</f>
        <v>1</v>
      </c>
      <c r="O449" s="217">
        <f>IFERROR(IF(workdata!J449&gt;=0.75*MAX(workdata!$H449:$Y449),1,workdata!J449/MAX(workdata!$H449:$Y449)),0)*$H449</f>
        <v>1</v>
      </c>
      <c r="P449" s="217">
        <f>IFERROR(IF(workdata!K449&gt;=0.75*MAX(workdata!$H449:$Y449),1,workdata!K449/MAX(workdata!$H449:$Y449)),0)*$H449</f>
        <v>1</v>
      </c>
      <c r="Q449" s="217">
        <f>IFERROR(IF(workdata!L449&gt;=0.75*MAX(workdata!$H449:$Y449),1,workdata!L449/MAX(workdata!$H449:$Y449)),0)*$H449</f>
        <v>1</v>
      </c>
      <c r="R449" s="217">
        <f>IFERROR(IF(workdata!M449&gt;=0.75*MAX(workdata!$H449:$Y449),1,workdata!M449/MAX(workdata!$H449:$Y449)),0)*$H449</f>
        <v>1</v>
      </c>
      <c r="S449" s="217">
        <f>IFERROR(IF(workdata!N449&gt;=0.75*MAX(workdata!$H449:$Y449),1,workdata!N449/MAX(workdata!$H449:$Y449)),0)*$H449</f>
        <v>1</v>
      </c>
      <c r="T449" s="217">
        <f>IFERROR(IF(workdata!O449&gt;=0.75*MAX(workdata!$H449:$Y449),1,workdata!O449/MAX(workdata!$H449:$Y449)),0)*$H449</f>
        <v>1</v>
      </c>
      <c r="U449" s="217">
        <f>IFERROR(IF(workdata!P449&gt;=0.75*MAX(workdata!$H449:$Y449),1,workdata!P449/MAX(workdata!$H449:$Y449)),0)*$H449</f>
        <v>1</v>
      </c>
      <c r="V449" s="217">
        <f>IFERROR(IF(workdata!Q449&gt;=0.75*MAX(workdata!$H449:$Y449),1,workdata!Q449/MAX(workdata!$H449:$Y449)),0)*$H449</f>
        <v>1</v>
      </c>
      <c r="W449" s="217">
        <f>IFERROR(IF(workdata!R449&gt;=0.75*MAX(workdata!$H449:$Y449),1,workdata!R449/MAX(workdata!$H449:$Y449)),0)*$H449</f>
        <v>1</v>
      </c>
      <c r="X449" s="217">
        <f>IFERROR(IF(workdata!S449&gt;=0.75*MAX(workdata!$H449:$Y449),1,workdata!S449/MAX(workdata!$H449:$Y449)),0)*$H449</f>
        <v>1</v>
      </c>
      <c r="Y449" s="217">
        <f>IFERROR(IF(workdata!T449&gt;=0.75*MAX(workdata!$H449:$Y449),1,workdata!T449/MAX(workdata!$H449:$Y449)),0)*$H449</f>
        <v>1</v>
      </c>
      <c r="Z449" s="217">
        <f>IFERROR(IF(workdata!U449&gt;=0.75*MAX(workdata!$H449:$Y449),1,workdata!U449/MAX(workdata!$H449:$Y449)),0)*$H449</f>
        <v>1</v>
      </c>
      <c r="AA449" s="217">
        <f>IFERROR(IF(workdata!V449&gt;=0.75*MAX(workdata!$H449:$Y449),1,workdata!V449/MAX(workdata!$H449:$Y449)),0)*$H449</f>
        <v>1</v>
      </c>
      <c r="AB449" s="217">
        <f>IFERROR(IF(workdata!W449&gt;=0.75*MAX(workdata!$H449:$Y449),1,workdata!W449/MAX(workdata!$H449:$Y449)),0)*$H449</f>
        <v>1</v>
      </c>
      <c r="AC449" s="217">
        <f>IFERROR(IF(workdata!X449&gt;=0.75*MAX(workdata!$H449:$Y449),1,workdata!X449/MAX(workdata!$H449:$Y449)),0)*$H449</f>
        <v>1</v>
      </c>
      <c r="AD449" s="217">
        <f>IFERROR(IF(workdata!Y449&gt;=0.75*MAX(workdata!$H449:$Y449),1,workdata!Y449/MAX(workdata!$H449:$Y449)),0)*$H449</f>
        <v>1</v>
      </c>
    </row>
    <row r="450" spans="1:30" x14ac:dyDescent="0.25">
      <c r="A450" s="1">
        <f>workdata!A450</f>
        <v>45492.541666666664</v>
      </c>
      <c r="B450">
        <f t="shared" si="37"/>
        <v>2024</v>
      </c>
      <c r="C450">
        <f t="shared" si="38"/>
        <v>7</v>
      </c>
      <c r="D450">
        <f t="shared" si="36"/>
        <v>19</v>
      </c>
      <c r="E450">
        <v>1000</v>
      </c>
      <c r="F450">
        <v>49890</v>
      </c>
      <c r="G450">
        <f>workdata!B450</f>
        <v>37896</v>
      </c>
      <c r="H450">
        <f t="shared" si="39"/>
        <v>1</v>
      </c>
      <c r="I450" s="217">
        <f>IFERROR(workdata!B450*1000*AUX!H450/(AUX!K450*50000),0)</f>
        <v>0.8149885548152439</v>
      </c>
      <c r="J450" s="218">
        <f t="shared" si="40"/>
        <v>1</v>
      </c>
      <c r="K450" s="222">
        <f>AVERAGE(workdata!C450:F450)</f>
        <v>929.97624999999994</v>
      </c>
      <c r="L450" s="3">
        <f t="shared" si="41"/>
        <v>757.92</v>
      </c>
      <c r="M450" s="217">
        <f>IFERROR(IF(workdata!H450&gt;=0.75*MAX(workdata!$H450:$Y450),1,workdata!H450/MAX(workdata!$H450:$Y450)),0)*$H450</f>
        <v>1</v>
      </c>
      <c r="N450" s="217">
        <f>IFERROR(IF(workdata!I450&gt;=0.75*MAX(workdata!$H450:$Y450),1,workdata!I450/MAX(workdata!$H450:$Y450)),0)*$H450</f>
        <v>1</v>
      </c>
      <c r="O450" s="217">
        <f>IFERROR(IF(workdata!J450&gt;=0.75*MAX(workdata!$H450:$Y450),1,workdata!J450/MAX(workdata!$H450:$Y450)),0)*$H450</f>
        <v>1</v>
      </c>
      <c r="P450" s="217">
        <f>IFERROR(IF(workdata!K450&gt;=0.75*MAX(workdata!$H450:$Y450),1,workdata!K450/MAX(workdata!$H450:$Y450)),0)*$H450</f>
        <v>1</v>
      </c>
      <c r="Q450" s="217">
        <f>IFERROR(IF(workdata!L450&gt;=0.75*MAX(workdata!$H450:$Y450),1,workdata!L450/MAX(workdata!$H450:$Y450)),0)*$H450</f>
        <v>1</v>
      </c>
      <c r="R450" s="217">
        <f>IFERROR(IF(workdata!M450&gt;=0.75*MAX(workdata!$H450:$Y450),1,workdata!M450/MAX(workdata!$H450:$Y450)),0)*$H450</f>
        <v>1</v>
      </c>
      <c r="S450" s="217">
        <f>IFERROR(IF(workdata!N450&gt;=0.75*MAX(workdata!$H450:$Y450),1,workdata!N450/MAX(workdata!$H450:$Y450)),0)*$H450</f>
        <v>1</v>
      </c>
      <c r="T450" s="217">
        <f>IFERROR(IF(workdata!O450&gt;=0.75*MAX(workdata!$H450:$Y450),1,workdata!O450/MAX(workdata!$H450:$Y450)),0)*$H450</f>
        <v>1</v>
      </c>
      <c r="U450" s="217">
        <f>IFERROR(IF(workdata!P450&gt;=0.75*MAX(workdata!$H450:$Y450),1,workdata!P450/MAX(workdata!$H450:$Y450)),0)*$H450</f>
        <v>1</v>
      </c>
      <c r="V450" s="217">
        <f>IFERROR(IF(workdata!Q450&gt;=0.75*MAX(workdata!$H450:$Y450),1,workdata!Q450/MAX(workdata!$H450:$Y450)),0)*$H450</f>
        <v>1</v>
      </c>
      <c r="W450" s="217">
        <f>IFERROR(IF(workdata!R450&gt;=0.75*MAX(workdata!$H450:$Y450),1,workdata!R450/MAX(workdata!$H450:$Y450)),0)*$H450</f>
        <v>1</v>
      </c>
      <c r="X450" s="217">
        <f>IFERROR(IF(workdata!S450&gt;=0.75*MAX(workdata!$H450:$Y450),1,workdata!S450/MAX(workdata!$H450:$Y450)),0)*$H450</f>
        <v>1</v>
      </c>
      <c r="Y450" s="217">
        <f>IFERROR(IF(workdata!T450&gt;=0.75*MAX(workdata!$H450:$Y450),1,workdata!T450/MAX(workdata!$H450:$Y450)),0)*$H450</f>
        <v>1</v>
      </c>
      <c r="Z450" s="217">
        <f>IFERROR(IF(workdata!U450&gt;=0.75*MAX(workdata!$H450:$Y450),1,workdata!U450/MAX(workdata!$H450:$Y450)),0)*$H450</f>
        <v>1</v>
      </c>
      <c r="AA450" s="217">
        <f>IFERROR(IF(workdata!V450&gt;=0.75*MAX(workdata!$H450:$Y450),1,workdata!V450/MAX(workdata!$H450:$Y450)),0)*$H450</f>
        <v>1</v>
      </c>
      <c r="AB450" s="217">
        <f>IFERROR(IF(workdata!W450&gt;=0.75*MAX(workdata!$H450:$Y450),1,workdata!W450/MAX(workdata!$H450:$Y450)),0)*$H450</f>
        <v>1</v>
      </c>
      <c r="AC450" s="217">
        <f>IFERROR(IF(workdata!X450&gt;=0.75*MAX(workdata!$H450:$Y450),1,workdata!X450/MAX(workdata!$H450:$Y450)),0)*$H450</f>
        <v>1</v>
      </c>
      <c r="AD450" s="217">
        <f>IFERROR(IF(workdata!Y450&gt;=0.75*MAX(workdata!$H450:$Y450),1,workdata!Y450/MAX(workdata!$H450:$Y450)),0)*$H450</f>
        <v>1</v>
      </c>
    </row>
    <row r="451" spans="1:30" x14ac:dyDescent="0.25">
      <c r="A451" s="1">
        <f>workdata!A451</f>
        <v>45492.583333333336</v>
      </c>
      <c r="B451">
        <f t="shared" si="37"/>
        <v>2024</v>
      </c>
      <c r="C451">
        <f t="shared" si="38"/>
        <v>7</v>
      </c>
      <c r="D451">
        <f t="shared" si="36"/>
        <v>19</v>
      </c>
      <c r="E451">
        <v>1000</v>
      </c>
      <c r="F451">
        <v>49890</v>
      </c>
      <c r="G451">
        <f>workdata!B451</f>
        <v>39341</v>
      </c>
      <c r="H451">
        <f t="shared" si="39"/>
        <v>1</v>
      </c>
      <c r="I451" s="217">
        <f>IFERROR(workdata!B451*1000*AUX!H451/(AUX!K451*50000),0)</f>
        <v>0.85113425793212516</v>
      </c>
      <c r="J451" s="218">
        <f t="shared" si="40"/>
        <v>1</v>
      </c>
      <c r="K451" s="222">
        <f>AVERAGE(workdata!C451:F451)</f>
        <v>924.43700000000001</v>
      </c>
      <c r="L451" s="3">
        <f t="shared" si="41"/>
        <v>786.82</v>
      </c>
      <c r="M451" s="217">
        <f>IFERROR(IF(workdata!H451&gt;=0.75*MAX(workdata!$H451:$Y451),1,workdata!H451/MAX(workdata!$H451:$Y451)),0)*$H451</f>
        <v>1</v>
      </c>
      <c r="N451" s="217">
        <f>IFERROR(IF(workdata!I451&gt;=0.75*MAX(workdata!$H451:$Y451),1,workdata!I451/MAX(workdata!$H451:$Y451)),0)*$H451</f>
        <v>1</v>
      </c>
      <c r="O451" s="217">
        <f>IFERROR(IF(workdata!J451&gt;=0.75*MAX(workdata!$H451:$Y451),1,workdata!J451/MAX(workdata!$H451:$Y451)),0)*$H451</f>
        <v>1</v>
      </c>
      <c r="P451" s="217">
        <f>IFERROR(IF(workdata!K451&gt;=0.75*MAX(workdata!$H451:$Y451),1,workdata!K451/MAX(workdata!$H451:$Y451)),0)*$H451</f>
        <v>1</v>
      </c>
      <c r="Q451" s="217">
        <f>IFERROR(IF(workdata!L451&gt;=0.75*MAX(workdata!$H451:$Y451),1,workdata!L451/MAX(workdata!$H451:$Y451)),0)*$H451</f>
        <v>1</v>
      </c>
      <c r="R451" s="217">
        <f>IFERROR(IF(workdata!M451&gt;=0.75*MAX(workdata!$H451:$Y451),1,workdata!M451/MAX(workdata!$H451:$Y451)),0)*$H451</f>
        <v>1</v>
      </c>
      <c r="S451" s="217">
        <f>IFERROR(IF(workdata!N451&gt;=0.75*MAX(workdata!$H451:$Y451),1,workdata!N451/MAX(workdata!$H451:$Y451)),0)*$H451</f>
        <v>1</v>
      </c>
      <c r="T451" s="217">
        <f>IFERROR(IF(workdata!O451&gt;=0.75*MAX(workdata!$H451:$Y451),1,workdata!O451/MAX(workdata!$H451:$Y451)),0)*$H451</f>
        <v>1</v>
      </c>
      <c r="U451" s="217">
        <f>IFERROR(IF(workdata!P451&gt;=0.75*MAX(workdata!$H451:$Y451),1,workdata!P451/MAX(workdata!$H451:$Y451)),0)*$H451</f>
        <v>1</v>
      </c>
      <c r="V451" s="217">
        <f>IFERROR(IF(workdata!Q451&gt;=0.75*MAX(workdata!$H451:$Y451),1,workdata!Q451/MAX(workdata!$H451:$Y451)),0)*$H451</f>
        <v>1</v>
      </c>
      <c r="W451" s="217">
        <f>IFERROR(IF(workdata!R451&gt;=0.75*MAX(workdata!$H451:$Y451),1,workdata!R451/MAX(workdata!$H451:$Y451)),0)*$H451</f>
        <v>1</v>
      </c>
      <c r="X451" s="217">
        <f>IFERROR(IF(workdata!S451&gt;=0.75*MAX(workdata!$H451:$Y451),1,workdata!S451/MAX(workdata!$H451:$Y451)),0)*$H451</f>
        <v>1</v>
      </c>
      <c r="Y451" s="217">
        <f>IFERROR(IF(workdata!T451&gt;=0.75*MAX(workdata!$H451:$Y451),1,workdata!T451/MAX(workdata!$H451:$Y451)),0)*$H451</f>
        <v>1</v>
      </c>
      <c r="Z451" s="217">
        <f>IFERROR(IF(workdata!U451&gt;=0.75*MAX(workdata!$H451:$Y451),1,workdata!U451/MAX(workdata!$H451:$Y451)),0)*$H451</f>
        <v>1</v>
      </c>
      <c r="AA451" s="217">
        <f>IFERROR(IF(workdata!V451&gt;=0.75*MAX(workdata!$H451:$Y451),1,workdata!V451/MAX(workdata!$H451:$Y451)),0)*$H451</f>
        <v>1</v>
      </c>
      <c r="AB451" s="217">
        <f>IFERROR(IF(workdata!W451&gt;=0.75*MAX(workdata!$H451:$Y451),1,workdata!W451/MAX(workdata!$H451:$Y451)),0)*$H451</f>
        <v>1</v>
      </c>
      <c r="AC451" s="217">
        <f>IFERROR(IF(workdata!X451&gt;=0.75*MAX(workdata!$H451:$Y451),1,workdata!X451/MAX(workdata!$H451:$Y451)),0)*$H451</f>
        <v>1</v>
      </c>
      <c r="AD451" s="217">
        <f>IFERROR(IF(workdata!Y451&gt;=0.75*MAX(workdata!$H451:$Y451),1,workdata!Y451/MAX(workdata!$H451:$Y451)),0)*$H451</f>
        <v>1</v>
      </c>
    </row>
    <row r="452" spans="1:30" x14ac:dyDescent="0.25">
      <c r="A452" s="1">
        <f>workdata!A452</f>
        <v>45492.625</v>
      </c>
      <c r="B452">
        <f t="shared" si="37"/>
        <v>2024</v>
      </c>
      <c r="C452">
        <f t="shared" si="38"/>
        <v>7</v>
      </c>
      <c r="D452">
        <f t="shared" si="36"/>
        <v>19</v>
      </c>
      <c r="E452">
        <v>1000</v>
      </c>
      <c r="F452">
        <v>49890</v>
      </c>
      <c r="G452">
        <f>workdata!B452</f>
        <v>40047</v>
      </c>
      <c r="H452">
        <f t="shared" si="39"/>
        <v>1</v>
      </c>
      <c r="I452" s="217">
        <f>IFERROR(workdata!B452*1000*AUX!H452/(AUX!K452*50000),0)</f>
        <v>0.86918115048703837</v>
      </c>
      <c r="J452" s="218">
        <f t="shared" si="40"/>
        <v>1</v>
      </c>
      <c r="K452" s="222">
        <f>AVERAGE(workdata!C452:F452)</f>
        <v>921.48800000000006</v>
      </c>
      <c r="L452" s="3">
        <f t="shared" si="41"/>
        <v>800.94</v>
      </c>
      <c r="M452" s="217">
        <f>IFERROR(IF(workdata!H452&gt;=0.75*MAX(workdata!$H452:$Y452),1,workdata!H452/MAX(workdata!$H452:$Y452)),0)*$H452</f>
        <v>1</v>
      </c>
      <c r="N452" s="217">
        <f>IFERROR(IF(workdata!I452&gt;=0.75*MAX(workdata!$H452:$Y452),1,workdata!I452/MAX(workdata!$H452:$Y452)),0)*$H452</f>
        <v>1</v>
      </c>
      <c r="O452" s="217">
        <f>IFERROR(IF(workdata!J452&gt;=0.75*MAX(workdata!$H452:$Y452),1,workdata!J452/MAX(workdata!$H452:$Y452)),0)*$H452</f>
        <v>1</v>
      </c>
      <c r="P452" s="217">
        <f>IFERROR(IF(workdata!K452&gt;=0.75*MAX(workdata!$H452:$Y452),1,workdata!K452/MAX(workdata!$H452:$Y452)),0)*$H452</f>
        <v>1</v>
      </c>
      <c r="Q452" s="217">
        <f>IFERROR(IF(workdata!L452&gt;=0.75*MAX(workdata!$H452:$Y452),1,workdata!L452/MAX(workdata!$H452:$Y452)),0)*$H452</f>
        <v>1</v>
      </c>
      <c r="R452" s="217">
        <f>IFERROR(IF(workdata!M452&gt;=0.75*MAX(workdata!$H452:$Y452),1,workdata!M452/MAX(workdata!$H452:$Y452)),0)*$H452</f>
        <v>1</v>
      </c>
      <c r="S452" s="217">
        <f>IFERROR(IF(workdata!N452&gt;=0.75*MAX(workdata!$H452:$Y452),1,workdata!N452/MAX(workdata!$H452:$Y452)),0)*$H452</f>
        <v>1</v>
      </c>
      <c r="T452" s="217">
        <f>IFERROR(IF(workdata!O452&gt;=0.75*MAX(workdata!$H452:$Y452),1,workdata!O452/MAX(workdata!$H452:$Y452)),0)*$H452</f>
        <v>1</v>
      </c>
      <c r="U452" s="217">
        <f>IFERROR(IF(workdata!P452&gt;=0.75*MAX(workdata!$H452:$Y452),1,workdata!P452/MAX(workdata!$H452:$Y452)),0)*$H452</f>
        <v>1</v>
      </c>
      <c r="V452" s="217">
        <f>IFERROR(IF(workdata!Q452&gt;=0.75*MAX(workdata!$H452:$Y452),1,workdata!Q452/MAX(workdata!$H452:$Y452)),0)*$H452</f>
        <v>1</v>
      </c>
      <c r="W452" s="217">
        <f>IFERROR(IF(workdata!R452&gt;=0.75*MAX(workdata!$H452:$Y452),1,workdata!R452/MAX(workdata!$H452:$Y452)),0)*$H452</f>
        <v>1</v>
      </c>
      <c r="X452" s="217">
        <f>IFERROR(IF(workdata!S452&gt;=0.75*MAX(workdata!$H452:$Y452),1,workdata!S452/MAX(workdata!$H452:$Y452)),0)*$H452</f>
        <v>1</v>
      </c>
      <c r="Y452" s="217">
        <f>IFERROR(IF(workdata!T452&gt;=0.75*MAX(workdata!$H452:$Y452),1,workdata!T452/MAX(workdata!$H452:$Y452)),0)*$H452</f>
        <v>1</v>
      </c>
      <c r="Z452" s="217">
        <f>IFERROR(IF(workdata!U452&gt;=0.75*MAX(workdata!$H452:$Y452),1,workdata!U452/MAX(workdata!$H452:$Y452)),0)*$H452</f>
        <v>1</v>
      </c>
      <c r="AA452" s="217">
        <f>IFERROR(IF(workdata!V452&gt;=0.75*MAX(workdata!$H452:$Y452),1,workdata!V452/MAX(workdata!$H452:$Y452)),0)*$H452</f>
        <v>1</v>
      </c>
      <c r="AB452" s="217">
        <f>IFERROR(IF(workdata!W452&gt;=0.75*MAX(workdata!$H452:$Y452),1,workdata!W452/MAX(workdata!$H452:$Y452)),0)*$H452</f>
        <v>1</v>
      </c>
      <c r="AC452" s="217">
        <f>IFERROR(IF(workdata!X452&gt;=0.75*MAX(workdata!$H452:$Y452),1,workdata!X452/MAX(workdata!$H452:$Y452)),0)*$H452</f>
        <v>1</v>
      </c>
      <c r="AD452" s="217">
        <f>IFERROR(IF(workdata!Y452&gt;=0.75*MAX(workdata!$H452:$Y452),1,workdata!Y452/MAX(workdata!$H452:$Y452)),0)*$H452</f>
        <v>1</v>
      </c>
    </row>
    <row r="453" spans="1:30" x14ac:dyDescent="0.25">
      <c r="A453" s="1">
        <f>workdata!A453</f>
        <v>45492.666666666664</v>
      </c>
      <c r="B453">
        <f t="shared" si="37"/>
        <v>2024</v>
      </c>
      <c r="C453">
        <f t="shared" si="38"/>
        <v>7</v>
      </c>
      <c r="D453">
        <f t="shared" ref="D453:D516" si="42">DAY(A453)</f>
        <v>19</v>
      </c>
      <c r="E453">
        <v>1000</v>
      </c>
      <c r="F453">
        <v>49890</v>
      </c>
      <c r="G453">
        <f>workdata!B453</f>
        <v>38397</v>
      </c>
      <c r="H453">
        <f t="shared" si="39"/>
        <v>1</v>
      </c>
      <c r="I453" s="217">
        <f>IFERROR(workdata!B453*1000*AUX!H453/(AUX!K453*50000),0)</f>
        <v>0.83992860049087159</v>
      </c>
      <c r="J453" s="218">
        <f t="shared" si="40"/>
        <v>1</v>
      </c>
      <c r="K453" s="222">
        <f>AVERAGE(workdata!C453:F453)</f>
        <v>914.29200000000003</v>
      </c>
      <c r="L453" s="3">
        <f t="shared" si="41"/>
        <v>767.93999999999994</v>
      </c>
      <c r="M453" s="217">
        <f>IFERROR(IF(workdata!H453&gt;=0.75*MAX(workdata!$H453:$Y453),1,workdata!H453/MAX(workdata!$H453:$Y453)),0)*$H453</f>
        <v>1</v>
      </c>
      <c r="N453" s="217">
        <f>IFERROR(IF(workdata!I453&gt;=0.75*MAX(workdata!$H453:$Y453),1,workdata!I453/MAX(workdata!$H453:$Y453)),0)*$H453</f>
        <v>1</v>
      </c>
      <c r="O453" s="217">
        <f>IFERROR(IF(workdata!J453&gt;=0.75*MAX(workdata!$H453:$Y453),1,workdata!J453/MAX(workdata!$H453:$Y453)),0)*$H453</f>
        <v>1</v>
      </c>
      <c r="P453" s="217">
        <f>IFERROR(IF(workdata!K453&gt;=0.75*MAX(workdata!$H453:$Y453),1,workdata!K453/MAX(workdata!$H453:$Y453)),0)*$H453</f>
        <v>1</v>
      </c>
      <c r="Q453" s="217">
        <f>IFERROR(IF(workdata!L453&gt;=0.75*MAX(workdata!$H453:$Y453),1,workdata!L453/MAX(workdata!$H453:$Y453)),0)*$H453</f>
        <v>1</v>
      </c>
      <c r="R453" s="217">
        <f>IFERROR(IF(workdata!M453&gt;=0.75*MAX(workdata!$H453:$Y453),1,workdata!M453/MAX(workdata!$H453:$Y453)),0)*$H453</f>
        <v>1</v>
      </c>
      <c r="S453" s="217">
        <f>IFERROR(IF(workdata!N453&gt;=0.75*MAX(workdata!$H453:$Y453),1,workdata!N453/MAX(workdata!$H453:$Y453)),0)*$H453</f>
        <v>1</v>
      </c>
      <c r="T453" s="217">
        <f>IFERROR(IF(workdata!O453&gt;=0.75*MAX(workdata!$H453:$Y453),1,workdata!O453/MAX(workdata!$H453:$Y453)),0)*$H453</f>
        <v>1</v>
      </c>
      <c r="U453" s="217">
        <f>IFERROR(IF(workdata!P453&gt;=0.75*MAX(workdata!$H453:$Y453),1,workdata!P453/MAX(workdata!$H453:$Y453)),0)*$H453</f>
        <v>1</v>
      </c>
      <c r="V453" s="217">
        <f>IFERROR(IF(workdata!Q453&gt;=0.75*MAX(workdata!$H453:$Y453),1,workdata!Q453/MAX(workdata!$H453:$Y453)),0)*$H453</f>
        <v>1</v>
      </c>
      <c r="W453" s="217">
        <f>IFERROR(IF(workdata!R453&gt;=0.75*MAX(workdata!$H453:$Y453),1,workdata!R453/MAX(workdata!$H453:$Y453)),0)*$H453</f>
        <v>1</v>
      </c>
      <c r="X453" s="217">
        <f>IFERROR(IF(workdata!S453&gt;=0.75*MAX(workdata!$H453:$Y453),1,workdata!S453/MAX(workdata!$H453:$Y453)),0)*$H453</f>
        <v>1</v>
      </c>
      <c r="Y453" s="217">
        <f>IFERROR(IF(workdata!T453&gt;=0.75*MAX(workdata!$H453:$Y453),1,workdata!T453/MAX(workdata!$H453:$Y453)),0)*$H453</f>
        <v>1</v>
      </c>
      <c r="Z453" s="217">
        <f>IFERROR(IF(workdata!U453&gt;=0.75*MAX(workdata!$H453:$Y453),1,workdata!U453/MAX(workdata!$H453:$Y453)),0)*$H453</f>
        <v>1</v>
      </c>
      <c r="AA453" s="217">
        <f>IFERROR(IF(workdata!V453&gt;=0.75*MAX(workdata!$H453:$Y453),1,workdata!V453/MAX(workdata!$H453:$Y453)),0)*$H453</f>
        <v>1</v>
      </c>
      <c r="AB453" s="217">
        <f>IFERROR(IF(workdata!W453&gt;=0.75*MAX(workdata!$H453:$Y453),1,workdata!W453/MAX(workdata!$H453:$Y453)),0)*$H453</f>
        <v>1</v>
      </c>
      <c r="AC453" s="217">
        <f>IFERROR(IF(workdata!X453&gt;=0.75*MAX(workdata!$H453:$Y453),1,workdata!X453/MAX(workdata!$H453:$Y453)),0)*$H453</f>
        <v>1</v>
      </c>
      <c r="AD453" s="217">
        <f>IFERROR(IF(workdata!Y453&gt;=0.75*MAX(workdata!$H453:$Y453),1,workdata!Y453/MAX(workdata!$H453:$Y453)),0)*$H453</f>
        <v>1</v>
      </c>
    </row>
    <row r="454" spans="1:30" x14ac:dyDescent="0.25">
      <c r="A454" s="1">
        <f>workdata!A454</f>
        <v>45492.708333333336</v>
      </c>
      <c r="B454">
        <f t="shared" ref="B454:B517" si="43">YEAR(A454)</f>
        <v>2024</v>
      </c>
      <c r="C454">
        <f t="shared" ref="C454:C517" si="44">MONTH(A454)</f>
        <v>7</v>
      </c>
      <c r="D454">
        <f t="shared" si="42"/>
        <v>19</v>
      </c>
      <c r="E454">
        <v>1000</v>
      </c>
      <c r="F454">
        <v>49890</v>
      </c>
      <c r="G454">
        <f>workdata!B454</f>
        <v>36518</v>
      </c>
      <c r="H454">
        <f t="shared" ref="H454:H517" si="45">IF(K454&gt;=100,1,0)</f>
        <v>1</v>
      </c>
      <c r="I454" s="217">
        <f>IFERROR(workdata!B454*1000*AUX!H454/(AUX!K454*50000),0)</f>
        <v>0.82402461152428363</v>
      </c>
      <c r="J454" s="218">
        <f t="shared" ref="J454:J517" si="46">AVERAGE(M454:AD454)</f>
        <v>1</v>
      </c>
      <c r="K454" s="222">
        <f>AVERAGE(workdata!C454:F454)</f>
        <v>886.33275000000003</v>
      </c>
      <c r="L454" s="3">
        <f t="shared" ref="L454:L517" si="47">I454*K454</f>
        <v>730.36</v>
      </c>
      <c r="M454" s="217">
        <f>IFERROR(IF(workdata!H454&gt;=0.75*MAX(workdata!$H454:$Y454),1,workdata!H454/MAX(workdata!$H454:$Y454)),0)*$H454</f>
        <v>1</v>
      </c>
      <c r="N454" s="217">
        <f>IFERROR(IF(workdata!I454&gt;=0.75*MAX(workdata!$H454:$Y454),1,workdata!I454/MAX(workdata!$H454:$Y454)),0)*$H454</f>
        <v>1</v>
      </c>
      <c r="O454" s="217">
        <f>IFERROR(IF(workdata!J454&gt;=0.75*MAX(workdata!$H454:$Y454),1,workdata!J454/MAX(workdata!$H454:$Y454)),0)*$H454</f>
        <v>1</v>
      </c>
      <c r="P454" s="217">
        <f>IFERROR(IF(workdata!K454&gt;=0.75*MAX(workdata!$H454:$Y454),1,workdata!K454/MAX(workdata!$H454:$Y454)),0)*$H454</f>
        <v>1</v>
      </c>
      <c r="Q454" s="217">
        <f>IFERROR(IF(workdata!L454&gt;=0.75*MAX(workdata!$H454:$Y454),1,workdata!L454/MAX(workdata!$H454:$Y454)),0)*$H454</f>
        <v>1</v>
      </c>
      <c r="R454" s="217">
        <f>IFERROR(IF(workdata!M454&gt;=0.75*MAX(workdata!$H454:$Y454),1,workdata!M454/MAX(workdata!$H454:$Y454)),0)*$H454</f>
        <v>1</v>
      </c>
      <c r="S454" s="217">
        <f>IFERROR(IF(workdata!N454&gt;=0.75*MAX(workdata!$H454:$Y454),1,workdata!N454/MAX(workdata!$H454:$Y454)),0)*$H454</f>
        <v>1</v>
      </c>
      <c r="T454" s="217">
        <f>IFERROR(IF(workdata!O454&gt;=0.75*MAX(workdata!$H454:$Y454),1,workdata!O454/MAX(workdata!$H454:$Y454)),0)*$H454</f>
        <v>1</v>
      </c>
      <c r="U454" s="217">
        <f>IFERROR(IF(workdata!P454&gt;=0.75*MAX(workdata!$H454:$Y454),1,workdata!P454/MAX(workdata!$H454:$Y454)),0)*$H454</f>
        <v>1</v>
      </c>
      <c r="V454" s="217">
        <f>IFERROR(IF(workdata!Q454&gt;=0.75*MAX(workdata!$H454:$Y454),1,workdata!Q454/MAX(workdata!$H454:$Y454)),0)*$H454</f>
        <v>1</v>
      </c>
      <c r="W454" s="217">
        <f>IFERROR(IF(workdata!R454&gt;=0.75*MAX(workdata!$H454:$Y454),1,workdata!R454/MAX(workdata!$H454:$Y454)),0)*$H454</f>
        <v>1</v>
      </c>
      <c r="X454" s="217">
        <f>IFERROR(IF(workdata!S454&gt;=0.75*MAX(workdata!$H454:$Y454),1,workdata!S454/MAX(workdata!$H454:$Y454)),0)*$H454</f>
        <v>1</v>
      </c>
      <c r="Y454" s="217">
        <f>IFERROR(IF(workdata!T454&gt;=0.75*MAX(workdata!$H454:$Y454),1,workdata!T454/MAX(workdata!$H454:$Y454)),0)*$H454</f>
        <v>1</v>
      </c>
      <c r="Z454" s="217">
        <f>IFERROR(IF(workdata!U454&gt;=0.75*MAX(workdata!$H454:$Y454),1,workdata!U454/MAX(workdata!$H454:$Y454)),0)*$H454</f>
        <v>1</v>
      </c>
      <c r="AA454" s="217">
        <f>IFERROR(IF(workdata!V454&gt;=0.75*MAX(workdata!$H454:$Y454),1,workdata!V454/MAX(workdata!$H454:$Y454)),0)*$H454</f>
        <v>1</v>
      </c>
      <c r="AB454" s="217">
        <f>IFERROR(IF(workdata!W454&gt;=0.75*MAX(workdata!$H454:$Y454),1,workdata!W454/MAX(workdata!$H454:$Y454)),0)*$H454</f>
        <v>1</v>
      </c>
      <c r="AC454" s="217">
        <f>IFERROR(IF(workdata!X454&gt;=0.75*MAX(workdata!$H454:$Y454),1,workdata!X454/MAX(workdata!$H454:$Y454)),0)*$H454</f>
        <v>1</v>
      </c>
      <c r="AD454" s="217">
        <f>IFERROR(IF(workdata!Y454&gt;=0.75*MAX(workdata!$H454:$Y454),1,workdata!Y454/MAX(workdata!$H454:$Y454)),0)*$H454</f>
        <v>1</v>
      </c>
    </row>
    <row r="455" spans="1:30" x14ac:dyDescent="0.25">
      <c r="A455" s="1">
        <f>workdata!A455</f>
        <v>45492.75</v>
      </c>
      <c r="B455">
        <f t="shared" si="43"/>
        <v>2024</v>
      </c>
      <c r="C455">
        <f t="shared" si="44"/>
        <v>7</v>
      </c>
      <c r="D455">
        <f t="shared" si="42"/>
        <v>19</v>
      </c>
      <c r="E455">
        <v>1000</v>
      </c>
      <c r="F455">
        <v>49890</v>
      </c>
      <c r="G455">
        <f>workdata!B455</f>
        <v>33541</v>
      </c>
      <c r="H455">
        <f t="shared" si="45"/>
        <v>1</v>
      </c>
      <c r="I455" s="217">
        <f>IFERROR(workdata!B455*1000*AUX!H455/(AUX!K455*50000),0)</f>
        <v>0.83722416295680591</v>
      </c>
      <c r="J455" s="218">
        <f t="shared" si="46"/>
        <v>1</v>
      </c>
      <c r="K455" s="222">
        <f>AVERAGE(workdata!C455:F455)</f>
        <v>801.24299999999994</v>
      </c>
      <c r="L455" s="3">
        <f t="shared" si="47"/>
        <v>670.81999999999994</v>
      </c>
      <c r="M455" s="217">
        <f>IFERROR(IF(workdata!H455&gt;=0.75*MAX(workdata!$H455:$Y455),1,workdata!H455/MAX(workdata!$H455:$Y455)),0)*$H455</f>
        <v>1</v>
      </c>
      <c r="N455" s="217">
        <f>IFERROR(IF(workdata!I455&gt;=0.75*MAX(workdata!$H455:$Y455),1,workdata!I455/MAX(workdata!$H455:$Y455)),0)*$H455</f>
        <v>1</v>
      </c>
      <c r="O455" s="217">
        <f>IFERROR(IF(workdata!J455&gt;=0.75*MAX(workdata!$H455:$Y455),1,workdata!J455/MAX(workdata!$H455:$Y455)),0)*$H455</f>
        <v>1</v>
      </c>
      <c r="P455" s="217">
        <f>IFERROR(IF(workdata!K455&gt;=0.75*MAX(workdata!$H455:$Y455),1,workdata!K455/MAX(workdata!$H455:$Y455)),0)*$H455</f>
        <v>1</v>
      </c>
      <c r="Q455" s="217">
        <f>IFERROR(IF(workdata!L455&gt;=0.75*MAX(workdata!$H455:$Y455),1,workdata!L455/MAX(workdata!$H455:$Y455)),0)*$H455</f>
        <v>1</v>
      </c>
      <c r="R455" s="217">
        <f>IFERROR(IF(workdata!M455&gt;=0.75*MAX(workdata!$H455:$Y455),1,workdata!M455/MAX(workdata!$H455:$Y455)),0)*$H455</f>
        <v>1</v>
      </c>
      <c r="S455" s="217">
        <f>IFERROR(IF(workdata!N455&gt;=0.75*MAX(workdata!$H455:$Y455),1,workdata!N455/MAX(workdata!$H455:$Y455)),0)*$H455</f>
        <v>1</v>
      </c>
      <c r="T455" s="217">
        <f>IFERROR(IF(workdata!O455&gt;=0.75*MAX(workdata!$H455:$Y455),1,workdata!O455/MAX(workdata!$H455:$Y455)),0)*$H455</f>
        <v>1</v>
      </c>
      <c r="U455" s="217">
        <f>IFERROR(IF(workdata!P455&gt;=0.75*MAX(workdata!$H455:$Y455),1,workdata!P455/MAX(workdata!$H455:$Y455)),0)*$H455</f>
        <v>1</v>
      </c>
      <c r="V455" s="217">
        <f>IFERROR(IF(workdata!Q455&gt;=0.75*MAX(workdata!$H455:$Y455),1,workdata!Q455/MAX(workdata!$H455:$Y455)),0)*$H455</f>
        <v>1</v>
      </c>
      <c r="W455" s="217">
        <f>IFERROR(IF(workdata!R455&gt;=0.75*MAX(workdata!$H455:$Y455),1,workdata!R455/MAX(workdata!$H455:$Y455)),0)*$H455</f>
        <v>1</v>
      </c>
      <c r="X455" s="217">
        <f>IFERROR(IF(workdata!S455&gt;=0.75*MAX(workdata!$H455:$Y455),1,workdata!S455/MAX(workdata!$H455:$Y455)),0)*$H455</f>
        <v>1</v>
      </c>
      <c r="Y455" s="217">
        <f>IFERROR(IF(workdata!T455&gt;=0.75*MAX(workdata!$H455:$Y455),1,workdata!T455/MAX(workdata!$H455:$Y455)),0)*$H455</f>
        <v>1</v>
      </c>
      <c r="Z455" s="217">
        <f>IFERROR(IF(workdata!U455&gt;=0.75*MAX(workdata!$H455:$Y455),1,workdata!U455/MAX(workdata!$H455:$Y455)),0)*$H455</f>
        <v>1</v>
      </c>
      <c r="AA455" s="217">
        <f>IFERROR(IF(workdata!V455&gt;=0.75*MAX(workdata!$H455:$Y455),1,workdata!V455/MAX(workdata!$H455:$Y455)),0)*$H455</f>
        <v>1</v>
      </c>
      <c r="AB455" s="217">
        <f>IFERROR(IF(workdata!W455&gt;=0.75*MAX(workdata!$H455:$Y455),1,workdata!W455/MAX(workdata!$H455:$Y455)),0)*$H455</f>
        <v>1</v>
      </c>
      <c r="AC455" s="217">
        <f>IFERROR(IF(workdata!X455&gt;=0.75*MAX(workdata!$H455:$Y455),1,workdata!X455/MAX(workdata!$H455:$Y455)),0)*$H455</f>
        <v>1</v>
      </c>
      <c r="AD455" s="217">
        <f>IFERROR(IF(workdata!Y455&gt;=0.75*MAX(workdata!$H455:$Y455),1,workdata!Y455/MAX(workdata!$H455:$Y455)),0)*$H455</f>
        <v>1</v>
      </c>
    </row>
    <row r="456" spans="1:30" x14ac:dyDescent="0.25">
      <c r="A456" s="1">
        <f>workdata!A456</f>
        <v>45492.791666666664</v>
      </c>
      <c r="B456">
        <f t="shared" si="43"/>
        <v>2024</v>
      </c>
      <c r="C456">
        <f t="shared" si="44"/>
        <v>7</v>
      </c>
      <c r="D456">
        <f t="shared" si="42"/>
        <v>19</v>
      </c>
      <c r="E456">
        <v>1000</v>
      </c>
      <c r="F456">
        <v>49890</v>
      </c>
      <c r="G456">
        <f>workdata!B456</f>
        <v>25328</v>
      </c>
      <c r="H456">
        <f t="shared" si="45"/>
        <v>1</v>
      </c>
      <c r="I456" s="217">
        <f>IFERROR(workdata!B456*1000*AUX!H456/(AUX!K456*50000),0)</f>
        <v>0.84146004680222841</v>
      </c>
      <c r="J456" s="218">
        <f t="shared" si="46"/>
        <v>1</v>
      </c>
      <c r="K456" s="222">
        <f>AVERAGE(workdata!C456:F456)</f>
        <v>602.00125000000003</v>
      </c>
      <c r="L456" s="3">
        <f t="shared" si="47"/>
        <v>506.56</v>
      </c>
      <c r="M456" s="217">
        <f>IFERROR(IF(workdata!H456&gt;=0.75*MAX(workdata!$H456:$Y456),1,workdata!H456/MAX(workdata!$H456:$Y456)),0)*$H456</f>
        <v>1</v>
      </c>
      <c r="N456" s="217">
        <f>IFERROR(IF(workdata!I456&gt;=0.75*MAX(workdata!$H456:$Y456),1,workdata!I456/MAX(workdata!$H456:$Y456)),0)*$H456</f>
        <v>1</v>
      </c>
      <c r="O456" s="217">
        <f>IFERROR(IF(workdata!J456&gt;=0.75*MAX(workdata!$H456:$Y456),1,workdata!J456/MAX(workdata!$H456:$Y456)),0)*$H456</f>
        <v>1</v>
      </c>
      <c r="P456" s="217">
        <f>IFERROR(IF(workdata!K456&gt;=0.75*MAX(workdata!$H456:$Y456),1,workdata!K456/MAX(workdata!$H456:$Y456)),0)*$H456</f>
        <v>1</v>
      </c>
      <c r="Q456" s="217">
        <f>IFERROR(IF(workdata!L456&gt;=0.75*MAX(workdata!$H456:$Y456),1,workdata!L456/MAX(workdata!$H456:$Y456)),0)*$H456</f>
        <v>1</v>
      </c>
      <c r="R456" s="217">
        <f>IFERROR(IF(workdata!M456&gt;=0.75*MAX(workdata!$H456:$Y456),1,workdata!M456/MAX(workdata!$H456:$Y456)),0)*$H456</f>
        <v>1</v>
      </c>
      <c r="S456" s="217">
        <f>IFERROR(IF(workdata!N456&gt;=0.75*MAX(workdata!$H456:$Y456),1,workdata!N456/MAX(workdata!$H456:$Y456)),0)*$H456</f>
        <v>1</v>
      </c>
      <c r="T456" s="217">
        <f>IFERROR(IF(workdata!O456&gt;=0.75*MAX(workdata!$H456:$Y456),1,workdata!O456/MAX(workdata!$H456:$Y456)),0)*$H456</f>
        <v>1</v>
      </c>
      <c r="U456" s="217">
        <f>IFERROR(IF(workdata!P456&gt;=0.75*MAX(workdata!$H456:$Y456),1,workdata!P456/MAX(workdata!$H456:$Y456)),0)*$H456</f>
        <v>1</v>
      </c>
      <c r="V456" s="217">
        <f>IFERROR(IF(workdata!Q456&gt;=0.75*MAX(workdata!$H456:$Y456),1,workdata!Q456/MAX(workdata!$H456:$Y456)),0)*$H456</f>
        <v>1</v>
      </c>
      <c r="W456" s="217">
        <f>IFERROR(IF(workdata!R456&gt;=0.75*MAX(workdata!$H456:$Y456),1,workdata!R456/MAX(workdata!$H456:$Y456)),0)*$H456</f>
        <v>1</v>
      </c>
      <c r="X456" s="217">
        <f>IFERROR(IF(workdata!S456&gt;=0.75*MAX(workdata!$H456:$Y456),1,workdata!S456/MAX(workdata!$H456:$Y456)),0)*$H456</f>
        <v>1</v>
      </c>
      <c r="Y456" s="217">
        <f>IFERROR(IF(workdata!T456&gt;=0.75*MAX(workdata!$H456:$Y456),1,workdata!T456/MAX(workdata!$H456:$Y456)),0)*$H456</f>
        <v>1</v>
      </c>
      <c r="Z456" s="217">
        <f>IFERROR(IF(workdata!U456&gt;=0.75*MAX(workdata!$H456:$Y456),1,workdata!U456/MAX(workdata!$H456:$Y456)),0)*$H456</f>
        <v>1</v>
      </c>
      <c r="AA456" s="217">
        <f>IFERROR(IF(workdata!V456&gt;=0.75*MAX(workdata!$H456:$Y456),1,workdata!V456/MAX(workdata!$H456:$Y456)),0)*$H456</f>
        <v>1</v>
      </c>
      <c r="AB456" s="217">
        <f>IFERROR(IF(workdata!W456&gt;=0.75*MAX(workdata!$H456:$Y456),1,workdata!W456/MAX(workdata!$H456:$Y456)),0)*$H456</f>
        <v>1</v>
      </c>
      <c r="AC456" s="217">
        <f>IFERROR(IF(workdata!X456&gt;=0.75*MAX(workdata!$H456:$Y456),1,workdata!X456/MAX(workdata!$H456:$Y456)),0)*$H456</f>
        <v>1</v>
      </c>
      <c r="AD456" s="217">
        <f>IFERROR(IF(workdata!Y456&gt;=0.75*MAX(workdata!$H456:$Y456),1,workdata!Y456/MAX(workdata!$H456:$Y456)),0)*$H456</f>
        <v>1</v>
      </c>
    </row>
    <row r="457" spans="1:30" x14ac:dyDescent="0.25">
      <c r="A457" s="1">
        <f>workdata!A457</f>
        <v>45492.833333333336</v>
      </c>
      <c r="B457">
        <f t="shared" si="43"/>
        <v>2024</v>
      </c>
      <c r="C457">
        <f t="shared" si="44"/>
        <v>7</v>
      </c>
      <c r="D457">
        <f t="shared" si="42"/>
        <v>19</v>
      </c>
      <c r="E457">
        <v>1000</v>
      </c>
      <c r="F457">
        <v>49890</v>
      </c>
      <c r="G457">
        <f>workdata!B457</f>
        <v>9424</v>
      </c>
      <c r="H457">
        <f t="shared" si="45"/>
        <v>1</v>
      </c>
      <c r="I457" s="217">
        <f>IFERROR(workdata!B457*1000*AUX!H457/(AUX!K457*50000),0)</f>
        <v>0.80458813309342536</v>
      </c>
      <c r="J457" s="218">
        <f t="shared" si="46"/>
        <v>1</v>
      </c>
      <c r="K457" s="222">
        <f>AVERAGE(workdata!C457:F457)</f>
        <v>234.25649999999999</v>
      </c>
      <c r="L457" s="3">
        <f t="shared" si="47"/>
        <v>188.48</v>
      </c>
      <c r="M457" s="217">
        <f>IFERROR(IF(workdata!H457&gt;=0.75*MAX(workdata!$H457:$Y457),1,workdata!H457/MAX(workdata!$H457:$Y457)),0)*$H457</f>
        <v>1</v>
      </c>
      <c r="N457" s="217">
        <f>IFERROR(IF(workdata!I457&gt;=0.75*MAX(workdata!$H457:$Y457),1,workdata!I457/MAX(workdata!$H457:$Y457)),0)*$H457</f>
        <v>1</v>
      </c>
      <c r="O457" s="217">
        <f>IFERROR(IF(workdata!J457&gt;=0.75*MAX(workdata!$H457:$Y457),1,workdata!J457/MAX(workdata!$H457:$Y457)),0)*$H457</f>
        <v>1</v>
      </c>
      <c r="P457" s="217">
        <f>IFERROR(IF(workdata!K457&gt;=0.75*MAX(workdata!$H457:$Y457),1,workdata!K457/MAX(workdata!$H457:$Y457)),0)*$H457</f>
        <v>1</v>
      </c>
      <c r="Q457" s="217">
        <f>IFERROR(IF(workdata!L457&gt;=0.75*MAX(workdata!$H457:$Y457),1,workdata!L457/MAX(workdata!$H457:$Y457)),0)*$H457</f>
        <v>1</v>
      </c>
      <c r="R457" s="217">
        <f>IFERROR(IF(workdata!M457&gt;=0.75*MAX(workdata!$H457:$Y457),1,workdata!M457/MAX(workdata!$H457:$Y457)),0)*$H457</f>
        <v>1</v>
      </c>
      <c r="S457" s="217">
        <f>IFERROR(IF(workdata!N457&gt;=0.75*MAX(workdata!$H457:$Y457),1,workdata!N457/MAX(workdata!$H457:$Y457)),0)*$H457</f>
        <v>1</v>
      </c>
      <c r="T457" s="217">
        <f>IFERROR(IF(workdata!O457&gt;=0.75*MAX(workdata!$H457:$Y457),1,workdata!O457/MAX(workdata!$H457:$Y457)),0)*$H457</f>
        <v>1</v>
      </c>
      <c r="U457" s="217">
        <f>IFERROR(IF(workdata!P457&gt;=0.75*MAX(workdata!$H457:$Y457),1,workdata!P457/MAX(workdata!$H457:$Y457)),0)*$H457</f>
        <v>1</v>
      </c>
      <c r="V457" s="217">
        <f>IFERROR(IF(workdata!Q457&gt;=0.75*MAX(workdata!$H457:$Y457),1,workdata!Q457/MAX(workdata!$H457:$Y457)),0)*$H457</f>
        <v>1</v>
      </c>
      <c r="W457" s="217">
        <f>IFERROR(IF(workdata!R457&gt;=0.75*MAX(workdata!$H457:$Y457),1,workdata!R457/MAX(workdata!$H457:$Y457)),0)*$H457</f>
        <v>1</v>
      </c>
      <c r="X457" s="217">
        <f>IFERROR(IF(workdata!S457&gt;=0.75*MAX(workdata!$H457:$Y457),1,workdata!S457/MAX(workdata!$H457:$Y457)),0)*$H457</f>
        <v>1</v>
      </c>
      <c r="Y457" s="217">
        <f>IFERROR(IF(workdata!T457&gt;=0.75*MAX(workdata!$H457:$Y457),1,workdata!T457/MAX(workdata!$H457:$Y457)),0)*$H457</f>
        <v>1</v>
      </c>
      <c r="Z457" s="217">
        <f>IFERROR(IF(workdata!U457&gt;=0.75*MAX(workdata!$H457:$Y457),1,workdata!U457/MAX(workdata!$H457:$Y457)),0)*$H457</f>
        <v>1</v>
      </c>
      <c r="AA457" s="217">
        <f>IFERROR(IF(workdata!V457&gt;=0.75*MAX(workdata!$H457:$Y457),1,workdata!V457/MAX(workdata!$H457:$Y457)),0)*$H457</f>
        <v>1</v>
      </c>
      <c r="AB457" s="217">
        <f>IFERROR(IF(workdata!W457&gt;=0.75*MAX(workdata!$H457:$Y457),1,workdata!W457/MAX(workdata!$H457:$Y457)),0)*$H457</f>
        <v>1</v>
      </c>
      <c r="AC457" s="217">
        <f>IFERROR(IF(workdata!X457&gt;=0.75*MAX(workdata!$H457:$Y457),1,workdata!X457/MAX(workdata!$H457:$Y457)),0)*$H457</f>
        <v>1</v>
      </c>
      <c r="AD457" s="217">
        <f>IFERROR(IF(workdata!Y457&gt;=0.75*MAX(workdata!$H457:$Y457),1,workdata!Y457/MAX(workdata!$H457:$Y457)),0)*$H457</f>
        <v>1</v>
      </c>
    </row>
    <row r="458" spans="1:30" x14ac:dyDescent="0.25">
      <c r="A458" s="1">
        <f>workdata!A458</f>
        <v>45492.875</v>
      </c>
      <c r="B458">
        <f t="shared" si="43"/>
        <v>2024</v>
      </c>
      <c r="C458">
        <f t="shared" si="44"/>
        <v>7</v>
      </c>
      <c r="D458">
        <f t="shared" si="42"/>
        <v>19</v>
      </c>
      <c r="E458">
        <v>1000</v>
      </c>
      <c r="F458">
        <v>49890</v>
      </c>
      <c r="G458">
        <f>workdata!B458</f>
        <v>737</v>
      </c>
      <c r="H458">
        <f t="shared" si="45"/>
        <v>0</v>
      </c>
      <c r="I458" s="217">
        <f>IFERROR(workdata!B458*1000*AUX!H458/(AUX!K458*50000),0)</f>
        <v>0</v>
      </c>
      <c r="J458" s="218">
        <f t="shared" si="46"/>
        <v>0</v>
      </c>
      <c r="K458" s="222">
        <f>AVERAGE(workdata!C458:F458)</f>
        <v>18.730499999999999</v>
      </c>
      <c r="L458" s="3">
        <f t="shared" si="47"/>
        <v>0</v>
      </c>
      <c r="M458" s="217">
        <f>IFERROR(IF(workdata!H458&gt;=0.75*MAX(workdata!$H458:$Y458),1,workdata!H458/MAX(workdata!$H458:$Y458)),0)*$H458</f>
        <v>0</v>
      </c>
      <c r="N458" s="217">
        <f>IFERROR(IF(workdata!I458&gt;=0.75*MAX(workdata!$H458:$Y458),1,workdata!I458/MAX(workdata!$H458:$Y458)),0)*$H458</f>
        <v>0</v>
      </c>
      <c r="O458" s="217">
        <f>IFERROR(IF(workdata!J458&gt;=0.75*MAX(workdata!$H458:$Y458),1,workdata!J458/MAX(workdata!$H458:$Y458)),0)*$H458</f>
        <v>0</v>
      </c>
      <c r="P458" s="217">
        <f>IFERROR(IF(workdata!K458&gt;=0.75*MAX(workdata!$H458:$Y458),1,workdata!K458/MAX(workdata!$H458:$Y458)),0)*$H458</f>
        <v>0</v>
      </c>
      <c r="Q458" s="217">
        <f>IFERROR(IF(workdata!L458&gt;=0.75*MAX(workdata!$H458:$Y458),1,workdata!L458/MAX(workdata!$H458:$Y458)),0)*$H458</f>
        <v>0</v>
      </c>
      <c r="R458" s="217">
        <f>IFERROR(IF(workdata!M458&gt;=0.75*MAX(workdata!$H458:$Y458),1,workdata!M458/MAX(workdata!$H458:$Y458)),0)*$H458</f>
        <v>0</v>
      </c>
      <c r="S458" s="217">
        <f>IFERROR(IF(workdata!N458&gt;=0.75*MAX(workdata!$H458:$Y458),1,workdata!N458/MAX(workdata!$H458:$Y458)),0)*$H458</f>
        <v>0</v>
      </c>
      <c r="T458" s="217">
        <f>IFERROR(IF(workdata!O458&gt;=0.75*MAX(workdata!$H458:$Y458),1,workdata!O458/MAX(workdata!$H458:$Y458)),0)*$H458</f>
        <v>0</v>
      </c>
      <c r="U458" s="217">
        <f>IFERROR(IF(workdata!P458&gt;=0.75*MAX(workdata!$H458:$Y458),1,workdata!P458/MAX(workdata!$H458:$Y458)),0)*$H458</f>
        <v>0</v>
      </c>
      <c r="V458" s="217">
        <f>IFERROR(IF(workdata!Q458&gt;=0.75*MAX(workdata!$H458:$Y458),1,workdata!Q458/MAX(workdata!$H458:$Y458)),0)*$H458</f>
        <v>0</v>
      </c>
      <c r="W458" s="217">
        <f>IFERROR(IF(workdata!R458&gt;=0.75*MAX(workdata!$H458:$Y458),1,workdata!R458/MAX(workdata!$H458:$Y458)),0)*$H458</f>
        <v>0</v>
      </c>
      <c r="X458" s="217">
        <f>IFERROR(IF(workdata!S458&gt;=0.75*MAX(workdata!$H458:$Y458),1,workdata!S458/MAX(workdata!$H458:$Y458)),0)*$H458</f>
        <v>0</v>
      </c>
      <c r="Y458" s="217">
        <f>IFERROR(IF(workdata!T458&gt;=0.75*MAX(workdata!$H458:$Y458),1,workdata!T458/MAX(workdata!$H458:$Y458)),0)*$H458</f>
        <v>0</v>
      </c>
      <c r="Z458" s="217">
        <f>IFERROR(IF(workdata!U458&gt;=0.75*MAX(workdata!$H458:$Y458),1,workdata!U458/MAX(workdata!$H458:$Y458)),0)*$H458</f>
        <v>0</v>
      </c>
      <c r="AA458" s="217">
        <f>IFERROR(IF(workdata!V458&gt;=0.75*MAX(workdata!$H458:$Y458),1,workdata!V458/MAX(workdata!$H458:$Y458)),0)*$H458</f>
        <v>0</v>
      </c>
      <c r="AB458" s="217">
        <f>IFERROR(IF(workdata!W458&gt;=0.75*MAX(workdata!$H458:$Y458),1,workdata!W458/MAX(workdata!$H458:$Y458)),0)*$H458</f>
        <v>0</v>
      </c>
      <c r="AC458" s="217">
        <f>IFERROR(IF(workdata!X458&gt;=0.75*MAX(workdata!$H458:$Y458),1,workdata!X458/MAX(workdata!$H458:$Y458)),0)*$H458</f>
        <v>0</v>
      </c>
      <c r="AD458" s="217">
        <f>IFERROR(IF(workdata!Y458&gt;=0.75*MAX(workdata!$H458:$Y458),1,workdata!Y458/MAX(workdata!$H458:$Y458)),0)*$H458</f>
        <v>0</v>
      </c>
    </row>
    <row r="459" spans="1:30" x14ac:dyDescent="0.25">
      <c r="A459" s="1">
        <f>workdata!A459</f>
        <v>45492.916666666664</v>
      </c>
      <c r="B459">
        <f t="shared" si="43"/>
        <v>2024</v>
      </c>
      <c r="C459">
        <f t="shared" si="44"/>
        <v>7</v>
      </c>
      <c r="D459">
        <f t="shared" si="42"/>
        <v>19</v>
      </c>
      <c r="E459">
        <v>1000</v>
      </c>
      <c r="F459">
        <v>49890</v>
      </c>
      <c r="G459">
        <f>workdata!B459</f>
        <v>0</v>
      </c>
      <c r="H459">
        <f t="shared" si="45"/>
        <v>0</v>
      </c>
      <c r="I459" s="217">
        <f>IFERROR(workdata!B459*1000*AUX!H459/(AUX!K459*50000),0)</f>
        <v>0</v>
      </c>
      <c r="J459" s="218">
        <f t="shared" si="46"/>
        <v>0</v>
      </c>
      <c r="K459" s="222">
        <f>AVERAGE(workdata!C459:F459)</f>
        <v>0</v>
      </c>
      <c r="L459" s="3">
        <f t="shared" si="47"/>
        <v>0</v>
      </c>
      <c r="M459" s="217">
        <f>IFERROR(IF(workdata!H459&gt;=0.75*MAX(workdata!$H459:$Y459),1,workdata!H459/MAX(workdata!$H459:$Y459)),0)*$H459</f>
        <v>0</v>
      </c>
      <c r="N459" s="217">
        <f>IFERROR(IF(workdata!I459&gt;=0.75*MAX(workdata!$H459:$Y459),1,workdata!I459/MAX(workdata!$H459:$Y459)),0)*$H459</f>
        <v>0</v>
      </c>
      <c r="O459" s="217">
        <f>IFERROR(IF(workdata!J459&gt;=0.75*MAX(workdata!$H459:$Y459),1,workdata!J459/MAX(workdata!$H459:$Y459)),0)*$H459</f>
        <v>0</v>
      </c>
      <c r="P459" s="217">
        <f>IFERROR(IF(workdata!K459&gt;=0.75*MAX(workdata!$H459:$Y459),1,workdata!K459/MAX(workdata!$H459:$Y459)),0)*$H459</f>
        <v>0</v>
      </c>
      <c r="Q459" s="217">
        <f>IFERROR(IF(workdata!L459&gt;=0.75*MAX(workdata!$H459:$Y459),1,workdata!L459/MAX(workdata!$H459:$Y459)),0)*$H459</f>
        <v>0</v>
      </c>
      <c r="R459" s="217">
        <f>IFERROR(IF(workdata!M459&gt;=0.75*MAX(workdata!$H459:$Y459),1,workdata!M459/MAX(workdata!$H459:$Y459)),0)*$H459</f>
        <v>0</v>
      </c>
      <c r="S459" s="217">
        <f>IFERROR(IF(workdata!N459&gt;=0.75*MAX(workdata!$H459:$Y459),1,workdata!N459/MAX(workdata!$H459:$Y459)),0)*$H459</f>
        <v>0</v>
      </c>
      <c r="T459" s="217">
        <f>IFERROR(IF(workdata!O459&gt;=0.75*MAX(workdata!$H459:$Y459),1,workdata!O459/MAX(workdata!$H459:$Y459)),0)*$H459</f>
        <v>0</v>
      </c>
      <c r="U459" s="217">
        <f>IFERROR(IF(workdata!P459&gt;=0.75*MAX(workdata!$H459:$Y459),1,workdata!P459/MAX(workdata!$H459:$Y459)),0)*$H459</f>
        <v>0</v>
      </c>
      <c r="V459" s="217">
        <f>IFERROR(IF(workdata!Q459&gt;=0.75*MAX(workdata!$H459:$Y459),1,workdata!Q459/MAX(workdata!$H459:$Y459)),0)*$H459</f>
        <v>0</v>
      </c>
      <c r="W459" s="217">
        <f>IFERROR(IF(workdata!R459&gt;=0.75*MAX(workdata!$H459:$Y459),1,workdata!R459/MAX(workdata!$H459:$Y459)),0)*$H459</f>
        <v>0</v>
      </c>
      <c r="X459" s="217">
        <f>IFERROR(IF(workdata!S459&gt;=0.75*MAX(workdata!$H459:$Y459),1,workdata!S459/MAX(workdata!$H459:$Y459)),0)*$H459</f>
        <v>0</v>
      </c>
      <c r="Y459" s="217">
        <f>IFERROR(IF(workdata!T459&gt;=0.75*MAX(workdata!$H459:$Y459),1,workdata!T459/MAX(workdata!$H459:$Y459)),0)*$H459</f>
        <v>0</v>
      </c>
      <c r="Z459" s="217">
        <f>IFERROR(IF(workdata!U459&gt;=0.75*MAX(workdata!$H459:$Y459),1,workdata!U459/MAX(workdata!$H459:$Y459)),0)*$H459</f>
        <v>0</v>
      </c>
      <c r="AA459" s="217">
        <f>IFERROR(IF(workdata!V459&gt;=0.75*MAX(workdata!$H459:$Y459),1,workdata!V459/MAX(workdata!$H459:$Y459)),0)*$H459</f>
        <v>0</v>
      </c>
      <c r="AB459" s="217">
        <f>IFERROR(IF(workdata!W459&gt;=0.75*MAX(workdata!$H459:$Y459),1,workdata!W459/MAX(workdata!$H459:$Y459)),0)*$H459</f>
        <v>0</v>
      </c>
      <c r="AC459" s="217">
        <f>IFERROR(IF(workdata!X459&gt;=0.75*MAX(workdata!$H459:$Y459),1,workdata!X459/MAX(workdata!$H459:$Y459)),0)*$H459</f>
        <v>0</v>
      </c>
      <c r="AD459" s="217">
        <f>IFERROR(IF(workdata!Y459&gt;=0.75*MAX(workdata!$H459:$Y459),1,workdata!Y459/MAX(workdata!$H459:$Y459)),0)*$H459</f>
        <v>0</v>
      </c>
    </row>
    <row r="460" spans="1:30" x14ac:dyDescent="0.25">
      <c r="A460" s="1">
        <f>workdata!A460</f>
        <v>45492.958333333336</v>
      </c>
      <c r="B460">
        <f t="shared" si="43"/>
        <v>2024</v>
      </c>
      <c r="C460">
        <f t="shared" si="44"/>
        <v>7</v>
      </c>
      <c r="D460">
        <f t="shared" si="42"/>
        <v>19</v>
      </c>
      <c r="E460">
        <v>1000</v>
      </c>
      <c r="F460">
        <v>49890</v>
      </c>
      <c r="G460">
        <f>workdata!B460</f>
        <v>0</v>
      </c>
      <c r="H460">
        <f t="shared" si="45"/>
        <v>0</v>
      </c>
      <c r="I460" s="217">
        <f>IFERROR(workdata!B460*1000*AUX!H460/(AUX!K460*50000),0)</f>
        <v>0</v>
      </c>
      <c r="J460" s="218">
        <f t="shared" si="46"/>
        <v>0</v>
      </c>
      <c r="K460" s="222">
        <f>AVERAGE(workdata!C460:F460)</f>
        <v>0</v>
      </c>
      <c r="L460" s="3">
        <f t="shared" si="47"/>
        <v>0</v>
      </c>
      <c r="M460" s="217">
        <f>IFERROR(IF(workdata!H460&gt;=0.75*MAX(workdata!$H460:$Y460),1,workdata!H460/MAX(workdata!$H460:$Y460)),0)*$H460</f>
        <v>0</v>
      </c>
      <c r="N460" s="217">
        <f>IFERROR(IF(workdata!I460&gt;=0.75*MAX(workdata!$H460:$Y460),1,workdata!I460/MAX(workdata!$H460:$Y460)),0)*$H460</f>
        <v>0</v>
      </c>
      <c r="O460" s="217">
        <f>IFERROR(IF(workdata!J460&gt;=0.75*MAX(workdata!$H460:$Y460),1,workdata!J460/MAX(workdata!$H460:$Y460)),0)*$H460</f>
        <v>0</v>
      </c>
      <c r="P460" s="217">
        <f>IFERROR(IF(workdata!K460&gt;=0.75*MAX(workdata!$H460:$Y460),1,workdata!K460/MAX(workdata!$H460:$Y460)),0)*$H460</f>
        <v>0</v>
      </c>
      <c r="Q460" s="217">
        <f>IFERROR(IF(workdata!L460&gt;=0.75*MAX(workdata!$H460:$Y460),1,workdata!L460/MAX(workdata!$H460:$Y460)),0)*$H460</f>
        <v>0</v>
      </c>
      <c r="R460" s="217">
        <f>IFERROR(IF(workdata!M460&gt;=0.75*MAX(workdata!$H460:$Y460),1,workdata!M460/MAX(workdata!$H460:$Y460)),0)*$H460</f>
        <v>0</v>
      </c>
      <c r="S460" s="217">
        <f>IFERROR(IF(workdata!N460&gt;=0.75*MAX(workdata!$H460:$Y460),1,workdata!N460/MAX(workdata!$H460:$Y460)),0)*$H460</f>
        <v>0</v>
      </c>
      <c r="T460" s="217">
        <f>IFERROR(IF(workdata!O460&gt;=0.75*MAX(workdata!$H460:$Y460),1,workdata!O460/MAX(workdata!$H460:$Y460)),0)*$H460</f>
        <v>0</v>
      </c>
      <c r="U460" s="217">
        <f>IFERROR(IF(workdata!P460&gt;=0.75*MAX(workdata!$H460:$Y460),1,workdata!P460/MAX(workdata!$H460:$Y460)),0)*$H460</f>
        <v>0</v>
      </c>
      <c r="V460" s="217">
        <f>IFERROR(IF(workdata!Q460&gt;=0.75*MAX(workdata!$H460:$Y460),1,workdata!Q460/MAX(workdata!$H460:$Y460)),0)*$H460</f>
        <v>0</v>
      </c>
      <c r="W460" s="217">
        <f>IFERROR(IF(workdata!R460&gt;=0.75*MAX(workdata!$H460:$Y460),1,workdata!R460/MAX(workdata!$H460:$Y460)),0)*$H460</f>
        <v>0</v>
      </c>
      <c r="X460" s="217">
        <f>IFERROR(IF(workdata!S460&gt;=0.75*MAX(workdata!$H460:$Y460),1,workdata!S460/MAX(workdata!$H460:$Y460)),0)*$H460</f>
        <v>0</v>
      </c>
      <c r="Y460" s="217">
        <f>IFERROR(IF(workdata!T460&gt;=0.75*MAX(workdata!$H460:$Y460),1,workdata!T460/MAX(workdata!$H460:$Y460)),0)*$H460</f>
        <v>0</v>
      </c>
      <c r="Z460" s="217">
        <f>IFERROR(IF(workdata!U460&gt;=0.75*MAX(workdata!$H460:$Y460),1,workdata!U460/MAX(workdata!$H460:$Y460)),0)*$H460</f>
        <v>0</v>
      </c>
      <c r="AA460" s="217">
        <f>IFERROR(IF(workdata!V460&gt;=0.75*MAX(workdata!$H460:$Y460),1,workdata!V460/MAX(workdata!$H460:$Y460)),0)*$H460</f>
        <v>0</v>
      </c>
      <c r="AB460" s="217">
        <f>IFERROR(IF(workdata!W460&gt;=0.75*MAX(workdata!$H460:$Y460),1,workdata!W460/MAX(workdata!$H460:$Y460)),0)*$H460</f>
        <v>0</v>
      </c>
      <c r="AC460" s="217">
        <f>IFERROR(IF(workdata!X460&gt;=0.75*MAX(workdata!$H460:$Y460),1,workdata!X460/MAX(workdata!$H460:$Y460)),0)*$H460</f>
        <v>0</v>
      </c>
      <c r="AD460" s="217">
        <f>IFERROR(IF(workdata!Y460&gt;=0.75*MAX(workdata!$H460:$Y460),1,workdata!Y460/MAX(workdata!$H460:$Y460)),0)*$H460</f>
        <v>0</v>
      </c>
    </row>
    <row r="461" spans="1:30" x14ac:dyDescent="0.25">
      <c r="A461" s="1">
        <f>workdata!A461</f>
        <v>45493</v>
      </c>
      <c r="B461">
        <f t="shared" si="43"/>
        <v>2024</v>
      </c>
      <c r="C461">
        <f t="shared" si="44"/>
        <v>7</v>
      </c>
      <c r="D461">
        <f t="shared" si="42"/>
        <v>20</v>
      </c>
      <c r="E461">
        <v>1000</v>
      </c>
      <c r="F461">
        <v>49890</v>
      </c>
      <c r="G461">
        <f>workdata!B461</f>
        <v>0</v>
      </c>
      <c r="H461">
        <f t="shared" si="45"/>
        <v>0</v>
      </c>
      <c r="I461" s="217">
        <f>IFERROR(workdata!B461*1000*AUX!H461/(AUX!K461*50000),0)</f>
        <v>0</v>
      </c>
      <c r="J461" s="218">
        <f t="shared" si="46"/>
        <v>0</v>
      </c>
      <c r="K461" s="222">
        <f>AVERAGE(workdata!C461:F461)</f>
        <v>0</v>
      </c>
      <c r="L461" s="3">
        <f t="shared" si="47"/>
        <v>0</v>
      </c>
      <c r="M461" s="217">
        <f>IFERROR(IF(workdata!H461&gt;=0.75*MAX(workdata!$H461:$Y461),1,workdata!H461/MAX(workdata!$H461:$Y461)),0)*$H461</f>
        <v>0</v>
      </c>
      <c r="N461" s="217">
        <f>IFERROR(IF(workdata!I461&gt;=0.75*MAX(workdata!$H461:$Y461),1,workdata!I461/MAX(workdata!$H461:$Y461)),0)*$H461</f>
        <v>0</v>
      </c>
      <c r="O461" s="217">
        <f>IFERROR(IF(workdata!J461&gt;=0.75*MAX(workdata!$H461:$Y461),1,workdata!J461/MAX(workdata!$H461:$Y461)),0)*$H461</f>
        <v>0</v>
      </c>
      <c r="P461" s="217">
        <f>IFERROR(IF(workdata!K461&gt;=0.75*MAX(workdata!$H461:$Y461),1,workdata!K461/MAX(workdata!$H461:$Y461)),0)*$H461</f>
        <v>0</v>
      </c>
      <c r="Q461" s="217">
        <f>IFERROR(IF(workdata!L461&gt;=0.75*MAX(workdata!$H461:$Y461),1,workdata!L461/MAX(workdata!$H461:$Y461)),0)*$H461</f>
        <v>0</v>
      </c>
      <c r="R461" s="217">
        <f>IFERROR(IF(workdata!M461&gt;=0.75*MAX(workdata!$H461:$Y461),1,workdata!M461/MAX(workdata!$H461:$Y461)),0)*$H461</f>
        <v>0</v>
      </c>
      <c r="S461" s="217">
        <f>IFERROR(IF(workdata!N461&gt;=0.75*MAX(workdata!$H461:$Y461),1,workdata!N461/MAX(workdata!$H461:$Y461)),0)*$H461</f>
        <v>0</v>
      </c>
      <c r="T461" s="217">
        <f>IFERROR(IF(workdata!O461&gt;=0.75*MAX(workdata!$H461:$Y461),1,workdata!O461/MAX(workdata!$H461:$Y461)),0)*$H461</f>
        <v>0</v>
      </c>
      <c r="U461" s="217">
        <f>IFERROR(IF(workdata!P461&gt;=0.75*MAX(workdata!$H461:$Y461),1,workdata!P461/MAX(workdata!$H461:$Y461)),0)*$H461</f>
        <v>0</v>
      </c>
      <c r="V461" s="217">
        <f>IFERROR(IF(workdata!Q461&gt;=0.75*MAX(workdata!$H461:$Y461),1,workdata!Q461/MAX(workdata!$H461:$Y461)),0)*$H461</f>
        <v>0</v>
      </c>
      <c r="W461" s="217">
        <f>IFERROR(IF(workdata!R461&gt;=0.75*MAX(workdata!$H461:$Y461),1,workdata!R461/MAX(workdata!$H461:$Y461)),0)*$H461</f>
        <v>0</v>
      </c>
      <c r="X461" s="217">
        <f>IFERROR(IF(workdata!S461&gt;=0.75*MAX(workdata!$H461:$Y461),1,workdata!S461/MAX(workdata!$H461:$Y461)),0)*$H461</f>
        <v>0</v>
      </c>
      <c r="Y461" s="217">
        <f>IFERROR(IF(workdata!T461&gt;=0.75*MAX(workdata!$H461:$Y461),1,workdata!T461/MAX(workdata!$H461:$Y461)),0)*$H461</f>
        <v>0</v>
      </c>
      <c r="Z461" s="217">
        <f>IFERROR(IF(workdata!U461&gt;=0.75*MAX(workdata!$H461:$Y461),1,workdata!U461/MAX(workdata!$H461:$Y461)),0)*$H461</f>
        <v>0</v>
      </c>
      <c r="AA461" s="217">
        <f>IFERROR(IF(workdata!V461&gt;=0.75*MAX(workdata!$H461:$Y461),1,workdata!V461/MAX(workdata!$H461:$Y461)),0)*$H461</f>
        <v>0</v>
      </c>
      <c r="AB461" s="217">
        <f>IFERROR(IF(workdata!W461&gt;=0.75*MAX(workdata!$H461:$Y461),1,workdata!W461/MAX(workdata!$H461:$Y461)),0)*$H461</f>
        <v>0</v>
      </c>
      <c r="AC461" s="217">
        <f>IFERROR(IF(workdata!X461&gt;=0.75*MAX(workdata!$H461:$Y461),1,workdata!X461/MAX(workdata!$H461:$Y461)),0)*$H461</f>
        <v>0</v>
      </c>
      <c r="AD461" s="217">
        <f>IFERROR(IF(workdata!Y461&gt;=0.75*MAX(workdata!$H461:$Y461),1,workdata!Y461/MAX(workdata!$H461:$Y461)),0)*$H461</f>
        <v>0</v>
      </c>
    </row>
    <row r="462" spans="1:30" x14ac:dyDescent="0.25">
      <c r="A462" s="1">
        <f>workdata!A462</f>
        <v>45493.041666666664</v>
      </c>
      <c r="B462">
        <f t="shared" si="43"/>
        <v>2024</v>
      </c>
      <c r="C462">
        <f t="shared" si="44"/>
        <v>7</v>
      </c>
      <c r="D462">
        <f t="shared" si="42"/>
        <v>20</v>
      </c>
      <c r="E462">
        <v>1000</v>
      </c>
      <c r="F462">
        <v>49890</v>
      </c>
      <c r="G462">
        <f>workdata!B462</f>
        <v>0</v>
      </c>
      <c r="H462">
        <f t="shared" si="45"/>
        <v>0</v>
      </c>
      <c r="I462" s="217">
        <f>IFERROR(workdata!B462*1000*AUX!H462/(AUX!K462*50000),0)</f>
        <v>0</v>
      </c>
      <c r="J462" s="218">
        <f t="shared" si="46"/>
        <v>0</v>
      </c>
      <c r="K462" s="222">
        <f>AVERAGE(workdata!C462:F462)</f>
        <v>0</v>
      </c>
      <c r="L462" s="3">
        <f t="shared" si="47"/>
        <v>0</v>
      </c>
      <c r="M462" s="217">
        <f>IFERROR(IF(workdata!H462&gt;=0.75*MAX(workdata!$H462:$Y462),1,workdata!H462/MAX(workdata!$H462:$Y462)),0)*$H462</f>
        <v>0</v>
      </c>
      <c r="N462" s="217">
        <f>IFERROR(IF(workdata!I462&gt;=0.75*MAX(workdata!$H462:$Y462),1,workdata!I462/MAX(workdata!$H462:$Y462)),0)*$H462</f>
        <v>0</v>
      </c>
      <c r="O462" s="217">
        <f>IFERROR(IF(workdata!J462&gt;=0.75*MAX(workdata!$H462:$Y462),1,workdata!J462/MAX(workdata!$H462:$Y462)),0)*$H462</f>
        <v>0</v>
      </c>
      <c r="P462" s="217">
        <f>IFERROR(IF(workdata!K462&gt;=0.75*MAX(workdata!$H462:$Y462),1,workdata!K462/MAX(workdata!$H462:$Y462)),0)*$H462</f>
        <v>0</v>
      </c>
      <c r="Q462" s="217">
        <f>IFERROR(IF(workdata!L462&gt;=0.75*MAX(workdata!$H462:$Y462),1,workdata!L462/MAX(workdata!$H462:$Y462)),0)*$H462</f>
        <v>0</v>
      </c>
      <c r="R462" s="217">
        <f>IFERROR(IF(workdata!M462&gt;=0.75*MAX(workdata!$H462:$Y462),1,workdata!M462/MAX(workdata!$H462:$Y462)),0)*$H462</f>
        <v>0</v>
      </c>
      <c r="S462" s="217">
        <f>IFERROR(IF(workdata!N462&gt;=0.75*MAX(workdata!$H462:$Y462),1,workdata!N462/MAX(workdata!$H462:$Y462)),0)*$H462</f>
        <v>0</v>
      </c>
      <c r="T462" s="217">
        <f>IFERROR(IF(workdata!O462&gt;=0.75*MAX(workdata!$H462:$Y462),1,workdata!O462/MAX(workdata!$H462:$Y462)),0)*$H462</f>
        <v>0</v>
      </c>
      <c r="U462" s="217">
        <f>IFERROR(IF(workdata!P462&gt;=0.75*MAX(workdata!$H462:$Y462),1,workdata!P462/MAX(workdata!$H462:$Y462)),0)*$H462</f>
        <v>0</v>
      </c>
      <c r="V462" s="217">
        <f>IFERROR(IF(workdata!Q462&gt;=0.75*MAX(workdata!$H462:$Y462),1,workdata!Q462/MAX(workdata!$H462:$Y462)),0)*$H462</f>
        <v>0</v>
      </c>
      <c r="W462" s="217">
        <f>IFERROR(IF(workdata!R462&gt;=0.75*MAX(workdata!$H462:$Y462),1,workdata!R462/MAX(workdata!$H462:$Y462)),0)*$H462</f>
        <v>0</v>
      </c>
      <c r="X462" s="217">
        <f>IFERROR(IF(workdata!S462&gt;=0.75*MAX(workdata!$H462:$Y462),1,workdata!S462/MAX(workdata!$H462:$Y462)),0)*$H462</f>
        <v>0</v>
      </c>
      <c r="Y462" s="217">
        <f>IFERROR(IF(workdata!T462&gt;=0.75*MAX(workdata!$H462:$Y462),1,workdata!T462/MAX(workdata!$H462:$Y462)),0)*$H462</f>
        <v>0</v>
      </c>
      <c r="Z462" s="217">
        <f>IFERROR(IF(workdata!U462&gt;=0.75*MAX(workdata!$H462:$Y462),1,workdata!U462/MAX(workdata!$H462:$Y462)),0)*$H462</f>
        <v>0</v>
      </c>
      <c r="AA462" s="217">
        <f>IFERROR(IF(workdata!V462&gt;=0.75*MAX(workdata!$H462:$Y462),1,workdata!V462/MAX(workdata!$H462:$Y462)),0)*$H462</f>
        <v>0</v>
      </c>
      <c r="AB462" s="217">
        <f>IFERROR(IF(workdata!W462&gt;=0.75*MAX(workdata!$H462:$Y462),1,workdata!W462/MAX(workdata!$H462:$Y462)),0)*$H462</f>
        <v>0</v>
      </c>
      <c r="AC462" s="217">
        <f>IFERROR(IF(workdata!X462&gt;=0.75*MAX(workdata!$H462:$Y462),1,workdata!X462/MAX(workdata!$H462:$Y462)),0)*$H462</f>
        <v>0</v>
      </c>
      <c r="AD462" s="217">
        <f>IFERROR(IF(workdata!Y462&gt;=0.75*MAX(workdata!$H462:$Y462),1,workdata!Y462/MAX(workdata!$H462:$Y462)),0)*$H462</f>
        <v>0</v>
      </c>
    </row>
    <row r="463" spans="1:30" x14ac:dyDescent="0.25">
      <c r="A463" s="1">
        <f>workdata!A463</f>
        <v>45493.083333333336</v>
      </c>
      <c r="B463">
        <f t="shared" si="43"/>
        <v>2024</v>
      </c>
      <c r="C463">
        <f t="shared" si="44"/>
        <v>7</v>
      </c>
      <c r="D463">
        <f t="shared" si="42"/>
        <v>20</v>
      </c>
      <c r="E463">
        <v>1000</v>
      </c>
      <c r="F463">
        <v>49890</v>
      </c>
      <c r="G463">
        <f>workdata!B463</f>
        <v>0</v>
      </c>
      <c r="H463">
        <f t="shared" si="45"/>
        <v>0</v>
      </c>
      <c r="I463" s="217">
        <f>IFERROR(workdata!B463*1000*AUX!H463/(AUX!K463*50000),0)</f>
        <v>0</v>
      </c>
      <c r="J463" s="218">
        <f t="shared" si="46"/>
        <v>0</v>
      </c>
      <c r="K463" s="222">
        <f>AVERAGE(workdata!C463:F463)</f>
        <v>0</v>
      </c>
      <c r="L463" s="3">
        <f t="shared" si="47"/>
        <v>0</v>
      </c>
      <c r="M463" s="217">
        <f>IFERROR(IF(workdata!H463&gt;=0.75*MAX(workdata!$H463:$Y463),1,workdata!H463/MAX(workdata!$H463:$Y463)),0)*$H463</f>
        <v>0</v>
      </c>
      <c r="N463" s="217">
        <f>IFERROR(IF(workdata!I463&gt;=0.75*MAX(workdata!$H463:$Y463),1,workdata!I463/MAX(workdata!$H463:$Y463)),0)*$H463</f>
        <v>0</v>
      </c>
      <c r="O463" s="217">
        <f>IFERROR(IF(workdata!J463&gt;=0.75*MAX(workdata!$H463:$Y463),1,workdata!J463/MAX(workdata!$H463:$Y463)),0)*$H463</f>
        <v>0</v>
      </c>
      <c r="P463" s="217">
        <f>IFERROR(IF(workdata!K463&gt;=0.75*MAX(workdata!$H463:$Y463),1,workdata!K463/MAX(workdata!$H463:$Y463)),0)*$H463</f>
        <v>0</v>
      </c>
      <c r="Q463" s="217">
        <f>IFERROR(IF(workdata!L463&gt;=0.75*MAX(workdata!$H463:$Y463),1,workdata!L463/MAX(workdata!$H463:$Y463)),0)*$H463</f>
        <v>0</v>
      </c>
      <c r="R463" s="217">
        <f>IFERROR(IF(workdata!M463&gt;=0.75*MAX(workdata!$H463:$Y463),1,workdata!M463/MAX(workdata!$H463:$Y463)),0)*$H463</f>
        <v>0</v>
      </c>
      <c r="S463" s="217">
        <f>IFERROR(IF(workdata!N463&gt;=0.75*MAX(workdata!$H463:$Y463),1,workdata!N463/MAX(workdata!$H463:$Y463)),0)*$H463</f>
        <v>0</v>
      </c>
      <c r="T463" s="217">
        <f>IFERROR(IF(workdata!O463&gt;=0.75*MAX(workdata!$H463:$Y463),1,workdata!O463/MAX(workdata!$H463:$Y463)),0)*$H463</f>
        <v>0</v>
      </c>
      <c r="U463" s="217">
        <f>IFERROR(IF(workdata!P463&gt;=0.75*MAX(workdata!$H463:$Y463),1,workdata!P463/MAX(workdata!$H463:$Y463)),0)*$H463</f>
        <v>0</v>
      </c>
      <c r="V463" s="217">
        <f>IFERROR(IF(workdata!Q463&gt;=0.75*MAX(workdata!$H463:$Y463),1,workdata!Q463/MAX(workdata!$H463:$Y463)),0)*$H463</f>
        <v>0</v>
      </c>
      <c r="W463" s="217">
        <f>IFERROR(IF(workdata!R463&gt;=0.75*MAX(workdata!$H463:$Y463),1,workdata!R463/MAX(workdata!$H463:$Y463)),0)*$H463</f>
        <v>0</v>
      </c>
      <c r="X463" s="217">
        <f>IFERROR(IF(workdata!S463&gt;=0.75*MAX(workdata!$H463:$Y463),1,workdata!S463/MAX(workdata!$H463:$Y463)),0)*$H463</f>
        <v>0</v>
      </c>
      <c r="Y463" s="217">
        <f>IFERROR(IF(workdata!T463&gt;=0.75*MAX(workdata!$H463:$Y463),1,workdata!T463/MAX(workdata!$H463:$Y463)),0)*$H463</f>
        <v>0</v>
      </c>
      <c r="Z463" s="217">
        <f>IFERROR(IF(workdata!U463&gt;=0.75*MAX(workdata!$H463:$Y463),1,workdata!U463/MAX(workdata!$H463:$Y463)),0)*$H463</f>
        <v>0</v>
      </c>
      <c r="AA463" s="217">
        <f>IFERROR(IF(workdata!V463&gt;=0.75*MAX(workdata!$H463:$Y463),1,workdata!V463/MAX(workdata!$H463:$Y463)),0)*$H463</f>
        <v>0</v>
      </c>
      <c r="AB463" s="217">
        <f>IFERROR(IF(workdata!W463&gt;=0.75*MAX(workdata!$H463:$Y463),1,workdata!W463/MAX(workdata!$H463:$Y463)),0)*$H463</f>
        <v>0</v>
      </c>
      <c r="AC463" s="217">
        <f>IFERROR(IF(workdata!X463&gt;=0.75*MAX(workdata!$H463:$Y463),1,workdata!X463/MAX(workdata!$H463:$Y463)),0)*$H463</f>
        <v>0</v>
      </c>
      <c r="AD463" s="217">
        <f>IFERROR(IF(workdata!Y463&gt;=0.75*MAX(workdata!$H463:$Y463),1,workdata!Y463/MAX(workdata!$H463:$Y463)),0)*$H463</f>
        <v>0</v>
      </c>
    </row>
    <row r="464" spans="1:30" x14ac:dyDescent="0.25">
      <c r="A464" s="1">
        <f>workdata!A464</f>
        <v>45493.125</v>
      </c>
      <c r="B464">
        <f t="shared" si="43"/>
        <v>2024</v>
      </c>
      <c r="C464">
        <f t="shared" si="44"/>
        <v>7</v>
      </c>
      <c r="D464">
        <f t="shared" si="42"/>
        <v>20</v>
      </c>
      <c r="E464">
        <v>1000</v>
      </c>
      <c r="F464">
        <v>49890</v>
      </c>
      <c r="G464">
        <f>workdata!B464</f>
        <v>0</v>
      </c>
      <c r="H464">
        <f t="shared" si="45"/>
        <v>0</v>
      </c>
      <c r="I464" s="217">
        <f>IFERROR(workdata!B464*1000*AUX!H464/(AUX!K464*50000),0)</f>
        <v>0</v>
      </c>
      <c r="J464" s="218">
        <f t="shared" si="46"/>
        <v>0</v>
      </c>
      <c r="K464" s="222">
        <f>AVERAGE(workdata!C464:F464)</f>
        <v>0</v>
      </c>
      <c r="L464" s="3">
        <f t="shared" si="47"/>
        <v>0</v>
      </c>
      <c r="M464" s="217">
        <f>IFERROR(IF(workdata!H464&gt;=0.75*MAX(workdata!$H464:$Y464),1,workdata!H464/MAX(workdata!$H464:$Y464)),0)*$H464</f>
        <v>0</v>
      </c>
      <c r="N464" s="217">
        <f>IFERROR(IF(workdata!I464&gt;=0.75*MAX(workdata!$H464:$Y464),1,workdata!I464/MAX(workdata!$H464:$Y464)),0)*$H464</f>
        <v>0</v>
      </c>
      <c r="O464" s="217">
        <f>IFERROR(IF(workdata!J464&gt;=0.75*MAX(workdata!$H464:$Y464),1,workdata!J464/MAX(workdata!$H464:$Y464)),0)*$H464</f>
        <v>0</v>
      </c>
      <c r="P464" s="217">
        <f>IFERROR(IF(workdata!K464&gt;=0.75*MAX(workdata!$H464:$Y464),1,workdata!K464/MAX(workdata!$H464:$Y464)),0)*$H464</f>
        <v>0</v>
      </c>
      <c r="Q464" s="217">
        <f>IFERROR(IF(workdata!L464&gt;=0.75*MAX(workdata!$H464:$Y464),1,workdata!L464/MAX(workdata!$H464:$Y464)),0)*$H464</f>
        <v>0</v>
      </c>
      <c r="R464" s="217">
        <f>IFERROR(IF(workdata!M464&gt;=0.75*MAX(workdata!$H464:$Y464),1,workdata!M464/MAX(workdata!$H464:$Y464)),0)*$H464</f>
        <v>0</v>
      </c>
      <c r="S464" s="217">
        <f>IFERROR(IF(workdata!N464&gt;=0.75*MAX(workdata!$H464:$Y464),1,workdata!N464/MAX(workdata!$H464:$Y464)),0)*$H464</f>
        <v>0</v>
      </c>
      <c r="T464" s="217">
        <f>IFERROR(IF(workdata!O464&gt;=0.75*MAX(workdata!$H464:$Y464),1,workdata!O464/MAX(workdata!$H464:$Y464)),0)*$H464</f>
        <v>0</v>
      </c>
      <c r="U464" s="217">
        <f>IFERROR(IF(workdata!P464&gt;=0.75*MAX(workdata!$H464:$Y464),1,workdata!P464/MAX(workdata!$H464:$Y464)),0)*$H464</f>
        <v>0</v>
      </c>
      <c r="V464" s="217">
        <f>IFERROR(IF(workdata!Q464&gt;=0.75*MAX(workdata!$H464:$Y464),1,workdata!Q464/MAX(workdata!$H464:$Y464)),0)*$H464</f>
        <v>0</v>
      </c>
      <c r="W464" s="217">
        <f>IFERROR(IF(workdata!R464&gt;=0.75*MAX(workdata!$H464:$Y464),1,workdata!R464/MAX(workdata!$H464:$Y464)),0)*$H464</f>
        <v>0</v>
      </c>
      <c r="X464" s="217">
        <f>IFERROR(IF(workdata!S464&gt;=0.75*MAX(workdata!$H464:$Y464),1,workdata!S464/MAX(workdata!$H464:$Y464)),0)*$H464</f>
        <v>0</v>
      </c>
      <c r="Y464" s="217">
        <f>IFERROR(IF(workdata!T464&gt;=0.75*MAX(workdata!$H464:$Y464),1,workdata!T464/MAX(workdata!$H464:$Y464)),0)*$H464</f>
        <v>0</v>
      </c>
      <c r="Z464" s="217">
        <f>IFERROR(IF(workdata!U464&gt;=0.75*MAX(workdata!$H464:$Y464),1,workdata!U464/MAX(workdata!$H464:$Y464)),0)*$H464</f>
        <v>0</v>
      </c>
      <c r="AA464" s="217">
        <f>IFERROR(IF(workdata!V464&gt;=0.75*MAX(workdata!$H464:$Y464),1,workdata!V464/MAX(workdata!$H464:$Y464)),0)*$H464</f>
        <v>0</v>
      </c>
      <c r="AB464" s="217">
        <f>IFERROR(IF(workdata!W464&gt;=0.75*MAX(workdata!$H464:$Y464),1,workdata!W464/MAX(workdata!$H464:$Y464)),0)*$H464</f>
        <v>0</v>
      </c>
      <c r="AC464" s="217">
        <f>IFERROR(IF(workdata!X464&gt;=0.75*MAX(workdata!$H464:$Y464),1,workdata!X464/MAX(workdata!$H464:$Y464)),0)*$H464</f>
        <v>0</v>
      </c>
      <c r="AD464" s="217">
        <f>IFERROR(IF(workdata!Y464&gt;=0.75*MAX(workdata!$H464:$Y464),1,workdata!Y464/MAX(workdata!$H464:$Y464)),0)*$H464</f>
        <v>0</v>
      </c>
    </row>
    <row r="465" spans="1:30" x14ac:dyDescent="0.25">
      <c r="A465" s="1">
        <f>workdata!A465</f>
        <v>45493.166666666664</v>
      </c>
      <c r="B465">
        <f t="shared" si="43"/>
        <v>2024</v>
      </c>
      <c r="C465">
        <f t="shared" si="44"/>
        <v>7</v>
      </c>
      <c r="D465">
        <f t="shared" si="42"/>
        <v>20</v>
      </c>
      <c r="E465">
        <v>1000</v>
      </c>
      <c r="F465">
        <v>49890</v>
      </c>
      <c r="G465">
        <f>workdata!B465</f>
        <v>0</v>
      </c>
      <c r="H465">
        <f t="shared" si="45"/>
        <v>0</v>
      </c>
      <c r="I465" s="217">
        <f>IFERROR(workdata!B465*1000*AUX!H465/(AUX!K465*50000),0)</f>
        <v>0</v>
      </c>
      <c r="J465" s="218">
        <f t="shared" si="46"/>
        <v>0</v>
      </c>
      <c r="K465" s="222">
        <f>AVERAGE(workdata!C465:F465)</f>
        <v>0</v>
      </c>
      <c r="L465" s="3">
        <f t="shared" si="47"/>
        <v>0</v>
      </c>
      <c r="M465" s="217">
        <f>IFERROR(IF(workdata!H465&gt;=0.75*MAX(workdata!$H465:$Y465),1,workdata!H465/MAX(workdata!$H465:$Y465)),0)*$H465</f>
        <v>0</v>
      </c>
      <c r="N465" s="217">
        <f>IFERROR(IF(workdata!I465&gt;=0.75*MAX(workdata!$H465:$Y465),1,workdata!I465/MAX(workdata!$H465:$Y465)),0)*$H465</f>
        <v>0</v>
      </c>
      <c r="O465" s="217">
        <f>IFERROR(IF(workdata!J465&gt;=0.75*MAX(workdata!$H465:$Y465),1,workdata!J465/MAX(workdata!$H465:$Y465)),0)*$H465</f>
        <v>0</v>
      </c>
      <c r="P465" s="217">
        <f>IFERROR(IF(workdata!K465&gt;=0.75*MAX(workdata!$H465:$Y465),1,workdata!K465/MAX(workdata!$H465:$Y465)),0)*$H465</f>
        <v>0</v>
      </c>
      <c r="Q465" s="217">
        <f>IFERROR(IF(workdata!L465&gt;=0.75*MAX(workdata!$H465:$Y465),1,workdata!L465/MAX(workdata!$H465:$Y465)),0)*$H465</f>
        <v>0</v>
      </c>
      <c r="R465" s="217">
        <f>IFERROR(IF(workdata!M465&gt;=0.75*MAX(workdata!$H465:$Y465),1,workdata!M465/MAX(workdata!$H465:$Y465)),0)*$H465</f>
        <v>0</v>
      </c>
      <c r="S465" s="217">
        <f>IFERROR(IF(workdata!N465&gt;=0.75*MAX(workdata!$H465:$Y465),1,workdata!N465/MAX(workdata!$H465:$Y465)),0)*$H465</f>
        <v>0</v>
      </c>
      <c r="T465" s="217">
        <f>IFERROR(IF(workdata!O465&gt;=0.75*MAX(workdata!$H465:$Y465),1,workdata!O465/MAX(workdata!$H465:$Y465)),0)*$H465</f>
        <v>0</v>
      </c>
      <c r="U465" s="217">
        <f>IFERROR(IF(workdata!P465&gt;=0.75*MAX(workdata!$H465:$Y465),1,workdata!P465/MAX(workdata!$H465:$Y465)),0)*$H465</f>
        <v>0</v>
      </c>
      <c r="V465" s="217">
        <f>IFERROR(IF(workdata!Q465&gt;=0.75*MAX(workdata!$H465:$Y465),1,workdata!Q465/MAX(workdata!$H465:$Y465)),0)*$H465</f>
        <v>0</v>
      </c>
      <c r="W465" s="217">
        <f>IFERROR(IF(workdata!R465&gt;=0.75*MAX(workdata!$H465:$Y465),1,workdata!R465/MAX(workdata!$H465:$Y465)),0)*$H465</f>
        <v>0</v>
      </c>
      <c r="X465" s="217">
        <f>IFERROR(IF(workdata!S465&gt;=0.75*MAX(workdata!$H465:$Y465),1,workdata!S465/MAX(workdata!$H465:$Y465)),0)*$H465</f>
        <v>0</v>
      </c>
      <c r="Y465" s="217">
        <f>IFERROR(IF(workdata!T465&gt;=0.75*MAX(workdata!$H465:$Y465),1,workdata!T465/MAX(workdata!$H465:$Y465)),0)*$H465</f>
        <v>0</v>
      </c>
      <c r="Z465" s="217">
        <f>IFERROR(IF(workdata!U465&gt;=0.75*MAX(workdata!$H465:$Y465),1,workdata!U465/MAX(workdata!$H465:$Y465)),0)*$H465</f>
        <v>0</v>
      </c>
      <c r="AA465" s="217">
        <f>IFERROR(IF(workdata!V465&gt;=0.75*MAX(workdata!$H465:$Y465),1,workdata!V465/MAX(workdata!$H465:$Y465)),0)*$H465</f>
        <v>0</v>
      </c>
      <c r="AB465" s="217">
        <f>IFERROR(IF(workdata!W465&gt;=0.75*MAX(workdata!$H465:$Y465),1,workdata!W465/MAX(workdata!$H465:$Y465)),0)*$H465</f>
        <v>0</v>
      </c>
      <c r="AC465" s="217">
        <f>IFERROR(IF(workdata!X465&gt;=0.75*MAX(workdata!$H465:$Y465),1,workdata!X465/MAX(workdata!$H465:$Y465)),0)*$H465</f>
        <v>0</v>
      </c>
      <c r="AD465" s="217">
        <f>IFERROR(IF(workdata!Y465&gt;=0.75*MAX(workdata!$H465:$Y465),1,workdata!Y465/MAX(workdata!$H465:$Y465)),0)*$H465</f>
        <v>0</v>
      </c>
    </row>
    <row r="466" spans="1:30" x14ac:dyDescent="0.25">
      <c r="A466" s="1">
        <f>workdata!A466</f>
        <v>45493.208333333336</v>
      </c>
      <c r="B466">
        <f t="shared" si="43"/>
        <v>2024</v>
      </c>
      <c r="C466">
        <f t="shared" si="44"/>
        <v>7</v>
      </c>
      <c r="D466">
        <f t="shared" si="42"/>
        <v>20</v>
      </c>
      <c r="E466">
        <v>1000</v>
      </c>
      <c r="F466">
        <v>49890</v>
      </c>
      <c r="G466">
        <f>workdata!B466</f>
        <v>0</v>
      </c>
      <c r="H466">
        <f t="shared" si="45"/>
        <v>0</v>
      </c>
      <c r="I466" s="217">
        <f>IFERROR(workdata!B466*1000*AUX!H466/(AUX!K466*50000),0)</f>
        <v>0</v>
      </c>
      <c r="J466" s="218">
        <f t="shared" si="46"/>
        <v>0</v>
      </c>
      <c r="K466" s="222">
        <f>AVERAGE(workdata!C466:F466)</f>
        <v>0</v>
      </c>
      <c r="L466" s="3">
        <f t="shared" si="47"/>
        <v>0</v>
      </c>
      <c r="M466" s="217">
        <f>IFERROR(IF(workdata!H466&gt;=0.75*MAX(workdata!$H466:$Y466),1,workdata!H466/MAX(workdata!$H466:$Y466)),0)*$H466</f>
        <v>0</v>
      </c>
      <c r="N466" s="217">
        <f>IFERROR(IF(workdata!I466&gt;=0.75*MAX(workdata!$H466:$Y466),1,workdata!I466/MAX(workdata!$H466:$Y466)),0)*$H466</f>
        <v>0</v>
      </c>
      <c r="O466" s="217">
        <f>IFERROR(IF(workdata!J466&gt;=0.75*MAX(workdata!$H466:$Y466),1,workdata!J466/MAX(workdata!$H466:$Y466)),0)*$H466</f>
        <v>0</v>
      </c>
      <c r="P466" s="217">
        <f>IFERROR(IF(workdata!K466&gt;=0.75*MAX(workdata!$H466:$Y466),1,workdata!K466/MAX(workdata!$H466:$Y466)),0)*$H466</f>
        <v>0</v>
      </c>
      <c r="Q466" s="217">
        <f>IFERROR(IF(workdata!L466&gt;=0.75*MAX(workdata!$H466:$Y466),1,workdata!L466/MAX(workdata!$H466:$Y466)),0)*$H466</f>
        <v>0</v>
      </c>
      <c r="R466" s="217">
        <f>IFERROR(IF(workdata!M466&gt;=0.75*MAX(workdata!$H466:$Y466),1,workdata!M466/MAX(workdata!$H466:$Y466)),0)*$H466</f>
        <v>0</v>
      </c>
      <c r="S466" s="217">
        <f>IFERROR(IF(workdata!N466&gt;=0.75*MAX(workdata!$H466:$Y466),1,workdata!N466/MAX(workdata!$H466:$Y466)),0)*$H466</f>
        <v>0</v>
      </c>
      <c r="T466" s="217">
        <f>IFERROR(IF(workdata!O466&gt;=0.75*MAX(workdata!$H466:$Y466),1,workdata!O466/MAX(workdata!$H466:$Y466)),0)*$H466</f>
        <v>0</v>
      </c>
      <c r="U466" s="217">
        <f>IFERROR(IF(workdata!P466&gt;=0.75*MAX(workdata!$H466:$Y466),1,workdata!P466/MAX(workdata!$H466:$Y466)),0)*$H466</f>
        <v>0</v>
      </c>
      <c r="V466" s="217">
        <f>IFERROR(IF(workdata!Q466&gt;=0.75*MAX(workdata!$H466:$Y466),1,workdata!Q466/MAX(workdata!$H466:$Y466)),0)*$H466</f>
        <v>0</v>
      </c>
      <c r="W466" s="217">
        <f>IFERROR(IF(workdata!R466&gt;=0.75*MAX(workdata!$H466:$Y466),1,workdata!R466/MAX(workdata!$H466:$Y466)),0)*$H466</f>
        <v>0</v>
      </c>
      <c r="X466" s="217">
        <f>IFERROR(IF(workdata!S466&gt;=0.75*MAX(workdata!$H466:$Y466),1,workdata!S466/MAX(workdata!$H466:$Y466)),0)*$H466</f>
        <v>0</v>
      </c>
      <c r="Y466" s="217">
        <f>IFERROR(IF(workdata!T466&gt;=0.75*MAX(workdata!$H466:$Y466),1,workdata!T466/MAX(workdata!$H466:$Y466)),0)*$H466</f>
        <v>0</v>
      </c>
      <c r="Z466" s="217">
        <f>IFERROR(IF(workdata!U466&gt;=0.75*MAX(workdata!$H466:$Y466),1,workdata!U466/MAX(workdata!$H466:$Y466)),0)*$H466</f>
        <v>0</v>
      </c>
      <c r="AA466" s="217">
        <f>IFERROR(IF(workdata!V466&gt;=0.75*MAX(workdata!$H466:$Y466),1,workdata!V466/MAX(workdata!$H466:$Y466)),0)*$H466</f>
        <v>0</v>
      </c>
      <c r="AB466" s="217">
        <f>IFERROR(IF(workdata!W466&gt;=0.75*MAX(workdata!$H466:$Y466),1,workdata!W466/MAX(workdata!$H466:$Y466)),0)*$H466</f>
        <v>0</v>
      </c>
      <c r="AC466" s="217">
        <f>IFERROR(IF(workdata!X466&gt;=0.75*MAX(workdata!$H466:$Y466),1,workdata!X466/MAX(workdata!$H466:$Y466)),0)*$H466</f>
        <v>0</v>
      </c>
      <c r="AD466" s="217">
        <f>IFERROR(IF(workdata!Y466&gt;=0.75*MAX(workdata!$H466:$Y466),1,workdata!Y466/MAX(workdata!$H466:$Y466)),0)*$H466</f>
        <v>0</v>
      </c>
    </row>
    <row r="467" spans="1:30" x14ac:dyDescent="0.25">
      <c r="A467" s="1">
        <f>workdata!A467</f>
        <v>45493.25</v>
      </c>
      <c r="B467">
        <f t="shared" si="43"/>
        <v>2024</v>
      </c>
      <c r="C467">
        <f t="shared" si="44"/>
        <v>7</v>
      </c>
      <c r="D467">
        <f t="shared" si="42"/>
        <v>20</v>
      </c>
      <c r="E467">
        <v>1000</v>
      </c>
      <c r="F467">
        <v>49890</v>
      </c>
      <c r="G467">
        <f>workdata!B467</f>
        <v>0</v>
      </c>
      <c r="H467">
        <f t="shared" si="45"/>
        <v>0</v>
      </c>
      <c r="I467" s="217">
        <f>IFERROR(workdata!B467*1000*AUX!H467/(AUX!K467*50000),0)</f>
        <v>0</v>
      </c>
      <c r="J467" s="218">
        <f t="shared" si="46"/>
        <v>0</v>
      </c>
      <c r="K467" s="222">
        <f>AVERAGE(workdata!C467:F467)</f>
        <v>0</v>
      </c>
      <c r="L467" s="3">
        <f t="shared" si="47"/>
        <v>0</v>
      </c>
      <c r="M467" s="217">
        <f>IFERROR(IF(workdata!H467&gt;=0.75*MAX(workdata!$H467:$Y467),1,workdata!H467/MAX(workdata!$H467:$Y467)),0)*$H467</f>
        <v>0</v>
      </c>
      <c r="N467" s="217">
        <f>IFERROR(IF(workdata!I467&gt;=0.75*MAX(workdata!$H467:$Y467),1,workdata!I467/MAX(workdata!$H467:$Y467)),0)*$H467</f>
        <v>0</v>
      </c>
      <c r="O467" s="217">
        <f>IFERROR(IF(workdata!J467&gt;=0.75*MAX(workdata!$H467:$Y467),1,workdata!J467/MAX(workdata!$H467:$Y467)),0)*$H467</f>
        <v>0</v>
      </c>
      <c r="P467" s="217">
        <f>IFERROR(IF(workdata!K467&gt;=0.75*MAX(workdata!$H467:$Y467),1,workdata!K467/MAX(workdata!$H467:$Y467)),0)*$H467</f>
        <v>0</v>
      </c>
      <c r="Q467" s="217">
        <f>IFERROR(IF(workdata!L467&gt;=0.75*MAX(workdata!$H467:$Y467),1,workdata!L467/MAX(workdata!$H467:$Y467)),0)*$H467</f>
        <v>0</v>
      </c>
      <c r="R467" s="217">
        <f>IFERROR(IF(workdata!M467&gt;=0.75*MAX(workdata!$H467:$Y467),1,workdata!M467/MAX(workdata!$H467:$Y467)),0)*$H467</f>
        <v>0</v>
      </c>
      <c r="S467" s="217">
        <f>IFERROR(IF(workdata!N467&gt;=0.75*MAX(workdata!$H467:$Y467),1,workdata!N467/MAX(workdata!$H467:$Y467)),0)*$H467</f>
        <v>0</v>
      </c>
      <c r="T467" s="217">
        <f>IFERROR(IF(workdata!O467&gt;=0.75*MAX(workdata!$H467:$Y467),1,workdata!O467/MAX(workdata!$H467:$Y467)),0)*$H467</f>
        <v>0</v>
      </c>
      <c r="U467" s="217">
        <f>IFERROR(IF(workdata!P467&gt;=0.75*MAX(workdata!$H467:$Y467),1,workdata!P467/MAX(workdata!$H467:$Y467)),0)*$H467</f>
        <v>0</v>
      </c>
      <c r="V467" s="217">
        <f>IFERROR(IF(workdata!Q467&gt;=0.75*MAX(workdata!$H467:$Y467),1,workdata!Q467/MAX(workdata!$H467:$Y467)),0)*$H467</f>
        <v>0</v>
      </c>
      <c r="W467" s="217">
        <f>IFERROR(IF(workdata!R467&gt;=0.75*MAX(workdata!$H467:$Y467),1,workdata!R467/MAX(workdata!$H467:$Y467)),0)*$H467</f>
        <v>0</v>
      </c>
      <c r="X467" s="217">
        <f>IFERROR(IF(workdata!S467&gt;=0.75*MAX(workdata!$H467:$Y467),1,workdata!S467/MAX(workdata!$H467:$Y467)),0)*$H467</f>
        <v>0</v>
      </c>
      <c r="Y467" s="217">
        <f>IFERROR(IF(workdata!T467&gt;=0.75*MAX(workdata!$H467:$Y467),1,workdata!T467/MAX(workdata!$H467:$Y467)),0)*$H467</f>
        <v>0</v>
      </c>
      <c r="Z467" s="217">
        <f>IFERROR(IF(workdata!U467&gt;=0.75*MAX(workdata!$H467:$Y467),1,workdata!U467/MAX(workdata!$H467:$Y467)),0)*$H467</f>
        <v>0</v>
      </c>
      <c r="AA467" s="217">
        <f>IFERROR(IF(workdata!V467&gt;=0.75*MAX(workdata!$H467:$Y467),1,workdata!V467/MAX(workdata!$H467:$Y467)),0)*$H467</f>
        <v>0</v>
      </c>
      <c r="AB467" s="217">
        <f>IFERROR(IF(workdata!W467&gt;=0.75*MAX(workdata!$H467:$Y467),1,workdata!W467/MAX(workdata!$H467:$Y467)),0)*$H467</f>
        <v>0</v>
      </c>
      <c r="AC467" s="217">
        <f>IFERROR(IF(workdata!X467&gt;=0.75*MAX(workdata!$H467:$Y467),1,workdata!X467/MAX(workdata!$H467:$Y467)),0)*$H467</f>
        <v>0</v>
      </c>
      <c r="AD467" s="217">
        <f>IFERROR(IF(workdata!Y467&gt;=0.75*MAX(workdata!$H467:$Y467),1,workdata!Y467/MAX(workdata!$H467:$Y467)),0)*$H467</f>
        <v>0</v>
      </c>
    </row>
    <row r="468" spans="1:30" x14ac:dyDescent="0.25">
      <c r="A468" s="1">
        <f>workdata!A468</f>
        <v>45493.291666666664</v>
      </c>
      <c r="B468">
        <f t="shared" si="43"/>
        <v>2024</v>
      </c>
      <c r="C468">
        <f t="shared" si="44"/>
        <v>7</v>
      </c>
      <c r="D468">
        <f t="shared" si="42"/>
        <v>20</v>
      </c>
      <c r="E468">
        <v>1000</v>
      </c>
      <c r="F468">
        <v>49890</v>
      </c>
      <c r="G468">
        <f>workdata!B468</f>
        <v>416</v>
      </c>
      <c r="H468">
        <f t="shared" si="45"/>
        <v>0</v>
      </c>
      <c r="I468" s="217">
        <f>IFERROR(workdata!B468*1000*AUX!H468/(AUX!K468*50000),0)</f>
        <v>0</v>
      </c>
      <c r="J468" s="218">
        <f t="shared" si="46"/>
        <v>0</v>
      </c>
      <c r="K468" s="222">
        <f>AVERAGE(workdata!C468:F468)</f>
        <v>12.067</v>
      </c>
      <c r="L468" s="3">
        <f t="shared" si="47"/>
        <v>0</v>
      </c>
      <c r="M468" s="217">
        <f>IFERROR(IF(workdata!H468&gt;=0.75*MAX(workdata!$H468:$Y468),1,workdata!H468/MAX(workdata!$H468:$Y468)),0)*$H468</f>
        <v>0</v>
      </c>
      <c r="N468" s="217">
        <f>IFERROR(IF(workdata!I468&gt;=0.75*MAX(workdata!$H468:$Y468),1,workdata!I468/MAX(workdata!$H468:$Y468)),0)*$H468</f>
        <v>0</v>
      </c>
      <c r="O468" s="217">
        <f>IFERROR(IF(workdata!J468&gt;=0.75*MAX(workdata!$H468:$Y468),1,workdata!J468/MAX(workdata!$H468:$Y468)),0)*$H468</f>
        <v>0</v>
      </c>
      <c r="P468" s="217">
        <f>IFERROR(IF(workdata!K468&gt;=0.75*MAX(workdata!$H468:$Y468),1,workdata!K468/MAX(workdata!$H468:$Y468)),0)*$H468</f>
        <v>0</v>
      </c>
      <c r="Q468" s="217">
        <f>IFERROR(IF(workdata!L468&gt;=0.75*MAX(workdata!$H468:$Y468),1,workdata!L468/MAX(workdata!$H468:$Y468)),0)*$H468</f>
        <v>0</v>
      </c>
      <c r="R468" s="217">
        <f>IFERROR(IF(workdata!M468&gt;=0.75*MAX(workdata!$H468:$Y468),1,workdata!M468/MAX(workdata!$H468:$Y468)),0)*$H468</f>
        <v>0</v>
      </c>
      <c r="S468" s="217">
        <f>IFERROR(IF(workdata!N468&gt;=0.75*MAX(workdata!$H468:$Y468),1,workdata!N468/MAX(workdata!$H468:$Y468)),0)*$H468</f>
        <v>0</v>
      </c>
      <c r="T468" s="217">
        <f>IFERROR(IF(workdata!O468&gt;=0.75*MAX(workdata!$H468:$Y468),1,workdata!O468/MAX(workdata!$H468:$Y468)),0)*$H468</f>
        <v>0</v>
      </c>
      <c r="U468" s="217">
        <f>IFERROR(IF(workdata!P468&gt;=0.75*MAX(workdata!$H468:$Y468),1,workdata!P468/MAX(workdata!$H468:$Y468)),0)*$H468</f>
        <v>0</v>
      </c>
      <c r="V468" s="217">
        <f>IFERROR(IF(workdata!Q468&gt;=0.75*MAX(workdata!$H468:$Y468),1,workdata!Q468/MAX(workdata!$H468:$Y468)),0)*$H468</f>
        <v>0</v>
      </c>
      <c r="W468" s="217">
        <f>IFERROR(IF(workdata!R468&gt;=0.75*MAX(workdata!$H468:$Y468),1,workdata!R468/MAX(workdata!$H468:$Y468)),0)*$H468</f>
        <v>0</v>
      </c>
      <c r="X468" s="217">
        <f>IFERROR(IF(workdata!S468&gt;=0.75*MAX(workdata!$H468:$Y468),1,workdata!S468/MAX(workdata!$H468:$Y468)),0)*$H468</f>
        <v>0</v>
      </c>
      <c r="Y468" s="217">
        <f>IFERROR(IF(workdata!T468&gt;=0.75*MAX(workdata!$H468:$Y468),1,workdata!T468/MAX(workdata!$H468:$Y468)),0)*$H468</f>
        <v>0</v>
      </c>
      <c r="Z468" s="217">
        <f>IFERROR(IF(workdata!U468&gt;=0.75*MAX(workdata!$H468:$Y468),1,workdata!U468/MAX(workdata!$H468:$Y468)),0)*$H468</f>
        <v>0</v>
      </c>
      <c r="AA468" s="217">
        <f>IFERROR(IF(workdata!V468&gt;=0.75*MAX(workdata!$H468:$Y468),1,workdata!V468/MAX(workdata!$H468:$Y468)),0)*$H468</f>
        <v>0</v>
      </c>
      <c r="AB468" s="217">
        <f>IFERROR(IF(workdata!W468&gt;=0.75*MAX(workdata!$H468:$Y468),1,workdata!W468/MAX(workdata!$H468:$Y468)),0)*$H468</f>
        <v>0</v>
      </c>
      <c r="AC468" s="217">
        <f>IFERROR(IF(workdata!X468&gt;=0.75*MAX(workdata!$H468:$Y468),1,workdata!X468/MAX(workdata!$H468:$Y468)),0)*$H468</f>
        <v>0</v>
      </c>
      <c r="AD468" s="217">
        <f>IFERROR(IF(workdata!Y468&gt;=0.75*MAX(workdata!$H468:$Y468),1,workdata!Y468/MAX(workdata!$H468:$Y468)),0)*$H468</f>
        <v>0</v>
      </c>
    </row>
    <row r="469" spans="1:30" x14ac:dyDescent="0.25">
      <c r="A469" s="1">
        <f>workdata!A469</f>
        <v>45493.333333333336</v>
      </c>
      <c r="B469">
        <f t="shared" si="43"/>
        <v>2024</v>
      </c>
      <c r="C469">
        <f t="shared" si="44"/>
        <v>7</v>
      </c>
      <c r="D469">
        <f t="shared" si="42"/>
        <v>20</v>
      </c>
      <c r="E469">
        <v>1000</v>
      </c>
      <c r="F469">
        <v>49890</v>
      </c>
      <c r="G469">
        <f>workdata!B469</f>
        <v>7727</v>
      </c>
      <c r="H469">
        <f t="shared" si="45"/>
        <v>1</v>
      </c>
      <c r="I469" s="217">
        <f>IFERROR(workdata!B469*1000*AUX!H469/(AUX!K469*50000),0)</f>
        <v>0.89966525978751277</v>
      </c>
      <c r="J469" s="218">
        <f t="shared" si="46"/>
        <v>1</v>
      </c>
      <c r="K469" s="222">
        <f>AVERAGE(workdata!C469:F469)</f>
        <v>171.77500000000001</v>
      </c>
      <c r="L469" s="3">
        <f t="shared" si="47"/>
        <v>154.54000000000002</v>
      </c>
      <c r="M469" s="217">
        <f>IFERROR(IF(workdata!H469&gt;=0.75*MAX(workdata!$H469:$Y469),1,workdata!H469/MAX(workdata!$H469:$Y469)),0)*$H469</f>
        <v>1</v>
      </c>
      <c r="N469" s="217">
        <f>IFERROR(IF(workdata!I469&gt;=0.75*MAX(workdata!$H469:$Y469),1,workdata!I469/MAX(workdata!$H469:$Y469)),0)*$H469</f>
        <v>1</v>
      </c>
      <c r="O469" s="217">
        <f>IFERROR(IF(workdata!J469&gt;=0.75*MAX(workdata!$H469:$Y469),1,workdata!J469/MAX(workdata!$H469:$Y469)),0)*$H469</f>
        <v>1</v>
      </c>
      <c r="P469" s="217">
        <f>IFERROR(IF(workdata!K469&gt;=0.75*MAX(workdata!$H469:$Y469),1,workdata!K469/MAX(workdata!$H469:$Y469)),0)*$H469</f>
        <v>1</v>
      </c>
      <c r="Q469" s="217">
        <f>IFERROR(IF(workdata!L469&gt;=0.75*MAX(workdata!$H469:$Y469),1,workdata!L469/MAX(workdata!$H469:$Y469)),0)*$H469</f>
        <v>1</v>
      </c>
      <c r="R469" s="217">
        <f>IFERROR(IF(workdata!M469&gt;=0.75*MAX(workdata!$H469:$Y469),1,workdata!M469/MAX(workdata!$H469:$Y469)),0)*$H469</f>
        <v>1</v>
      </c>
      <c r="S469" s="217">
        <f>IFERROR(IF(workdata!N469&gt;=0.75*MAX(workdata!$H469:$Y469),1,workdata!N469/MAX(workdata!$H469:$Y469)),0)*$H469</f>
        <v>1</v>
      </c>
      <c r="T469" s="217">
        <f>IFERROR(IF(workdata!O469&gt;=0.75*MAX(workdata!$H469:$Y469),1,workdata!O469/MAX(workdata!$H469:$Y469)),0)*$H469</f>
        <v>1</v>
      </c>
      <c r="U469" s="217">
        <f>IFERROR(IF(workdata!P469&gt;=0.75*MAX(workdata!$H469:$Y469),1,workdata!P469/MAX(workdata!$H469:$Y469)),0)*$H469</f>
        <v>1</v>
      </c>
      <c r="V469" s="217">
        <f>IFERROR(IF(workdata!Q469&gt;=0.75*MAX(workdata!$H469:$Y469),1,workdata!Q469/MAX(workdata!$H469:$Y469)),0)*$H469</f>
        <v>1</v>
      </c>
      <c r="W469" s="217">
        <f>IFERROR(IF(workdata!R469&gt;=0.75*MAX(workdata!$H469:$Y469),1,workdata!R469/MAX(workdata!$H469:$Y469)),0)*$H469</f>
        <v>1</v>
      </c>
      <c r="X469" s="217">
        <f>IFERROR(IF(workdata!S469&gt;=0.75*MAX(workdata!$H469:$Y469),1,workdata!S469/MAX(workdata!$H469:$Y469)),0)*$H469</f>
        <v>1</v>
      </c>
      <c r="Y469" s="217">
        <f>IFERROR(IF(workdata!T469&gt;=0.75*MAX(workdata!$H469:$Y469),1,workdata!T469/MAX(workdata!$H469:$Y469)),0)*$H469</f>
        <v>1</v>
      </c>
      <c r="Z469" s="217">
        <f>IFERROR(IF(workdata!U469&gt;=0.75*MAX(workdata!$H469:$Y469),1,workdata!U469/MAX(workdata!$H469:$Y469)),0)*$H469</f>
        <v>1</v>
      </c>
      <c r="AA469" s="217">
        <f>IFERROR(IF(workdata!V469&gt;=0.75*MAX(workdata!$H469:$Y469),1,workdata!V469/MAX(workdata!$H469:$Y469)),0)*$H469</f>
        <v>1</v>
      </c>
      <c r="AB469" s="217">
        <f>IFERROR(IF(workdata!W469&gt;=0.75*MAX(workdata!$H469:$Y469),1,workdata!W469/MAX(workdata!$H469:$Y469)),0)*$H469</f>
        <v>1</v>
      </c>
      <c r="AC469" s="217">
        <f>IFERROR(IF(workdata!X469&gt;=0.75*MAX(workdata!$H469:$Y469),1,workdata!X469/MAX(workdata!$H469:$Y469)),0)*$H469</f>
        <v>1</v>
      </c>
      <c r="AD469" s="217">
        <f>IFERROR(IF(workdata!Y469&gt;=0.75*MAX(workdata!$H469:$Y469),1,workdata!Y469/MAX(workdata!$H469:$Y469)),0)*$H469</f>
        <v>1</v>
      </c>
    </row>
    <row r="470" spans="1:30" x14ac:dyDescent="0.25">
      <c r="A470" s="1">
        <f>workdata!A470</f>
        <v>45493.375</v>
      </c>
      <c r="B470">
        <f t="shared" si="43"/>
        <v>2024</v>
      </c>
      <c r="C470">
        <f t="shared" si="44"/>
        <v>7</v>
      </c>
      <c r="D470">
        <f t="shared" si="42"/>
        <v>20</v>
      </c>
      <c r="E470">
        <v>1000</v>
      </c>
      <c r="F470">
        <v>49890</v>
      </c>
      <c r="G470">
        <f>workdata!B470</f>
        <v>24747</v>
      </c>
      <c r="H470">
        <f t="shared" si="45"/>
        <v>1</v>
      </c>
      <c r="I470" s="217">
        <f>IFERROR(workdata!B470*1000*AUX!H470/(AUX!K470*50000),0)</f>
        <v>0.84288972516335092</v>
      </c>
      <c r="J470" s="218">
        <f t="shared" si="46"/>
        <v>1</v>
      </c>
      <c r="K470" s="222">
        <f>AVERAGE(workdata!C470:F470)</f>
        <v>587.19425000000001</v>
      </c>
      <c r="L470" s="3">
        <f t="shared" si="47"/>
        <v>494.94</v>
      </c>
      <c r="M470" s="217">
        <f>IFERROR(IF(workdata!H470&gt;=0.75*MAX(workdata!$H470:$Y470),1,workdata!H470/MAX(workdata!$H470:$Y470)),0)*$H470</f>
        <v>1</v>
      </c>
      <c r="N470" s="217">
        <f>IFERROR(IF(workdata!I470&gt;=0.75*MAX(workdata!$H470:$Y470),1,workdata!I470/MAX(workdata!$H470:$Y470)),0)*$H470</f>
        <v>1</v>
      </c>
      <c r="O470" s="217">
        <f>IFERROR(IF(workdata!J470&gt;=0.75*MAX(workdata!$H470:$Y470),1,workdata!J470/MAX(workdata!$H470:$Y470)),0)*$H470</f>
        <v>1</v>
      </c>
      <c r="P470" s="217">
        <f>IFERROR(IF(workdata!K470&gt;=0.75*MAX(workdata!$H470:$Y470),1,workdata!K470/MAX(workdata!$H470:$Y470)),0)*$H470</f>
        <v>1</v>
      </c>
      <c r="Q470" s="217">
        <f>IFERROR(IF(workdata!L470&gt;=0.75*MAX(workdata!$H470:$Y470),1,workdata!L470/MAX(workdata!$H470:$Y470)),0)*$H470</f>
        <v>1</v>
      </c>
      <c r="R470" s="217">
        <f>IFERROR(IF(workdata!M470&gt;=0.75*MAX(workdata!$H470:$Y470),1,workdata!M470/MAX(workdata!$H470:$Y470)),0)*$H470</f>
        <v>1</v>
      </c>
      <c r="S470" s="217">
        <f>IFERROR(IF(workdata!N470&gt;=0.75*MAX(workdata!$H470:$Y470),1,workdata!N470/MAX(workdata!$H470:$Y470)),0)*$H470</f>
        <v>1</v>
      </c>
      <c r="T470" s="217">
        <f>IFERROR(IF(workdata!O470&gt;=0.75*MAX(workdata!$H470:$Y470),1,workdata!O470/MAX(workdata!$H470:$Y470)),0)*$H470</f>
        <v>1</v>
      </c>
      <c r="U470" s="217">
        <f>IFERROR(IF(workdata!P470&gt;=0.75*MAX(workdata!$H470:$Y470),1,workdata!P470/MAX(workdata!$H470:$Y470)),0)*$H470</f>
        <v>1</v>
      </c>
      <c r="V470" s="217">
        <f>IFERROR(IF(workdata!Q470&gt;=0.75*MAX(workdata!$H470:$Y470),1,workdata!Q470/MAX(workdata!$H470:$Y470)),0)*$H470</f>
        <v>1</v>
      </c>
      <c r="W470" s="217">
        <f>IFERROR(IF(workdata!R470&gt;=0.75*MAX(workdata!$H470:$Y470),1,workdata!R470/MAX(workdata!$H470:$Y470)),0)*$H470</f>
        <v>1</v>
      </c>
      <c r="X470" s="217">
        <f>IFERROR(IF(workdata!S470&gt;=0.75*MAX(workdata!$H470:$Y470),1,workdata!S470/MAX(workdata!$H470:$Y470)),0)*$H470</f>
        <v>1</v>
      </c>
      <c r="Y470" s="217">
        <f>IFERROR(IF(workdata!T470&gt;=0.75*MAX(workdata!$H470:$Y470),1,workdata!T470/MAX(workdata!$H470:$Y470)),0)*$H470</f>
        <v>1</v>
      </c>
      <c r="Z470" s="217">
        <f>IFERROR(IF(workdata!U470&gt;=0.75*MAX(workdata!$H470:$Y470),1,workdata!U470/MAX(workdata!$H470:$Y470)),0)*$H470</f>
        <v>1</v>
      </c>
      <c r="AA470" s="217">
        <f>IFERROR(IF(workdata!V470&gt;=0.75*MAX(workdata!$H470:$Y470),1,workdata!V470/MAX(workdata!$H470:$Y470)),0)*$H470</f>
        <v>1</v>
      </c>
      <c r="AB470" s="217">
        <f>IFERROR(IF(workdata!W470&gt;=0.75*MAX(workdata!$H470:$Y470),1,workdata!W470/MAX(workdata!$H470:$Y470)),0)*$H470</f>
        <v>1</v>
      </c>
      <c r="AC470" s="217">
        <f>IFERROR(IF(workdata!X470&gt;=0.75*MAX(workdata!$H470:$Y470),1,workdata!X470/MAX(workdata!$H470:$Y470)),0)*$H470</f>
        <v>1</v>
      </c>
      <c r="AD470" s="217">
        <f>IFERROR(IF(workdata!Y470&gt;=0.75*MAX(workdata!$H470:$Y470),1,workdata!Y470/MAX(workdata!$H470:$Y470)),0)*$H470</f>
        <v>1</v>
      </c>
    </row>
    <row r="471" spans="1:30" x14ac:dyDescent="0.25">
      <c r="A471" s="1">
        <f>workdata!A471</f>
        <v>45493.416666666664</v>
      </c>
      <c r="B471">
        <f t="shared" si="43"/>
        <v>2024</v>
      </c>
      <c r="C471">
        <f t="shared" si="44"/>
        <v>7</v>
      </c>
      <c r="D471">
        <f t="shared" si="42"/>
        <v>20</v>
      </c>
      <c r="E471">
        <v>1000</v>
      </c>
      <c r="F471">
        <v>49890</v>
      </c>
      <c r="G471">
        <f>workdata!B471</f>
        <v>34586</v>
      </c>
      <c r="H471">
        <f t="shared" si="45"/>
        <v>1</v>
      </c>
      <c r="I471" s="217">
        <f>IFERROR(workdata!B471*1000*AUX!H471/(AUX!K471*50000),0)</f>
        <v>0.83757436178727418</v>
      </c>
      <c r="J471" s="218">
        <f t="shared" si="46"/>
        <v>1</v>
      </c>
      <c r="K471" s="222">
        <f>AVERAGE(workdata!C471:F471)</f>
        <v>825.86099999999999</v>
      </c>
      <c r="L471" s="3">
        <f t="shared" si="47"/>
        <v>691.72</v>
      </c>
      <c r="M471" s="217">
        <f>IFERROR(IF(workdata!H471&gt;=0.75*MAX(workdata!$H471:$Y471),1,workdata!H471/MAX(workdata!$H471:$Y471)),0)*$H471</f>
        <v>1</v>
      </c>
      <c r="N471" s="217">
        <f>IFERROR(IF(workdata!I471&gt;=0.75*MAX(workdata!$H471:$Y471),1,workdata!I471/MAX(workdata!$H471:$Y471)),0)*$H471</f>
        <v>1</v>
      </c>
      <c r="O471" s="217">
        <f>IFERROR(IF(workdata!J471&gt;=0.75*MAX(workdata!$H471:$Y471),1,workdata!J471/MAX(workdata!$H471:$Y471)),0)*$H471</f>
        <v>1</v>
      </c>
      <c r="P471" s="217">
        <f>IFERROR(IF(workdata!K471&gt;=0.75*MAX(workdata!$H471:$Y471),1,workdata!K471/MAX(workdata!$H471:$Y471)),0)*$H471</f>
        <v>1</v>
      </c>
      <c r="Q471" s="217">
        <f>IFERROR(IF(workdata!L471&gt;=0.75*MAX(workdata!$H471:$Y471),1,workdata!L471/MAX(workdata!$H471:$Y471)),0)*$H471</f>
        <v>1</v>
      </c>
      <c r="R471" s="217">
        <f>IFERROR(IF(workdata!M471&gt;=0.75*MAX(workdata!$H471:$Y471),1,workdata!M471/MAX(workdata!$H471:$Y471)),0)*$H471</f>
        <v>1</v>
      </c>
      <c r="S471" s="217">
        <f>IFERROR(IF(workdata!N471&gt;=0.75*MAX(workdata!$H471:$Y471),1,workdata!N471/MAX(workdata!$H471:$Y471)),0)*$H471</f>
        <v>1</v>
      </c>
      <c r="T471" s="217">
        <f>IFERROR(IF(workdata!O471&gt;=0.75*MAX(workdata!$H471:$Y471),1,workdata!O471/MAX(workdata!$H471:$Y471)),0)*$H471</f>
        <v>1</v>
      </c>
      <c r="U471" s="217">
        <f>IFERROR(IF(workdata!P471&gt;=0.75*MAX(workdata!$H471:$Y471),1,workdata!P471/MAX(workdata!$H471:$Y471)),0)*$H471</f>
        <v>1</v>
      </c>
      <c r="V471" s="217">
        <f>IFERROR(IF(workdata!Q471&gt;=0.75*MAX(workdata!$H471:$Y471),1,workdata!Q471/MAX(workdata!$H471:$Y471)),0)*$H471</f>
        <v>1</v>
      </c>
      <c r="W471" s="217">
        <f>IFERROR(IF(workdata!R471&gt;=0.75*MAX(workdata!$H471:$Y471),1,workdata!R471/MAX(workdata!$H471:$Y471)),0)*$H471</f>
        <v>1</v>
      </c>
      <c r="X471" s="217">
        <f>IFERROR(IF(workdata!S471&gt;=0.75*MAX(workdata!$H471:$Y471),1,workdata!S471/MAX(workdata!$H471:$Y471)),0)*$H471</f>
        <v>1</v>
      </c>
      <c r="Y471" s="217">
        <f>IFERROR(IF(workdata!T471&gt;=0.75*MAX(workdata!$H471:$Y471),1,workdata!T471/MAX(workdata!$H471:$Y471)),0)*$H471</f>
        <v>1</v>
      </c>
      <c r="Z471" s="217">
        <f>IFERROR(IF(workdata!U471&gt;=0.75*MAX(workdata!$H471:$Y471),1,workdata!U471/MAX(workdata!$H471:$Y471)),0)*$H471</f>
        <v>1</v>
      </c>
      <c r="AA471" s="217">
        <f>IFERROR(IF(workdata!V471&gt;=0.75*MAX(workdata!$H471:$Y471),1,workdata!V471/MAX(workdata!$H471:$Y471)),0)*$H471</f>
        <v>1</v>
      </c>
      <c r="AB471" s="217">
        <f>IFERROR(IF(workdata!W471&gt;=0.75*MAX(workdata!$H471:$Y471),1,workdata!W471/MAX(workdata!$H471:$Y471)),0)*$H471</f>
        <v>1</v>
      </c>
      <c r="AC471" s="217">
        <f>IFERROR(IF(workdata!X471&gt;=0.75*MAX(workdata!$H471:$Y471),1,workdata!X471/MAX(workdata!$H471:$Y471)),0)*$H471</f>
        <v>1</v>
      </c>
      <c r="AD471" s="217">
        <f>IFERROR(IF(workdata!Y471&gt;=0.75*MAX(workdata!$H471:$Y471),1,workdata!Y471/MAX(workdata!$H471:$Y471)),0)*$H471</f>
        <v>1</v>
      </c>
    </row>
    <row r="472" spans="1:30" x14ac:dyDescent="0.25">
      <c r="A472" s="1">
        <f>workdata!A472</f>
        <v>45493.458333333336</v>
      </c>
      <c r="B472">
        <f t="shared" si="43"/>
        <v>2024</v>
      </c>
      <c r="C472">
        <f t="shared" si="44"/>
        <v>7</v>
      </c>
      <c r="D472">
        <f t="shared" si="42"/>
        <v>20</v>
      </c>
      <c r="E472">
        <v>1000</v>
      </c>
      <c r="F472">
        <v>49890</v>
      </c>
      <c r="G472">
        <f>workdata!B472</f>
        <v>38760</v>
      </c>
      <c r="H472">
        <f t="shared" si="45"/>
        <v>1</v>
      </c>
      <c r="I472" s="217">
        <f>IFERROR(workdata!B472*1000*AUX!H472/(AUX!K472*50000),0)</f>
        <v>0.84283360396714557</v>
      </c>
      <c r="J472" s="218">
        <f t="shared" si="46"/>
        <v>1</v>
      </c>
      <c r="K472" s="222">
        <f>AVERAGE(workdata!C472:F472)</f>
        <v>919.75450000000001</v>
      </c>
      <c r="L472" s="3">
        <f t="shared" si="47"/>
        <v>775.2</v>
      </c>
      <c r="M472" s="217">
        <f>IFERROR(IF(workdata!H472&gt;=0.75*MAX(workdata!$H472:$Y472),1,workdata!H472/MAX(workdata!$H472:$Y472)),0)*$H472</f>
        <v>1</v>
      </c>
      <c r="N472" s="217">
        <f>IFERROR(IF(workdata!I472&gt;=0.75*MAX(workdata!$H472:$Y472),1,workdata!I472/MAX(workdata!$H472:$Y472)),0)*$H472</f>
        <v>1</v>
      </c>
      <c r="O472" s="217">
        <f>IFERROR(IF(workdata!J472&gt;=0.75*MAX(workdata!$H472:$Y472),1,workdata!J472/MAX(workdata!$H472:$Y472)),0)*$H472</f>
        <v>1</v>
      </c>
      <c r="P472" s="217">
        <f>IFERROR(IF(workdata!K472&gt;=0.75*MAX(workdata!$H472:$Y472),1,workdata!K472/MAX(workdata!$H472:$Y472)),0)*$H472</f>
        <v>1</v>
      </c>
      <c r="Q472" s="217">
        <f>IFERROR(IF(workdata!L472&gt;=0.75*MAX(workdata!$H472:$Y472),1,workdata!L472/MAX(workdata!$H472:$Y472)),0)*$H472</f>
        <v>1</v>
      </c>
      <c r="R472" s="217">
        <f>IFERROR(IF(workdata!M472&gt;=0.75*MAX(workdata!$H472:$Y472),1,workdata!M472/MAX(workdata!$H472:$Y472)),0)*$H472</f>
        <v>1</v>
      </c>
      <c r="S472" s="217">
        <f>IFERROR(IF(workdata!N472&gt;=0.75*MAX(workdata!$H472:$Y472),1,workdata!N472/MAX(workdata!$H472:$Y472)),0)*$H472</f>
        <v>1</v>
      </c>
      <c r="T472" s="217">
        <f>IFERROR(IF(workdata!O472&gt;=0.75*MAX(workdata!$H472:$Y472),1,workdata!O472/MAX(workdata!$H472:$Y472)),0)*$H472</f>
        <v>1</v>
      </c>
      <c r="U472" s="217">
        <f>IFERROR(IF(workdata!P472&gt;=0.75*MAX(workdata!$H472:$Y472),1,workdata!P472/MAX(workdata!$H472:$Y472)),0)*$H472</f>
        <v>1</v>
      </c>
      <c r="V472" s="217">
        <f>IFERROR(IF(workdata!Q472&gt;=0.75*MAX(workdata!$H472:$Y472),1,workdata!Q472/MAX(workdata!$H472:$Y472)),0)*$H472</f>
        <v>1</v>
      </c>
      <c r="W472" s="217">
        <f>IFERROR(IF(workdata!R472&gt;=0.75*MAX(workdata!$H472:$Y472),1,workdata!R472/MAX(workdata!$H472:$Y472)),0)*$H472</f>
        <v>1</v>
      </c>
      <c r="X472" s="217">
        <f>IFERROR(IF(workdata!S472&gt;=0.75*MAX(workdata!$H472:$Y472),1,workdata!S472/MAX(workdata!$H472:$Y472)),0)*$H472</f>
        <v>1</v>
      </c>
      <c r="Y472" s="217">
        <f>IFERROR(IF(workdata!T472&gt;=0.75*MAX(workdata!$H472:$Y472),1,workdata!T472/MAX(workdata!$H472:$Y472)),0)*$H472</f>
        <v>1</v>
      </c>
      <c r="Z472" s="217">
        <f>IFERROR(IF(workdata!U472&gt;=0.75*MAX(workdata!$H472:$Y472),1,workdata!U472/MAX(workdata!$H472:$Y472)),0)*$H472</f>
        <v>1</v>
      </c>
      <c r="AA472" s="217">
        <f>IFERROR(IF(workdata!V472&gt;=0.75*MAX(workdata!$H472:$Y472),1,workdata!V472/MAX(workdata!$H472:$Y472)),0)*$H472</f>
        <v>1</v>
      </c>
      <c r="AB472" s="217">
        <f>IFERROR(IF(workdata!W472&gt;=0.75*MAX(workdata!$H472:$Y472),1,workdata!W472/MAX(workdata!$H472:$Y472)),0)*$H472</f>
        <v>1</v>
      </c>
      <c r="AC472" s="217">
        <f>IFERROR(IF(workdata!X472&gt;=0.75*MAX(workdata!$H472:$Y472),1,workdata!X472/MAX(workdata!$H472:$Y472)),0)*$H472</f>
        <v>1</v>
      </c>
      <c r="AD472" s="217">
        <f>IFERROR(IF(workdata!Y472&gt;=0.75*MAX(workdata!$H472:$Y472),1,workdata!Y472/MAX(workdata!$H472:$Y472)),0)*$H472</f>
        <v>1</v>
      </c>
    </row>
    <row r="473" spans="1:30" x14ac:dyDescent="0.25">
      <c r="A473" s="1">
        <f>workdata!A473</f>
        <v>45493.5</v>
      </c>
      <c r="B473">
        <f t="shared" si="43"/>
        <v>2024</v>
      </c>
      <c r="C473">
        <f t="shared" si="44"/>
        <v>7</v>
      </c>
      <c r="D473">
        <f t="shared" si="42"/>
        <v>20</v>
      </c>
      <c r="E473">
        <v>1000</v>
      </c>
      <c r="F473">
        <v>49890</v>
      </c>
      <c r="G473">
        <f>workdata!B473</f>
        <v>39541</v>
      </c>
      <c r="H473">
        <f t="shared" si="45"/>
        <v>1</v>
      </c>
      <c r="I473" s="217">
        <f>IFERROR(workdata!B473*1000*AUX!H473/(AUX!K473*50000),0)</f>
        <v>0.8313252853732026</v>
      </c>
      <c r="J473" s="218">
        <f t="shared" si="46"/>
        <v>1</v>
      </c>
      <c r="K473" s="222">
        <f>AVERAGE(workdata!C473:F473)</f>
        <v>951.27625</v>
      </c>
      <c r="L473" s="3">
        <f t="shared" si="47"/>
        <v>790.82</v>
      </c>
      <c r="M473" s="217">
        <f>IFERROR(IF(workdata!H473&gt;=0.75*MAX(workdata!$H473:$Y473),1,workdata!H473/MAX(workdata!$H473:$Y473)),0)*$H473</f>
        <v>1</v>
      </c>
      <c r="N473" s="217">
        <f>IFERROR(IF(workdata!I473&gt;=0.75*MAX(workdata!$H473:$Y473),1,workdata!I473/MAX(workdata!$H473:$Y473)),0)*$H473</f>
        <v>1</v>
      </c>
      <c r="O473" s="217">
        <f>IFERROR(IF(workdata!J473&gt;=0.75*MAX(workdata!$H473:$Y473),1,workdata!J473/MAX(workdata!$H473:$Y473)),0)*$H473</f>
        <v>1</v>
      </c>
      <c r="P473" s="217">
        <f>IFERROR(IF(workdata!K473&gt;=0.75*MAX(workdata!$H473:$Y473),1,workdata!K473/MAX(workdata!$H473:$Y473)),0)*$H473</f>
        <v>1</v>
      </c>
      <c r="Q473" s="217">
        <f>IFERROR(IF(workdata!L473&gt;=0.75*MAX(workdata!$H473:$Y473),1,workdata!L473/MAX(workdata!$H473:$Y473)),0)*$H473</f>
        <v>1</v>
      </c>
      <c r="R473" s="217">
        <f>IFERROR(IF(workdata!M473&gt;=0.75*MAX(workdata!$H473:$Y473),1,workdata!M473/MAX(workdata!$H473:$Y473)),0)*$H473</f>
        <v>1</v>
      </c>
      <c r="S473" s="217">
        <f>IFERROR(IF(workdata!N473&gt;=0.75*MAX(workdata!$H473:$Y473),1,workdata!N473/MAX(workdata!$H473:$Y473)),0)*$H473</f>
        <v>1</v>
      </c>
      <c r="T473" s="217">
        <f>IFERROR(IF(workdata!O473&gt;=0.75*MAX(workdata!$H473:$Y473),1,workdata!O473/MAX(workdata!$H473:$Y473)),0)*$H473</f>
        <v>1</v>
      </c>
      <c r="U473" s="217">
        <f>IFERROR(IF(workdata!P473&gt;=0.75*MAX(workdata!$H473:$Y473),1,workdata!P473/MAX(workdata!$H473:$Y473)),0)*$H473</f>
        <v>1</v>
      </c>
      <c r="V473" s="217">
        <f>IFERROR(IF(workdata!Q473&gt;=0.75*MAX(workdata!$H473:$Y473),1,workdata!Q473/MAX(workdata!$H473:$Y473)),0)*$H473</f>
        <v>1</v>
      </c>
      <c r="W473" s="217">
        <f>IFERROR(IF(workdata!R473&gt;=0.75*MAX(workdata!$H473:$Y473),1,workdata!R473/MAX(workdata!$H473:$Y473)),0)*$H473</f>
        <v>1</v>
      </c>
      <c r="X473" s="217">
        <f>IFERROR(IF(workdata!S473&gt;=0.75*MAX(workdata!$H473:$Y473),1,workdata!S473/MAX(workdata!$H473:$Y473)),0)*$H473</f>
        <v>1</v>
      </c>
      <c r="Y473" s="217">
        <f>IFERROR(IF(workdata!T473&gt;=0.75*MAX(workdata!$H473:$Y473),1,workdata!T473/MAX(workdata!$H473:$Y473)),0)*$H473</f>
        <v>1</v>
      </c>
      <c r="Z473" s="217">
        <f>IFERROR(IF(workdata!U473&gt;=0.75*MAX(workdata!$H473:$Y473),1,workdata!U473/MAX(workdata!$H473:$Y473)),0)*$H473</f>
        <v>1</v>
      </c>
      <c r="AA473" s="217">
        <f>IFERROR(IF(workdata!V473&gt;=0.75*MAX(workdata!$H473:$Y473),1,workdata!V473/MAX(workdata!$H473:$Y473)),0)*$H473</f>
        <v>1</v>
      </c>
      <c r="AB473" s="217">
        <f>IFERROR(IF(workdata!W473&gt;=0.75*MAX(workdata!$H473:$Y473),1,workdata!W473/MAX(workdata!$H473:$Y473)),0)*$H473</f>
        <v>1</v>
      </c>
      <c r="AC473" s="217">
        <f>IFERROR(IF(workdata!X473&gt;=0.75*MAX(workdata!$H473:$Y473),1,workdata!X473/MAX(workdata!$H473:$Y473)),0)*$H473</f>
        <v>1</v>
      </c>
      <c r="AD473" s="217">
        <f>IFERROR(IF(workdata!Y473&gt;=0.75*MAX(workdata!$H473:$Y473),1,workdata!Y473/MAX(workdata!$H473:$Y473)),0)*$H473</f>
        <v>1</v>
      </c>
    </row>
    <row r="474" spans="1:30" x14ac:dyDescent="0.25">
      <c r="A474" s="1">
        <f>workdata!A474</f>
        <v>45493.541666666664</v>
      </c>
      <c r="B474">
        <f t="shared" si="43"/>
        <v>2024</v>
      </c>
      <c r="C474">
        <f t="shared" si="44"/>
        <v>7</v>
      </c>
      <c r="D474">
        <f t="shared" si="42"/>
        <v>20</v>
      </c>
      <c r="E474">
        <v>1000</v>
      </c>
      <c r="F474">
        <v>49890</v>
      </c>
      <c r="G474">
        <f>workdata!B474</f>
        <v>41291</v>
      </c>
      <c r="H474">
        <f t="shared" si="45"/>
        <v>1</v>
      </c>
      <c r="I474" s="217">
        <f>IFERROR(workdata!B474*1000*AUX!H474/(AUX!K474*50000),0)</f>
        <v>0.86506746194798356</v>
      </c>
      <c r="J474" s="218">
        <f t="shared" si="46"/>
        <v>1</v>
      </c>
      <c r="K474" s="222">
        <f>AVERAGE(workdata!C474:F474)</f>
        <v>954.63075000000003</v>
      </c>
      <c r="L474" s="3">
        <f t="shared" si="47"/>
        <v>825.82</v>
      </c>
      <c r="M474" s="217">
        <f>IFERROR(IF(workdata!H474&gt;=0.75*MAX(workdata!$H474:$Y474),1,workdata!H474/MAX(workdata!$H474:$Y474)),0)*$H474</f>
        <v>1</v>
      </c>
      <c r="N474" s="217">
        <f>IFERROR(IF(workdata!I474&gt;=0.75*MAX(workdata!$H474:$Y474),1,workdata!I474/MAX(workdata!$H474:$Y474)),0)*$H474</f>
        <v>1</v>
      </c>
      <c r="O474" s="217">
        <f>IFERROR(IF(workdata!J474&gt;=0.75*MAX(workdata!$H474:$Y474),1,workdata!J474/MAX(workdata!$H474:$Y474)),0)*$H474</f>
        <v>1</v>
      </c>
      <c r="P474" s="217">
        <f>IFERROR(IF(workdata!K474&gt;=0.75*MAX(workdata!$H474:$Y474),1,workdata!K474/MAX(workdata!$H474:$Y474)),0)*$H474</f>
        <v>1</v>
      </c>
      <c r="Q474" s="217">
        <f>IFERROR(IF(workdata!L474&gt;=0.75*MAX(workdata!$H474:$Y474),1,workdata!L474/MAX(workdata!$H474:$Y474)),0)*$H474</f>
        <v>1</v>
      </c>
      <c r="R474" s="217">
        <f>IFERROR(IF(workdata!M474&gt;=0.75*MAX(workdata!$H474:$Y474),1,workdata!M474/MAX(workdata!$H474:$Y474)),0)*$H474</f>
        <v>1</v>
      </c>
      <c r="S474" s="217">
        <f>IFERROR(IF(workdata!N474&gt;=0.75*MAX(workdata!$H474:$Y474),1,workdata!N474/MAX(workdata!$H474:$Y474)),0)*$H474</f>
        <v>1</v>
      </c>
      <c r="T474" s="217">
        <f>IFERROR(IF(workdata!O474&gt;=0.75*MAX(workdata!$H474:$Y474),1,workdata!O474/MAX(workdata!$H474:$Y474)),0)*$H474</f>
        <v>1</v>
      </c>
      <c r="U474" s="217">
        <f>IFERROR(IF(workdata!P474&gt;=0.75*MAX(workdata!$H474:$Y474),1,workdata!P474/MAX(workdata!$H474:$Y474)),0)*$H474</f>
        <v>1</v>
      </c>
      <c r="V474" s="217">
        <f>IFERROR(IF(workdata!Q474&gt;=0.75*MAX(workdata!$H474:$Y474),1,workdata!Q474/MAX(workdata!$H474:$Y474)),0)*$H474</f>
        <v>1</v>
      </c>
      <c r="W474" s="217">
        <f>IFERROR(IF(workdata!R474&gt;=0.75*MAX(workdata!$H474:$Y474),1,workdata!R474/MAX(workdata!$H474:$Y474)),0)*$H474</f>
        <v>1</v>
      </c>
      <c r="X474" s="217">
        <f>IFERROR(IF(workdata!S474&gt;=0.75*MAX(workdata!$H474:$Y474),1,workdata!S474/MAX(workdata!$H474:$Y474)),0)*$H474</f>
        <v>1</v>
      </c>
      <c r="Y474" s="217">
        <f>IFERROR(IF(workdata!T474&gt;=0.75*MAX(workdata!$H474:$Y474),1,workdata!T474/MAX(workdata!$H474:$Y474)),0)*$H474</f>
        <v>1</v>
      </c>
      <c r="Z474" s="217">
        <f>IFERROR(IF(workdata!U474&gt;=0.75*MAX(workdata!$H474:$Y474),1,workdata!U474/MAX(workdata!$H474:$Y474)),0)*$H474</f>
        <v>1</v>
      </c>
      <c r="AA474" s="217">
        <f>IFERROR(IF(workdata!V474&gt;=0.75*MAX(workdata!$H474:$Y474),1,workdata!V474/MAX(workdata!$H474:$Y474)),0)*$H474</f>
        <v>1</v>
      </c>
      <c r="AB474" s="217">
        <f>IFERROR(IF(workdata!W474&gt;=0.75*MAX(workdata!$H474:$Y474),1,workdata!W474/MAX(workdata!$H474:$Y474)),0)*$H474</f>
        <v>1</v>
      </c>
      <c r="AC474" s="217">
        <f>IFERROR(IF(workdata!X474&gt;=0.75*MAX(workdata!$H474:$Y474),1,workdata!X474/MAX(workdata!$H474:$Y474)),0)*$H474</f>
        <v>1</v>
      </c>
      <c r="AD474" s="217">
        <f>IFERROR(IF(workdata!Y474&gt;=0.75*MAX(workdata!$H474:$Y474),1,workdata!Y474/MAX(workdata!$H474:$Y474)),0)*$H474</f>
        <v>1</v>
      </c>
    </row>
    <row r="475" spans="1:30" x14ac:dyDescent="0.25">
      <c r="A475" s="1">
        <f>workdata!A475</f>
        <v>45493.583333333336</v>
      </c>
      <c r="B475">
        <f t="shared" si="43"/>
        <v>2024</v>
      </c>
      <c r="C475">
        <f t="shared" si="44"/>
        <v>7</v>
      </c>
      <c r="D475">
        <f t="shared" si="42"/>
        <v>20</v>
      </c>
      <c r="E475">
        <v>1000</v>
      </c>
      <c r="F475">
        <v>49890</v>
      </c>
      <c r="G475">
        <f>workdata!B475</f>
        <v>40527</v>
      </c>
      <c r="H475">
        <f t="shared" si="45"/>
        <v>1</v>
      </c>
      <c r="I475" s="217">
        <f>IFERROR(workdata!B475*1000*AUX!H475/(AUX!K475*50000),0)</f>
        <v>0.84586876636311326</v>
      </c>
      <c r="J475" s="218">
        <f t="shared" si="46"/>
        <v>1</v>
      </c>
      <c r="K475" s="222">
        <f>AVERAGE(workdata!C475:F475)</f>
        <v>958.2337500000001</v>
      </c>
      <c r="L475" s="3">
        <f t="shared" si="47"/>
        <v>810.54</v>
      </c>
      <c r="M475" s="217">
        <f>IFERROR(IF(workdata!H475&gt;=0.75*MAX(workdata!$H475:$Y475),1,workdata!H475/MAX(workdata!$H475:$Y475)),0)*$H475</f>
        <v>1</v>
      </c>
      <c r="N475" s="217">
        <f>IFERROR(IF(workdata!I475&gt;=0.75*MAX(workdata!$H475:$Y475),1,workdata!I475/MAX(workdata!$H475:$Y475)),0)*$H475</f>
        <v>1</v>
      </c>
      <c r="O475" s="217">
        <f>IFERROR(IF(workdata!J475&gt;=0.75*MAX(workdata!$H475:$Y475),1,workdata!J475/MAX(workdata!$H475:$Y475)),0)*$H475</f>
        <v>1</v>
      </c>
      <c r="P475" s="217">
        <f>IFERROR(IF(workdata!K475&gt;=0.75*MAX(workdata!$H475:$Y475),1,workdata!K475/MAX(workdata!$H475:$Y475)),0)*$H475</f>
        <v>1</v>
      </c>
      <c r="Q475" s="217">
        <f>IFERROR(IF(workdata!L475&gt;=0.75*MAX(workdata!$H475:$Y475),1,workdata!L475/MAX(workdata!$H475:$Y475)),0)*$H475</f>
        <v>1</v>
      </c>
      <c r="R475" s="217">
        <f>IFERROR(IF(workdata!M475&gt;=0.75*MAX(workdata!$H475:$Y475),1,workdata!M475/MAX(workdata!$H475:$Y475)),0)*$H475</f>
        <v>1</v>
      </c>
      <c r="S475" s="217">
        <f>IFERROR(IF(workdata!N475&gt;=0.75*MAX(workdata!$H475:$Y475),1,workdata!N475/MAX(workdata!$H475:$Y475)),0)*$H475</f>
        <v>1</v>
      </c>
      <c r="T475" s="217">
        <f>IFERROR(IF(workdata!O475&gt;=0.75*MAX(workdata!$H475:$Y475),1,workdata!O475/MAX(workdata!$H475:$Y475)),0)*$H475</f>
        <v>1</v>
      </c>
      <c r="U475" s="217">
        <f>IFERROR(IF(workdata!P475&gt;=0.75*MAX(workdata!$H475:$Y475),1,workdata!P475/MAX(workdata!$H475:$Y475)),0)*$H475</f>
        <v>1</v>
      </c>
      <c r="V475" s="217">
        <f>IFERROR(IF(workdata!Q475&gt;=0.75*MAX(workdata!$H475:$Y475),1,workdata!Q475/MAX(workdata!$H475:$Y475)),0)*$H475</f>
        <v>1</v>
      </c>
      <c r="W475" s="217">
        <f>IFERROR(IF(workdata!R475&gt;=0.75*MAX(workdata!$H475:$Y475),1,workdata!R475/MAX(workdata!$H475:$Y475)),0)*$H475</f>
        <v>1</v>
      </c>
      <c r="X475" s="217">
        <f>IFERROR(IF(workdata!S475&gt;=0.75*MAX(workdata!$H475:$Y475),1,workdata!S475/MAX(workdata!$H475:$Y475)),0)*$H475</f>
        <v>1</v>
      </c>
      <c r="Y475" s="217">
        <f>IFERROR(IF(workdata!T475&gt;=0.75*MAX(workdata!$H475:$Y475),1,workdata!T475/MAX(workdata!$H475:$Y475)),0)*$H475</f>
        <v>1</v>
      </c>
      <c r="Z475" s="217">
        <f>IFERROR(IF(workdata!U475&gt;=0.75*MAX(workdata!$H475:$Y475),1,workdata!U475/MAX(workdata!$H475:$Y475)),0)*$H475</f>
        <v>1</v>
      </c>
      <c r="AA475" s="217">
        <f>IFERROR(IF(workdata!V475&gt;=0.75*MAX(workdata!$H475:$Y475),1,workdata!V475/MAX(workdata!$H475:$Y475)),0)*$H475</f>
        <v>1</v>
      </c>
      <c r="AB475" s="217">
        <f>IFERROR(IF(workdata!W475&gt;=0.75*MAX(workdata!$H475:$Y475),1,workdata!W475/MAX(workdata!$H475:$Y475)),0)*$H475</f>
        <v>1</v>
      </c>
      <c r="AC475" s="217">
        <f>IFERROR(IF(workdata!X475&gt;=0.75*MAX(workdata!$H475:$Y475),1,workdata!X475/MAX(workdata!$H475:$Y475)),0)*$H475</f>
        <v>1</v>
      </c>
      <c r="AD475" s="217">
        <f>IFERROR(IF(workdata!Y475&gt;=0.75*MAX(workdata!$H475:$Y475),1,workdata!Y475/MAX(workdata!$H475:$Y475)),0)*$H475</f>
        <v>1</v>
      </c>
    </row>
    <row r="476" spans="1:30" x14ac:dyDescent="0.25">
      <c r="A476" s="1">
        <f>workdata!A476</f>
        <v>45493.625</v>
      </c>
      <c r="B476">
        <f t="shared" si="43"/>
        <v>2024</v>
      </c>
      <c r="C476">
        <f t="shared" si="44"/>
        <v>7</v>
      </c>
      <c r="D476">
        <f t="shared" si="42"/>
        <v>20</v>
      </c>
      <c r="E476">
        <v>1000</v>
      </c>
      <c r="F476">
        <v>49890</v>
      </c>
      <c r="G476">
        <f>workdata!B476</f>
        <v>40874</v>
      </c>
      <c r="H476">
        <f t="shared" si="45"/>
        <v>1</v>
      </c>
      <c r="I476" s="217">
        <f>IFERROR(workdata!B476*1000*AUX!H476/(AUX!K476*50000),0)</f>
        <v>0.84707401302453489</v>
      </c>
      <c r="J476" s="218">
        <f t="shared" si="46"/>
        <v>1</v>
      </c>
      <c r="K476" s="222">
        <f>AVERAGE(workdata!C476:F476)</f>
        <v>965.06325000000004</v>
      </c>
      <c r="L476" s="3">
        <f t="shared" si="47"/>
        <v>817.48</v>
      </c>
      <c r="M476" s="217">
        <f>IFERROR(IF(workdata!H476&gt;=0.75*MAX(workdata!$H476:$Y476),1,workdata!H476/MAX(workdata!$H476:$Y476)),0)*$H476</f>
        <v>1</v>
      </c>
      <c r="N476" s="217">
        <f>IFERROR(IF(workdata!I476&gt;=0.75*MAX(workdata!$H476:$Y476),1,workdata!I476/MAX(workdata!$H476:$Y476)),0)*$H476</f>
        <v>1</v>
      </c>
      <c r="O476" s="217">
        <f>IFERROR(IF(workdata!J476&gt;=0.75*MAX(workdata!$H476:$Y476),1,workdata!J476/MAX(workdata!$H476:$Y476)),0)*$H476</f>
        <v>1</v>
      </c>
      <c r="P476" s="217">
        <f>IFERROR(IF(workdata!K476&gt;=0.75*MAX(workdata!$H476:$Y476),1,workdata!K476/MAX(workdata!$H476:$Y476)),0)*$H476</f>
        <v>1</v>
      </c>
      <c r="Q476" s="217">
        <f>IFERROR(IF(workdata!L476&gt;=0.75*MAX(workdata!$H476:$Y476),1,workdata!L476/MAX(workdata!$H476:$Y476)),0)*$H476</f>
        <v>1</v>
      </c>
      <c r="R476" s="217">
        <f>IFERROR(IF(workdata!M476&gt;=0.75*MAX(workdata!$H476:$Y476),1,workdata!M476/MAX(workdata!$H476:$Y476)),0)*$H476</f>
        <v>1</v>
      </c>
      <c r="S476" s="217">
        <f>IFERROR(IF(workdata!N476&gt;=0.75*MAX(workdata!$H476:$Y476),1,workdata!N476/MAX(workdata!$H476:$Y476)),0)*$H476</f>
        <v>1</v>
      </c>
      <c r="T476" s="217">
        <f>IFERROR(IF(workdata!O476&gt;=0.75*MAX(workdata!$H476:$Y476),1,workdata!O476/MAX(workdata!$H476:$Y476)),0)*$H476</f>
        <v>1</v>
      </c>
      <c r="U476" s="217">
        <f>IFERROR(IF(workdata!P476&gt;=0.75*MAX(workdata!$H476:$Y476),1,workdata!P476/MAX(workdata!$H476:$Y476)),0)*$H476</f>
        <v>1</v>
      </c>
      <c r="V476" s="217">
        <f>IFERROR(IF(workdata!Q476&gt;=0.75*MAX(workdata!$H476:$Y476),1,workdata!Q476/MAX(workdata!$H476:$Y476)),0)*$H476</f>
        <v>1</v>
      </c>
      <c r="W476" s="217">
        <f>IFERROR(IF(workdata!R476&gt;=0.75*MAX(workdata!$H476:$Y476),1,workdata!R476/MAX(workdata!$H476:$Y476)),0)*$H476</f>
        <v>1</v>
      </c>
      <c r="X476" s="217">
        <f>IFERROR(IF(workdata!S476&gt;=0.75*MAX(workdata!$H476:$Y476),1,workdata!S476/MAX(workdata!$H476:$Y476)),0)*$H476</f>
        <v>1</v>
      </c>
      <c r="Y476" s="217">
        <f>IFERROR(IF(workdata!T476&gt;=0.75*MAX(workdata!$H476:$Y476),1,workdata!T476/MAX(workdata!$H476:$Y476)),0)*$H476</f>
        <v>1</v>
      </c>
      <c r="Z476" s="217">
        <f>IFERROR(IF(workdata!U476&gt;=0.75*MAX(workdata!$H476:$Y476),1,workdata!U476/MAX(workdata!$H476:$Y476)),0)*$H476</f>
        <v>1</v>
      </c>
      <c r="AA476" s="217">
        <f>IFERROR(IF(workdata!V476&gt;=0.75*MAX(workdata!$H476:$Y476),1,workdata!V476/MAX(workdata!$H476:$Y476)),0)*$H476</f>
        <v>1</v>
      </c>
      <c r="AB476" s="217">
        <f>IFERROR(IF(workdata!W476&gt;=0.75*MAX(workdata!$H476:$Y476),1,workdata!W476/MAX(workdata!$H476:$Y476)),0)*$H476</f>
        <v>1</v>
      </c>
      <c r="AC476" s="217">
        <f>IFERROR(IF(workdata!X476&gt;=0.75*MAX(workdata!$H476:$Y476),1,workdata!X476/MAX(workdata!$H476:$Y476)),0)*$H476</f>
        <v>1</v>
      </c>
      <c r="AD476" s="217">
        <f>IFERROR(IF(workdata!Y476&gt;=0.75*MAX(workdata!$H476:$Y476),1,workdata!Y476/MAX(workdata!$H476:$Y476)),0)*$H476</f>
        <v>1</v>
      </c>
    </row>
    <row r="477" spans="1:30" x14ac:dyDescent="0.25">
      <c r="A477" s="1">
        <f>workdata!A477</f>
        <v>45493.666666666664</v>
      </c>
      <c r="B477">
        <f t="shared" si="43"/>
        <v>2024</v>
      </c>
      <c r="C477">
        <f t="shared" si="44"/>
        <v>7</v>
      </c>
      <c r="D477">
        <f t="shared" si="42"/>
        <v>20</v>
      </c>
      <c r="E477">
        <v>1000</v>
      </c>
      <c r="F477">
        <v>49890</v>
      </c>
      <c r="G477">
        <f>workdata!B477</f>
        <v>40608</v>
      </c>
      <c r="H477">
        <f t="shared" si="45"/>
        <v>1</v>
      </c>
      <c r="I477" s="217">
        <f>IFERROR(workdata!B477*1000*AUX!H477/(AUX!K477*50000),0)</f>
        <v>0.83046681036774672</v>
      </c>
      <c r="J477" s="218">
        <f t="shared" si="46"/>
        <v>1</v>
      </c>
      <c r="K477" s="222">
        <f>AVERAGE(workdata!C477:F477)</f>
        <v>977.9559999999999</v>
      </c>
      <c r="L477" s="3">
        <f t="shared" si="47"/>
        <v>812.16000000000008</v>
      </c>
      <c r="M477" s="217">
        <f>IFERROR(IF(workdata!H477&gt;=0.75*MAX(workdata!$H477:$Y477),1,workdata!H477/MAX(workdata!$H477:$Y477)),0)*$H477</f>
        <v>1</v>
      </c>
      <c r="N477" s="217">
        <f>IFERROR(IF(workdata!I477&gt;=0.75*MAX(workdata!$H477:$Y477),1,workdata!I477/MAX(workdata!$H477:$Y477)),0)*$H477</f>
        <v>1</v>
      </c>
      <c r="O477" s="217">
        <f>IFERROR(IF(workdata!J477&gt;=0.75*MAX(workdata!$H477:$Y477),1,workdata!J477/MAX(workdata!$H477:$Y477)),0)*$H477</f>
        <v>1</v>
      </c>
      <c r="P477" s="217">
        <f>IFERROR(IF(workdata!K477&gt;=0.75*MAX(workdata!$H477:$Y477),1,workdata!K477/MAX(workdata!$H477:$Y477)),0)*$H477</f>
        <v>1</v>
      </c>
      <c r="Q477" s="217">
        <f>IFERROR(IF(workdata!L477&gt;=0.75*MAX(workdata!$H477:$Y477),1,workdata!L477/MAX(workdata!$H477:$Y477)),0)*$H477</f>
        <v>1</v>
      </c>
      <c r="R477" s="217">
        <f>IFERROR(IF(workdata!M477&gt;=0.75*MAX(workdata!$H477:$Y477),1,workdata!M477/MAX(workdata!$H477:$Y477)),0)*$H477</f>
        <v>1</v>
      </c>
      <c r="S477" s="217">
        <f>IFERROR(IF(workdata!N477&gt;=0.75*MAX(workdata!$H477:$Y477),1,workdata!N477/MAX(workdata!$H477:$Y477)),0)*$H477</f>
        <v>1</v>
      </c>
      <c r="T477" s="217">
        <f>IFERROR(IF(workdata!O477&gt;=0.75*MAX(workdata!$H477:$Y477),1,workdata!O477/MAX(workdata!$H477:$Y477)),0)*$H477</f>
        <v>1</v>
      </c>
      <c r="U477" s="217">
        <f>IFERROR(IF(workdata!P477&gt;=0.75*MAX(workdata!$H477:$Y477),1,workdata!P477/MAX(workdata!$H477:$Y477)),0)*$H477</f>
        <v>1</v>
      </c>
      <c r="V477" s="217">
        <f>IFERROR(IF(workdata!Q477&gt;=0.75*MAX(workdata!$H477:$Y477),1,workdata!Q477/MAX(workdata!$H477:$Y477)),0)*$H477</f>
        <v>1</v>
      </c>
      <c r="W477" s="217">
        <f>IFERROR(IF(workdata!R477&gt;=0.75*MAX(workdata!$H477:$Y477),1,workdata!R477/MAX(workdata!$H477:$Y477)),0)*$H477</f>
        <v>1</v>
      </c>
      <c r="X477" s="217">
        <f>IFERROR(IF(workdata!S477&gt;=0.75*MAX(workdata!$H477:$Y477),1,workdata!S477/MAX(workdata!$H477:$Y477)),0)*$H477</f>
        <v>1</v>
      </c>
      <c r="Y477" s="217">
        <f>IFERROR(IF(workdata!T477&gt;=0.75*MAX(workdata!$H477:$Y477),1,workdata!T477/MAX(workdata!$H477:$Y477)),0)*$H477</f>
        <v>1</v>
      </c>
      <c r="Z477" s="217">
        <f>IFERROR(IF(workdata!U477&gt;=0.75*MAX(workdata!$H477:$Y477),1,workdata!U477/MAX(workdata!$H477:$Y477)),0)*$H477</f>
        <v>1</v>
      </c>
      <c r="AA477" s="217">
        <f>IFERROR(IF(workdata!V477&gt;=0.75*MAX(workdata!$H477:$Y477),1,workdata!V477/MAX(workdata!$H477:$Y477)),0)*$H477</f>
        <v>1</v>
      </c>
      <c r="AB477" s="217">
        <f>IFERROR(IF(workdata!W477&gt;=0.75*MAX(workdata!$H477:$Y477),1,workdata!W477/MAX(workdata!$H477:$Y477)),0)*$H477</f>
        <v>1</v>
      </c>
      <c r="AC477" s="217">
        <f>IFERROR(IF(workdata!X477&gt;=0.75*MAX(workdata!$H477:$Y477),1,workdata!X477/MAX(workdata!$H477:$Y477)),0)*$H477</f>
        <v>1</v>
      </c>
      <c r="AD477" s="217">
        <f>IFERROR(IF(workdata!Y477&gt;=0.75*MAX(workdata!$H477:$Y477),1,workdata!Y477/MAX(workdata!$H477:$Y477)),0)*$H477</f>
        <v>1</v>
      </c>
    </row>
    <row r="478" spans="1:30" x14ac:dyDescent="0.25">
      <c r="A478" s="1">
        <f>workdata!A478</f>
        <v>45493.708333333336</v>
      </c>
      <c r="B478">
        <f t="shared" si="43"/>
        <v>2024</v>
      </c>
      <c r="C478">
        <f t="shared" si="44"/>
        <v>7</v>
      </c>
      <c r="D478">
        <f t="shared" si="42"/>
        <v>20</v>
      </c>
      <c r="E478">
        <v>1000</v>
      </c>
      <c r="F478">
        <v>49890</v>
      </c>
      <c r="G478">
        <f>workdata!B478</f>
        <v>38355</v>
      </c>
      <c r="H478">
        <f t="shared" si="45"/>
        <v>1</v>
      </c>
      <c r="I478" s="217">
        <f>IFERROR(workdata!B478*1000*AUX!H478/(AUX!K478*50000),0)</f>
        <v>0.78621646011957746</v>
      </c>
      <c r="J478" s="218">
        <f t="shared" si="46"/>
        <v>1</v>
      </c>
      <c r="K478" s="222">
        <f>AVERAGE(workdata!C478:F478)</f>
        <v>975.68549999999993</v>
      </c>
      <c r="L478" s="3">
        <f t="shared" si="47"/>
        <v>767.09999999999991</v>
      </c>
      <c r="M478" s="217">
        <f>IFERROR(IF(workdata!H478&gt;=0.75*MAX(workdata!$H478:$Y478),1,workdata!H478/MAX(workdata!$H478:$Y478)),0)*$H478</f>
        <v>1</v>
      </c>
      <c r="N478" s="217">
        <f>IFERROR(IF(workdata!I478&gt;=0.75*MAX(workdata!$H478:$Y478),1,workdata!I478/MAX(workdata!$H478:$Y478)),0)*$H478</f>
        <v>1</v>
      </c>
      <c r="O478" s="217">
        <f>IFERROR(IF(workdata!J478&gt;=0.75*MAX(workdata!$H478:$Y478),1,workdata!J478/MAX(workdata!$H478:$Y478)),0)*$H478</f>
        <v>1</v>
      </c>
      <c r="P478" s="217">
        <f>IFERROR(IF(workdata!K478&gt;=0.75*MAX(workdata!$H478:$Y478),1,workdata!K478/MAX(workdata!$H478:$Y478)),0)*$H478</f>
        <v>1</v>
      </c>
      <c r="Q478" s="217">
        <f>IFERROR(IF(workdata!L478&gt;=0.75*MAX(workdata!$H478:$Y478),1,workdata!L478/MAX(workdata!$H478:$Y478)),0)*$H478</f>
        <v>1</v>
      </c>
      <c r="R478" s="217">
        <f>IFERROR(IF(workdata!M478&gt;=0.75*MAX(workdata!$H478:$Y478),1,workdata!M478/MAX(workdata!$H478:$Y478)),0)*$H478</f>
        <v>1</v>
      </c>
      <c r="S478" s="217">
        <f>IFERROR(IF(workdata!N478&gt;=0.75*MAX(workdata!$H478:$Y478),1,workdata!N478/MAX(workdata!$H478:$Y478)),0)*$H478</f>
        <v>1</v>
      </c>
      <c r="T478" s="217">
        <f>IFERROR(IF(workdata!O478&gt;=0.75*MAX(workdata!$H478:$Y478),1,workdata!O478/MAX(workdata!$H478:$Y478)),0)*$H478</f>
        <v>1</v>
      </c>
      <c r="U478" s="217">
        <f>IFERROR(IF(workdata!P478&gt;=0.75*MAX(workdata!$H478:$Y478),1,workdata!P478/MAX(workdata!$H478:$Y478)),0)*$H478</f>
        <v>1</v>
      </c>
      <c r="V478" s="217">
        <f>IFERROR(IF(workdata!Q478&gt;=0.75*MAX(workdata!$H478:$Y478),1,workdata!Q478/MAX(workdata!$H478:$Y478)),0)*$H478</f>
        <v>1</v>
      </c>
      <c r="W478" s="217">
        <f>IFERROR(IF(workdata!R478&gt;=0.75*MAX(workdata!$H478:$Y478),1,workdata!R478/MAX(workdata!$H478:$Y478)),0)*$H478</f>
        <v>1</v>
      </c>
      <c r="X478" s="217">
        <f>IFERROR(IF(workdata!S478&gt;=0.75*MAX(workdata!$H478:$Y478),1,workdata!S478/MAX(workdata!$H478:$Y478)),0)*$H478</f>
        <v>1</v>
      </c>
      <c r="Y478" s="217">
        <f>IFERROR(IF(workdata!T478&gt;=0.75*MAX(workdata!$H478:$Y478),1,workdata!T478/MAX(workdata!$H478:$Y478)),0)*$H478</f>
        <v>1</v>
      </c>
      <c r="Z478" s="217">
        <f>IFERROR(IF(workdata!U478&gt;=0.75*MAX(workdata!$H478:$Y478),1,workdata!U478/MAX(workdata!$H478:$Y478)),0)*$H478</f>
        <v>1</v>
      </c>
      <c r="AA478" s="217">
        <f>IFERROR(IF(workdata!V478&gt;=0.75*MAX(workdata!$H478:$Y478),1,workdata!V478/MAX(workdata!$H478:$Y478)),0)*$H478</f>
        <v>1</v>
      </c>
      <c r="AB478" s="217">
        <f>IFERROR(IF(workdata!W478&gt;=0.75*MAX(workdata!$H478:$Y478),1,workdata!W478/MAX(workdata!$H478:$Y478)),0)*$H478</f>
        <v>1</v>
      </c>
      <c r="AC478" s="217">
        <f>IFERROR(IF(workdata!X478&gt;=0.75*MAX(workdata!$H478:$Y478),1,workdata!X478/MAX(workdata!$H478:$Y478)),0)*$H478</f>
        <v>1</v>
      </c>
      <c r="AD478" s="217">
        <f>IFERROR(IF(workdata!Y478&gt;=0.75*MAX(workdata!$H478:$Y478),1,workdata!Y478/MAX(workdata!$H478:$Y478)),0)*$H478</f>
        <v>1</v>
      </c>
    </row>
    <row r="479" spans="1:30" x14ac:dyDescent="0.25">
      <c r="A479" s="1">
        <f>workdata!A479</f>
        <v>45493.75</v>
      </c>
      <c r="B479">
        <f t="shared" si="43"/>
        <v>2024</v>
      </c>
      <c r="C479">
        <f t="shared" si="44"/>
        <v>7</v>
      </c>
      <c r="D479">
        <f t="shared" si="42"/>
        <v>20</v>
      </c>
      <c r="E479">
        <v>1000</v>
      </c>
      <c r="F479">
        <v>49890</v>
      </c>
      <c r="G479">
        <f>workdata!B479</f>
        <v>39747</v>
      </c>
      <c r="H479">
        <f t="shared" si="45"/>
        <v>1</v>
      </c>
      <c r="I479" s="217">
        <f>IFERROR(workdata!B479*1000*AUX!H479/(AUX!K479*50000),0)</f>
        <v>0.85223170230318257</v>
      </c>
      <c r="J479" s="218">
        <f t="shared" si="46"/>
        <v>1</v>
      </c>
      <c r="K479" s="222">
        <f>AVERAGE(workdata!C479:F479)</f>
        <v>932.77449999999999</v>
      </c>
      <c r="L479" s="3">
        <f t="shared" si="47"/>
        <v>794.93999999999994</v>
      </c>
      <c r="M479" s="217">
        <f>IFERROR(IF(workdata!H479&gt;=0.75*MAX(workdata!$H479:$Y479),1,workdata!H479/MAX(workdata!$H479:$Y479)),0)*$H479</f>
        <v>1</v>
      </c>
      <c r="N479" s="217">
        <f>IFERROR(IF(workdata!I479&gt;=0.75*MAX(workdata!$H479:$Y479),1,workdata!I479/MAX(workdata!$H479:$Y479)),0)*$H479</f>
        <v>1</v>
      </c>
      <c r="O479" s="217">
        <f>IFERROR(IF(workdata!J479&gt;=0.75*MAX(workdata!$H479:$Y479),1,workdata!J479/MAX(workdata!$H479:$Y479)),0)*$H479</f>
        <v>1</v>
      </c>
      <c r="P479" s="217">
        <f>IFERROR(IF(workdata!K479&gt;=0.75*MAX(workdata!$H479:$Y479),1,workdata!K479/MAX(workdata!$H479:$Y479)),0)*$H479</f>
        <v>1</v>
      </c>
      <c r="Q479" s="217">
        <f>IFERROR(IF(workdata!L479&gt;=0.75*MAX(workdata!$H479:$Y479),1,workdata!L479/MAX(workdata!$H479:$Y479)),0)*$H479</f>
        <v>1</v>
      </c>
      <c r="R479" s="217">
        <f>IFERROR(IF(workdata!M479&gt;=0.75*MAX(workdata!$H479:$Y479),1,workdata!M479/MAX(workdata!$H479:$Y479)),0)*$H479</f>
        <v>1</v>
      </c>
      <c r="S479" s="217">
        <f>IFERROR(IF(workdata!N479&gt;=0.75*MAX(workdata!$H479:$Y479),1,workdata!N479/MAX(workdata!$H479:$Y479)),0)*$H479</f>
        <v>1</v>
      </c>
      <c r="T479" s="217">
        <f>IFERROR(IF(workdata!O479&gt;=0.75*MAX(workdata!$H479:$Y479),1,workdata!O479/MAX(workdata!$H479:$Y479)),0)*$H479</f>
        <v>1</v>
      </c>
      <c r="U479" s="217">
        <f>IFERROR(IF(workdata!P479&gt;=0.75*MAX(workdata!$H479:$Y479),1,workdata!P479/MAX(workdata!$H479:$Y479)),0)*$H479</f>
        <v>1</v>
      </c>
      <c r="V479" s="217">
        <f>IFERROR(IF(workdata!Q479&gt;=0.75*MAX(workdata!$H479:$Y479),1,workdata!Q479/MAX(workdata!$H479:$Y479)),0)*$H479</f>
        <v>1</v>
      </c>
      <c r="W479" s="217">
        <f>IFERROR(IF(workdata!R479&gt;=0.75*MAX(workdata!$H479:$Y479),1,workdata!R479/MAX(workdata!$H479:$Y479)),0)*$H479</f>
        <v>1</v>
      </c>
      <c r="X479" s="217">
        <f>IFERROR(IF(workdata!S479&gt;=0.75*MAX(workdata!$H479:$Y479),1,workdata!S479/MAX(workdata!$H479:$Y479)),0)*$H479</f>
        <v>1</v>
      </c>
      <c r="Y479" s="217">
        <f>IFERROR(IF(workdata!T479&gt;=0.75*MAX(workdata!$H479:$Y479),1,workdata!T479/MAX(workdata!$H479:$Y479)),0)*$H479</f>
        <v>1</v>
      </c>
      <c r="Z479" s="217">
        <f>IFERROR(IF(workdata!U479&gt;=0.75*MAX(workdata!$H479:$Y479),1,workdata!U479/MAX(workdata!$H479:$Y479)),0)*$H479</f>
        <v>1</v>
      </c>
      <c r="AA479" s="217">
        <f>IFERROR(IF(workdata!V479&gt;=0.75*MAX(workdata!$H479:$Y479),1,workdata!V479/MAX(workdata!$H479:$Y479)),0)*$H479</f>
        <v>1</v>
      </c>
      <c r="AB479" s="217">
        <f>IFERROR(IF(workdata!W479&gt;=0.75*MAX(workdata!$H479:$Y479),1,workdata!W479/MAX(workdata!$H479:$Y479)),0)*$H479</f>
        <v>1</v>
      </c>
      <c r="AC479" s="217">
        <f>IFERROR(IF(workdata!X479&gt;=0.75*MAX(workdata!$H479:$Y479),1,workdata!X479/MAX(workdata!$H479:$Y479)),0)*$H479</f>
        <v>1</v>
      </c>
      <c r="AD479" s="217">
        <f>IFERROR(IF(workdata!Y479&gt;=0.75*MAX(workdata!$H479:$Y479),1,workdata!Y479/MAX(workdata!$H479:$Y479)),0)*$H479</f>
        <v>1</v>
      </c>
    </row>
    <row r="480" spans="1:30" x14ac:dyDescent="0.25">
      <c r="A480" s="1">
        <f>workdata!A480</f>
        <v>45493.791666666664</v>
      </c>
      <c r="B480">
        <f t="shared" si="43"/>
        <v>2024</v>
      </c>
      <c r="C480">
        <f t="shared" si="44"/>
        <v>7</v>
      </c>
      <c r="D480">
        <f t="shared" si="42"/>
        <v>20</v>
      </c>
      <c r="E480">
        <v>1000</v>
      </c>
      <c r="F480">
        <v>49890</v>
      </c>
      <c r="G480">
        <f>workdata!B480</f>
        <v>33236</v>
      </c>
      <c r="H480">
        <f t="shared" si="45"/>
        <v>1</v>
      </c>
      <c r="I480" s="217">
        <f>IFERROR(workdata!B480*1000*AUX!H480/(AUX!K480*50000),0)</f>
        <v>0.8118008625811608</v>
      </c>
      <c r="J480" s="218">
        <f t="shared" si="46"/>
        <v>1</v>
      </c>
      <c r="K480" s="222">
        <f>AVERAGE(workdata!C480:F480)</f>
        <v>818.82150000000001</v>
      </c>
      <c r="L480" s="3">
        <f t="shared" si="47"/>
        <v>664.71999999999991</v>
      </c>
      <c r="M480" s="217">
        <f>IFERROR(IF(workdata!H480&gt;=0.75*MAX(workdata!$H480:$Y480),1,workdata!H480/MAX(workdata!$H480:$Y480)),0)*$H480</f>
        <v>1</v>
      </c>
      <c r="N480" s="217">
        <f>IFERROR(IF(workdata!I480&gt;=0.75*MAX(workdata!$H480:$Y480),1,workdata!I480/MAX(workdata!$H480:$Y480)),0)*$H480</f>
        <v>1</v>
      </c>
      <c r="O480" s="217">
        <f>IFERROR(IF(workdata!J480&gt;=0.75*MAX(workdata!$H480:$Y480),1,workdata!J480/MAX(workdata!$H480:$Y480)),0)*$H480</f>
        <v>1</v>
      </c>
      <c r="P480" s="217">
        <f>IFERROR(IF(workdata!K480&gt;=0.75*MAX(workdata!$H480:$Y480),1,workdata!K480/MAX(workdata!$H480:$Y480)),0)*$H480</f>
        <v>1</v>
      </c>
      <c r="Q480" s="217">
        <f>IFERROR(IF(workdata!L480&gt;=0.75*MAX(workdata!$H480:$Y480),1,workdata!L480/MAX(workdata!$H480:$Y480)),0)*$H480</f>
        <v>1</v>
      </c>
      <c r="R480" s="217">
        <f>IFERROR(IF(workdata!M480&gt;=0.75*MAX(workdata!$H480:$Y480),1,workdata!M480/MAX(workdata!$H480:$Y480)),0)*$H480</f>
        <v>1</v>
      </c>
      <c r="S480" s="217">
        <f>IFERROR(IF(workdata!N480&gt;=0.75*MAX(workdata!$H480:$Y480),1,workdata!N480/MAX(workdata!$H480:$Y480)),0)*$H480</f>
        <v>1</v>
      </c>
      <c r="T480" s="217">
        <f>IFERROR(IF(workdata!O480&gt;=0.75*MAX(workdata!$H480:$Y480),1,workdata!O480/MAX(workdata!$H480:$Y480)),0)*$H480</f>
        <v>1</v>
      </c>
      <c r="U480" s="217">
        <f>IFERROR(IF(workdata!P480&gt;=0.75*MAX(workdata!$H480:$Y480),1,workdata!P480/MAX(workdata!$H480:$Y480)),0)*$H480</f>
        <v>1</v>
      </c>
      <c r="V480" s="217">
        <f>IFERROR(IF(workdata!Q480&gt;=0.75*MAX(workdata!$H480:$Y480),1,workdata!Q480/MAX(workdata!$H480:$Y480)),0)*$H480</f>
        <v>1</v>
      </c>
      <c r="W480" s="217">
        <f>IFERROR(IF(workdata!R480&gt;=0.75*MAX(workdata!$H480:$Y480),1,workdata!R480/MAX(workdata!$H480:$Y480)),0)*$H480</f>
        <v>1</v>
      </c>
      <c r="X480" s="217">
        <f>IFERROR(IF(workdata!S480&gt;=0.75*MAX(workdata!$H480:$Y480),1,workdata!S480/MAX(workdata!$H480:$Y480)),0)*$H480</f>
        <v>1</v>
      </c>
      <c r="Y480" s="217">
        <f>IFERROR(IF(workdata!T480&gt;=0.75*MAX(workdata!$H480:$Y480),1,workdata!T480/MAX(workdata!$H480:$Y480)),0)*$H480</f>
        <v>1</v>
      </c>
      <c r="Z480" s="217">
        <f>IFERROR(IF(workdata!U480&gt;=0.75*MAX(workdata!$H480:$Y480),1,workdata!U480/MAX(workdata!$H480:$Y480)),0)*$H480</f>
        <v>1</v>
      </c>
      <c r="AA480" s="217">
        <f>IFERROR(IF(workdata!V480&gt;=0.75*MAX(workdata!$H480:$Y480),1,workdata!V480/MAX(workdata!$H480:$Y480)),0)*$H480</f>
        <v>1</v>
      </c>
      <c r="AB480" s="217">
        <f>IFERROR(IF(workdata!W480&gt;=0.75*MAX(workdata!$H480:$Y480),1,workdata!W480/MAX(workdata!$H480:$Y480)),0)*$H480</f>
        <v>1</v>
      </c>
      <c r="AC480" s="217">
        <f>IFERROR(IF(workdata!X480&gt;=0.75*MAX(workdata!$H480:$Y480),1,workdata!X480/MAX(workdata!$H480:$Y480)),0)*$H480</f>
        <v>1</v>
      </c>
      <c r="AD480" s="217">
        <f>IFERROR(IF(workdata!Y480&gt;=0.75*MAX(workdata!$H480:$Y480),1,workdata!Y480/MAX(workdata!$H480:$Y480)),0)*$H480</f>
        <v>1</v>
      </c>
    </row>
    <row r="481" spans="1:30" x14ac:dyDescent="0.25">
      <c r="A481" s="1">
        <f>workdata!A481</f>
        <v>45493.833333333336</v>
      </c>
      <c r="B481">
        <f t="shared" si="43"/>
        <v>2024</v>
      </c>
      <c r="C481">
        <f t="shared" si="44"/>
        <v>7</v>
      </c>
      <c r="D481">
        <f t="shared" si="42"/>
        <v>20</v>
      </c>
      <c r="E481">
        <v>1000</v>
      </c>
      <c r="F481">
        <v>49890</v>
      </c>
      <c r="G481">
        <f>workdata!B481</f>
        <v>14541</v>
      </c>
      <c r="H481">
        <f t="shared" si="45"/>
        <v>1</v>
      </c>
      <c r="I481" s="217">
        <f>IFERROR(workdata!B481*1000*AUX!H481/(AUX!K481*50000),0)</f>
        <v>0.67486128934196266</v>
      </c>
      <c r="J481" s="218">
        <f t="shared" si="46"/>
        <v>1</v>
      </c>
      <c r="K481" s="222">
        <f>AVERAGE(workdata!C481:F481)</f>
        <v>430.93299999999999</v>
      </c>
      <c r="L481" s="3">
        <f t="shared" si="47"/>
        <v>290.82</v>
      </c>
      <c r="M481" s="217">
        <f>IFERROR(IF(workdata!H481&gt;=0.75*MAX(workdata!$H481:$Y481),1,workdata!H481/MAX(workdata!$H481:$Y481)),0)*$H481</f>
        <v>1</v>
      </c>
      <c r="N481" s="217">
        <f>IFERROR(IF(workdata!I481&gt;=0.75*MAX(workdata!$H481:$Y481),1,workdata!I481/MAX(workdata!$H481:$Y481)),0)*$H481</f>
        <v>1</v>
      </c>
      <c r="O481" s="217">
        <f>IFERROR(IF(workdata!J481&gt;=0.75*MAX(workdata!$H481:$Y481),1,workdata!J481/MAX(workdata!$H481:$Y481)),0)*$H481</f>
        <v>1</v>
      </c>
      <c r="P481" s="217">
        <f>IFERROR(IF(workdata!K481&gt;=0.75*MAX(workdata!$H481:$Y481),1,workdata!K481/MAX(workdata!$H481:$Y481)),0)*$H481</f>
        <v>1</v>
      </c>
      <c r="Q481" s="217">
        <f>IFERROR(IF(workdata!L481&gt;=0.75*MAX(workdata!$H481:$Y481),1,workdata!L481/MAX(workdata!$H481:$Y481)),0)*$H481</f>
        <v>1</v>
      </c>
      <c r="R481" s="217">
        <f>IFERROR(IF(workdata!M481&gt;=0.75*MAX(workdata!$H481:$Y481),1,workdata!M481/MAX(workdata!$H481:$Y481)),0)*$H481</f>
        <v>1</v>
      </c>
      <c r="S481" s="217">
        <f>IFERROR(IF(workdata!N481&gt;=0.75*MAX(workdata!$H481:$Y481),1,workdata!N481/MAX(workdata!$H481:$Y481)),0)*$H481</f>
        <v>1</v>
      </c>
      <c r="T481" s="217">
        <f>IFERROR(IF(workdata!O481&gt;=0.75*MAX(workdata!$H481:$Y481),1,workdata!O481/MAX(workdata!$H481:$Y481)),0)*$H481</f>
        <v>1</v>
      </c>
      <c r="U481" s="217">
        <f>IFERROR(IF(workdata!P481&gt;=0.75*MAX(workdata!$H481:$Y481),1,workdata!P481/MAX(workdata!$H481:$Y481)),0)*$H481</f>
        <v>1</v>
      </c>
      <c r="V481" s="217">
        <f>IFERROR(IF(workdata!Q481&gt;=0.75*MAX(workdata!$H481:$Y481),1,workdata!Q481/MAX(workdata!$H481:$Y481)),0)*$H481</f>
        <v>1</v>
      </c>
      <c r="W481" s="217">
        <f>IFERROR(IF(workdata!R481&gt;=0.75*MAX(workdata!$H481:$Y481),1,workdata!R481/MAX(workdata!$H481:$Y481)),0)*$H481</f>
        <v>1</v>
      </c>
      <c r="X481" s="217">
        <f>IFERROR(IF(workdata!S481&gt;=0.75*MAX(workdata!$H481:$Y481),1,workdata!S481/MAX(workdata!$H481:$Y481)),0)*$H481</f>
        <v>1</v>
      </c>
      <c r="Y481" s="217">
        <f>IFERROR(IF(workdata!T481&gt;=0.75*MAX(workdata!$H481:$Y481),1,workdata!T481/MAX(workdata!$H481:$Y481)),0)*$H481</f>
        <v>1</v>
      </c>
      <c r="Z481" s="217">
        <f>IFERROR(IF(workdata!U481&gt;=0.75*MAX(workdata!$H481:$Y481),1,workdata!U481/MAX(workdata!$H481:$Y481)),0)*$H481</f>
        <v>1</v>
      </c>
      <c r="AA481" s="217">
        <f>IFERROR(IF(workdata!V481&gt;=0.75*MAX(workdata!$H481:$Y481),1,workdata!V481/MAX(workdata!$H481:$Y481)),0)*$H481</f>
        <v>1</v>
      </c>
      <c r="AB481" s="217">
        <f>IFERROR(IF(workdata!W481&gt;=0.75*MAX(workdata!$H481:$Y481),1,workdata!W481/MAX(workdata!$H481:$Y481)),0)*$H481</f>
        <v>1</v>
      </c>
      <c r="AC481" s="217">
        <f>IFERROR(IF(workdata!X481&gt;=0.75*MAX(workdata!$H481:$Y481),1,workdata!X481/MAX(workdata!$H481:$Y481)),0)*$H481</f>
        <v>1</v>
      </c>
      <c r="AD481" s="217">
        <f>IFERROR(IF(workdata!Y481&gt;=0.75*MAX(workdata!$H481:$Y481),1,workdata!Y481/MAX(workdata!$H481:$Y481)),0)*$H481</f>
        <v>1</v>
      </c>
    </row>
    <row r="482" spans="1:30" x14ac:dyDescent="0.25">
      <c r="A482" s="1">
        <f>workdata!A482</f>
        <v>45493.875</v>
      </c>
      <c r="B482">
        <f t="shared" si="43"/>
        <v>2024</v>
      </c>
      <c r="C482">
        <f t="shared" si="44"/>
        <v>7</v>
      </c>
      <c r="D482">
        <f t="shared" si="42"/>
        <v>20</v>
      </c>
      <c r="E482">
        <v>1000</v>
      </c>
      <c r="F482">
        <v>49890</v>
      </c>
      <c r="G482">
        <f>workdata!B482</f>
        <v>1242</v>
      </c>
      <c r="H482">
        <f t="shared" si="45"/>
        <v>0</v>
      </c>
      <c r="I482" s="217">
        <f>IFERROR(workdata!B482*1000*AUX!H482/(AUX!K482*50000),0)</f>
        <v>0</v>
      </c>
      <c r="J482" s="218">
        <f t="shared" si="46"/>
        <v>0</v>
      </c>
      <c r="K482" s="222">
        <f>AVERAGE(workdata!C482:F482)</f>
        <v>44.009249999999994</v>
      </c>
      <c r="L482" s="3">
        <f t="shared" si="47"/>
        <v>0</v>
      </c>
      <c r="M482" s="217">
        <f>IFERROR(IF(workdata!H482&gt;=0.75*MAX(workdata!$H482:$Y482),1,workdata!H482/MAX(workdata!$H482:$Y482)),0)*$H482</f>
        <v>0</v>
      </c>
      <c r="N482" s="217">
        <f>IFERROR(IF(workdata!I482&gt;=0.75*MAX(workdata!$H482:$Y482),1,workdata!I482/MAX(workdata!$H482:$Y482)),0)*$H482</f>
        <v>0</v>
      </c>
      <c r="O482" s="217">
        <f>IFERROR(IF(workdata!J482&gt;=0.75*MAX(workdata!$H482:$Y482),1,workdata!J482/MAX(workdata!$H482:$Y482)),0)*$H482</f>
        <v>0</v>
      </c>
      <c r="P482" s="217">
        <f>IFERROR(IF(workdata!K482&gt;=0.75*MAX(workdata!$H482:$Y482),1,workdata!K482/MAX(workdata!$H482:$Y482)),0)*$H482</f>
        <v>0</v>
      </c>
      <c r="Q482" s="217">
        <f>IFERROR(IF(workdata!L482&gt;=0.75*MAX(workdata!$H482:$Y482),1,workdata!L482/MAX(workdata!$H482:$Y482)),0)*$H482</f>
        <v>0</v>
      </c>
      <c r="R482" s="217">
        <f>IFERROR(IF(workdata!M482&gt;=0.75*MAX(workdata!$H482:$Y482),1,workdata!M482/MAX(workdata!$H482:$Y482)),0)*$H482</f>
        <v>0</v>
      </c>
      <c r="S482" s="217">
        <f>IFERROR(IF(workdata!N482&gt;=0.75*MAX(workdata!$H482:$Y482),1,workdata!N482/MAX(workdata!$H482:$Y482)),0)*$H482</f>
        <v>0</v>
      </c>
      <c r="T482" s="217">
        <f>IFERROR(IF(workdata!O482&gt;=0.75*MAX(workdata!$H482:$Y482),1,workdata!O482/MAX(workdata!$H482:$Y482)),0)*$H482</f>
        <v>0</v>
      </c>
      <c r="U482" s="217">
        <f>IFERROR(IF(workdata!P482&gt;=0.75*MAX(workdata!$H482:$Y482),1,workdata!P482/MAX(workdata!$H482:$Y482)),0)*$H482</f>
        <v>0</v>
      </c>
      <c r="V482" s="217">
        <f>IFERROR(IF(workdata!Q482&gt;=0.75*MAX(workdata!$H482:$Y482),1,workdata!Q482/MAX(workdata!$H482:$Y482)),0)*$H482</f>
        <v>0</v>
      </c>
      <c r="W482" s="217">
        <f>IFERROR(IF(workdata!R482&gt;=0.75*MAX(workdata!$H482:$Y482),1,workdata!R482/MAX(workdata!$H482:$Y482)),0)*$H482</f>
        <v>0</v>
      </c>
      <c r="X482" s="217">
        <f>IFERROR(IF(workdata!S482&gt;=0.75*MAX(workdata!$H482:$Y482),1,workdata!S482/MAX(workdata!$H482:$Y482)),0)*$H482</f>
        <v>0</v>
      </c>
      <c r="Y482" s="217">
        <f>IFERROR(IF(workdata!T482&gt;=0.75*MAX(workdata!$H482:$Y482),1,workdata!T482/MAX(workdata!$H482:$Y482)),0)*$H482</f>
        <v>0</v>
      </c>
      <c r="Z482" s="217">
        <f>IFERROR(IF(workdata!U482&gt;=0.75*MAX(workdata!$H482:$Y482),1,workdata!U482/MAX(workdata!$H482:$Y482)),0)*$H482</f>
        <v>0</v>
      </c>
      <c r="AA482" s="217">
        <f>IFERROR(IF(workdata!V482&gt;=0.75*MAX(workdata!$H482:$Y482),1,workdata!V482/MAX(workdata!$H482:$Y482)),0)*$H482</f>
        <v>0</v>
      </c>
      <c r="AB482" s="217">
        <f>IFERROR(IF(workdata!W482&gt;=0.75*MAX(workdata!$H482:$Y482),1,workdata!W482/MAX(workdata!$H482:$Y482)),0)*$H482</f>
        <v>0</v>
      </c>
      <c r="AC482" s="217">
        <f>IFERROR(IF(workdata!X482&gt;=0.75*MAX(workdata!$H482:$Y482),1,workdata!X482/MAX(workdata!$H482:$Y482)),0)*$H482</f>
        <v>0</v>
      </c>
      <c r="AD482" s="217">
        <f>IFERROR(IF(workdata!Y482&gt;=0.75*MAX(workdata!$H482:$Y482),1,workdata!Y482/MAX(workdata!$H482:$Y482)),0)*$H482</f>
        <v>0</v>
      </c>
    </row>
    <row r="483" spans="1:30" x14ac:dyDescent="0.25">
      <c r="A483" s="1">
        <f>workdata!A483</f>
        <v>45493.916666666664</v>
      </c>
      <c r="B483">
        <f t="shared" si="43"/>
        <v>2024</v>
      </c>
      <c r="C483">
        <f t="shared" si="44"/>
        <v>7</v>
      </c>
      <c r="D483">
        <f t="shared" si="42"/>
        <v>20</v>
      </c>
      <c r="E483">
        <v>1000</v>
      </c>
      <c r="F483">
        <v>49890</v>
      </c>
      <c r="G483">
        <f>workdata!B483</f>
        <v>0</v>
      </c>
      <c r="H483">
        <f t="shared" si="45"/>
        <v>0</v>
      </c>
      <c r="I483" s="217">
        <f>IFERROR(workdata!B483*1000*AUX!H483/(AUX!K483*50000),0)</f>
        <v>0</v>
      </c>
      <c r="J483" s="218">
        <f t="shared" si="46"/>
        <v>0</v>
      </c>
      <c r="K483" s="222">
        <f>AVERAGE(workdata!C483:F483)</f>
        <v>0</v>
      </c>
      <c r="L483" s="3">
        <f t="shared" si="47"/>
        <v>0</v>
      </c>
      <c r="M483" s="217">
        <f>IFERROR(IF(workdata!H483&gt;=0.75*MAX(workdata!$H483:$Y483),1,workdata!H483/MAX(workdata!$H483:$Y483)),0)*$H483</f>
        <v>0</v>
      </c>
      <c r="N483" s="217">
        <f>IFERROR(IF(workdata!I483&gt;=0.75*MAX(workdata!$H483:$Y483),1,workdata!I483/MAX(workdata!$H483:$Y483)),0)*$H483</f>
        <v>0</v>
      </c>
      <c r="O483" s="217">
        <f>IFERROR(IF(workdata!J483&gt;=0.75*MAX(workdata!$H483:$Y483),1,workdata!J483/MAX(workdata!$H483:$Y483)),0)*$H483</f>
        <v>0</v>
      </c>
      <c r="P483" s="217">
        <f>IFERROR(IF(workdata!K483&gt;=0.75*MAX(workdata!$H483:$Y483),1,workdata!K483/MAX(workdata!$H483:$Y483)),0)*$H483</f>
        <v>0</v>
      </c>
      <c r="Q483" s="217">
        <f>IFERROR(IF(workdata!L483&gt;=0.75*MAX(workdata!$H483:$Y483),1,workdata!L483/MAX(workdata!$H483:$Y483)),0)*$H483</f>
        <v>0</v>
      </c>
      <c r="R483" s="217">
        <f>IFERROR(IF(workdata!M483&gt;=0.75*MAX(workdata!$H483:$Y483),1,workdata!M483/MAX(workdata!$H483:$Y483)),0)*$H483</f>
        <v>0</v>
      </c>
      <c r="S483" s="217">
        <f>IFERROR(IF(workdata!N483&gt;=0.75*MAX(workdata!$H483:$Y483),1,workdata!N483/MAX(workdata!$H483:$Y483)),0)*$H483</f>
        <v>0</v>
      </c>
      <c r="T483" s="217">
        <f>IFERROR(IF(workdata!O483&gt;=0.75*MAX(workdata!$H483:$Y483),1,workdata!O483/MAX(workdata!$H483:$Y483)),0)*$H483</f>
        <v>0</v>
      </c>
      <c r="U483" s="217">
        <f>IFERROR(IF(workdata!P483&gt;=0.75*MAX(workdata!$H483:$Y483),1,workdata!P483/MAX(workdata!$H483:$Y483)),0)*$H483</f>
        <v>0</v>
      </c>
      <c r="V483" s="217">
        <f>IFERROR(IF(workdata!Q483&gt;=0.75*MAX(workdata!$H483:$Y483),1,workdata!Q483/MAX(workdata!$H483:$Y483)),0)*$H483</f>
        <v>0</v>
      </c>
      <c r="W483" s="217">
        <f>IFERROR(IF(workdata!R483&gt;=0.75*MAX(workdata!$H483:$Y483),1,workdata!R483/MAX(workdata!$H483:$Y483)),0)*$H483</f>
        <v>0</v>
      </c>
      <c r="X483" s="217">
        <f>IFERROR(IF(workdata!S483&gt;=0.75*MAX(workdata!$H483:$Y483),1,workdata!S483/MAX(workdata!$H483:$Y483)),0)*$H483</f>
        <v>0</v>
      </c>
      <c r="Y483" s="217">
        <f>IFERROR(IF(workdata!T483&gt;=0.75*MAX(workdata!$H483:$Y483),1,workdata!T483/MAX(workdata!$H483:$Y483)),0)*$H483</f>
        <v>0</v>
      </c>
      <c r="Z483" s="217">
        <f>IFERROR(IF(workdata!U483&gt;=0.75*MAX(workdata!$H483:$Y483),1,workdata!U483/MAX(workdata!$H483:$Y483)),0)*$H483</f>
        <v>0</v>
      </c>
      <c r="AA483" s="217">
        <f>IFERROR(IF(workdata!V483&gt;=0.75*MAX(workdata!$H483:$Y483),1,workdata!V483/MAX(workdata!$H483:$Y483)),0)*$H483</f>
        <v>0</v>
      </c>
      <c r="AB483" s="217">
        <f>IFERROR(IF(workdata!W483&gt;=0.75*MAX(workdata!$H483:$Y483),1,workdata!W483/MAX(workdata!$H483:$Y483)),0)*$H483</f>
        <v>0</v>
      </c>
      <c r="AC483" s="217">
        <f>IFERROR(IF(workdata!X483&gt;=0.75*MAX(workdata!$H483:$Y483),1,workdata!X483/MAX(workdata!$H483:$Y483)),0)*$H483</f>
        <v>0</v>
      </c>
      <c r="AD483" s="217">
        <f>IFERROR(IF(workdata!Y483&gt;=0.75*MAX(workdata!$H483:$Y483),1,workdata!Y483/MAX(workdata!$H483:$Y483)),0)*$H483</f>
        <v>0</v>
      </c>
    </row>
    <row r="484" spans="1:30" x14ac:dyDescent="0.25">
      <c r="A484" s="1">
        <f>workdata!A484</f>
        <v>45493.958333333336</v>
      </c>
      <c r="B484">
        <f t="shared" si="43"/>
        <v>2024</v>
      </c>
      <c r="C484">
        <f t="shared" si="44"/>
        <v>7</v>
      </c>
      <c r="D484">
        <f t="shared" si="42"/>
        <v>20</v>
      </c>
      <c r="E484">
        <v>1000</v>
      </c>
      <c r="F484">
        <v>49890</v>
      </c>
      <c r="G484">
        <f>workdata!B484</f>
        <v>0</v>
      </c>
      <c r="H484">
        <f t="shared" si="45"/>
        <v>0</v>
      </c>
      <c r="I484" s="217">
        <f>IFERROR(workdata!B484*1000*AUX!H484/(AUX!K484*50000),0)</f>
        <v>0</v>
      </c>
      <c r="J484" s="218">
        <f t="shared" si="46"/>
        <v>0</v>
      </c>
      <c r="K484" s="222">
        <f>AVERAGE(workdata!C484:F484)</f>
        <v>0</v>
      </c>
      <c r="L484" s="3">
        <f t="shared" si="47"/>
        <v>0</v>
      </c>
      <c r="M484" s="217">
        <f>IFERROR(IF(workdata!H484&gt;=0.75*MAX(workdata!$H484:$Y484),1,workdata!H484/MAX(workdata!$H484:$Y484)),0)*$H484</f>
        <v>0</v>
      </c>
      <c r="N484" s="217">
        <f>IFERROR(IF(workdata!I484&gt;=0.75*MAX(workdata!$H484:$Y484),1,workdata!I484/MAX(workdata!$H484:$Y484)),0)*$H484</f>
        <v>0</v>
      </c>
      <c r="O484" s="217">
        <f>IFERROR(IF(workdata!J484&gt;=0.75*MAX(workdata!$H484:$Y484),1,workdata!J484/MAX(workdata!$H484:$Y484)),0)*$H484</f>
        <v>0</v>
      </c>
      <c r="P484" s="217">
        <f>IFERROR(IF(workdata!K484&gt;=0.75*MAX(workdata!$H484:$Y484),1,workdata!K484/MAX(workdata!$H484:$Y484)),0)*$H484</f>
        <v>0</v>
      </c>
      <c r="Q484" s="217">
        <f>IFERROR(IF(workdata!L484&gt;=0.75*MAX(workdata!$H484:$Y484),1,workdata!L484/MAX(workdata!$H484:$Y484)),0)*$H484</f>
        <v>0</v>
      </c>
      <c r="R484" s="217">
        <f>IFERROR(IF(workdata!M484&gt;=0.75*MAX(workdata!$H484:$Y484),1,workdata!M484/MAX(workdata!$H484:$Y484)),0)*$H484</f>
        <v>0</v>
      </c>
      <c r="S484" s="217">
        <f>IFERROR(IF(workdata!N484&gt;=0.75*MAX(workdata!$H484:$Y484),1,workdata!N484/MAX(workdata!$H484:$Y484)),0)*$H484</f>
        <v>0</v>
      </c>
      <c r="T484" s="217">
        <f>IFERROR(IF(workdata!O484&gt;=0.75*MAX(workdata!$H484:$Y484),1,workdata!O484/MAX(workdata!$H484:$Y484)),0)*$H484</f>
        <v>0</v>
      </c>
      <c r="U484" s="217">
        <f>IFERROR(IF(workdata!P484&gt;=0.75*MAX(workdata!$H484:$Y484),1,workdata!P484/MAX(workdata!$H484:$Y484)),0)*$H484</f>
        <v>0</v>
      </c>
      <c r="V484" s="217">
        <f>IFERROR(IF(workdata!Q484&gt;=0.75*MAX(workdata!$H484:$Y484),1,workdata!Q484/MAX(workdata!$H484:$Y484)),0)*$H484</f>
        <v>0</v>
      </c>
      <c r="W484" s="217">
        <f>IFERROR(IF(workdata!R484&gt;=0.75*MAX(workdata!$H484:$Y484),1,workdata!R484/MAX(workdata!$H484:$Y484)),0)*$H484</f>
        <v>0</v>
      </c>
      <c r="X484" s="217">
        <f>IFERROR(IF(workdata!S484&gt;=0.75*MAX(workdata!$H484:$Y484),1,workdata!S484/MAX(workdata!$H484:$Y484)),0)*$H484</f>
        <v>0</v>
      </c>
      <c r="Y484" s="217">
        <f>IFERROR(IF(workdata!T484&gt;=0.75*MAX(workdata!$H484:$Y484),1,workdata!T484/MAX(workdata!$H484:$Y484)),0)*$H484</f>
        <v>0</v>
      </c>
      <c r="Z484" s="217">
        <f>IFERROR(IF(workdata!U484&gt;=0.75*MAX(workdata!$H484:$Y484),1,workdata!U484/MAX(workdata!$H484:$Y484)),0)*$H484</f>
        <v>0</v>
      </c>
      <c r="AA484" s="217">
        <f>IFERROR(IF(workdata!V484&gt;=0.75*MAX(workdata!$H484:$Y484),1,workdata!V484/MAX(workdata!$H484:$Y484)),0)*$H484</f>
        <v>0</v>
      </c>
      <c r="AB484" s="217">
        <f>IFERROR(IF(workdata!W484&gt;=0.75*MAX(workdata!$H484:$Y484),1,workdata!W484/MAX(workdata!$H484:$Y484)),0)*$H484</f>
        <v>0</v>
      </c>
      <c r="AC484" s="217">
        <f>IFERROR(IF(workdata!X484&gt;=0.75*MAX(workdata!$H484:$Y484),1,workdata!X484/MAX(workdata!$H484:$Y484)),0)*$H484</f>
        <v>0</v>
      </c>
      <c r="AD484" s="217">
        <f>IFERROR(IF(workdata!Y484&gt;=0.75*MAX(workdata!$H484:$Y484),1,workdata!Y484/MAX(workdata!$H484:$Y484)),0)*$H484</f>
        <v>0</v>
      </c>
    </row>
    <row r="485" spans="1:30" x14ac:dyDescent="0.25">
      <c r="A485" s="1">
        <f>workdata!A485</f>
        <v>45494</v>
      </c>
      <c r="B485">
        <f t="shared" si="43"/>
        <v>2024</v>
      </c>
      <c r="C485">
        <f t="shared" si="44"/>
        <v>7</v>
      </c>
      <c r="D485">
        <f t="shared" si="42"/>
        <v>21</v>
      </c>
      <c r="E485">
        <v>1000</v>
      </c>
      <c r="F485">
        <v>49890</v>
      </c>
      <c r="G485">
        <f>workdata!B485</f>
        <v>0</v>
      </c>
      <c r="H485">
        <f t="shared" si="45"/>
        <v>0</v>
      </c>
      <c r="I485" s="217">
        <f>IFERROR(workdata!B485*1000*AUX!H485/(AUX!K485*50000),0)</f>
        <v>0</v>
      </c>
      <c r="J485" s="218">
        <f t="shared" si="46"/>
        <v>0</v>
      </c>
      <c r="K485" s="222">
        <f>AVERAGE(workdata!C485:F485)</f>
        <v>0</v>
      </c>
      <c r="L485" s="3">
        <f t="shared" si="47"/>
        <v>0</v>
      </c>
      <c r="M485" s="217">
        <f>IFERROR(IF(workdata!H485&gt;=0.75*MAX(workdata!$H485:$Y485),1,workdata!H485/MAX(workdata!$H485:$Y485)),0)*$H485</f>
        <v>0</v>
      </c>
      <c r="N485" s="217">
        <f>IFERROR(IF(workdata!I485&gt;=0.75*MAX(workdata!$H485:$Y485),1,workdata!I485/MAX(workdata!$H485:$Y485)),0)*$H485</f>
        <v>0</v>
      </c>
      <c r="O485" s="217">
        <f>IFERROR(IF(workdata!J485&gt;=0.75*MAX(workdata!$H485:$Y485),1,workdata!J485/MAX(workdata!$H485:$Y485)),0)*$H485</f>
        <v>0</v>
      </c>
      <c r="P485" s="217">
        <f>IFERROR(IF(workdata!K485&gt;=0.75*MAX(workdata!$H485:$Y485),1,workdata!K485/MAX(workdata!$H485:$Y485)),0)*$H485</f>
        <v>0</v>
      </c>
      <c r="Q485" s="217">
        <f>IFERROR(IF(workdata!L485&gt;=0.75*MAX(workdata!$H485:$Y485),1,workdata!L485/MAX(workdata!$H485:$Y485)),0)*$H485</f>
        <v>0</v>
      </c>
      <c r="R485" s="217">
        <f>IFERROR(IF(workdata!M485&gt;=0.75*MAX(workdata!$H485:$Y485),1,workdata!M485/MAX(workdata!$H485:$Y485)),0)*$H485</f>
        <v>0</v>
      </c>
      <c r="S485" s="217">
        <f>IFERROR(IF(workdata!N485&gt;=0.75*MAX(workdata!$H485:$Y485),1,workdata!N485/MAX(workdata!$H485:$Y485)),0)*$H485</f>
        <v>0</v>
      </c>
      <c r="T485" s="217">
        <f>IFERROR(IF(workdata!O485&gt;=0.75*MAX(workdata!$H485:$Y485),1,workdata!O485/MAX(workdata!$H485:$Y485)),0)*$H485</f>
        <v>0</v>
      </c>
      <c r="U485" s="217">
        <f>IFERROR(IF(workdata!P485&gt;=0.75*MAX(workdata!$H485:$Y485),1,workdata!P485/MAX(workdata!$H485:$Y485)),0)*$H485</f>
        <v>0</v>
      </c>
      <c r="V485" s="217">
        <f>IFERROR(IF(workdata!Q485&gt;=0.75*MAX(workdata!$H485:$Y485),1,workdata!Q485/MAX(workdata!$H485:$Y485)),0)*$H485</f>
        <v>0</v>
      </c>
      <c r="W485" s="217">
        <f>IFERROR(IF(workdata!R485&gt;=0.75*MAX(workdata!$H485:$Y485),1,workdata!R485/MAX(workdata!$H485:$Y485)),0)*$H485</f>
        <v>0</v>
      </c>
      <c r="X485" s="217">
        <f>IFERROR(IF(workdata!S485&gt;=0.75*MAX(workdata!$H485:$Y485),1,workdata!S485/MAX(workdata!$H485:$Y485)),0)*$H485</f>
        <v>0</v>
      </c>
      <c r="Y485" s="217">
        <f>IFERROR(IF(workdata!T485&gt;=0.75*MAX(workdata!$H485:$Y485),1,workdata!T485/MAX(workdata!$H485:$Y485)),0)*$H485</f>
        <v>0</v>
      </c>
      <c r="Z485" s="217">
        <f>IFERROR(IF(workdata!U485&gt;=0.75*MAX(workdata!$H485:$Y485),1,workdata!U485/MAX(workdata!$H485:$Y485)),0)*$H485</f>
        <v>0</v>
      </c>
      <c r="AA485" s="217">
        <f>IFERROR(IF(workdata!V485&gt;=0.75*MAX(workdata!$H485:$Y485),1,workdata!V485/MAX(workdata!$H485:$Y485)),0)*$H485</f>
        <v>0</v>
      </c>
      <c r="AB485" s="217">
        <f>IFERROR(IF(workdata!W485&gt;=0.75*MAX(workdata!$H485:$Y485),1,workdata!W485/MAX(workdata!$H485:$Y485)),0)*$H485</f>
        <v>0</v>
      </c>
      <c r="AC485" s="217">
        <f>IFERROR(IF(workdata!X485&gt;=0.75*MAX(workdata!$H485:$Y485),1,workdata!X485/MAX(workdata!$H485:$Y485)),0)*$H485</f>
        <v>0</v>
      </c>
      <c r="AD485" s="217">
        <f>IFERROR(IF(workdata!Y485&gt;=0.75*MAX(workdata!$H485:$Y485),1,workdata!Y485/MAX(workdata!$H485:$Y485)),0)*$H485</f>
        <v>0</v>
      </c>
    </row>
    <row r="486" spans="1:30" x14ac:dyDescent="0.25">
      <c r="A486" s="1">
        <f>workdata!A486</f>
        <v>45494.041666666664</v>
      </c>
      <c r="B486">
        <f t="shared" si="43"/>
        <v>2024</v>
      </c>
      <c r="C486">
        <f t="shared" si="44"/>
        <v>7</v>
      </c>
      <c r="D486">
        <f t="shared" si="42"/>
        <v>21</v>
      </c>
      <c r="E486">
        <v>1000</v>
      </c>
      <c r="F486">
        <v>49890</v>
      </c>
      <c r="G486">
        <f>workdata!B486</f>
        <v>0</v>
      </c>
      <c r="H486">
        <f t="shared" si="45"/>
        <v>0</v>
      </c>
      <c r="I486" s="217">
        <f>IFERROR(workdata!B486*1000*AUX!H486/(AUX!K486*50000),0)</f>
        <v>0</v>
      </c>
      <c r="J486" s="218">
        <f t="shared" si="46"/>
        <v>0</v>
      </c>
      <c r="K486" s="222">
        <f>AVERAGE(workdata!C486:F486)</f>
        <v>0</v>
      </c>
      <c r="L486" s="3">
        <f t="shared" si="47"/>
        <v>0</v>
      </c>
      <c r="M486" s="217">
        <f>IFERROR(IF(workdata!H486&gt;=0.75*MAX(workdata!$H486:$Y486),1,workdata!H486/MAX(workdata!$H486:$Y486)),0)*$H486</f>
        <v>0</v>
      </c>
      <c r="N486" s="217">
        <f>IFERROR(IF(workdata!I486&gt;=0.75*MAX(workdata!$H486:$Y486),1,workdata!I486/MAX(workdata!$H486:$Y486)),0)*$H486</f>
        <v>0</v>
      </c>
      <c r="O486" s="217">
        <f>IFERROR(IF(workdata!J486&gt;=0.75*MAX(workdata!$H486:$Y486),1,workdata!J486/MAX(workdata!$H486:$Y486)),0)*$H486</f>
        <v>0</v>
      </c>
      <c r="P486" s="217">
        <f>IFERROR(IF(workdata!K486&gt;=0.75*MAX(workdata!$H486:$Y486),1,workdata!K486/MAX(workdata!$H486:$Y486)),0)*$H486</f>
        <v>0</v>
      </c>
      <c r="Q486" s="217">
        <f>IFERROR(IF(workdata!L486&gt;=0.75*MAX(workdata!$H486:$Y486),1,workdata!L486/MAX(workdata!$H486:$Y486)),0)*$H486</f>
        <v>0</v>
      </c>
      <c r="R486" s="217">
        <f>IFERROR(IF(workdata!M486&gt;=0.75*MAX(workdata!$H486:$Y486),1,workdata!M486/MAX(workdata!$H486:$Y486)),0)*$H486</f>
        <v>0</v>
      </c>
      <c r="S486" s="217">
        <f>IFERROR(IF(workdata!N486&gt;=0.75*MAX(workdata!$H486:$Y486),1,workdata!N486/MAX(workdata!$H486:$Y486)),0)*$H486</f>
        <v>0</v>
      </c>
      <c r="T486" s="217">
        <f>IFERROR(IF(workdata!O486&gt;=0.75*MAX(workdata!$H486:$Y486),1,workdata!O486/MAX(workdata!$H486:$Y486)),0)*$H486</f>
        <v>0</v>
      </c>
      <c r="U486" s="217">
        <f>IFERROR(IF(workdata!P486&gt;=0.75*MAX(workdata!$H486:$Y486),1,workdata!P486/MAX(workdata!$H486:$Y486)),0)*$H486</f>
        <v>0</v>
      </c>
      <c r="V486" s="217">
        <f>IFERROR(IF(workdata!Q486&gt;=0.75*MAX(workdata!$H486:$Y486),1,workdata!Q486/MAX(workdata!$H486:$Y486)),0)*$H486</f>
        <v>0</v>
      </c>
      <c r="W486" s="217">
        <f>IFERROR(IF(workdata!R486&gt;=0.75*MAX(workdata!$H486:$Y486),1,workdata!R486/MAX(workdata!$H486:$Y486)),0)*$H486</f>
        <v>0</v>
      </c>
      <c r="X486" s="217">
        <f>IFERROR(IF(workdata!S486&gt;=0.75*MAX(workdata!$H486:$Y486),1,workdata!S486/MAX(workdata!$H486:$Y486)),0)*$H486</f>
        <v>0</v>
      </c>
      <c r="Y486" s="217">
        <f>IFERROR(IF(workdata!T486&gt;=0.75*MAX(workdata!$H486:$Y486),1,workdata!T486/MAX(workdata!$H486:$Y486)),0)*$H486</f>
        <v>0</v>
      </c>
      <c r="Z486" s="217">
        <f>IFERROR(IF(workdata!U486&gt;=0.75*MAX(workdata!$H486:$Y486),1,workdata!U486/MAX(workdata!$H486:$Y486)),0)*$H486</f>
        <v>0</v>
      </c>
      <c r="AA486" s="217">
        <f>IFERROR(IF(workdata!V486&gt;=0.75*MAX(workdata!$H486:$Y486),1,workdata!V486/MAX(workdata!$H486:$Y486)),0)*$H486</f>
        <v>0</v>
      </c>
      <c r="AB486" s="217">
        <f>IFERROR(IF(workdata!W486&gt;=0.75*MAX(workdata!$H486:$Y486),1,workdata!W486/MAX(workdata!$H486:$Y486)),0)*$H486</f>
        <v>0</v>
      </c>
      <c r="AC486" s="217">
        <f>IFERROR(IF(workdata!X486&gt;=0.75*MAX(workdata!$H486:$Y486),1,workdata!X486/MAX(workdata!$H486:$Y486)),0)*$H486</f>
        <v>0</v>
      </c>
      <c r="AD486" s="217">
        <f>IFERROR(IF(workdata!Y486&gt;=0.75*MAX(workdata!$H486:$Y486),1,workdata!Y486/MAX(workdata!$H486:$Y486)),0)*$H486</f>
        <v>0</v>
      </c>
    </row>
    <row r="487" spans="1:30" x14ac:dyDescent="0.25">
      <c r="A487" s="1">
        <f>workdata!A487</f>
        <v>45494.083333333336</v>
      </c>
      <c r="B487">
        <f t="shared" si="43"/>
        <v>2024</v>
      </c>
      <c r="C487">
        <f t="shared" si="44"/>
        <v>7</v>
      </c>
      <c r="D487">
        <f t="shared" si="42"/>
        <v>21</v>
      </c>
      <c r="E487">
        <v>1000</v>
      </c>
      <c r="F487">
        <v>49890</v>
      </c>
      <c r="G487">
        <f>workdata!B487</f>
        <v>0</v>
      </c>
      <c r="H487">
        <f t="shared" si="45"/>
        <v>0</v>
      </c>
      <c r="I487" s="217">
        <f>IFERROR(workdata!B487*1000*AUX!H487/(AUX!K487*50000),0)</f>
        <v>0</v>
      </c>
      <c r="J487" s="218">
        <f t="shared" si="46"/>
        <v>0</v>
      </c>
      <c r="K487" s="222">
        <f>AVERAGE(workdata!C487:F487)</f>
        <v>0</v>
      </c>
      <c r="L487" s="3">
        <f t="shared" si="47"/>
        <v>0</v>
      </c>
      <c r="M487" s="217">
        <f>IFERROR(IF(workdata!H487&gt;=0.75*MAX(workdata!$H487:$Y487),1,workdata!H487/MAX(workdata!$H487:$Y487)),0)*$H487</f>
        <v>0</v>
      </c>
      <c r="N487" s="217">
        <f>IFERROR(IF(workdata!I487&gt;=0.75*MAX(workdata!$H487:$Y487),1,workdata!I487/MAX(workdata!$H487:$Y487)),0)*$H487</f>
        <v>0</v>
      </c>
      <c r="O487" s="217">
        <f>IFERROR(IF(workdata!J487&gt;=0.75*MAX(workdata!$H487:$Y487),1,workdata!J487/MAX(workdata!$H487:$Y487)),0)*$H487</f>
        <v>0</v>
      </c>
      <c r="P487" s="217">
        <f>IFERROR(IF(workdata!K487&gt;=0.75*MAX(workdata!$H487:$Y487),1,workdata!K487/MAX(workdata!$H487:$Y487)),0)*$H487</f>
        <v>0</v>
      </c>
      <c r="Q487" s="217">
        <f>IFERROR(IF(workdata!L487&gt;=0.75*MAX(workdata!$H487:$Y487),1,workdata!L487/MAX(workdata!$H487:$Y487)),0)*$H487</f>
        <v>0</v>
      </c>
      <c r="R487" s="217">
        <f>IFERROR(IF(workdata!M487&gt;=0.75*MAX(workdata!$H487:$Y487),1,workdata!M487/MAX(workdata!$H487:$Y487)),0)*$H487</f>
        <v>0</v>
      </c>
      <c r="S487" s="217">
        <f>IFERROR(IF(workdata!N487&gt;=0.75*MAX(workdata!$H487:$Y487),1,workdata!N487/MAX(workdata!$H487:$Y487)),0)*$H487</f>
        <v>0</v>
      </c>
      <c r="T487" s="217">
        <f>IFERROR(IF(workdata!O487&gt;=0.75*MAX(workdata!$H487:$Y487),1,workdata!O487/MAX(workdata!$H487:$Y487)),0)*$H487</f>
        <v>0</v>
      </c>
      <c r="U487" s="217">
        <f>IFERROR(IF(workdata!P487&gt;=0.75*MAX(workdata!$H487:$Y487),1,workdata!P487/MAX(workdata!$H487:$Y487)),0)*$H487</f>
        <v>0</v>
      </c>
      <c r="V487" s="217">
        <f>IFERROR(IF(workdata!Q487&gt;=0.75*MAX(workdata!$H487:$Y487),1,workdata!Q487/MAX(workdata!$H487:$Y487)),0)*$H487</f>
        <v>0</v>
      </c>
      <c r="W487" s="217">
        <f>IFERROR(IF(workdata!R487&gt;=0.75*MAX(workdata!$H487:$Y487),1,workdata!R487/MAX(workdata!$H487:$Y487)),0)*$H487</f>
        <v>0</v>
      </c>
      <c r="X487" s="217">
        <f>IFERROR(IF(workdata!S487&gt;=0.75*MAX(workdata!$H487:$Y487),1,workdata!S487/MAX(workdata!$H487:$Y487)),0)*$H487</f>
        <v>0</v>
      </c>
      <c r="Y487" s="217">
        <f>IFERROR(IF(workdata!T487&gt;=0.75*MAX(workdata!$H487:$Y487),1,workdata!T487/MAX(workdata!$H487:$Y487)),0)*$H487</f>
        <v>0</v>
      </c>
      <c r="Z487" s="217">
        <f>IFERROR(IF(workdata!U487&gt;=0.75*MAX(workdata!$H487:$Y487),1,workdata!U487/MAX(workdata!$H487:$Y487)),0)*$H487</f>
        <v>0</v>
      </c>
      <c r="AA487" s="217">
        <f>IFERROR(IF(workdata!V487&gt;=0.75*MAX(workdata!$H487:$Y487),1,workdata!V487/MAX(workdata!$H487:$Y487)),0)*$H487</f>
        <v>0</v>
      </c>
      <c r="AB487" s="217">
        <f>IFERROR(IF(workdata!W487&gt;=0.75*MAX(workdata!$H487:$Y487),1,workdata!W487/MAX(workdata!$H487:$Y487)),0)*$H487</f>
        <v>0</v>
      </c>
      <c r="AC487" s="217">
        <f>IFERROR(IF(workdata!X487&gt;=0.75*MAX(workdata!$H487:$Y487),1,workdata!X487/MAX(workdata!$H487:$Y487)),0)*$H487</f>
        <v>0</v>
      </c>
      <c r="AD487" s="217">
        <f>IFERROR(IF(workdata!Y487&gt;=0.75*MAX(workdata!$H487:$Y487),1,workdata!Y487/MAX(workdata!$H487:$Y487)),0)*$H487</f>
        <v>0</v>
      </c>
    </row>
    <row r="488" spans="1:30" x14ac:dyDescent="0.25">
      <c r="A488" s="1">
        <f>workdata!A488</f>
        <v>45494.125</v>
      </c>
      <c r="B488">
        <f t="shared" si="43"/>
        <v>2024</v>
      </c>
      <c r="C488">
        <f t="shared" si="44"/>
        <v>7</v>
      </c>
      <c r="D488">
        <f t="shared" si="42"/>
        <v>21</v>
      </c>
      <c r="E488">
        <v>1000</v>
      </c>
      <c r="F488">
        <v>49890</v>
      </c>
      <c r="G488">
        <f>workdata!B488</f>
        <v>0</v>
      </c>
      <c r="H488">
        <f t="shared" si="45"/>
        <v>0</v>
      </c>
      <c r="I488" s="217">
        <f>IFERROR(workdata!B488*1000*AUX!H488/(AUX!K488*50000),0)</f>
        <v>0</v>
      </c>
      <c r="J488" s="218">
        <f t="shared" si="46"/>
        <v>0</v>
      </c>
      <c r="K488" s="222">
        <f>AVERAGE(workdata!C488:F488)</f>
        <v>0</v>
      </c>
      <c r="L488" s="3">
        <f t="shared" si="47"/>
        <v>0</v>
      </c>
      <c r="M488" s="217">
        <f>IFERROR(IF(workdata!H488&gt;=0.75*MAX(workdata!$H488:$Y488),1,workdata!H488/MAX(workdata!$H488:$Y488)),0)*$H488</f>
        <v>0</v>
      </c>
      <c r="N488" s="217">
        <f>IFERROR(IF(workdata!I488&gt;=0.75*MAX(workdata!$H488:$Y488),1,workdata!I488/MAX(workdata!$H488:$Y488)),0)*$H488</f>
        <v>0</v>
      </c>
      <c r="O488" s="217">
        <f>IFERROR(IF(workdata!J488&gt;=0.75*MAX(workdata!$H488:$Y488),1,workdata!J488/MAX(workdata!$H488:$Y488)),0)*$H488</f>
        <v>0</v>
      </c>
      <c r="P488" s="217">
        <f>IFERROR(IF(workdata!K488&gt;=0.75*MAX(workdata!$H488:$Y488),1,workdata!K488/MAX(workdata!$H488:$Y488)),0)*$H488</f>
        <v>0</v>
      </c>
      <c r="Q488" s="217">
        <f>IFERROR(IF(workdata!L488&gt;=0.75*MAX(workdata!$H488:$Y488),1,workdata!L488/MAX(workdata!$H488:$Y488)),0)*$H488</f>
        <v>0</v>
      </c>
      <c r="R488" s="217">
        <f>IFERROR(IF(workdata!M488&gt;=0.75*MAX(workdata!$H488:$Y488),1,workdata!M488/MAX(workdata!$H488:$Y488)),0)*$H488</f>
        <v>0</v>
      </c>
      <c r="S488" s="217">
        <f>IFERROR(IF(workdata!N488&gt;=0.75*MAX(workdata!$H488:$Y488),1,workdata!N488/MAX(workdata!$H488:$Y488)),0)*$H488</f>
        <v>0</v>
      </c>
      <c r="T488" s="217">
        <f>IFERROR(IF(workdata!O488&gt;=0.75*MAX(workdata!$H488:$Y488),1,workdata!O488/MAX(workdata!$H488:$Y488)),0)*$H488</f>
        <v>0</v>
      </c>
      <c r="U488" s="217">
        <f>IFERROR(IF(workdata!P488&gt;=0.75*MAX(workdata!$H488:$Y488),1,workdata!P488/MAX(workdata!$H488:$Y488)),0)*$H488</f>
        <v>0</v>
      </c>
      <c r="V488" s="217">
        <f>IFERROR(IF(workdata!Q488&gt;=0.75*MAX(workdata!$H488:$Y488),1,workdata!Q488/MAX(workdata!$H488:$Y488)),0)*$H488</f>
        <v>0</v>
      </c>
      <c r="W488" s="217">
        <f>IFERROR(IF(workdata!R488&gt;=0.75*MAX(workdata!$H488:$Y488),1,workdata!R488/MAX(workdata!$H488:$Y488)),0)*$H488</f>
        <v>0</v>
      </c>
      <c r="X488" s="217">
        <f>IFERROR(IF(workdata!S488&gt;=0.75*MAX(workdata!$H488:$Y488),1,workdata!S488/MAX(workdata!$H488:$Y488)),0)*$H488</f>
        <v>0</v>
      </c>
      <c r="Y488" s="217">
        <f>IFERROR(IF(workdata!T488&gt;=0.75*MAX(workdata!$H488:$Y488),1,workdata!T488/MAX(workdata!$H488:$Y488)),0)*$H488</f>
        <v>0</v>
      </c>
      <c r="Z488" s="217">
        <f>IFERROR(IF(workdata!U488&gt;=0.75*MAX(workdata!$H488:$Y488),1,workdata!U488/MAX(workdata!$H488:$Y488)),0)*$H488</f>
        <v>0</v>
      </c>
      <c r="AA488" s="217">
        <f>IFERROR(IF(workdata!V488&gt;=0.75*MAX(workdata!$H488:$Y488),1,workdata!V488/MAX(workdata!$H488:$Y488)),0)*$H488</f>
        <v>0</v>
      </c>
      <c r="AB488" s="217">
        <f>IFERROR(IF(workdata!W488&gt;=0.75*MAX(workdata!$H488:$Y488),1,workdata!W488/MAX(workdata!$H488:$Y488)),0)*$H488</f>
        <v>0</v>
      </c>
      <c r="AC488" s="217">
        <f>IFERROR(IF(workdata!X488&gt;=0.75*MAX(workdata!$H488:$Y488),1,workdata!X488/MAX(workdata!$H488:$Y488)),0)*$H488</f>
        <v>0</v>
      </c>
      <c r="AD488" s="217">
        <f>IFERROR(IF(workdata!Y488&gt;=0.75*MAX(workdata!$H488:$Y488),1,workdata!Y488/MAX(workdata!$H488:$Y488)),0)*$H488</f>
        <v>0</v>
      </c>
    </row>
    <row r="489" spans="1:30" x14ac:dyDescent="0.25">
      <c r="A489" s="1">
        <f>workdata!A489</f>
        <v>45494.166666666664</v>
      </c>
      <c r="B489">
        <f t="shared" si="43"/>
        <v>2024</v>
      </c>
      <c r="C489">
        <f t="shared" si="44"/>
        <v>7</v>
      </c>
      <c r="D489">
        <f t="shared" si="42"/>
        <v>21</v>
      </c>
      <c r="E489">
        <v>1000</v>
      </c>
      <c r="F489">
        <v>49890</v>
      </c>
      <c r="G489">
        <f>workdata!B489</f>
        <v>0</v>
      </c>
      <c r="H489">
        <f t="shared" si="45"/>
        <v>0</v>
      </c>
      <c r="I489" s="217">
        <f>IFERROR(workdata!B489*1000*AUX!H489/(AUX!K489*50000),0)</f>
        <v>0</v>
      </c>
      <c r="J489" s="218">
        <f t="shared" si="46"/>
        <v>0</v>
      </c>
      <c r="K489" s="222">
        <f>AVERAGE(workdata!C489:F489)</f>
        <v>0</v>
      </c>
      <c r="L489" s="3">
        <f t="shared" si="47"/>
        <v>0</v>
      </c>
      <c r="M489" s="217">
        <f>IFERROR(IF(workdata!H489&gt;=0.75*MAX(workdata!$H489:$Y489),1,workdata!H489/MAX(workdata!$H489:$Y489)),0)*$H489</f>
        <v>0</v>
      </c>
      <c r="N489" s="217">
        <f>IFERROR(IF(workdata!I489&gt;=0.75*MAX(workdata!$H489:$Y489),1,workdata!I489/MAX(workdata!$H489:$Y489)),0)*$H489</f>
        <v>0</v>
      </c>
      <c r="O489" s="217">
        <f>IFERROR(IF(workdata!J489&gt;=0.75*MAX(workdata!$H489:$Y489),1,workdata!J489/MAX(workdata!$H489:$Y489)),0)*$H489</f>
        <v>0</v>
      </c>
      <c r="P489" s="217">
        <f>IFERROR(IF(workdata!K489&gt;=0.75*MAX(workdata!$H489:$Y489),1,workdata!K489/MAX(workdata!$H489:$Y489)),0)*$H489</f>
        <v>0</v>
      </c>
      <c r="Q489" s="217">
        <f>IFERROR(IF(workdata!L489&gt;=0.75*MAX(workdata!$H489:$Y489),1,workdata!L489/MAX(workdata!$H489:$Y489)),0)*$H489</f>
        <v>0</v>
      </c>
      <c r="R489" s="217">
        <f>IFERROR(IF(workdata!M489&gt;=0.75*MAX(workdata!$H489:$Y489),1,workdata!M489/MAX(workdata!$H489:$Y489)),0)*$H489</f>
        <v>0</v>
      </c>
      <c r="S489" s="217">
        <f>IFERROR(IF(workdata!N489&gt;=0.75*MAX(workdata!$H489:$Y489),1,workdata!N489/MAX(workdata!$H489:$Y489)),0)*$H489</f>
        <v>0</v>
      </c>
      <c r="T489" s="217">
        <f>IFERROR(IF(workdata!O489&gt;=0.75*MAX(workdata!$H489:$Y489),1,workdata!O489/MAX(workdata!$H489:$Y489)),0)*$H489</f>
        <v>0</v>
      </c>
      <c r="U489" s="217">
        <f>IFERROR(IF(workdata!P489&gt;=0.75*MAX(workdata!$H489:$Y489),1,workdata!P489/MAX(workdata!$H489:$Y489)),0)*$H489</f>
        <v>0</v>
      </c>
      <c r="V489" s="217">
        <f>IFERROR(IF(workdata!Q489&gt;=0.75*MAX(workdata!$H489:$Y489),1,workdata!Q489/MAX(workdata!$H489:$Y489)),0)*$H489</f>
        <v>0</v>
      </c>
      <c r="W489" s="217">
        <f>IFERROR(IF(workdata!R489&gt;=0.75*MAX(workdata!$H489:$Y489),1,workdata!R489/MAX(workdata!$H489:$Y489)),0)*$H489</f>
        <v>0</v>
      </c>
      <c r="X489" s="217">
        <f>IFERROR(IF(workdata!S489&gt;=0.75*MAX(workdata!$H489:$Y489),1,workdata!S489/MAX(workdata!$H489:$Y489)),0)*$H489</f>
        <v>0</v>
      </c>
      <c r="Y489" s="217">
        <f>IFERROR(IF(workdata!T489&gt;=0.75*MAX(workdata!$H489:$Y489),1,workdata!T489/MAX(workdata!$H489:$Y489)),0)*$H489</f>
        <v>0</v>
      </c>
      <c r="Z489" s="217">
        <f>IFERROR(IF(workdata!U489&gt;=0.75*MAX(workdata!$H489:$Y489),1,workdata!U489/MAX(workdata!$H489:$Y489)),0)*$H489</f>
        <v>0</v>
      </c>
      <c r="AA489" s="217">
        <f>IFERROR(IF(workdata!V489&gt;=0.75*MAX(workdata!$H489:$Y489),1,workdata!V489/MAX(workdata!$H489:$Y489)),0)*$H489</f>
        <v>0</v>
      </c>
      <c r="AB489" s="217">
        <f>IFERROR(IF(workdata!W489&gt;=0.75*MAX(workdata!$H489:$Y489),1,workdata!W489/MAX(workdata!$H489:$Y489)),0)*$H489</f>
        <v>0</v>
      </c>
      <c r="AC489" s="217">
        <f>IFERROR(IF(workdata!X489&gt;=0.75*MAX(workdata!$H489:$Y489),1,workdata!X489/MAX(workdata!$H489:$Y489)),0)*$H489</f>
        <v>0</v>
      </c>
      <c r="AD489" s="217">
        <f>IFERROR(IF(workdata!Y489&gt;=0.75*MAX(workdata!$H489:$Y489),1,workdata!Y489/MAX(workdata!$H489:$Y489)),0)*$H489</f>
        <v>0</v>
      </c>
    </row>
    <row r="490" spans="1:30" x14ac:dyDescent="0.25">
      <c r="A490" s="1">
        <f>workdata!A490</f>
        <v>45494.208333333336</v>
      </c>
      <c r="B490">
        <f t="shared" si="43"/>
        <v>2024</v>
      </c>
      <c r="C490">
        <f t="shared" si="44"/>
        <v>7</v>
      </c>
      <c r="D490">
        <f t="shared" si="42"/>
        <v>21</v>
      </c>
      <c r="E490">
        <v>1000</v>
      </c>
      <c r="F490">
        <v>49890</v>
      </c>
      <c r="G490">
        <f>workdata!B490</f>
        <v>0</v>
      </c>
      <c r="H490">
        <f t="shared" si="45"/>
        <v>0</v>
      </c>
      <c r="I490" s="217">
        <f>IFERROR(workdata!B490*1000*AUX!H490/(AUX!K490*50000),0)</f>
        <v>0</v>
      </c>
      <c r="J490" s="218">
        <f t="shared" si="46"/>
        <v>0</v>
      </c>
      <c r="K490" s="222">
        <f>AVERAGE(workdata!C490:F490)</f>
        <v>0</v>
      </c>
      <c r="L490" s="3">
        <f t="shared" si="47"/>
        <v>0</v>
      </c>
      <c r="M490" s="217">
        <f>IFERROR(IF(workdata!H490&gt;=0.75*MAX(workdata!$H490:$Y490),1,workdata!H490/MAX(workdata!$H490:$Y490)),0)*$H490</f>
        <v>0</v>
      </c>
      <c r="N490" s="217">
        <f>IFERROR(IF(workdata!I490&gt;=0.75*MAX(workdata!$H490:$Y490),1,workdata!I490/MAX(workdata!$H490:$Y490)),0)*$H490</f>
        <v>0</v>
      </c>
      <c r="O490" s="217">
        <f>IFERROR(IF(workdata!J490&gt;=0.75*MAX(workdata!$H490:$Y490),1,workdata!J490/MAX(workdata!$H490:$Y490)),0)*$H490</f>
        <v>0</v>
      </c>
      <c r="P490" s="217">
        <f>IFERROR(IF(workdata!K490&gt;=0.75*MAX(workdata!$H490:$Y490),1,workdata!K490/MAX(workdata!$H490:$Y490)),0)*$H490</f>
        <v>0</v>
      </c>
      <c r="Q490" s="217">
        <f>IFERROR(IF(workdata!L490&gt;=0.75*MAX(workdata!$H490:$Y490),1,workdata!L490/MAX(workdata!$H490:$Y490)),0)*$H490</f>
        <v>0</v>
      </c>
      <c r="R490" s="217">
        <f>IFERROR(IF(workdata!M490&gt;=0.75*MAX(workdata!$H490:$Y490),1,workdata!M490/MAX(workdata!$H490:$Y490)),0)*$H490</f>
        <v>0</v>
      </c>
      <c r="S490" s="217">
        <f>IFERROR(IF(workdata!N490&gt;=0.75*MAX(workdata!$H490:$Y490),1,workdata!N490/MAX(workdata!$H490:$Y490)),0)*$H490</f>
        <v>0</v>
      </c>
      <c r="T490" s="217">
        <f>IFERROR(IF(workdata!O490&gt;=0.75*MAX(workdata!$H490:$Y490),1,workdata!O490/MAX(workdata!$H490:$Y490)),0)*$H490</f>
        <v>0</v>
      </c>
      <c r="U490" s="217">
        <f>IFERROR(IF(workdata!P490&gt;=0.75*MAX(workdata!$H490:$Y490),1,workdata!P490/MAX(workdata!$H490:$Y490)),0)*$H490</f>
        <v>0</v>
      </c>
      <c r="V490" s="217">
        <f>IFERROR(IF(workdata!Q490&gt;=0.75*MAX(workdata!$H490:$Y490),1,workdata!Q490/MAX(workdata!$H490:$Y490)),0)*$H490</f>
        <v>0</v>
      </c>
      <c r="W490" s="217">
        <f>IFERROR(IF(workdata!R490&gt;=0.75*MAX(workdata!$H490:$Y490),1,workdata!R490/MAX(workdata!$H490:$Y490)),0)*$H490</f>
        <v>0</v>
      </c>
      <c r="X490" s="217">
        <f>IFERROR(IF(workdata!S490&gt;=0.75*MAX(workdata!$H490:$Y490),1,workdata!S490/MAX(workdata!$H490:$Y490)),0)*$H490</f>
        <v>0</v>
      </c>
      <c r="Y490" s="217">
        <f>IFERROR(IF(workdata!T490&gt;=0.75*MAX(workdata!$H490:$Y490),1,workdata!T490/MAX(workdata!$H490:$Y490)),0)*$H490</f>
        <v>0</v>
      </c>
      <c r="Z490" s="217">
        <f>IFERROR(IF(workdata!U490&gt;=0.75*MAX(workdata!$H490:$Y490),1,workdata!U490/MAX(workdata!$H490:$Y490)),0)*$H490</f>
        <v>0</v>
      </c>
      <c r="AA490" s="217">
        <f>IFERROR(IF(workdata!V490&gt;=0.75*MAX(workdata!$H490:$Y490),1,workdata!V490/MAX(workdata!$H490:$Y490)),0)*$H490</f>
        <v>0</v>
      </c>
      <c r="AB490" s="217">
        <f>IFERROR(IF(workdata!W490&gt;=0.75*MAX(workdata!$H490:$Y490),1,workdata!W490/MAX(workdata!$H490:$Y490)),0)*$H490</f>
        <v>0</v>
      </c>
      <c r="AC490" s="217">
        <f>IFERROR(IF(workdata!X490&gt;=0.75*MAX(workdata!$H490:$Y490),1,workdata!X490/MAX(workdata!$H490:$Y490)),0)*$H490</f>
        <v>0</v>
      </c>
      <c r="AD490" s="217">
        <f>IFERROR(IF(workdata!Y490&gt;=0.75*MAX(workdata!$H490:$Y490),1,workdata!Y490/MAX(workdata!$H490:$Y490)),0)*$H490</f>
        <v>0</v>
      </c>
    </row>
    <row r="491" spans="1:30" x14ac:dyDescent="0.25">
      <c r="A491" s="1">
        <f>workdata!A491</f>
        <v>45494.25</v>
      </c>
      <c r="B491">
        <f t="shared" si="43"/>
        <v>2024</v>
      </c>
      <c r="C491">
        <f t="shared" si="44"/>
        <v>7</v>
      </c>
      <c r="D491">
        <f t="shared" si="42"/>
        <v>21</v>
      </c>
      <c r="E491">
        <v>1000</v>
      </c>
      <c r="F491">
        <v>49890</v>
      </c>
      <c r="G491">
        <f>workdata!B491</f>
        <v>0</v>
      </c>
      <c r="H491">
        <f t="shared" si="45"/>
        <v>0</v>
      </c>
      <c r="I491" s="217">
        <f>IFERROR(workdata!B491*1000*AUX!H491/(AUX!K491*50000),0)</f>
        <v>0</v>
      </c>
      <c r="J491" s="218">
        <f t="shared" si="46"/>
        <v>0</v>
      </c>
      <c r="K491" s="222">
        <f>AVERAGE(workdata!C491:F491)</f>
        <v>0</v>
      </c>
      <c r="L491" s="3">
        <f t="shared" si="47"/>
        <v>0</v>
      </c>
      <c r="M491" s="217">
        <f>IFERROR(IF(workdata!H491&gt;=0.75*MAX(workdata!$H491:$Y491),1,workdata!H491/MAX(workdata!$H491:$Y491)),0)*$H491</f>
        <v>0</v>
      </c>
      <c r="N491" s="217">
        <f>IFERROR(IF(workdata!I491&gt;=0.75*MAX(workdata!$H491:$Y491),1,workdata!I491/MAX(workdata!$H491:$Y491)),0)*$H491</f>
        <v>0</v>
      </c>
      <c r="O491" s="217">
        <f>IFERROR(IF(workdata!J491&gt;=0.75*MAX(workdata!$H491:$Y491),1,workdata!J491/MAX(workdata!$H491:$Y491)),0)*$H491</f>
        <v>0</v>
      </c>
      <c r="P491" s="217">
        <f>IFERROR(IF(workdata!K491&gt;=0.75*MAX(workdata!$H491:$Y491),1,workdata!K491/MAX(workdata!$H491:$Y491)),0)*$H491</f>
        <v>0</v>
      </c>
      <c r="Q491" s="217">
        <f>IFERROR(IF(workdata!L491&gt;=0.75*MAX(workdata!$H491:$Y491),1,workdata!L491/MAX(workdata!$H491:$Y491)),0)*$H491</f>
        <v>0</v>
      </c>
      <c r="R491" s="217">
        <f>IFERROR(IF(workdata!M491&gt;=0.75*MAX(workdata!$H491:$Y491),1,workdata!M491/MAX(workdata!$H491:$Y491)),0)*$H491</f>
        <v>0</v>
      </c>
      <c r="S491" s="217">
        <f>IFERROR(IF(workdata!N491&gt;=0.75*MAX(workdata!$H491:$Y491),1,workdata!N491/MAX(workdata!$H491:$Y491)),0)*$H491</f>
        <v>0</v>
      </c>
      <c r="T491" s="217">
        <f>IFERROR(IF(workdata!O491&gt;=0.75*MAX(workdata!$H491:$Y491),1,workdata!O491/MAX(workdata!$H491:$Y491)),0)*$H491</f>
        <v>0</v>
      </c>
      <c r="U491" s="217">
        <f>IFERROR(IF(workdata!P491&gt;=0.75*MAX(workdata!$H491:$Y491),1,workdata!P491/MAX(workdata!$H491:$Y491)),0)*$H491</f>
        <v>0</v>
      </c>
      <c r="V491" s="217">
        <f>IFERROR(IF(workdata!Q491&gt;=0.75*MAX(workdata!$H491:$Y491),1,workdata!Q491/MAX(workdata!$H491:$Y491)),0)*$H491</f>
        <v>0</v>
      </c>
      <c r="W491" s="217">
        <f>IFERROR(IF(workdata!R491&gt;=0.75*MAX(workdata!$H491:$Y491),1,workdata!R491/MAX(workdata!$H491:$Y491)),0)*$H491</f>
        <v>0</v>
      </c>
      <c r="X491" s="217">
        <f>IFERROR(IF(workdata!S491&gt;=0.75*MAX(workdata!$H491:$Y491),1,workdata!S491/MAX(workdata!$H491:$Y491)),0)*$H491</f>
        <v>0</v>
      </c>
      <c r="Y491" s="217">
        <f>IFERROR(IF(workdata!T491&gt;=0.75*MAX(workdata!$H491:$Y491),1,workdata!T491/MAX(workdata!$H491:$Y491)),0)*$H491</f>
        <v>0</v>
      </c>
      <c r="Z491" s="217">
        <f>IFERROR(IF(workdata!U491&gt;=0.75*MAX(workdata!$H491:$Y491),1,workdata!U491/MAX(workdata!$H491:$Y491)),0)*$H491</f>
        <v>0</v>
      </c>
      <c r="AA491" s="217">
        <f>IFERROR(IF(workdata!V491&gt;=0.75*MAX(workdata!$H491:$Y491),1,workdata!V491/MAX(workdata!$H491:$Y491)),0)*$H491</f>
        <v>0</v>
      </c>
      <c r="AB491" s="217">
        <f>IFERROR(IF(workdata!W491&gt;=0.75*MAX(workdata!$H491:$Y491),1,workdata!W491/MAX(workdata!$H491:$Y491)),0)*$H491</f>
        <v>0</v>
      </c>
      <c r="AC491" s="217">
        <f>IFERROR(IF(workdata!X491&gt;=0.75*MAX(workdata!$H491:$Y491),1,workdata!X491/MAX(workdata!$H491:$Y491)),0)*$H491</f>
        <v>0</v>
      </c>
      <c r="AD491" s="217">
        <f>IFERROR(IF(workdata!Y491&gt;=0.75*MAX(workdata!$H491:$Y491),1,workdata!Y491/MAX(workdata!$H491:$Y491)),0)*$H491</f>
        <v>0</v>
      </c>
    </row>
    <row r="492" spans="1:30" x14ac:dyDescent="0.25">
      <c r="A492" s="1">
        <f>workdata!A492</f>
        <v>45494.291666666664</v>
      </c>
      <c r="B492">
        <f t="shared" si="43"/>
        <v>2024</v>
      </c>
      <c r="C492">
        <f t="shared" si="44"/>
        <v>7</v>
      </c>
      <c r="D492">
        <f t="shared" si="42"/>
        <v>21</v>
      </c>
      <c r="E492">
        <v>1000</v>
      </c>
      <c r="F492">
        <v>49890</v>
      </c>
      <c r="G492">
        <f>workdata!B492</f>
        <v>383</v>
      </c>
      <c r="H492">
        <f t="shared" si="45"/>
        <v>0</v>
      </c>
      <c r="I492" s="217">
        <f>IFERROR(workdata!B492*1000*AUX!H492/(AUX!K492*50000),0)</f>
        <v>0</v>
      </c>
      <c r="J492" s="218">
        <f t="shared" si="46"/>
        <v>0</v>
      </c>
      <c r="K492" s="222">
        <f>AVERAGE(workdata!C492:F492)</f>
        <v>11.955500000000001</v>
      </c>
      <c r="L492" s="3">
        <f t="shared" si="47"/>
        <v>0</v>
      </c>
      <c r="M492" s="217">
        <f>IFERROR(IF(workdata!H492&gt;=0.75*MAX(workdata!$H492:$Y492),1,workdata!H492/MAX(workdata!$H492:$Y492)),0)*$H492</f>
        <v>0</v>
      </c>
      <c r="N492" s="217">
        <f>IFERROR(IF(workdata!I492&gt;=0.75*MAX(workdata!$H492:$Y492),1,workdata!I492/MAX(workdata!$H492:$Y492)),0)*$H492</f>
        <v>0</v>
      </c>
      <c r="O492" s="217">
        <f>IFERROR(IF(workdata!J492&gt;=0.75*MAX(workdata!$H492:$Y492),1,workdata!J492/MAX(workdata!$H492:$Y492)),0)*$H492</f>
        <v>0</v>
      </c>
      <c r="P492" s="217">
        <f>IFERROR(IF(workdata!K492&gt;=0.75*MAX(workdata!$H492:$Y492),1,workdata!K492/MAX(workdata!$H492:$Y492)),0)*$H492</f>
        <v>0</v>
      </c>
      <c r="Q492" s="217">
        <f>IFERROR(IF(workdata!L492&gt;=0.75*MAX(workdata!$H492:$Y492),1,workdata!L492/MAX(workdata!$H492:$Y492)),0)*$H492</f>
        <v>0</v>
      </c>
      <c r="R492" s="217">
        <f>IFERROR(IF(workdata!M492&gt;=0.75*MAX(workdata!$H492:$Y492),1,workdata!M492/MAX(workdata!$H492:$Y492)),0)*$H492</f>
        <v>0</v>
      </c>
      <c r="S492" s="217">
        <f>IFERROR(IF(workdata!N492&gt;=0.75*MAX(workdata!$H492:$Y492),1,workdata!N492/MAX(workdata!$H492:$Y492)),0)*$H492</f>
        <v>0</v>
      </c>
      <c r="T492" s="217">
        <f>IFERROR(IF(workdata!O492&gt;=0.75*MAX(workdata!$H492:$Y492),1,workdata!O492/MAX(workdata!$H492:$Y492)),0)*$H492</f>
        <v>0</v>
      </c>
      <c r="U492" s="217">
        <f>IFERROR(IF(workdata!P492&gt;=0.75*MAX(workdata!$H492:$Y492),1,workdata!P492/MAX(workdata!$H492:$Y492)),0)*$H492</f>
        <v>0</v>
      </c>
      <c r="V492" s="217">
        <f>IFERROR(IF(workdata!Q492&gt;=0.75*MAX(workdata!$H492:$Y492),1,workdata!Q492/MAX(workdata!$H492:$Y492)),0)*$H492</f>
        <v>0</v>
      </c>
      <c r="W492" s="217">
        <f>IFERROR(IF(workdata!R492&gt;=0.75*MAX(workdata!$H492:$Y492),1,workdata!R492/MAX(workdata!$H492:$Y492)),0)*$H492</f>
        <v>0</v>
      </c>
      <c r="X492" s="217">
        <f>IFERROR(IF(workdata!S492&gt;=0.75*MAX(workdata!$H492:$Y492),1,workdata!S492/MAX(workdata!$H492:$Y492)),0)*$H492</f>
        <v>0</v>
      </c>
      <c r="Y492" s="217">
        <f>IFERROR(IF(workdata!T492&gt;=0.75*MAX(workdata!$H492:$Y492),1,workdata!T492/MAX(workdata!$H492:$Y492)),0)*$H492</f>
        <v>0</v>
      </c>
      <c r="Z492" s="217">
        <f>IFERROR(IF(workdata!U492&gt;=0.75*MAX(workdata!$H492:$Y492),1,workdata!U492/MAX(workdata!$H492:$Y492)),0)*$H492</f>
        <v>0</v>
      </c>
      <c r="AA492" s="217">
        <f>IFERROR(IF(workdata!V492&gt;=0.75*MAX(workdata!$H492:$Y492),1,workdata!V492/MAX(workdata!$H492:$Y492)),0)*$H492</f>
        <v>0</v>
      </c>
      <c r="AB492" s="217">
        <f>IFERROR(IF(workdata!W492&gt;=0.75*MAX(workdata!$H492:$Y492),1,workdata!W492/MAX(workdata!$H492:$Y492)),0)*$H492</f>
        <v>0</v>
      </c>
      <c r="AC492" s="217">
        <f>IFERROR(IF(workdata!X492&gt;=0.75*MAX(workdata!$H492:$Y492),1,workdata!X492/MAX(workdata!$H492:$Y492)),0)*$H492</f>
        <v>0</v>
      </c>
      <c r="AD492" s="217">
        <f>IFERROR(IF(workdata!Y492&gt;=0.75*MAX(workdata!$H492:$Y492),1,workdata!Y492/MAX(workdata!$H492:$Y492)),0)*$H492</f>
        <v>0</v>
      </c>
    </row>
    <row r="493" spans="1:30" x14ac:dyDescent="0.25">
      <c r="A493" s="1">
        <f>workdata!A493</f>
        <v>45494.333333333336</v>
      </c>
      <c r="B493">
        <f t="shared" si="43"/>
        <v>2024</v>
      </c>
      <c r="C493">
        <f t="shared" si="44"/>
        <v>7</v>
      </c>
      <c r="D493">
        <f t="shared" si="42"/>
        <v>21</v>
      </c>
      <c r="E493">
        <v>1000</v>
      </c>
      <c r="F493">
        <v>49890</v>
      </c>
      <c r="G493">
        <f>workdata!B493</f>
        <v>10388</v>
      </c>
      <c r="H493">
        <f t="shared" si="45"/>
        <v>1</v>
      </c>
      <c r="I493" s="217">
        <f>IFERROR(workdata!B493*1000*AUX!H493/(AUX!K493*50000),0)</f>
        <v>0.83339350325318695</v>
      </c>
      <c r="J493" s="218">
        <f t="shared" si="46"/>
        <v>1</v>
      </c>
      <c r="K493" s="222">
        <f>AVERAGE(workdata!C493:F493)</f>
        <v>249.29399999999998</v>
      </c>
      <c r="L493" s="3">
        <f t="shared" si="47"/>
        <v>207.75999999999996</v>
      </c>
      <c r="M493" s="217">
        <f>IFERROR(IF(workdata!H493&gt;=0.75*MAX(workdata!$H493:$Y493),1,workdata!H493/MAX(workdata!$H493:$Y493)),0)*$H493</f>
        <v>1</v>
      </c>
      <c r="N493" s="217">
        <f>IFERROR(IF(workdata!I493&gt;=0.75*MAX(workdata!$H493:$Y493),1,workdata!I493/MAX(workdata!$H493:$Y493)),0)*$H493</f>
        <v>1</v>
      </c>
      <c r="O493" s="217">
        <f>IFERROR(IF(workdata!J493&gt;=0.75*MAX(workdata!$H493:$Y493),1,workdata!J493/MAX(workdata!$H493:$Y493)),0)*$H493</f>
        <v>1</v>
      </c>
      <c r="P493" s="217">
        <f>IFERROR(IF(workdata!K493&gt;=0.75*MAX(workdata!$H493:$Y493),1,workdata!K493/MAX(workdata!$H493:$Y493)),0)*$H493</f>
        <v>1</v>
      </c>
      <c r="Q493" s="217">
        <f>IFERROR(IF(workdata!L493&gt;=0.75*MAX(workdata!$H493:$Y493),1,workdata!L493/MAX(workdata!$H493:$Y493)),0)*$H493</f>
        <v>1</v>
      </c>
      <c r="R493" s="217">
        <f>IFERROR(IF(workdata!M493&gt;=0.75*MAX(workdata!$H493:$Y493),1,workdata!M493/MAX(workdata!$H493:$Y493)),0)*$H493</f>
        <v>1</v>
      </c>
      <c r="S493" s="217">
        <f>IFERROR(IF(workdata!N493&gt;=0.75*MAX(workdata!$H493:$Y493),1,workdata!N493/MAX(workdata!$H493:$Y493)),0)*$H493</f>
        <v>1</v>
      </c>
      <c r="T493" s="217">
        <f>IFERROR(IF(workdata!O493&gt;=0.75*MAX(workdata!$H493:$Y493),1,workdata!O493/MAX(workdata!$H493:$Y493)),0)*$H493</f>
        <v>1</v>
      </c>
      <c r="U493" s="217">
        <f>IFERROR(IF(workdata!P493&gt;=0.75*MAX(workdata!$H493:$Y493),1,workdata!P493/MAX(workdata!$H493:$Y493)),0)*$H493</f>
        <v>1</v>
      </c>
      <c r="V493" s="217">
        <f>IFERROR(IF(workdata!Q493&gt;=0.75*MAX(workdata!$H493:$Y493),1,workdata!Q493/MAX(workdata!$H493:$Y493)),0)*$H493</f>
        <v>1</v>
      </c>
      <c r="W493" s="217">
        <f>IFERROR(IF(workdata!R493&gt;=0.75*MAX(workdata!$H493:$Y493),1,workdata!R493/MAX(workdata!$H493:$Y493)),0)*$H493</f>
        <v>1</v>
      </c>
      <c r="X493" s="217">
        <f>IFERROR(IF(workdata!S493&gt;=0.75*MAX(workdata!$H493:$Y493),1,workdata!S493/MAX(workdata!$H493:$Y493)),0)*$H493</f>
        <v>1</v>
      </c>
      <c r="Y493" s="217">
        <f>IFERROR(IF(workdata!T493&gt;=0.75*MAX(workdata!$H493:$Y493),1,workdata!T493/MAX(workdata!$H493:$Y493)),0)*$H493</f>
        <v>1</v>
      </c>
      <c r="Z493" s="217">
        <f>IFERROR(IF(workdata!U493&gt;=0.75*MAX(workdata!$H493:$Y493),1,workdata!U493/MAX(workdata!$H493:$Y493)),0)*$H493</f>
        <v>1</v>
      </c>
      <c r="AA493" s="217">
        <f>IFERROR(IF(workdata!V493&gt;=0.75*MAX(workdata!$H493:$Y493),1,workdata!V493/MAX(workdata!$H493:$Y493)),0)*$H493</f>
        <v>1</v>
      </c>
      <c r="AB493" s="217">
        <f>IFERROR(IF(workdata!W493&gt;=0.75*MAX(workdata!$H493:$Y493),1,workdata!W493/MAX(workdata!$H493:$Y493)),0)*$H493</f>
        <v>1</v>
      </c>
      <c r="AC493" s="217">
        <f>IFERROR(IF(workdata!X493&gt;=0.75*MAX(workdata!$H493:$Y493),1,workdata!X493/MAX(workdata!$H493:$Y493)),0)*$H493</f>
        <v>1</v>
      </c>
      <c r="AD493" s="217">
        <f>IFERROR(IF(workdata!Y493&gt;=0.75*MAX(workdata!$H493:$Y493),1,workdata!Y493/MAX(workdata!$H493:$Y493)),0)*$H493</f>
        <v>1</v>
      </c>
    </row>
    <row r="494" spans="1:30" x14ac:dyDescent="0.25">
      <c r="A494" s="1">
        <f>workdata!A494</f>
        <v>45494.375</v>
      </c>
      <c r="B494">
        <f t="shared" si="43"/>
        <v>2024</v>
      </c>
      <c r="C494">
        <f t="shared" si="44"/>
        <v>7</v>
      </c>
      <c r="D494">
        <f t="shared" si="42"/>
        <v>21</v>
      </c>
      <c r="E494">
        <v>1000</v>
      </c>
      <c r="F494">
        <v>49890</v>
      </c>
      <c r="G494">
        <f>workdata!B494</f>
        <v>31327</v>
      </c>
      <c r="H494">
        <f t="shared" si="45"/>
        <v>1</v>
      </c>
      <c r="I494" s="217">
        <f>IFERROR(workdata!B494*1000*AUX!H494/(AUX!K494*50000),0)</f>
        <v>0.86507607765167205</v>
      </c>
      <c r="J494" s="218">
        <f t="shared" si="46"/>
        <v>1</v>
      </c>
      <c r="K494" s="222">
        <f>AVERAGE(workdata!C494:F494)</f>
        <v>724.26</v>
      </c>
      <c r="L494" s="3">
        <f t="shared" si="47"/>
        <v>626.54</v>
      </c>
      <c r="M494" s="217">
        <f>IFERROR(IF(workdata!H494&gt;=0.75*MAX(workdata!$H494:$Y494),1,workdata!H494/MAX(workdata!$H494:$Y494)),0)*$H494</f>
        <v>1</v>
      </c>
      <c r="N494" s="217">
        <f>IFERROR(IF(workdata!I494&gt;=0.75*MAX(workdata!$H494:$Y494),1,workdata!I494/MAX(workdata!$H494:$Y494)),0)*$H494</f>
        <v>1</v>
      </c>
      <c r="O494" s="217">
        <f>IFERROR(IF(workdata!J494&gt;=0.75*MAX(workdata!$H494:$Y494),1,workdata!J494/MAX(workdata!$H494:$Y494)),0)*$H494</f>
        <v>1</v>
      </c>
      <c r="P494" s="217">
        <f>IFERROR(IF(workdata!K494&gt;=0.75*MAX(workdata!$H494:$Y494),1,workdata!K494/MAX(workdata!$H494:$Y494)),0)*$H494</f>
        <v>1</v>
      </c>
      <c r="Q494" s="217">
        <f>IFERROR(IF(workdata!L494&gt;=0.75*MAX(workdata!$H494:$Y494),1,workdata!L494/MAX(workdata!$H494:$Y494)),0)*$H494</f>
        <v>1</v>
      </c>
      <c r="R494" s="217">
        <f>IFERROR(IF(workdata!M494&gt;=0.75*MAX(workdata!$H494:$Y494),1,workdata!M494/MAX(workdata!$H494:$Y494)),0)*$H494</f>
        <v>1</v>
      </c>
      <c r="S494" s="217">
        <f>IFERROR(IF(workdata!N494&gt;=0.75*MAX(workdata!$H494:$Y494),1,workdata!N494/MAX(workdata!$H494:$Y494)),0)*$H494</f>
        <v>1</v>
      </c>
      <c r="T494" s="217">
        <f>IFERROR(IF(workdata!O494&gt;=0.75*MAX(workdata!$H494:$Y494),1,workdata!O494/MAX(workdata!$H494:$Y494)),0)*$H494</f>
        <v>1</v>
      </c>
      <c r="U494" s="217">
        <f>IFERROR(IF(workdata!P494&gt;=0.75*MAX(workdata!$H494:$Y494),1,workdata!P494/MAX(workdata!$H494:$Y494)),0)*$H494</f>
        <v>1</v>
      </c>
      <c r="V494" s="217">
        <f>IFERROR(IF(workdata!Q494&gt;=0.75*MAX(workdata!$H494:$Y494),1,workdata!Q494/MAX(workdata!$H494:$Y494)),0)*$H494</f>
        <v>1</v>
      </c>
      <c r="W494" s="217">
        <f>IFERROR(IF(workdata!R494&gt;=0.75*MAX(workdata!$H494:$Y494),1,workdata!R494/MAX(workdata!$H494:$Y494)),0)*$H494</f>
        <v>1</v>
      </c>
      <c r="X494" s="217">
        <f>IFERROR(IF(workdata!S494&gt;=0.75*MAX(workdata!$H494:$Y494),1,workdata!S494/MAX(workdata!$H494:$Y494)),0)*$H494</f>
        <v>1</v>
      </c>
      <c r="Y494" s="217">
        <f>IFERROR(IF(workdata!T494&gt;=0.75*MAX(workdata!$H494:$Y494),1,workdata!T494/MAX(workdata!$H494:$Y494)),0)*$H494</f>
        <v>1</v>
      </c>
      <c r="Z494" s="217">
        <f>IFERROR(IF(workdata!U494&gt;=0.75*MAX(workdata!$H494:$Y494),1,workdata!U494/MAX(workdata!$H494:$Y494)),0)*$H494</f>
        <v>1</v>
      </c>
      <c r="AA494" s="217">
        <f>IFERROR(IF(workdata!V494&gt;=0.75*MAX(workdata!$H494:$Y494),1,workdata!V494/MAX(workdata!$H494:$Y494)),0)*$H494</f>
        <v>1</v>
      </c>
      <c r="AB494" s="217">
        <f>IFERROR(IF(workdata!W494&gt;=0.75*MAX(workdata!$H494:$Y494),1,workdata!W494/MAX(workdata!$H494:$Y494)),0)*$H494</f>
        <v>1</v>
      </c>
      <c r="AC494" s="217">
        <f>IFERROR(IF(workdata!X494&gt;=0.75*MAX(workdata!$H494:$Y494),1,workdata!X494/MAX(workdata!$H494:$Y494)),0)*$H494</f>
        <v>1</v>
      </c>
      <c r="AD494" s="217">
        <f>IFERROR(IF(workdata!Y494&gt;=0.75*MAX(workdata!$H494:$Y494),1,workdata!Y494/MAX(workdata!$H494:$Y494)),0)*$H494</f>
        <v>1</v>
      </c>
    </row>
    <row r="495" spans="1:30" x14ac:dyDescent="0.25">
      <c r="A495" s="1">
        <f>workdata!A495</f>
        <v>45494.416666666664</v>
      </c>
      <c r="B495">
        <f t="shared" si="43"/>
        <v>2024</v>
      </c>
      <c r="C495">
        <f t="shared" si="44"/>
        <v>7</v>
      </c>
      <c r="D495">
        <f t="shared" si="42"/>
        <v>21</v>
      </c>
      <c r="E495">
        <v>1000</v>
      </c>
      <c r="F495">
        <v>49890</v>
      </c>
      <c r="G495">
        <f>workdata!B495</f>
        <v>36299</v>
      </c>
      <c r="H495">
        <f t="shared" si="45"/>
        <v>1</v>
      </c>
      <c r="I495" s="217">
        <f>IFERROR(workdata!B495*1000*AUX!H495/(AUX!K495*50000),0)</f>
        <v>0.80234299450169921</v>
      </c>
      <c r="J495" s="218">
        <f t="shared" si="46"/>
        <v>1</v>
      </c>
      <c r="K495" s="222">
        <f>AVERAGE(workdata!C495:F495)</f>
        <v>904.82500000000005</v>
      </c>
      <c r="L495" s="3">
        <f t="shared" si="47"/>
        <v>725.98</v>
      </c>
      <c r="M495" s="217">
        <f>IFERROR(IF(workdata!H495&gt;=0.75*MAX(workdata!$H495:$Y495),1,workdata!H495/MAX(workdata!$H495:$Y495)),0)*$H495</f>
        <v>1</v>
      </c>
      <c r="N495" s="217">
        <f>IFERROR(IF(workdata!I495&gt;=0.75*MAX(workdata!$H495:$Y495),1,workdata!I495/MAX(workdata!$H495:$Y495)),0)*$H495</f>
        <v>1</v>
      </c>
      <c r="O495" s="217">
        <f>IFERROR(IF(workdata!J495&gt;=0.75*MAX(workdata!$H495:$Y495),1,workdata!J495/MAX(workdata!$H495:$Y495)),0)*$H495</f>
        <v>1</v>
      </c>
      <c r="P495" s="217">
        <f>IFERROR(IF(workdata!K495&gt;=0.75*MAX(workdata!$H495:$Y495),1,workdata!K495/MAX(workdata!$H495:$Y495)),0)*$H495</f>
        <v>1</v>
      </c>
      <c r="Q495" s="217">
        <f>IFERROR(IF(workdata!L495&gt;=0.75*MAX(workdata!$H495:$Y495),1,workdata!L495/MAX(workdata!$H495:$Y495)),0)*$H495</f>
        <v>1</v>
      </c>
      <c r="R495" s="217">
        <f>IFERROR(IF(workdata!M495&gt;=0.75*MAX(workdata!$H495:$Y495),1,workdata!M495/MAX(workdata!$H495:$Y495)),0)*$H495</f>
        <v>1</v>
      </c>
      <c r="S495" s="217">
        <f>IFERROR(IF(workdata!N495&gt;=0.75*MAX(workdata!$H495:$Y495),1,workdata!N495/MAX(workdata!$H495:$Y495)),0)*$H495</f>
        <v>1</v>
      </c>
      <c r="T495" s="217">
        <f>IFERROR(IF(workdata!O495&gt;=0.75*MAX(workdata!$H495:$Y495),1,workdata!O495/MAX(workdata!$H495:$Y495)),0)*$H495</f>
        <v>1</v>
      </c>
      <c r="U495" s="217">
        <f>IFERROR(IF(workdata!P495&gt;=0.75*MAX(workdata!$H495:$Y495),1,workdata!P495/MAX(workdata!$H495:$Y495)),0)*$H495</f>
        <v>1</v>
      </c>
      <c r="V495" s="217">
        <f>IFERROR(IF(workdata!Q495&gt;=0.75*MAX(workdata!$H495:$Y495),1,workdata!Q495/MAX(workdata!$H495:$Y495)),0)*$H495</f>
        <v>1</v>
      </c>
      <c r="W495" s="217">
        <f>IFERROR(IF(workdata!R495&gt;=0.75*MAX(workdata!$H495:$Y495),1,workdata!R495/MAX(workdata!$H495:$Y495)),0)*$H495</f>
        <v>1</v>
      </c>
      <c r="X495" s="217">
        <f>IFERROR(IF(workdata!S495&gt;=0.75*MAX(workdata!$H495:$Y495),1,workdata!S495/MAX(workdata!$H495:$Y495)),0)*$H495</f>
        <v>1</v>
      </c>
      <c r="Y495" s="217">
        <f>IFERROR(IF(workdata!T495&gt;=0.75*MAX(workdata!$H495:$Y495),1,workdata!T495/MAX(workdata!$H495:$Y495)),0)*$H495</f>
        <v>1</v>
      </c>
      <c r="Z495" s="217">
        <f>IFERROR(IF(workdata!U495&gt;=0.75*MAX(workdata!$H495:$Y495),1,workdata!U495/MAX(workdata!$H495:$Y495)),0)*$H495</f>
        <v>1</v>
      </c>
      <c r="AA495" s="217">
        <f>IFERROR(IF(workdata!V495&gt;=0.75*MAX(workdata!$H495:$Y495),1,workdata!V495/MAX(workdata!$H495:$Y495)),0)*$H495</f>
        <v>1</v>
      </c>
      <c r="AB495" s="217">
        <f>IFERROR(IF(workdata!W495&gt;=0.75*MAX(workdata!$H495:$Y495),1,workdata!W495/MAX(workdata!$H495:$Y495)),0)*$H495</f>
        <v>1</v>
      </c>
      <c r="AC495" s="217">
        <f>IFERROR(IF(workdata!X495&gt;=0.75*MAX(workdata!$H495:$Y495),1,workdata!X495/MAX(workdata!$H495:$Y495)),0)*$H495</f>
        <v>1</v>
      </c>
      <c r="AD495" s="217">
        <f>IFERROR(IF(workdata!Y495&gt;=0.75*MAX(workdata!$H495:$Y495),1,workdata!Y495/MAX(workdata!$H495:$Y495)),0)*$H495</f>
        <v>1</v>
      </c>
    </row>
    <row r="496" spans="1:30" x14ac:dyDescent="0.25">
      <c r="A496" s="1">
        <f>workdata!A496</f>
        <v>45494.458333333336</v>
      </c>
      <c r="B496">
        <f t="shared" si="43"/>
        <v>2024</v>
      </c>
      <c r="C496">
        <f t="shared" si="44"/>
        <v>7</v>
      </c>
      <c r="D496">
        <f t="shared" si="42"/>
        <v>21</v>
      </c>
      <c r="E496">
        <v>1000</v>
      </c>
      <c r="F496">
        <v>49890</v>
      </c>
      <c r="G496">
        <f>workdata!B496</f>
        <v>4904</v>
      </c>
      <c r="H496">
        <f t="shared" si="45"/>
        <v>1</v>
      </c>
      <c r="I496" s="217">
        <f>IFERROR(workdata!B496*1000*AUX!H496/(AUX!K496*50000),0)</f>
        <v>0.10268786104472963</v>
      </c>
      <c r="J496" s="218">
        <f t="shared" si="46"/>
        <v>1</v>
      </c>
      <c r="K496" s="222">
        <f>AVERAGE(workdata!C496:F496)</f>
        <v>955.12750000000005</v>
      </c>
      <c r="L496" s="3">
        <f t="shared" si="47"/>
        <v>98.08</v>
      </c>
      <c r="M496" s="217">
        <f>IFERROR(IF(workdata!H496&gt;=0.75*MAX(workdata!$H496:$Y496),1,workdata!H496/MAX(workdata!$H496:$Y496)),0)*$H496</f>
        <v>1</v>
      </c>
      <c r="N496" s="217">
        <f>IFERROR(IF(workdata!I496&gt;=0.75*MAX(workdata!$H496:$Y496),1,workdata!I496/MAX(workdata!$H496:$Y496)),0)*$H496</f>
        <v>1</v>
      </c>
      <c r="O496" s="217">
        <f>IFERROR(IF(workdata!J496&gt;=0.75*MAX(workdata!$H496:$Y496),1,workdata!J496/MAX(workdata!$H496:$Y496)),0)*$H496</f>
        <v>1</v>
      </c>
      <c r="P496" s="217">
        <f>IFERROR(IF(workdata!K496&gt;=0.75*MAX(workdata!$H496:$Y496),1,workdata!K496/MAX(workdata!$H496:$Y496)),0)*$H496</f>
        <v>1</v>
      </c>
      <c r="Q496" s="217">
        <f>IFERROR(IF(workdata!L496&gt;=0.75*MAX(workdata!$H496:$Y496),1,workdata!L496/MAX(workdata!$H496:$Y496)),0)*$H496</f>
        <v>1</v>
      </c>
      <c r="R496" s="217">
        <f>IFERROR(IF(workdata!M496&gt;=0.75*MAX(workdata!$H496:$Y496),1,workdata!M496/MAX(workdata!$H496:$Y496)),0)*$H496</f>
        <v>1</v>
      </c>
      <c r="S496" s="217">
        <f>IFERROR(IF(workdata!N496&gt;=0.75*MAX(workdata!$H496:$Y496),1,workdata!N496/MAX(workdata!$H496:$Y496)),0)*$H496</f>
        <v>1</v>
      </c>
      <c r="T496" s="217">
        <f>IFERROR(IF(workdata!O496&gt;=0.75*MAX(workdata!$H496:$Y496),1,workdata!O496/MAX(workdata!$H496:$Y496)),0)*$H496</f>
        <v>1</v>
      </c>
      <c r="U496" s="217">
        <f>IFERROR(IF(workdata!P496&gt;=0.75*MAX(workdata!$H496:$Y496),1,workdata!P496/MAX(workdata!$H496:$Y496)),0)*$H496</f>
        <v>1</v>
      </c>
      <c r="V496" s="217">
        <f>IFERROR(IF(workdata!Q496&gt;=0.75*MAX(workdata!$H496:$Y496),1,workdata!Q496/MAX(workdata!$H496:$Y496)),0)*$H496</f>
        <v>1</v>
      </c>
      <c r="W496" s="217">
        <f>IFERROR(IF(workdata!R496&gt;=0.75*MAX(workdata!$H496:$Y496),1,workdata!R496/MAX(workdata!$H496:$Y496)),0)*$H496</f>
        <v>1</v>
      </c>
      <c r="X496" s="217">
        <f>IFERROR(IF(workdata!S496&gt;=0.75*MAX(workdata!$H496:$Y496),1,workdata!S496/MAX(workdata!$H496:$Y496)),0)*$H496</f>
        <v>1</v>
      </c>
      <c r="Y496" s="217">
        <f>IFERROR(IF(workdata!T496&gt;=0.75*MAX(workdata!$H496:$Y496),1,workdata!T496/MAX(workdata!$H496:$Y496)),0)*$H496</f>
        <v>1</v>
      </c>
      <c r="Z496" s="217">
        <f>IFERROR(IF(workdata!U496&gt;=0.75*MAX(workdata!$H496:$Y496),1,workdata!U496/MAX(workdata!$H496:$Y496)),0)*$H496</f>
        <v>1</v>
      </c>
      <c r="AA496" s="217">
        <f>IFERROR(IF(workdata!V496&gt;=0.75*MAX(workdata!$H496:$Y496),1,workdata!V496/MAX(workdata!$H496:$Y496)),0)*$H496</f>
        <v>1</v>
      </c>
      <c r="AB496" s="217">
        <f>IFERROR(IF(workdata!W496&gt;=0.75*MAX(workdata!$H496:$Y496),1,workdata!W496/MAX(workdata!$H496:$Y496)),0)*$H496</f>
        <v>1</v>
      </c>
      <c r="AC496" s="217">
        <f>IFERROR(IF(workdata!X496&gt;=0.75*MAX(workdata!$H496:$Y496),1,workdata!X496/MAX(workdata!$H496:$Y496)),0)*$H496</f>
        <v>1</v>
      </c>
      <c r="AD496" s="217">
        <f>IFERROR(IF(workdata!Y496&gt;=0.75*MAX(workdata!$H496:$Y496),1,workdata!Y496/MAX(workdata!$H496:$Y496)),0)*$H496</f>
        <v>1</v>
      </c>
    </row>
    <row r="497" spans="1:30" x14ac:dyDescent="0.25">
      <c r="A497" s="1">
        <f>workdata!A497</f>
        <v>45494.5</v>
      </c>
      <c r="B497">
        <f t="shared" si="43"/>
        <v>2024</v>
      </c>
      <c r="C497">
        <f t="shared" si="44"/>
        <v>7</v>
      </c>
      <c r="D497">
        <f t="shared" si="42"/>
        <v>21</v>
      </c>
      <c r="E497">
        <v>1000</v>
      </c>
      <c r="F497">
        <v>49890</v>
      </c>
      <c r="G497">
        <f>workdata!B497</f>
        <v>0</v>
      </c>
      <c r="H497">
        <f t="shared" si="45"/>
        <v>1</v>
      </c>
      <c r="I497" s="217">
        <f>IFERROR(workdata!B497*1000*AUX!H497/(AUX!K497*50000),0)</f>
        <v>0</v>
      </c>
      <c r="J497" s="218">
        <f t="shared" si="46"/>
        <v>1</v>
      </c>
      <c r="K497" s="222">
        <f>AVERAGE(workdata!C497:F497)</f>
        <v>968.4067500000001</v>
      </c>
      <c r="L497" s="3">
        <f t="shared" si="47"/>
        <v>0</v>
      </c>
      <c r="M497" s="217">
        <f>IFERROR(IF(workdata!H497&gt;=0.75*MAX(workdata!$H497:$Y497),1,workdata!H497/MAX(workdata!$H497:$Y497)),0)*$H497</f>
        <v>1</v>
      </c>
      <c r="N497" s="217">
        <f>IFERROR(IF(workdata!I497&gt;=0.75*MAX(workdata!$H497:$Y497),1,workdata!I497/MAX(workdata!$H497:$Y497)),0)*$H497</f>
        <v>1</v>
      </c>
      <c r="O497" s="217">
        <f>IFERROR(IF(workdata!J497&gt;=0.75*MAX(workdata!$H497:$Y497),1,workdata!J497/MAX(workdata!$H497:$Y497)),0)*$H497</f>
        <v>1</v>
      </c>
      <c r="P497" s="217">
        <f>IFERROR(IF(workdata!K497&gt;=0.75*MAX(workdata!$H497:$Y497),1,workdata!K497/MAX(workdata!$H497:$Y497)),0)*$H497</f>
        <v>1</v>
      </c>
      <c r="Q497" s="217">
        <f>IFERROR(IF(workdata!L497&gt;=0.75*MAX(workdata!$H497:$Y497),1,workdata!L497/MAX(workdata!$H497:$Y497)),0)*$H497</f>
        <v>1</v>
      </c>
      <c r="R497" s="217">
        <f>IFERROR(IF(workdata!M497&gt;=0.75*MAX(workdata!$H497:$Y497),1,workdata!M497/MAX(workdata!$H497:$Y497)),0)*$H497</f>
        <v>1</v>
      </c>
      <c r="S497" s="217">
        <f>IFERROR(IF(workdata!N497&gt;=0.75*MAX(workdata!$H497:$Y497),1,workdata!N497/MAX(workdata!$H497:$Y497)),0)*$H497</f>
        <v>1</v>
      </c>
      <c r="T497" s="217">
        <f>IFERROR(IF(workdata!O497&gt;=0.75*MAX(workdata!$H497:$Y497),1,workdata!O497/MAX(workdata!$H497:$Y497)),0)*$H497</f>
        <v>1</v>
      </c>
      <c r="U497" s="217">
        <f>IFERROR(IF(workdata!P497&gt;=0.75*MAX(workdata!$H497:$Y497),1,workdata!P497/MAX(workdata!$H497:$Y497)),0)*$H497</f>
        <v>1</v>
      </c>
      <c r="V497" s="217">
        <f>IFERROR(IF(workdata!Q497&gt;=0.75*MAX(workdata!$H497:$Y497),1,workdata!Q497/MAX(workdata!$H497:$Y497)),0)*$H497</f>
        <v>1</v>
      </c>
      <c r="W497" s="217">
        <f>IFERROR(IF(workdata!R497&gt;=0.75*MAX(workdata!$H497:$Y497),1,workdata!R497/MAX(workdata!$H497:$Y497)),0)*$H497</f>
        <v>1</v>
      </c>
      <c r="X497" s="217">
        <f>IFERROR(IF(workdata!S497&gt;=0.75*MAX(workdata!$H497:$Y497),1,workdata!S497/MAX(workdata!$H497:$Y497)),0)*$H497</f>
        <v>1</v>
      </c>
      <c r="Y497" s="217">
        <f>IFERROR(IF(workdata!T497&gt;=0.75*MAX(workdata!$H497:$Y497),1,workdata!T497/MAX(workdata!$H497:$Y497)),0)*$H497</f>
        <v>1</v>
      </c>
      <c r="Z497" s="217">
        <f>IFERROR(IF(workdata!U497&gt;=0.75*MAX(workdata!$H497:$Y497),1,workdata!U497/MAX(workdata!$H497:$Y497)),0)*$H497</f>
        <v>1</v>
      </c>
      <c r="AA497" s="217">
        <f>IFERROR(IF(workdata!V497&gt;=0.75*MAX(workdata!$H497:$Y497),1,workdata!V497/MAX(workdata!$H497:$Y497)),0)*$H497</f>
        <v>1</v>
      </c>
      <c r="AB497" s="217">
        <f>IFERROR(IF(workdata!W497&gt;=0.75*MAX(workdata!$H497:$Y497),1,workdata!W497/MAX(workdata!$H497:$Y497)),0)*$H497</f>
        <v>1</v>
      </c>
      <c r="AC497" s="217">
        <f>IFERROR(IF(workdata!X497&gt;=0.75*MAX(workdata!$H497:$Y497),1,workdata!X497/MAX(workdata!$H497:$Y497)),0)*$H497</f>
        <v>1</v>
      </c>
      <c r="AD497" s="217">
        <f>IFERROR(IF(workdata!Y497&gt;=0.75*MAX(workdata!$H497:$Y497),1,workdata!Y497/MAX(workdata!$H497:$Y497)),0)*$H497</f>
        <v>1</v>
      </c>
    </row>
    <row r="498" spans="1:30" x14ac:dyDescent="0.25">
      <c r="A498" s="1">
        <f>workdata!A498</f>
        <v>45494.541666666664</v>
      </c>
      <c r="B498">
        <f t="shared" si="43"/>
        <v>2024</v>
      </c>
      <c r="C498">
        <f t="shared" si="44"/>
        <v>7</v>
      </c>
      <c r="D498">
        <f t="shared" si="42"/>
        <v>21</v>
      </c>
      <c r="E498">
        <v>1000</v>
      </c>
      <c r="F498">
        <v>49890</v>
      </c>
      <c r="G498">
        <f>workdata!B498</f>
        <v>0</v>
      </c>
      <c r="H498">
        <f t="shared" si="45"/>
        <v>1</v>
      </c>
      <c r="I498" s="217">
        <f>IFERROR(workdata!B498*1000*AUX!H498/(AUX!K498*50000),0)</f>
        <v>0</v>
      </c>
      <c r="J498" s="218">
        <f t="shared" si="46"/>
        <v>1</v>
      </c>
      <c r="K498" s="222">
        <f>AVERAGE(workdata!C498:F498)</f>
        <v>967.17025000000012</v>
      </c>
      <c r="L498" s="3">
        <f t="shared" si="47"/>
        <v>0</v>
      </c>
      <c r="M498" s="217">
        <f>IFERROR(IF(workdata!H498&gt;=0.75*MAX(workdata!$H498:$Y498),1,workdata!H498/MAX(workdata!$H498:$Y498)),0)*$H498</f>
        <v>1</v>
      </c>
      <c r="N498" s="217">
        <f>IFERROR(IF(workdata!I498&gt;=0.75*MAX(workdata!$H498:$Y498),1,workdata!I498/MAX(workdata!$H498:$Y498)),0)*$H498</f>
        <v>1</v>
      </c>
      <c r="O498" s="217">
        <f>IFERROR(IF(workdata!J498&gt;=0.75*MAX(workdata!$H498:$Y498),1,workdata!J498/MAX(workdata!$H498:$Y498)),0)*$H498</f>
        <v>1</v>
      </c>
      <c r="P498" s="217">
        <f>IFERROR(IF(workdata!K498&gt;=0.75*MAX(workdata!$H498:$Y498),1,workdata!K498/MAX(workdata!$H498:$Y498)),0)*$H498</f>
        <v>1</v>
      </c>
      <c r="Q498" s="217">
        <f>IFERROR(IF(workdata!L498&gt;=0.75*MAX(workdata!$H498:$Y498),1,workdata!L498/MAX(workdata!$H498:$Y498)),0)*$H498</f>
        <v>1</v>
      </c>
      <c r="R498" s="217">
        <f>IFERROR(IF(workdata!M498&gt;=0.75*MAX(workdata!$H498:$Y498),1,workdata!M498/MAX(workdata!$H498:$Y498)),0)*$H498</f>
        <v>1</v>
      </c>
      <c r="S498" s="217">
        <f>IFERROR(IF(workdata!N498&gt;=0.75*MAX(workdata!$H498:$Y498),1,workdata!N498/MAX(workdata!$H498:$Y498)),0)*$H498</f>
        <v>1</v>
      </c>
      <c r="T498" s="217">
        <f>IFERROR(IF(workdata!O498&gt;=0.75*MAX(workdata!$H498:$Y498),1,workdata!O498/MAX(workdata!$H498:$Y498)),0)*$H498</f>
        <v>1</v>
      </c>
      <c r="U498" s="217">
        <f>IFERROR(IF(workdata!P498&gt;=0.75*MAX(workdata!$H498:$Y498),1,workdata!P498/MAX(workdata!$H498:$Y498)),0)*$H498</f>
        <v>1</v>
      </c>
      <c r="V498" s="217">
        <f>IFERROR(IF(workdata!Q498&gt;=0.75*MAX(workdata!$H498:$Y498),1,workdata!Q498/MAX(workdata!$H498:$Y498)),0)*$H498</f>
        <v>1</v>
      </c>
      <c r="W498" s="217">
        <f>IFERROR(IF(workdata!R498&gt;=0.75*MAX(workdata!$H498:$Y498),1,workdata!R498/MAX(workdata!$H498:$Y498)),0)*$H498</f>
        <v>1</v>
      </c>
      <c r="X498" s="217">
        <f>IFERROR(IF(workdata!S498&gt;=0.75*MAX(workdata!$H498:$Y498),1,workdata!S498/MAX(workdata!$H498:$Y498)),0)*$H498</f>
        <v>1</v>
      </c>
      <c r="Y498" s="217">
        <f>IFERROR(IF(workdata!T498&gt;=0.75*MAX(workdata!$H498:$Y498),1,workdata!T498/MAX(workdata!$H498:$Y498)),0)*$H498</f>
        <v>1</v>
      </c>
      <c r="Z498" s="217">
        <f>IFERROR(IF(workdata!U498&gt;=0.75*MAX(workdata!$H498:$Y498),1,workdata!U498/MAX(workdata!$H498:$Y498)),0)*$H498</f>
        <v>1</v>
      </c>
      <c r="AA498" s="217">
        <f>IFERROR(IF(workdata!V498&gt;=0.75*MAX(workdata!$H498:$Y498),1,workdata!V498/MAX(workdata!$H498:$Y498)),0)*$H498</f>
        <v>1</v>
      </c>
      <c r="AB498" s="217">
        <f>IFERROR(IF(workdata!W498&gt;=0.75*MAX(workdata!$H498:$Y498),1,workdata!W498/MAX(workdata!$H498:$Y498)),0)*$H498</f>
        <v>1</v>
      </c>
      <c r="AC498" s="217">
        <f>IFERROR(IF(workdata!X498&gt;=0.75*MAX(workdata!$H498:$Y498),1,workdata!X498/MAX(workdata!$H498:$Y498)),0)*$H498</f>
        <v>1</v>
      </c>
      <c r="AD498" s="217">
        <f>IFERROR(IF(workdata!Y498&gt;=0.75*MAX(workdata!$H498:$Y498),1,workdata!Y498/MAX(workdata!$H498:$Y498)),0)*$H498</f>
        <v>1</v>
      </c>
    </row>
    <row r="499" spans="1:30" x14ac:dyDescent="0.25">
      <c r="A499" s="1">
        <f>workdata!A499</f>
        <v>45494.583333333336</v>
      </c>
      <c r="B499">
        <f t="shared" si="43"/>
        <v>2024</v>
      </c>
      <c r="C499">
        <f t="shared" si="44"/>
        <v>7</v>
      </c>
      <c r="D499">
        <f t="shared" si="42"/>
        <v>21</v>
      </c>
      <c r="E499">
        <v>1000</v>
      </c>
      <c r="F499">
        <v>49890</v>
      </c>
      <c r="G499">
        <f>workdata!B499</f>
        <v>0</v>
      </c>
      <c r="H499">
        <f t="shared" si="45"/>
        <v>1</v>
      </c>
      <c r="I499" s="217">
        <f>IFERROR(workdata!B499*1000*AUX!H499/(AUX!K499*50000),0)</f>
        <v>0</v>
      </c>
      <c r="J499" s="218">
        <f t="shared" si="46"/>
        <v>1</v>
      </c>
      <c r="K499" s="222">
        <f>AVERAGE(workdata!C499:F499)</f>
        <v>963.74725000000012</v>
      </c>
      <c r="L499" s="3">
        <f t="shared" si="47"/>
        <v>0</v>
      </c>
      <c r="M499" s="217">
        <f>IFERROR(IF(workdata!H499&gt;=0.75*MAX(workdata!$H499:$Y499),1,workdata!H499/MAX(workdata!$H499:$Y499)),0)*$H499</f>
        <v>1</v>
      </c>
      <c r="N499" s="217">
        <f>IFERROR(IF(workdata!I499&gt;=0.75*MAX(workdata!$H499:$Y499),1,workdata!I499/MAX(workdata!$H499:$Y499)),0)*$H499</f>
        <v>1</v>
      </c>
      <c r="O499" s="217">
        <f>IFERROR(IF(workdata!J499&gt;=0.75*MAX(workdata!$H499:$Y499),1,workdata!J499/MAX(workdata!$H499:$Y499)),0)*$H499</f>
        <v>1</v>
      </c>
      <c r="P499" s="217">
        <f>IFERROR(IF(workdata!K499&gt;=0.75*MAX(workdata!$H499:$Y499),1,workdata!K499/MAX(workdata!$H499:$Y499)),0)*$H499</f>
        <v>1</v>
      </c>
      <c r="Q499" s="217">
        <f>IFERROR(IF(workdata!L499&gt;=0.75*MAX(workdata!$H499:$Y499),1,workdata!L499/MAX(workdata!$H499:$Y499)),0)*$H499</f>
        <v>1</v>
      </c>
      <c r="R499" s="217">
        <f>IFERROR(IF(workdata!M499&gt;=0.75*MAX(workdata!$H499:$Y499),1,workdata!M499/MAX(workdata!$H499:$Y499)),0)*$H499</f>
        <v>1</v>
      </c>
      <c r="S499" s="217">
        <f>IFERROR(IF(workdata!N499&gt;=0.75*MAX(workdata!$H499:$Y499),1,workdata!N499/MAX(workdata!$H499:$Y499)),0)*$H499</f>
        <v>1</v>
      </c>
      <c r="T499" s="217">
        <f>IFERROR(IF(workdata!O499&gt;=0.75*MAX(workdata!$H499:$Y499),1,workdata!O499/MAX(workdata!$H499:$Y499)),0)*$H499</f>
        <v>1</v>
      </c>
      <c r="U499" s="217">
        <f>IFERROR(IF(workdata!P499&gt;=0.75*MAX(workdata!$H499:$Y499),1,workdata!P499/MAX(workdata!$H499:$Y499)),0)*$H499</f>
        <v>1</v>
      </c>
      <c r="V499" s="217">
        <f>IFERROR(IF(workdata!Q499&gt;=0.75*MAX(workdata!$H499:$Y499),1,workdata!Q499/MAX(workdata!$H499:$Y499)),0)*$H499</f>
        <v>1</v>
      </c>
      <c r="W499" s="217">
        <f>IFERROR(IF(workdata!R499&gt;=0.75*MAX(workdata!$H499:$Y499),1,workdata!R499/MAX(workdata!$H499:$Y499)),0)*$H499</f>
        <v>1</v>
      </c>
      <c r="X499" s="217">
        <f>IFERROR(IF(workdata!S499&gt;=0.75*MAX(workdata!$H499:$Y499),1,workdata!S499/MAX(workdata!$H499:$Y499)),0)*$H499</f>
        <v>1</v>
      </c>
      <c r="Y499" s="217">
        <f>IFERROR(IF(workdata!T499&gt;=0.75*MAX(workdata!$H499:$Y499),1,workdata!T499/MAX(workdata!$H499:$Y499)),0)*$H499</f>
        <v>1</v>
      </c>
      <c r="Z499" s="217">
        <f>IFERROR(IF(workdata!U499&gt;=0.75*MAX(workdata!$H499:$Y499),1,workdata!U499/MAX(workdata!$H499:$Y499)),0)*$H499</f>
        <v>1</v>
      </c>
      <c r="AA499" s="217">
        <f>IFERROR(IF(workdata!V499&gt;=0.75*MAX(workdata!$H499:$Y499),1,workdata!V499/MAX(workdata!$H499:$Y499)),0)*$H499</f>
        <v>1</v>
      </c>
      <c r="AB499" s="217">
        <f>IFERROR(IF(workdata!W499&gt;=0.75*MAX(workdata!$H499:$Y499),1,workdata!W499/MAX(workdata!$H499:$Y499)),0)*$H499</f>
        <v>1</v>
      </c>
      <c r="AC499" s="217">
        <f>IFERROR(IF(workdata!X499&gt;=0.75*MAX(workdata!$H499:$Y499),1,workdata!X499/MAX(workdata!$H499:$Y499)),0)*$H499</f>
        <v>1</v>
      </c>
      <c r="AD499" s="217">
        <f>IFERROR(IF(workdata!Y499&gt;=0.75*MAX(workdata!$H499:$Y499),1,workdata!Y499/MAX(workdata!$H499:$Y499)),0)*$H499</f>
        <v>1</v>
      </c>
    </row>
    <row r="500" spans="1:30" x14ac:dyDescent="0.25">
      <c r="A500" s="1">
        <f>workdata!A500</f>
        <v>45494.625</v>
      </c>
      <c r="B500">
        <f t="shared" si="43"/>
        <v>2024</v>
      </c>
      <c r="C500">
        <f t="shared" si="44"/>
        <v>7</v>
      </c>
      <c r="D500">
        <f t="shared" si="42"/>
        <v>21</v>
      </c>
      <c r="E500">
        <v>1000</v>
      </c>
      <c r="F500">
        <v>49890</v>
      </c>
      <c r="G500">
        <f>workdata!B500</f>
        <v>244</v>
      </c>
      <c r="H500">
        <f t="shared" si="45"/>
        <v>1</v>
      </c>
      <c r="I500" s="217">
        <f>IFERROR(workdata!B500*1000*AUX!H500/(AUX!K500*50000),0)</f>
        <v>5.0430714992312671E-3</v>
      </c>
      <c r="J500" s="218">
        <f t="shared" si="46"/>
        <v>0.69248360786822327</v>
      </c>
      <c r="K500" s="222">
        <f>AVERAGE(workdata!C500:F500)</f>
        <v>967.66425000000004</v>
      </c>
      <c r="L500" s="3">
        <f t="shared" si="47"/>
        <v>4.88</v>
      </c>
      <c r="M500" s="217">
        <f>IFERROR(IF(workdata!H500&gt;=0.75*MAX(workdata!$H500:$Y500),1,workdata!H500/MAX(workdata!$H500:$Y500)),0)*$H500</f>
        <v>0.66166640012793865</v>
      </c>
      <c r="N500" s="217">
        <f>IFERROR(IF(workdata!I500&gt;=0.75*MAX(workdata!$H500:$Y500),1,workdata!I500/MAX(workdata!$H500:$Y500)),0)*$H500</f>
        <v>0.67458819766512079</v>
      </c>
      <c r="O500" s="217">
        <f>IFERROR(IF(workdata!J500&gt;=0.75*MAX(workdata!$H500:$Y500),1,workdata!J500/MAX(workdata!$H500:$Y500)),0)*$H500</f>
        <v>0.67500399808092115</v>
      </c>
      <c r="P500" s="217">
        <f>IFERROR(IF(workdata!K500&gt;=0.75*MAX(workdata!$H500:$Y500),1,workdata!K500/MAX(workdata!$H500:$Y500)),0)*$H500</f>
        <v>0.65034383495921955</v>
      </c>
      <c r="Q500" s="217">
        <f>IFERROR(IF(workdata!L500&gt;=0.75*MAX(workdata!$H500:$Y500),1,workdata!L500/MAX(workdata!$H500:$Y500)),0)*$H500</f>
        <v>0.6740764433072125</v>
      </c>
      <c r="R500" s="217">
        <f>IFERROR(IF(workdata!M500&gt;=0.75*MAX(workdata!$H500:$Y500),1,workdata!M500/MAX(workdata!$H500:$Y500)),0)*$H500</f>
        <v>0.66732768271229814</v>
      </c>
      <c r="S500" s="217">
        <f>IFERROR(IF(workdata!N500&gt;=0.75*MAX(workdata!$H500:$Y500),1,workdata!N500/MAX(workdata!$H500:$Y500)),0)*$H500</f>
        <v>0.68773388773388766</v>
      </c>
      <c r="T500" s="217">
        <f>IFERROR(IF(workdata!O500&gt;=0.75*MAX(workdata!$H500:$Y500),1,workdata!O500/MAX(workdata!$H500:$Y500)),0)*$H500</f>
        <v>0.67180553334399495</v>
      </c>
      <c r="U500" s="217">
        <f>IFERROR(IF(workdata!P500&gt;=0.75*MAX(workdata!$H500:$Y500),1,workdata!P500/MAX(workdata!$H500:$Y500)),0)*$H500</f>
        <v>1</v>
      </c>
      <c r="V500" s="217">
        <f>IFERROR(IF(workdata!Q500&gt;=0.75*MAX(workdata!$H500:$Y500),1,workdata!Q500/MAX(workdata!$H500:$Y500)),0)*$H500</f>
        <v>1</v>
      </c>
      <c r="W500" s="217">
        <f>IFERROR(IF(workdata!R500&gt;=0.75*MAX(workdata!$H500:$Y500),1,workdata!R500/MAX(workdata!$H500:$Y500)),0)*$H500</f>
        <v>0.64033264033264026</v>
      </c>
      <c r="X500" s="217">
        <f>IFERROR(IF(workdata!S500&gt;=0.75*MAX(workdata!$H500:$Y500),1,workdata!S500/MAX(workdata!$H500:$Y500)),0)*$H500</f>
        <v>0.65642091795937951</v>
      </c>
      <c r="Y500" s="217">
        <f>IFERROR(IF(workdata!T500&gt;=0.75*MAX(workdata!$H500:$Y500),1,workdata!T500/MAX(workdata!$H500:$Y500)),0)*$H500</f>
        <v>0.65466176235407003</v>
      </c>
      <c r="Z500" s="217">
        <f>IFERROR(IF(workdata!U500&gt;=0.75*MAX(workdata!$H500:$Y500),1,workdata!U500/MAX(workdata!$H500:$Y500)),0)*$H500</f>
        <v>0.65933152086998237</v>
      </c>
      <c r="AA500" s="217">
        <f>IFERROR(IF(workdata!V500&gt;=0.75*MAX(workdata!$H500:$Y500),1,workdata!V500/MAX(workdata!$H500:$Y500)),0)*$H500</f>
        <v>0.67036622421237801</v>
      </c>
      <c r="AB500" s="217">
        <f>IFERROR(IF(workdata!W500&gt;=0.75*MAX(workdata!$H500:$Y500),1,workdata!W500/MAX(workdata!$H500:$Y500)),0)*$H500</f>
        <v>0.65469374700143934</v>
      </c>
      <c r="AC500" s="217">
        <f>IFERROR(IF(workdata!X500&gt;=0.75*MAX(workdata!$H500:$Y500),1,workdata!X500/MAX(workdata!$H500:$Y500)),0)*$H500</f>
        <v>0.68114505037581963</v>
      </c>
      <c r="AD500" s="217">
        <f>IFERROR(IF(workdata!Y500&gt;=0.75*MAX(workdata!$H500:$Y500),1,workdata!Y500/MAX(workdata!$H500:$Y500)),0)*$H500</f>
        <v>0.48520710059171596</v>
      </c>
    </row>
    <row r="501" spans="1:30" x14ac:dyDescent="0.25">
      <c r="A501" s="1">
        <f>workdata!A501</f>
        <v>45494.666666666664</v>
      </c>
      <c r="B501">
        <f t="shared" si="43"/>
        <v>2024</v>
      </c>
      <c r="C501">
        <f t="shared" si="44"/>
        <v>7</v>
      </c>
      <c r="D501">
        <f t="shared" si="42"/>
        <v>21</v>
      </c>
      <c r="E501">
        <v>1000</v>
      </c>
      <c r="F501">
        <v>49890</v>
      </c>
      <c r="G501">
        <f>workdata!B501</f>
        <v>6803</v>
      </c>
      <c r="H501">
        <f t="shared" si="45"/>
        <v>1</v>
      </c>
      <c r="I501" s="217">
        <f>IFERROR(workdata!B501*1000*AUX!H501/(AUX!K501*50000),0)</f>
        <v>0.1394927420150632</v>
      </c>
      <c r="J501" s="218">
        <f t="shared" si="46"/>
        <v>1</v>
      </c>
      <c r="K501" s="222">
        <f>AVERAGE(workdata!C501:F501)</f>
        <v>975.3912499999999</v>
      </c>
      <c r="L501" s="3">
        <f t="shared" si="47"/>
        <v>136.06</v>
      </c>
      <c r="M501" s="217">
        <f>IFERROR(IF(workdata!H501&gt;=0.75*MAX(workdata!$H501:$Y501),1,workdata!H501/MAX(workdata!$H501:$Y501)),0)*$H501</f>
        <v>1</v>
      </c>
      <c r="N501" s="217">
        <f>IFERROR(IF(workdata!I501&gt;=0.75*MAX(workdata!$H501:$Y501),1,workdata!I501/MAX(workdata!$H501:$Y501)),0)*$H501</f>
        <v>1</v>
      </c>
      <c r="O501" s="217">
        <f>IFERROR(IF(workdata!J501&gt;=0.75*MAX(workdata!$H501:$Y501),1,workdata!J501/MAX(workdata!$H501:$Y501)),0)*$H501</f>
        <v>1</v>
      </c>
      <c r="P501" s="217">
        <f>IFERROR(IF(workdata!K501&gt;=0.75*MAX(workdata!$H501:$Y501),1,workdata!K501/MAX(workdata!$H501:$Y501)),0)*$H501</f>
        <v>1</v>
      </c>
      <c r="Q501" s="217">
        <f>IFERROR(IF(workdata!L501&gt;=0.75*MAX(workdata!$H501:$Y501),1,workdata!L501/MAX(workdata!$H501:$Y501)),0)*$H501</f>
        <v>1</v>
      </c>
      <c r="R501" s="217">
        <f>IFERROR(IF(workdata!M501&gt;=0.75*MAX(workdata!$H501:$Y501),1,workdata!M501/MAX(workdata!$H501:$Y501)),0)*$H501</f>
        <v>1</v>
      </c>
      <c r="S501" s="217">
        <f>IFERROR(IF(workdata!N501&gt;=0.75*MAX(workdata!$H501:$Y501),1,workdata!N501/MAX(workdata!$H501:$Y501)),0)*$H501</f>
        <v>1</v>
      </c>
      <c r="T501" s="217">
        <f>IFERROR(IF(workdata!O501&gt;=0.75*MAX(workdata!$H501:$Y501),1,workdata!O501/MAX(workdata!$H501:$Y501)),0)*$H501</f>
        <v>1</v>
      </c>
      <c r="U501" s="217">
        <f>IFERROR(IF(workdata!P501&gt;=0.75*MAX(workdata!$H501:$Y501),1,workdata!P501/MAX(workdata!$H501:$Y501)),0)*$H501</f>
        <v>1</v>
      </c>
      <c r="V501" s="217">
        <f>IFERROR(IF(workdata!Q501&gt;=0.75*MAX(workdata!$H501:$Y501),1,workdata!Q501/MAX(workdata!$H501:$Y501)),0)*$H501</f>
        <v>1</v>
      </c>
      <c r="W501" s="217">
        <f>IFERROR(IF(workdata!R501&gt;=0.75*MAX(workdata!$H501:$Y501),1,workdata!R501/MAX(workdata!$H501:$Y501)),0)*$H501</f>
        <v>1</v>
      </c>
      <c r="X501" s="217">
        <f>IFERROR(IF(workdata!S501&gt;=0.75*MAX(workdata!$H501:$Y501),1,workdata!S501/MAX(workdata!$H501:$Y501)),0)*$H501</f>
        <v>1</v>
      </c>
      <c r="Y501" s="217">
        <f>IFERROR(IF(workdata!T501&gt;=0.75*MAX(workdata!$H501:$Y501),1,workdata!T501/MAX(workdata!$H501:$Y501)),0)*$H501</f>
        <v>1</v>
      </c>
      <c r="Z501" s="217">
        <f>IFERROR(IF(workdata!U501&gt;=0.75*MAX(workdata!$H501:$Y501),1,workdata!U501/MAX(workdata!$H501:$Y501)),0)*$H501</f>
        <v>1</v>
      </c>
      <c r="AA501" s="217">
        <f>IFERROR(IF(workdata!V501&gt;=0.75*MAX(workdata!$H501:$Y501),1,workdata!V501/MAX(workdata!$H501:$Y501)),0)*$H501</f>
        <v>1</v>
      </c>
      <c r="AB501" s="217">
        <f>IFERROR(IF(workdata!W501&gt;=0.75*MAX(workdata!$H501:$Y501),1,workdata!W501/MAX(workdata!$H501:$Y501)),0)*$H501</f>
        <v>1</v>
      </c>
      <c r="AC501" s="217">
        <f>IFERROR(IF(workdata!X501&gt;=0.75*MAX(workdata!$H501:$Y501),1,workdata!X501/MAX(workdata!$H501:$Y501)),0)*$H501</f>
        <v>1</v>
      </c>
      <c r="AD501" s="217">
        <f>IFERROR(IF(workdata!Y501&gt;=0.75*MAX(workdata!$H501:$Y501),1,workdata!Y501/MAX(workdata!$H501:$Y501)),0)*$H501</f>
        <v>1</v>
      </c>
    </row>
    <row r="502" spans="1:30" x14ac:dyDescent="0.25">
      <c r="A502" s="1">
        <f>workdata!A502</f>
        <v>45494.708333333336</v>
      </c>
      <c r="B502">
        <f t="shared" si="43"/>
        <v>2024</v>
      </c>
      <c r="C502">
        <f t="shared" si="44"/>
        <v>7</v>
      </c>
      <c r="D502">
        <f t="shared" si="42"/>
        <v>21</v>
      </c>
      <c r="E502">
        <v>1000</v>
      </c>
      <c r="F502">
        <v>49890</v>
      </c>
      <c r="G502">
        <f>workdata!B502</f>
        <v>1729</v>
      </c>
      <c r="H502">
        <f t="shared" si="45"/>
        <v>1</v>
      </c>
      <c r="I502" s="217">
        <f>IFERROR(workdata!B502*1000*AUX!H502/(AUX!K502*50000),0)</f>
        <v>3.556921545090512E-2</v>
      </c>
      <c r="J502" s="218">
        <f t="shared" si="46"/>
        <v>1</v>
      </c>
      <c r="K502" s="222">
        <f>AVERAGE(workdata!C502:F502)</f>
        <v>972.18899999999996</v>
      </c>
      <c r="L502" s="3">
        <f t="shared" si="47"/>
        <v>34.58</v>
      </c>
      <c r="M502" s="217">
        <f>IFERROR(IF(workdata!H502&gt;=0.75*MAX(workdata!$H502:$Y502),1,workdata!H502/MAX(workdata!$H502:$Y502)),0)*$H502</f>
        <v>1</v>
      </c>
      <c r="N502" s="217">
        <f>IFERROR(IF(workdata!I502&gt;=0.75*MAX(workdata!$H502:$Y502),1,workdata!I502/MAX(workdata!$H502:$Y502)),0)*$H502</f>
        <v>1</v>
      </c>
      <c r="O502" s="217">
        <f>IFERROR(IF(workdata!J502&gt;=0.75*MAX(workdata!$H502:$Y502),1,workdata!J502/MAX(workdata!$H502:$Y502)),0)*$H502</f>
        <v>1</v>
      </c>
      <c r="P502" s="217">
        <f>IFERROR(IF(workdata!K502&gt;=0.75*MAX(workdata!$H502:$Y502),1,workdata!K502/MAX(workdata!$H502:$Y502)),0)*$H502</f>
        <v>1</v>
      </c>
      <c r="Q502" s="217">
        <f>IFERROR(IF(workdata!L502&gt;=0.75*MAX(workdata!$H502:$Y502),1,workdata!L502/MAX(workdata!$H502:$Y502)),0)*$H502</f>
        <v>1</v>
      </c>
      <c r="R502" s="217">
        <f>IFERROR(IF(workdata!M502&gt;=0.75*MAX(workdata!$H502:$Y502),1,workdata!M502/MAX(workdata!$H502:$Y502)),0)*$H502</f>
        <v>1</v>
      </c>
      <c r="S502" s="217">
        <f>IFERROR(IF(workdata!N502&gt;=0.75*MAX(workdata!$H502:$Y502),1,workdata!N502/MAX(workdata!$H502:$Y502)),0)*$H502</f>
        <v>1</v>
      </c>
      <c r="T502" s="217">
        <f>IFERROR(IF(workdata!O502&gt;=0.75*MAX(workdata!$H502:$Y502),1,workdata!O502/MAX(workdata!$H502:$Y502)),0)*$H502</f>
        <v>1</v>
      </c>
      <c r="U502" s="217">
        <f>IFERROR(IF(workdata!P502&gt;=0.75*MAX(workdata!$H502:$Y502),1,workdata!P502/MAX(workdata!$H502:$Y502)),0)*$H502</f>
        <v>1</v>
      </c>
      <c r="V502" s="217">
        <f>IFERROR(IF(workdata!Q502&gt;=0.75*MAX(workdata!$H502:$Y502),1,workdata!Q502/MAX(workdata!$H502:$Y502)),0)*$H502</f>
        <v>1</v>
      </c>
      <c r="W502" s="217">
        <f>IFERROR(IF(workdata!R502&gt;=0.75*MAX(workdata!$H502:$Y502),1,workdata!R502/MAX(workdata!$H502:$Y502)),0)*$H502</f>
        <v>1</v>
      </c>
      <c r="X502" s="217">
        <f>IFERROR(IF(workdata!S502&gt;=0.75*MAX(workdata!$H502:$Y502),1,workdata!S502/MAX(workdata!$H502:$Y502)),0)*$H502</f>
        <v>1</v>
      </c>
      <c r="Y502" s="217">
        <f>IFERROR(IF(workdata!T502&gt;=0.75*MAX(workdata!$H502:$Y502),1,workdata!T502/MAX(workdata!$H502:$Y502)),0)*$H502</f>
        <v>1</v>
      </c>
      <c r="Z502" s="217">
        <f>IFERROR(IF(workdata!U502&gt;=0.75*MAX(workdata!$H502:$Y502),1,workdata!U502/MAX(workdata!$H502:$Y502)),0)*$H502</f>
        <v>1</v>
      </c>
      <c r="AA502" s="217">
        <f>IFERROR(IF(workdata!V502&gt;=0.75*MAX(workdata!$H502:$Y502),1,workdata!V502/MAX(workdata!$H502:$Y502)),0)*$H502</f>
        <v>1</v>
      </c>
      <c r="AB502" s="217">
        <f>IFERROR(IF(workdata!W502&gt;=0.75*MAX(workdata!$H502:$Y502),1,workdata!W502/MAX(workdata!$H502:$Y502)),0)*$H502</f>
        <v>1</v>
      </c>
      <c r="AC502" s="217">
        <f>IFERROR(IF(workdata!X502&gt;=0.75*MAX(workdata!$H502:$Y502),1,workdata!X502/MAX(workdata!$H502:$Y502)),0)*$H502</f>
        <v>1</v>
      </c>
      <c r="AD502" s="217">
        <f>IFERROR(IF(workdata!Y502&gt;=0.75*MAX(workdata!$H502:$Y502),1,workdata!Y502/MAX(workdata!$H502:$Y502)),0)*$H502</f>
        <v>1</v>
      </c>
    </row>
    <row r="503" spans="1:30" x14ac:dyDescent="0.25">
      <c r="A503" s="1">
        <f>workdata!A503</f>
        <v>45494.75</v>
      </c>
      <c r="B503">
        <f t="shared" si="43"/>
        <v>2024</v>
      </c>
      <c r="C503">
        <f t="shared" si="44"/>
        <v>7</v>
      </c>
      <c r="D503">
        <f t="shared" si="42"/>
        <v>21</v>
      </c>
      <c r="E503">
        <v>1000</v>
      </c>
      <c r="F503">
        <v>49890</v>
      </c>
      <c r="G503">
        <f>workdata!B503</f>
        <v>39777</v>
      </c>
      <c r="H503">
        <f t="shared" si="45"/>
        <v>1</v>
      </c>
      <c r="I503" s="217">
        <f>IFERROR(workdata!B503*1000*AUX!H503/(AUX!K503*50000),0)</f>
        <v>0.85005168973337719</v>
      </c>
      <c r="J503" s="218">
        <f t="shared" si="46"/>
        <v>1</v>
      </c>
      <c r="K503" s="222">
        <f>AVERAGE(workdata!C503:F503)</f>
        <v>935.87249999999995</v>
      </c>
      <c r="L503" s="3">
        <f t="shared" si="47"/>
        <v>795.54</v>
      </c>
      <c r="M503" s="217">
        <f>IFERROR(IF(workdata!H503&gt;=0.75*MAX(workdata!$H503:$Y503),1,workdata!H503/MAX(workdata!$H503:$Y503)),0)*$H503</f>
        <v>1</v>
      </c>
      <c r="N503" s="217">
        <f>IFERROR(IF(workdata!I503&gt;=0.75*MAX(workdata!$H503:$Y503),1,workdata!I503/MAX(workdata!$H503:$Y503)),0)*$H503</f>
        <v>1</v>
      </c>
      <c r="O503" s="217">
        <f>IFERROR(IF(workdata!J503&gt;=0.75*MAX(workdata!$H503:$Y503),1,workdata!J503/MAX(workdata!$H503:$Y503)),0)*$H503</f>
        <v>1</v>
      </c>
      <c r="P503" s="217">
        <f>IFERROR(IF(workdata!K503&gt;=0.75*MAX(workdata!$H503:$Y503),1,workdata!K503/MAX(workdata!$H503:$Y503)),0)*$H503</f>
        <v>1</v>
      </c>
      <c r="Q503" s="217">
        <f>IFERROR(IF(workdata!L503&gt;=0.75*MAX(workdata!$H503:$Y503),1,workdata!L503/MAX(workdata!$H503:$Y503)),0)*$H503</f>
        <v>1</v>
      </c>
      <c r="R503" s="217">
        <f>IFERROR(IF(workdata!M503&gt;=0.75*MAX(workdata!$H503:$Y503),1,workdata!M503/MAX(workdata!$H503:$Y503)),0)*$H503</f>
        <v>1</v>
      </c>
      <c r="S503" s="217">
        <f>IFERROR(IF(workdata!N503&gt;=0.75*MAX(workdata!$H503:$Y503),1,workdata!N503/MAX(workdata!$H503:$Y503)),0)*$H503</f>
        <v>1</v>
      </c>
      <c r="T503" s="217">
        <f>IFERROR(IF(workdata!O503&gt;=0.75*MAX(workdata!$H503:$Y503),1,workdata!O503/MAX(workdata!$H503:$Y503)),0)*$H503</f>
        <v>1</v>
      </c>
      <c r="U503" s="217">
        <f>IFERROR(IF(workdata!P503&gt;=0.75*MAX(workdata!$H503:$Y503),1,workdata!P503/MAX(workdata!$H503:$Y503)),0)*$H503</f>
        <v>1</v>
      </c>
      <c r="V503" s="217">
        <f>IFERROR(IF(workdata!Q503&gt;=0.75*MAX(workdata!$H503:$Y503),1,workdata!Q503/MAX(workdata!$H503:$Y503)),0)*$H503</f>
        <v>1</v>
      </c>
      <c r="W503" s="217">
        <f>IFERROR(IF(workdata!R503&gt;=0.75*MAX(workdata!$H503:$Y503),1,workdata!R503/MAX(workdata!$H503:$Y503)),0)*$H503</f>
        <v>1</v>
      </c>
      <c r="X503" s="217">
        <f>IFERROR(IF(workdata!S503&gt;=0.75*MAX(workdata!$H503:$Y503),1,workdata!S503/MAX(workdata!$H503:$Y503)),0)*$H503</f>
        <v>1</v>
      </c>
      <c r="Y503" s="217">
        <f>IFERROR(IF(workdata!T503&gt;=0.75*MAX(workdata!$H503:$Y503),1,workdata!T503/MAX(workdata!$H503:$Y503)),0)*$H503</f>
        <v>1</v>
      </c>
      <c r="Z503" s="217">
        <f>IFERROR(IF(workdata!U503&gt;=0.75*MAX(workdata!$H503:$Y503),1,workdata!U503/MAX(workdata!$H503:$Y503)),0)*$H503</f>
        <v>1</v>
      </c>
      <c r="AA503" s="217">
        <f>IFERROR(IF(workdata!V503&gt;=0.75*MAX(workdata!$H503:$Y503),1,workdata!V503/MAX(workdata!$H503:$Y503)),0)*$H503</f>
        <v>1</v>
      </c>
      <c r="AB503" s="217">
        <f>IFERROR(IF(workdata!W503&gt;=0.75*MAX(workdata!$H503:$Y503),1,workdata!W503/MAX(workdata!$H503:$Y503)),0)*$H503</f>
        <v>1</v>
      </c>
      <c r="AC503" s="217">
        <f>IFERROR(IF(workdata!X503&gt;=0.75*MAX(workdata!$H503:$Y503),1,workdata!X503/MAX(workdata!$H503:$Y503)),0)*$H503</f>
        <v>1</v>
      </c>
      <c r="AD503" s="217">
        <f>IFERROR(IF(workdata!Y503&gt;=0.75*MAX(workdata!$H503:$Y503),1,workdata!Y503/MAX(workdata!$H503:$Y503)),0)*$H503</f>
        <v>1</v>
      </c>
    </row>
    <row r="504" spans="1:30" x14ac:dyDescent="0.25">
      <c r="A504" s="1">
        <f>workdata!A504</f>
        <v>45494.791666666664</v>
      </c>
      <c r="B504">
        <f t="shared" si="43"/>
        <v>2024</v>
      </c>
      <c r="C504">
        <f t="shared" si="44"/>
        <v>7</v>
      </c>
      <c r="D504">
        <f t="shared" si="42"/>
        <v>21</v>
      </c>
      <c r="E504">
        <v>1000</v>
      </c>
      <c r="F504">
        <v>49890</v>
      </c>
      <c r="G504">
        <f>workdata!B504</f>
        <v>34272</v>
      </c>
      <c r="H504">
        <f t="shared" si="45"/>
        <v>1</v>
      </c>
      <c r="I504" s="217">
        <f>IFERROR(workdata!B504*1000*AUX!H504/(AUX!K504*50000),0)</f>
        <v>0.82956160397159395</v>
      </c>
      <c r="J504" s="218">
        <f t="shared" si="46"/>
        <v>1</v>
      </c>
      <c r="K504" s="222">
        <f>AVERAGE(workdata!C504:F504)</f>
        <v>826.26774999999998</v>
      </c>
      <c r="L504" s="3">
        <f t="shared" si="47"/>
        <v>685.43999999999994</v>
      </c>
      <c r="M504" s="217">
        <f>IFERROR(IF(workdata!H504&gt;=0.75*MAX(workdata!$H504:$Y504),1,workdata!H504/MAX(workdata!$H504:$Y504)),0)*$H504</f>
        <v>1</v>
      </c>
      <c r="N504" s="217">
        <f>IFERROR(IF(workdata!I504&gt;=0.75*MAX(workdata!$H504:$Y504),1,workdata!I504/MAX(workdata!$H504:$Y504)),0)*$H504</f>
        <v>1</v>
      </c>
      <c r="O504" s="217">
        <f>IFERROR(IF(workdata!J504&gt;=0.75*MAX(workdata!$H504:$Y504),1,workdata!J504/MAX(workdata!$H504:$Y504)),0)*$H504</f>
        <v>1</v>
      </c>
      <c r="P504" s="217">
        <f>IFERROR(IF(workdata!K504&gt;=0.75*MAX(workdata!$H504:$Y504),1,workdata!K504/MAX(workdata!$H504:$Y504)),0)*$H504</f>
        <v>1</v>
      </c>
      <c r="Q504" s="217">
        <f>IFERROR(IF(workdata!L504&gt;=0.75*MAX(workdata!$H504:$Y504),1,workdata!L504/MAX(workdata!$H504:$Y504)),0)*$H504</f>
        <v>1</v>
      </c>
      <c r="R504" s="217">
        <f>IFERROR(IF(workdata!M504&gt;=0.75*MAX(workdata!$H504:$Y504),1,workdata!M504/MAX(workdata!$H504:$Y504)),0)*$H504</f>
        <v>1</v>
      </c>
      <c r="S504" s="217">
        <f>IFERROR(IF(workdata!N504&gt;=0.75*MAX(workdata!$H504:$Y504),1,workdata!N504/MAX(workdata!$H504:$Y504)),0)*$H504</f>
        <v>1</v>
      </c>
      <c r="T504" s="217">
        <f>IFERROR(IF(workdata!O504&gt;=0.75*MAX(workdata!$H504:$Y504),1,workdata!O504/MAX(workdata!$H504:$Y504)),0)*$H504</f>
        <v>1</v>
      </c>
      <c r="U504" s="217">
        <f>IFERROR(IF(workdata!P504&gt;=0.75*MAX(workdata!$H504:$Y504),1,workdata!P504/MAX(workdata!$H504:$Y504)),0)*$H504</f>
        <v>1</v>
      </c>
      <c r="V504" s="217">
        <f>IFERROR(IF(workdata!Q504&gt;=0.75*MAX(workdata!$H504:$Y504),1,workdata!Q504/MAX(workdata!$H504:$Y504)),0)*$H504</f>
        <v>1</v>
      </c>
      <c r="W504" s="217">
        <f>IFERROR(IF(workdata!R504&gt;=0.75*MAX(workdata!$H504:$Y504),1,workdata!R504/MAX(workdata!$H504:$Y504)),0)*$H504</f>
        <v>1</v>
      </c>
      <c r="X504" s="217">
        <f>IFERROR(IF(workdata!S504&gt;=0.75*MAX(workdata!$H504:$Y504),1,workdata!S504/MAX(workdata!$H504:$Y504)),0)*$H504</f>
        <v>1</v>
      </c>
      <c r="Y504" s="217">
        <f>IFERROR(IF(workdata!T504&gt;=0.75*MAX(workdata!$H504:$Y504),1,workdata!T504/MAX(workdata!$H504:$Y504)),0)*$H504</f>
        <v>1</v>
      </c>
      <c r="Z504" s="217">
        <f>IFERROR(IF(workdata!U504&gt;=0.75*MAX(workdata!$H504:$Y504),1,workdata!U504/MAX(workdata!$H504:$Y504)),0)*$H504</f>
        <v>1</v>
      </c>
      <c r="AA504" s="217">
        <f>IFERROR(IF(workdata!V504&gt;=0.75*MAX(workdata!$H504:$Y504),1,workdata!V504/MAX(workdata!$H504:$Y504)),0)*$H504</f>
        <v>1</v>
      </c>
      <c r="AB504" s="217">
        <f>IFERROR(IF(workdata!W504&gt;=0.75*MAX(workdata!$H504:$Y504),1,workdata!W504/MAX(workdata!$H504:$Y504)),0)*$H504</f>
        <v>1</v>
      </c>
      <c r="AC504" s="217">
        <f>IFERROR(IF(workdata!X504&gt;=0.75*MAX(workdata!$H504:$Y504),1,workdata!X504/MAX(workdata!$H504:$Y504)),0)*$H504</f>
        <v>1</v>
      </c>
      <c r="AD504" s="217">
        <f>IFERROR(IF(workdata!Y504&gt;=0.75*MAX(workdata!$H504:$Y504),1,workdata!Y504/MAX(workdata!$H504:$Y504)),0)*$H504</f>
        <v>1</v>
      </c>
    </row>
    <row r="505" spans="1:30" x14ac:dyDescent="0.25">
      <c r="A505" s="1">
        <f>workdata!A505</f>
        <v>45494.833333333336</v>
      </c>
      <c r="B505">
        <f t="shared" si="43"/>
        <v>2024</v>
      </c>
      <c r="C505">
        <f t="shared" si="44"/>
        <v>7</v>
      </c>
      <c r="D505">
        <f t="shared" si="42"/>
        <v>21</v>
      </c>
      <c r="E505">
        <v>1000</v>
      </c>
      <c r="F505">
        <v>49890</v>
      </c>
      <c r="G505">
        <f>workdata!B505</f>
        <v>13558</v>
      </c>
      <c r="H505">
        <f t="shared" si="45"/>
        <v>1</v>
      </c>
      <c r="I505" s="217">
        <f>IFERROR(workdata!B505*1000*AUX!H505/(AUX!K505*50000),0)</f>
        <v>0.63309728769317331</v>
      </c>
      <c r="J505" s="218">
        <f t="shared" si="46"/>
        <v>1</v>
      </c>
      <c r="K505" s="222">
        <f>AVERAGE(workdata!C505:F505)</f>
        <v>428.30700000000002</v>
      </c>
      <c r="L505" s="3">
        <f t="shared" si="47"/>
        <v>271.15999999999997</v>
      </c>
      <c r="M505" s="217">
        <f>IFERROR(IF(workdata!H505&gt;=0.75*MAX(workdata!$H505:$Y505),1,workdata!H505/MAX(workdata!$H505:$Y505)),0)*$H505</f>
        <v>1</v>
      </c>
      <c r="N505" s="217">
        <f>IFERROR(IF(workdata!I505&gt;=0.75*MAX(workdata!$H505:$Y505),1,workdata!I505/MAX(workdata!$H505:$Y505)),0)*$H505</f>
        <v>1</v>
      </c>
      <c r="O505" s="217">
        <f>IFERROR(IF(workdata!J505&gt;=0.75*MAX(workdata!$H505:$Y505),1,workdata!J505/MAX(workdata!$H505:$Y505)),0)*$H505</f>
        <v>1</v>
      </c>
      <c r="P505" s="217">
        <f>IFERROR(IF(workdata!K505&gt;=0.75*MAX(workdata!$H505:$Y505),1,workdata!K505/MAX(workdata!$H505:$Y505)),0)*$H505</f>
        <v>1</v>
      </c>
      <c r="Q505" s="217">
        <f>IFERROR(IF(workdata!L505&gt;=0.75*MAX(workdata!$H505:$Y505),1,workdata!L505/MAX(workdata!$H505:$Y505)),0)*$H505</f>
        <v>1</v>
      </c>
      <c r="R505" s="217">
        <f>IFERROR(IF(workdata!M505&gt;=0.75*MAX(workdata!$H505:$Y505),1,workdata!M505/MAX(workdata!$H505:$Y505)),0)*$H505</f>
        <v>1</v>
      </c>
      <c r="S505" s="217">
        <f>IFERROR(IF(workdata!N505&gt;=0.75*MAX(workdata!$H505:$Y505),1,workdata!N505/MAX(workdata!$H505:$Y505)),0)*$H505</f>
        <v>1</v>
      </c>
      <c r="T505" s="217">
        <f>IFERROR(IF(workdata!O505&gt;=0.75*MAX(workdata!$H505:$Y505),1,workdata!O505/MAX(workdata!$H505:$Y505)),0)*$H505</f>
        <v>1</v>
      </c>
      <c r="U505" s="217">
        <f>IFERROR(IF(workdata!P505&gt;=0.75*MAX(workdata!$H505:$Y505),1,workdata!P505/MAX(workdata!$H505:$Y505)),0)*$H505</f>
        <v>1</v>
      </c>
      <c r="V505" s="217">
        <f>IFERROR(IF(workdata!Q505&gt;=0.75*MAX(workdata!$H505:$Y505),1,workdata!Q505/MAX(workdata!$H505:$Y505)),0)*$H505</f>
        <v>1</v>
      </c>
      <c r="W505" s="217">
        <f>IFERROR(IF(workdata!R505&gt;=0.75*MAX(workdata!$H505:$Y505),1,workdata!R505/MAX(workdata!$H505:$Y505)),0)*$H505</f>
        <v>1</v>
      </c>
      <c r="X505" s="217">
        <f>IFERROR(IF(workdata!S505&gt;=0.75*MAX(workdata!$H505:$Y505),1,workdata!S505/MAX(workdata!$H505:$Y505)),0)*$H505</f>
        <v>1</v>
      </c>
      <c r="Y505" s="217">
        <f>IFERROR(IF(workdata!T505&gt;=0.75*MAX(workdata!$H505:$Y505),1,workdata!T505/MAX(workdata!$H505:$Y505)),0)*$H505</f>
        <v>1</v>
      </c>
      <c r="Z505" s="217">
        <f>IFERROR(IF(workdata!U505&gt;=0.75*MAX(workdata!$H505:$Y505),1,workdata!U505/MAX(workdata!$H505:$Y505)),0)*$H505</f>
        <v>1</v>
      </c>
      <c r="AA505" s="217">
        <f>IFERROR(IF(workdata!V505&gt;=0.75*MAX(workdata!$H505:$Y505),1,workdata!V505/MAX(workdata!$H505:$Y505)),0)*$H505</f>
        <v>1</v>
      </c>
      <c r="AB505" s="217">
        <f>IFERROR(IF(workdata!W505&gt;=0.75*MAX(workdata!$H505:$Y505),1,workdata!W505/MAX(workdata!$H505:$Y505)),0)*$H505</f>
        <v>1</v>
      </c>
      <c r="AC505" s="217">
        <f>IFERROR(IF(workdata!X505&gt;=0.75*MAX(workdata!$H505:$Y505),1,workdata!X505/MAX(workdata!$H505:$Y505)),0)*$H505</f>
        <v>1</v>
      </c>
      <c r="AD505" s="217">
        <f>IFERROR(IF(workdata!Y505&gt;=0.75*MAX(workdata!$H505:$Y505),1,workdata!Y505/MAX(workdata!$H505:$Y505)),0)*$H505</f>
        <v>1</v>
      </c>
    </row>
    <row r="506" spans="1:30" x14ac:dyDescent="0.25">
      <c r="A506" s="1">
        <f>workdata!A506</f>
        <v>45494.875</v>
      </c>
      <c r="B506">
        <f t="shared" si="43"/>
        <v>2024</v>
      </c>
      <c r="C506">
        <f t="shared" si="44"/>
        <v>7</v>
      </c>
      <c r="D506">
        <f t="shared" si="42"/>
        <v>21</v>
      </c>
      <c r="E506">
        <v>1000</v>
      </c>
      <c r="F506">
        <v>49890</v>
      </c>
      <c r="G506">
        <f>workdata!B506</f>
        <v>1232</v>
      </c>
      <c r="H506">
        <f t="shared" si="45"/>
        <v>0</v>
      </c>
      <c r="I506" s="217">
        <f>IFERROR(workdata!B506*1000*AUX!H506/(AUX!K506*50000),0)</f>
        <v>0</v>
      </c>
      <c r="J506" s="218">
        <f t="shared" si="46"/>
        <v>0</v>
      </c>
      <c r="K506" s="222">
        <f>AVERAGE(workdata!C506:F506)</f>
        <v>42.286499999999997</v>
      </c>
      <c r="L506" s="3">
        <f t="shared" si="47"/>
        <v>0</v>
      </c>
      <c r="M506" s="217">
        <f>IFERROR(IF(workdata!H506&gt;=0.75*MAX(workdata!$H506:$Y506),1,workdata!H506/MAX(workdata!$H506:$Y506)),0)*$H506</f>
        <v>0</v>
      </c>
      <c r="N506" s="217">
        <f>IFERROR(IF(workdata!I506&gt;=0.75*MAX(workdata!$H506:$Y506),1,workdata!I506/MAX(workdata!$H506:$Y506)),0)*$H506</f>
        <v>0</v>
      </c>
      <c r="O506" s="217">
        <f>IFERROR(IF(workdata!J506&gt;=0.75*MAX(workdata!$H506:$Y506),1,workdata!J506/MAX(workdata!$H506:$Y506)),0)*$H506</f>
        <v>0</v>
      </c>
      <c r="P506" s="217">
        <f>IFERROR(IF(workdata!K506&gt;=0.75*MAX(workdata!$H506:$Y506),1,workdata!K506/MAX(workdata!$H506:$Y506)),0)*$H506</f>
        <v>0</v>
      </c>
      <c r="Q506" s="217">
        <f>IFERROR(IF(workdata!L506&gt;=0.75*MAX(workdata!$H506:$Y506),1,workdata!L506/MAX(workdata!$H506:$Y506)),0)*$H506</f>
        <v>0</v>
      </c>
      <c r="R506" s="217">
        <f>IFERROR(IF(workdata!M506&gt;=0.75*MAX(workdata!$H506:$Y506),1,workdata!M506/MAX(workdata!$H506:$Y506)),0)*$H506</f>
        <v>0</v>
      </c>
      <c r="S506" s="217">
        <f>IFERROR(IF(workdata!N506&gt;=0.75*MAX(workdata!$H506:$Y506),1,workdata!N506/MAX(workdata!$H506:$Y506)),0)*$H506</f>
        <v>0</v>
      </c>
      <c r="T506" s="217">
        <f>IFERROR(IF(workdata!O506&gt;=0.75*MAX(workdata!$H506:$Y506),1,workdata!O506/MAX(workdata!$H506:$Y506)),0)*$H506</f>
        <v>0</v>
      </c>
      <c r="U506" s="217">
        <f>IFERROR(IF(workdata!P506&gt;=0.75*MAX(workdata!$H506:$Y506),1,workdata!P506/MAX(workdata!$H506:$Y506)),0)*$H506</f>
        <v>0</v>
      </c>
      <c r="V506" s="217">
        <f>IFERROR(IF(workdata!Q506&gt;=0.75*MAX(workdata!$H506:$Y506),1,workdata!Q506/MAX(workdata!$H506:$Y506)),0)*$H506</f>
        <v>0</v>
      </c>
      <c r="W506" s="217">
        <f>IFERROR(IF(workdata!R506&gt;=0.75*MAX(workdata!$H506:$Y506),1,workdata!R506/MAX(workdata!$H506:$Y506)),0)*$H506</f>
        <v>0</v>
      </c>
      <c r="X506" s="217">
        <f>IFERROR(IF(workdata!S506&gt;=0.75*MAX(workdata!$H506:$Y506),1,workdata!S506/MAX(workdata!$H506:$Y506)),0)*$H506</f>
        <v>0</v>
      </c>
      <c r="Y506" s="217">
        <f>IFERROR(IF(workdata!T506&gt;=0.75*MAX(workdata!$H506:$Y506),1,workdata!T506/MAX(workdata!$H506:$Y506)),0)*$H506</f>
        <v>0</v>
      </c>
      <c r="Z506" s="217">
        <f>IFERROR(IF(workdata!U506&gt;=0.75*MAX(workdata!$H506:$Y506),1,workdata!U506/MAX(workdata!$H506:$Y506)),0)*$H506</f>
        <v>0</v>
      </c>
      <c r="AA506" s="217">
        <f>IFERROR(IF(workdata!V506&gt;=0.75*MAX(workdata!$H506:$Y506),1,workdata!V506/MAX(workdata!$H506:$Y506)),0)*$H506</f>
        <v>0</v>
      </c>
      <c r="AB506" s="217">
        <f>IFERROR(IF(workdata!W506&gt;=0.75*MAX(workdata!$H506:$Y506),1,workdata!W506/MAX(workdata!$H506:$Y506)),0)*$H506</f>
        <v>0</v>
      </c>
      <c r="AC506" s="217">
        <f>IFERROR(IF(workdata!X506&gt;=0.75*MAX(workdata!$H506:$Y506),1,workdata!X506/MAX(workdata!$H506:$Y506)),0)*$H506</f>
        <v>0</v>
      </c>
      <c r="AD506" s="217">
        <f>IFERROR(IF(workdata!Y506&gt;=0.75*MAX(workdata!$H506:$Y506),1,workdata!Y506/MAX(workdata!$H506:$Y506)),0)*$H506</f>
        <v>0</v>
      </c>
    </row>
    <row r="507" spans="1:30" x14ac:dyDescent="0.25">
      <c r="A507" s="1">
        <f>workdata!A507</f>
        <v>45494.916666666664</v>
      </c>
      <c r="B507">
        <f t="shared" si="43"/>
        <v>2024</v>
      </c>
      <c r="C507">
        <f t="shared" si="44"/>
        <v>7</v>
      </c>
      <c r="D507">
        <f t="shared" si="42"/>
        <v>21</v>
      </c>
      <c r="E507">
        <v>1000</v>
      </c>
      <c r="F507">
        <v>49890</v>
      </c>
      <c r="G507">
        <f>workdata!B507</f>
        <v>0</v>
      </c>
      <c r="H507">
        <f t="shared" si="45"/>
        <v>0</v>
      </c>
      <c r="I507" s="217">
        <f>IFERROR(workdata!B507*1000*AUX!H507/(AUX!K507*50000),0)</f>
        <v>0</v>
      </c>
      <c r="J507" s="218">
        <f t="shared" si="46"/>
        <v>0</v>
      </c>
      <c r="K507" s="222">
        <f>AVERAGE(workdata!C507:F507)</f>
        <v>0</v>
      </c>
      <c r="L507" s="3">
        <f t="shared" si="47"/>
        <v>0</v>
      </c>
      <c r="M507" s="217">
        <f>IFERROR(IF(workdata!H507&gt;=0.75*MAX(workdata!$H507:$Y507),1,workdata!H507/MAX(workdata!$H507:$Y507)),0)*$H507</f>
        <v>0</v>
      </c>
      <c r="N507" s="217">
        <f>IFERROR(IF(workdata!I507&gt;=0.75*MAX(workdata!$H507:$Y507),1,workdata!I507/MAX(workdata!$H507:$Y507)),0)*$H507</f>
        <v>0</v>
      </c>
      <c r="O507" s="217">
        <f>IFERROR(IF(workdata!J507&gt;=0.75*MAX(workdata!$H507:$Y507),1,workdata!J507/MAX(workdata!$H507:$Y507)),0)*$H507</f>
        <v>0</v>
      </c>
      <c r="P507" s="217">
        <f>IFERROR(IF(workdata!K507&gt;=0.75*MAX(workdata!$H507:$Y507),1,workdata!K507/MAX(workdata!$H507:$Y507)),0)*$H507</f>
        <v>0</v>
      </c>
      <c r="Q507" s="217">
        <f>IFERROR(IF(workdata!L507&gt;=0.75*MAX(workdata!$H507:$Y507),1,workdata!L507/MAX(workdata!$H507:$Y507)),0)*$H507</f>
        <v>0</v>
      </c>
      <c r="R507" s="217">
        <f>IFERROR(IF(workdata!M507&gt;=0.75*MAX(workdata!$H507:$Y507),1,workdata!M507/MAX(workdata!$H507:$Y507)),0)*$H507</f>
        <v>0</v>
      </c>
      <c r="S507" s="217">
        <f>IFERROR(IF(workdata!N507&gt;=0.75*MAX(workdata!$H507:$Y507),1,workdata!N507/MAX(workdata!$H507:$Y507)),0)*$H507</f>
        <v>0</v>
      </c>
      <c r="T507" s="217">
        <f>IFERROR(IF(workdata!O507&gt;=0.75*MAX(workdata!$H507:$Y507),1,workdata!O507/MAX(workdata!$H507:$Y507)),0)*$H507</f>
        <v>0</v>
      </c>
      <c r="U507" s="217">
        <f>IFERROR(IF(workdata!P507&gt;=0.75*MAX(workdata!$H507:$Y507),1,workdata!P507/MAX(workdata!$H507:$Y507)),0)*$H507</f>
        <v>0</v>
      </c>
      <c r="V507" s="217">
        <f>IFERROR(IF(workdata!Q507&gt;=0.75*MAX(workdata!$H507:$Y507),1,workdata!Q507/MAX(workdata!$H507:$Y507)),0)*$H507</f>
        <v>0</v>
      </c>
      <c r="W507" s="217">
        <f>IFERROR(IF(workdata!R507&gt;=0.75*MAX(workdata!$H507:$Y507),1,workdata!R507/MAX(workdata!$H507:$Y507)),0)*$H507</f>
        <v>0</v>
      </c>
      <c r="X507" s="217">
        <f>IFERROR(IF(workdata!S507&gt;=0.75*MAX(workdata!$H507:$Y507),1,workdata!S507/MAX(workdata!$H507:$Y507)),0)*$H507</f>
        <v>0</v>
      </c>
      <c r="Y507" s="217">
        <f>IFERROR(IF(workdata!T507&gt;=0.75*MAX(workdata!$H507:$Y507),1,workdata!T507/MAX(workdata!$H507:$Y507)),0)*$H507</f>
        <v>0</v>
      </c>
      <c r="Z507" s="217">
        <f>IFERROR(IF(workdata!U507&gt;=0.75*MAX(workdata!$H507:$Y507),1,workdata!U507/MAX(workdata!$H507:$Y507)),0)*$H507</f>
        <v>0</v>
      </c>
      <c r="AA507" s="217">
        <f>IFERROR(IF(workdata!V507&gt;=0.75*MAX(workdata!$H507:$Y507),1,workdata!V507/MAX(workdata!$H507:$Y507)),0)*$H507</f>
        <v>0</v>
      </c>
      <c r="AB507" s="217">
        <f>IFERROR(IF(workdata!W507&gt;=0.75*MAX(workdata!$H507:$Y507),1,workdata!W507/MAX(workdata!$H507:$Y507)),0)*$H507</f>
        <v>0</v>
      </c>
      <c r="AC507" s="217">
        <f>IFERROR(IF(workdata!X507&gt;=0.75*MAX(workdata!$H507:$Y507),1,workdata!X507/MAX(workdata!$H507:$Y507)),0)*$H507</f>
        <v>0</v>
      </c>
      <c r="AD507" s="217">
        <f>IFERROR(IF(workdata!Y507&gt;=0.75*MAX(workdata!$H507:$Y507),1,workdata!Y507/MAX(workdata!$H507:$Y507)),0)*$H507</f>
        <v>0</v>
      </c>
    </row>
    <row r="508" spans="1:30" x14ac:dyDescent="0.25">
      <c r="A508" s="1">
        <f>workdata!A508</f>
        <v>45494.958333333336</v>
      </c>
      <c r="B508">
        <f t="shared" si="43"/>
        <v>2024</v>
      </c>
      <c r="C508">
        <f t="shared" si="44"/>
        <v>7</v>
      </c>
      <c r="D508">
        <f t="shared" si="42"/>
        <v>21</v>
      </c>
      <c r="E508">
        <v>1000</v>
      </c>
      <c r="F508">
        <v>49890</v>
      </c>
      <c r="G508">
        <f>workdata!B508</f>
        <v>0</v>
      </c>
      <c r="H508">
        <f t="shared" si="45"/>
        <v>0</v>
      </c>
      <c r="I508" s="217">
        <f>IFERROR(workdata!B508*1000*AUX!H508/(AUX!K508*50000),0)</f>
        <v>0</v>
      </c>
      <c r="J508" s="218">
        <f t="shared" si="46"/>
        <v>0</v>
      </c>
      <c r="K508" s="222">
        <f>AVERAGE(workdata!C508:F508)</f>
        <v>0</v>
      </c>
      <c r="L508" s="3">
        <f t="shared" si="47"/>
        <v>0</v>
      </c>
      <c r="M508" s="217">
        <f>IFERROR(IF(workdata!H508&gt;=0.75*MAX(workdata!$H508:$Y508),1,workdata!H508/MAX(workdata!$H508:$Y508)),0)*$H508</f>
        <v>0</v>
      </c>
      <c r="N508" s="217">
        <f>IFERROR(IF(workdata!I508&gt;=0.75*MAX(workdata!$H508:$Y508),1,workdata!I508/MAX(workdata!$H508:$Y508)),0)*$H508</f>
        <v>0</v>
      </c>
      <c r="O508" s="217">
        <f>IFERROR(IF(workdata!J508&gt;=0.75*MAX(workdata!$H508:$Y508),1,workdata!J508/MAX(workdata!$H508:$Y508)),0)*$H508</f>
        <v>0</v>
      </c>
      <c r="P508" s="217">
        <f>IFERROR(IF(workdata!K508&gt;=0.75*MAX(workdata!$H508:$Y508),1,workdata!K508/MAX(workdata!$H508:$Y508)),0)*$H508</f>
        <v>0</v>
      </c>
      <c r="Q508" s="217">
        <f>IFERROR(IF(workdata!L508&gt;=0.75*MAX(workdata!$H508:$Y508),1,workdata!L508/MAX(workdata!$H508:$Y508)),0)*$H508</f>
        <v>0</v>
      </c>
      <c r="R508" s="217">
        <f>IFERROR(IF(workdata!M508&gt;=0.75*MAX(workdata!$H508:$Y508),1,workdata!M508/MAX(workdata!$H508:$Y508)),0)*$H508</f>
        <v>0</v>
      </c>
      <c r="S508" s="217">
        <f>IFERROR(IF(workdata!N508&gt;=0.75*MAX(workdata!$H508:$Y508),1,workdata!N508/MAX(workdata!$H508:$Y508)),0)*$H508</f>
        <v>0</v>
      </c>
      <c r="T508" s="217">
        <f>IFERROR(IF(workdata!O508&gt;=0.75*MAX(workdata!$H508:$Y508),1,workdata!O508/MAX(workdata!$H508:$Y508)),0)*$H508</f>
        <v>0</v>
      </c>
      <c r="U508" s="217">
        <f>IFERROR(IF(workdata!P508&gt;=0.75*MAX(workdata!$H508:$Y508),1,workdata!P508/MAX(workdata!$H508:$Y508)),0)*$H508</f>
        <v>0</v>
      </c>
      <c r="V508" s="217">
        <f>IFERROR(IF(workdata!Q508&gt;=0.75*MAX(workdata!$H508:$Y508),1,workdata!Q508/MAX(workdata!$H508:$Y508)),0)*$H508</f>
        <v>0</v>
      </c>
      <c r="W508" s="217">
        <f>IFERROR(IF(workdata!R508&gt;=0.75*MAX(workdata!$H508:$Y508),1,workdata!R508/MAX(workdata!$H508:$Y508)),0)*$H508</f>
        <v>0</v>
      </c>
      <c r="X508" s="217">
        <f>IFERROR(IF(workdata!S508&gt;=0.75*MAX(workdata!$H508:$Y508),1,workdata!S508/MAX(workdata!$H508:$Y508)),0)*$H508</f>
        <v>0</v>
      </c>
      <c r="Y508" s="217">
        <f>IFERROR(IF(workdata!T508&gt;=0.75*MAX(workdata!$H508:$Y508),1,workdata!T508/MAX(workdata!$H508:$Y508)),0)*$H508</f>
        <v>0</v>
      </c>
      <c r="Z508" s="217">
        <f>IFERROR(IF(workdata!U508&gt;=0.75*MAX(workdata!$H508:$Y508),1,workdata!U508/MAX(workdata!$H508:$Y508)),0)*$H508</f>
        <v>0</v>
      </c>
      <c r="AA508" s="217">
        <f>IFERROR(IF(workdata!V508&gt;=0.75*MAX(workdata!$H508:$Y508),1,workdata!V508/MAX(workdata!$H508:$Y508)),0)*$H508</f>
        <v>0</v>
      </c>
      <c r="AB508" s="217">
        <f>IFERROR(IF(workdata!W508&gt;=0.75*MAX(workdata!$H508:$Y508),1,workdata!W508/MAX(workdata!$H508:$Y508)),0)*$H508</f>
        <v>0</v>
      </c>
      <c r="AC508" s="217">
        <f>IFERROR(IF(workdata!X508&gt;=0.75*MAX(workdata!$H508:$Y508),1,workdata!X508/MAX(workdata!$H508:$Y508)),0)*$H508</f>
        <v>0</v>
      </c>
      <c r="AD508" s="217">
        <f>IFERROR(IF(workdata!Y508&gt;=0.75*MAX(workdata!$H508:$Y508),1,workdata!Y508/MAX(workdata!$H508:$Y508)),0)*$H508</f>
        <v>0</v>
      </c>
    </row>
    <row r="509" spans="1:30" x14ac:dyDescent="0.25">
      <c r="A509" s="1">
        <f>workdata!A509</f>
        <v>45495</v>
      </c>
      <c r="B509">
        <f t="shared" si="43"/>
        <v>2024</v>
      </c>
      <c r="C509">
        <f t="shared" si="44"/>
        <v>7</v>
      </c>
      <c r="D509">
        <f t="shared" si="42"/>
        <v>22</v>
      </c>
      <c r="E509">
        <v>1000</v>
      </c>
      <c r="F509">
        <v>49890</v>
      </c>
      <c r="G509">
        <f>workdata!B509</f>
        <v>0</v>
      </c>
      <c r="H509">
        <f t="shared" si="45"/>
        <v>0</v>
      </c>
      <c r="I509" s="217">
        <f>IFERROR(workdata!B509*1000*AUX!H509/(AUX!K509*50000),0)</f>
        <v>0</v>
      </c>
      <c r="J509" s="218">
        <f t="shared" si="46"/>
        <v>0</v>
      </c>
      <c r="K509" s="222">
        <f>AVERAGE(workdata!C509:F509)</f>
        <v>0</v>
      </c>
      <c r="L509" s="3">
        <f t="shared" si="47"/>
        <v>0</v>
      </c>
      <c r="M509" s="217">
        <f>IFERROR(IF(workdata!H509&gt;=0.75*MAX(workdata!$H509:$Y509),1,workdata!H509/MAX(workdata!$H509:$Y509)),0)*$H509</f>
        <v>0</v>
      </c>
      <c r="N509" s="217">
        <f>IFERROR(IF(workdata!I509&gt;=0.75*MAX(workdata!$H509:$Y509),1,workdata!I509/MAX(workdata!$H509:$Y509)),0)*$H509</f>
        <v>0</v>
      </c>
      <c r="O509" s="217">
        <f>IFERROR(IF(workdata!J509&gt;=0.75*MAX(workdata!$H509:$Y509),1,workdata!J509/MAX(workdata!$H509:$Y509)),0)*$H509</f>
        <v>0</v>
      </c>
      <c r="P509" s="217">
        <f>IFERROR(IF(workdata!K509&gt;=0.75*MAX(workdata!$H509:$Y509),1,workdata!K509/MAX(workdata!$H509:$Y509)),0)*$H509</f>
        <v>0</v>
      </c>
      <c r="Q509" s="217">
        <f>IFERROR(IF(workdata!L509&gt;=0.75*MAX(workdata!$H509:$Y509),1,workdata!L509/MAX(workdata!$H509:$Y509)),0)*$H509</f>
        <v>0</v>
      </c>
      <c r="R509" s="217">
        <f>IFERROR(IF(workdata!M509&gt;=0.75*MAX(workdata!$H509:$Y509),1,workdata!M509/MAX(workdata!$H509:$Y509)),0)*$H509</f>
        <v>0</v>
      </c>
      <c r="S509" s="217">
        <f>IFERROR(IF(workdata!N509&gt;=0.75*MAX(workdata!$H509:$Y509),1,workdata!N509/MAX(workdata!$H509:$Y509)),0)*$H509</f>
        <v>0</v>
      </c>
      <c r="T509" s="217">
        <f>IFERROR(IF(workdata!O509&gt;=0.75*MAX(workdata!$H509:$Y509),1,workdata!O509/MAX(workdata!$H509:$Y509)),0)*$H509</f>
        <v>0</v>
      </c>
      <c r="U509" s="217">
        <f>IFERROR(IF(workdata!P509&gt;=0.75*MAX(workdata!$H509:$Y509),1,workdata!P509/MAX(workdata!$H509:$Y509)),0)*$H509</f>
        <v>0</v>
      </c>
      <c r="V509" s="217">
        <f>IFERROR(IF(workdata!Q509&gt;=0.75*MAX(workdata!$H509:$Y509),1,workdata!Q509/MAX(workdata!$H509:$Y509)),0)*$H509</f>
        <v>0</v>
      </c>
      <c r="W509" s="217">
        <f>IFERROR(IF(workdata!R509&gt;=0.75*MAX(workdata!$H509:$Y509),1,workdata!R509/MAX(workdata!$H509:$Y509)),0)*$H509</f>
        <v>0</v>
      </c>
      <c r="X509" s="217">
        <f>IFERROR(IF(workdata!S509&gt;=0.75*MAX(workdata!$H509:$Y509),1,workdata!S509/MAX(workdata!$H509:$Y509)),0)*$H509</f>
        <v>0</v>
      </c>
      <c r="Y509" s="217">
        <f>IFERROR(IF(workdata!T509&gt;=0.75*MAX(workdata!$H509:$Y509),1,workdata!T509/MAX(workdata!$H509:$Y509)),0)*$H509</f>
        <v>0</v>
      </c>
      <c r="Z509" s="217">
        <f>IFERROR(IF(workdata!U509&gt;=0.75*MAX(workdata!$H509:$Y509),1,workdata!U509/MAX(workdata!$H509:$Y509)),0)*$H509</f>
        <v>0</v>
      </c>
      <c r="AA509" s="217">
        <f>IFERROR(IF(workdata!V509&gt;=0.75*MAX(workdata!$H509:$Y509),1,workdata!V509/MAX(workdata!$H509:$Y509)),0)*$H509</f>
        <v>0</v>
      </c>
      <c r="AB509" s="217">
        <f>IFERROR(IF(workdata!W509&gt;=0.75*MAX(workdata!$H509:$Y509),1,workdata!W509/MAX(workdata!$H509:$Y509)),0)*$H509</f>
        <v>0</v>
      </c>
      <c r="AC509" s="217">
        <f>IFERROR(IF(workdata!X509&gt;=0.75*MAX(workdata!$H509:$Y509),1,workdata!X509/MAX(workdata!$H509:$Y509)),0)*$H509</f>
        <v>0</v>
      </c>
      <c r="AD509" s="217">
        <f>IFERROR(IF(workdata!Y509&gt;=0.75*MAX(workdata!$H509:$Y509),1,workdata!Y509/MAX(workdata!$H509:$Y509)),0)*$H509</f>
        <v>0</v>
      </c>
    </row>
    <row r="510" spans="1:30" x14ac:dyDescent="0.25">
      <c r="A510" s="1">
        <f>workdata!A510</f>
        <v>45495.041666666664</v>
      </c>
      <c r="B510">
        <f t="shared" si="43"/>
        <v>2024</v>
      </c>
      <c r="C510">
        <f t="shared" si="44"/>
        <v>7</v>
      </c>
      <c r="D510">
        <f t="shared" si="42"/>
        <v>22</v>
      </c>
      <c r="E510">
        <v>1000</v>
      </c>
      <c r="F510">
        <v>49890</v>
      </c>
      <c r="G510">
        <f>workdata!B510</f>
        <v>0</v>
      </c>
      <c r="H510">
        <f t="shared" si="45"/>
        <v>0</v>
      </c>
      <c r="I510" s="217">
        <f>IFERROR(workdata!B510*1000*AUX!H510/(AUX!K510*50000),0)</f>
        <v>0</v>
      </c>
      <c r="J510" s="218">
        <f t="shared" si="46"/>
        <v>0</v>
      </c>
      <c r="K510" s="222">
        <f>AVERAGE(workdata!C510:F510)</f>
        <v>0</v>
      </c>
      <c r="L510" s="3">
        <f t="shared" si="47"/>
        <v>0</v>
      </c>
      <c r="M510" s="217">
        <f>IFERROR(IF(workdata!H510&gt;=0.75*MAX(workdata!$H510:$Y510),1,workdata!H510/MAX(workdata!$H510:$Y510)),0)*$H510</f>
        <v>0</v>
      </c>
      <c r="N510" s="217">
        <f>IFERROR(IF(workdata!I510&gt;=0.75*MAX(workdata!$H510:$Y510),1,workdata!I510/MAX(workdata!$H510:$Y510)),0)*$H510</f>
        <v>0</v>
      </c>
      <c r="O510" s="217">
        <f>IFERROR(IF(workdata!J510&gt;=0.75*MAX(workdata!$H510:$Y510),1,workdata!J510/MAX(workdata!$H510:$Y510)),0)*$H510</f>
        <v>0</v>
      </c>
      <c r="P510" s="217">
        <f>IFERROR(IF(workdata!K510&gt;=0.75*MAX(workdata!$H510:$Y510),1,workdata!K510/MAX(workdata!$H510:$Y510)),0)*$H510</f>
        <v>0</v>
      </c>
      <c r="Q510" s="217">
        <f>IFERROR(IF(workdata!L510&gt;=0.75*MAX(workdata!$H510:$Y510),1,workdata!L510/MAX(workdata!$H510:$Y510)),0)*$H510</f>
        <v>0</v>
      </c>
      <c r="R510" s="217">
        <f>IFERROR(IF(workdata!M510&gt;=0.75*MAX(workdata!$H510:$Y510),1,workdata!M510/MAX(workdata!$H510:$Y510)),0)*$H510</f>
        <v>0</v>
      </c>
      <c r="S510" s="217">
        <f>IFERROR(IF(workdata!N510&gt;=0.75*MAX(workdata!$H510:$Y510),1,workdata!N510/MAX(workdata!$H510:$Y510)),0)*$H510</f>
        <v>0</v>
      </c>
      <c r="T510" s="217">
        <f>IFERROR(IF(workdata!O510&gt;=0.75*MAX(workdata!$H510:$Y510),1,workdata!O510/MAX(workdata!$H510:$Y510)),0)*$H510</f>
        <v>0</v>
      </c>
      <c r="U510" s="217">
        <f>IFERROR(IF(workdata!P510&gt;=0.75*MAX(workdata!$H510:$Y510),1,workdata!P510/MAX(workdata!$H510:$Y510)),0)*$H510</f>
        <v>0</v>
      </c>
      <c r="V510" s="217">
        <f>IFERROR(IF(workdata!Q510&gt;=0.75*MAX(workdata!$H510:$Y510),1,workdata!Q510/MAX(workdata!$H510:$Y510)),0)*$H510</f>
        <v>0</v>
      </c>
      <c r="W510" s="217">
        <f>IFERROR(IF(workdata!R510&gt;=0.75*MAX(workdata!$H510:$Y510),1,workdata!R510/MAX(workdata!$H510:$Y510)),0)*$H510</f>
        <v>0</v>
      </c>
      <c r="X510" s="217">
        <f>IFERROR(IF(workdata!S510&gt;=0.75*MAX(workdata!$H510:$Y510),1,workdata!S510/MAX(workdata!$H510:$Y510)),0)*$H510</f>
        <v>0</v>
      </c>
      <c r="Y510" s="217">
        <f>IFERROR(IF(workdata!T510&gt;=0.75*MAX(workdata!$H510:$Y510),1,workdata!T510/MAX(workdata!$H510:$Y510)),0)*$H510</f>
        <v>0</v>
      </c>
      <c r="Z510" s="217">
        <f>IFERROR(IF(workdata!U510&gt;=0.75*MAX(workdata!$H510:$Y510),1,workdata!U510/MAX(workdata!$H510:$Y510)),0)*$H510</f>
        <v>0</v>
      </c>
      <c r="AA510" s="217">
        <f>IFERROR(IF(workdata!V510&gt;=0.75*MAX(workdata!$H510:$Y510),1,workdata!V510/MAX(workdata!$H510:$Y510)),0)*$H510</f>
        <v>0</v>
      </c>
      <c r="AB510" s="217">
        <f>IFERROR(IF(workdata!W510&gt;=0.75*MAX(workdata!$H510:$Y510),1,workdata!W510/MAX(workdata!$H510:$Y510)),0)*$H510</f>
        <v>0</v>
      </c>
      <c r="AC510" s="217">
        <f>IFERROR(IF(workdata!X510&gt;=0.75*MAX(workdata!$H510:$Y510),1,workdata!X510/MAX(workdata!$H510:$Y510)),0)*$H510</f>
        <v>0</v>
      </c>
      <c r="AD510" s="217">
        <f>IFERROR(IF(workdata!Y510&gt;=0.75*MAX(workdata!$H510:$Y510),1,workdata!Y510/MAX(workdata!$H510:$Y510)),0)*$H510</f>
        <v>0</v>
      </c>
    </row>
    <row r="511" spans="1:30" x14ac:dyDescent="0.25">
      <c r="A511" s="1">
        <f>workdata!A511</f>
        <v>45495.083333333336</v>
      </c>
      <c r="B511">
        <f t="shared" si="43"/>
        <v>2024</v>
      </c>
      <c r="C511">
        <f t="shared" si="44"/>
        <v>7</v>
      </c>
      <c r="D511">
        <f t="shared" si="42"/>
        <v>22</v>
      </c>
      <c r="E511">
        <v>1000</v>
      </c>
      <c r="F511">
        <v>49890</v>
      </c>
      <c r="G511">
        <f>workdata!B511</f>
        <v>0</v>
      </c>
      <c r="H511">
        <f t="shared" si="45"/>
        <v>0</v>
      </c>
      <c r="I511" s="217">
        <f>IFERROR(workdata!B511*1000*AUX!H511/(AUX!K511*50000),0)</f>
        <v>0</v>
      </c>
      <c r="J511" s="218">
        <f t="shared" si="46"/>
        <v>0</v>
      </c>
      <c r="K511" s="222">
        <f>AVERAGE(workdata!C511:F511)</f>
        <v>0</v>
      </c>
      <c r="L511" s="3">
        <f t="shared" si="47"/>
        <v>0</v>
      </c>
      <c r="M511" s="217">
        <f>IFERROR(IF(workdata!H511&gt;=0.75*MAX(workdata!$H511:$Y511),1,workdata!H511/MAX(workdata!$H511:$Y511)),0)*$H511</f>
        <v>0</v>
      </c>
      <c r="N511" s="217">
        <f>IFERROR(IF(workdata!I511&gt;=0.75*MAX(workdata!$H511:$Y511),1,workdata!I511/MAX(workdata!$H511:$Y511)),0)*$H511</f>
        <v>0</v>
      </c>
      <c r="O511" s="217">
        <f>IFERROR(IF(workdata!J511&gt;=0.75*MAX(workdata!$H511:$Y511),1,workdata!J511/MAX(workdata!$H511:$Y511)),0)*$H511</f>
        <v>0</v>
      </c>
      <c r="P511" s="217">
        <f>IFERROR(IF(workdata!K511&gt;=0.75*MAX(workdata!$H511:$Y511),1,workdata!K511/MAX(workdata!$H511:$Y511)),0)*$H511</f>
        <v>0</v>
      </c>
      <c r="Q511" s="217">
        <f>IFERROR(IF(workdata!L511&gt;=0.75*MAX(workdata!$H511:$Y511),1,workdata!L511/MAX(workdata!$H511:$Y511)),0)*$H511</f>
        <v>0</v>
      </c>
      <c r="R511" s="217">
        <f>IFERROR(IF(workdata!M511&gt;=0.75*MAX(workdata!$H511:$Y511),1,workdata!M511/MAX(workdata!$H511:$Y511)),0)*$H511</f>
        <v>0</v>
      </c>
      <c r="S511" s="217">
        <f>IFERROR(IF(workdata!N511&gt;=0.75*MAX(workdata!$H511:$Y511),1,workdata!N511/MAX(workdata!$H511:$Y511)),0)*$H511</f>
        <v>0</v>
      </c>
      <c r="T511" s="217">
        <f>IFERROR(IF(workdata!O511&gt;=0.75*MAX(workdata!$H511:$Y511),1,workdata!O511/MAX(workdata!$H511:$Y511)),0)*$H511</f>
        <v>0</v>
      </c>
      <c r="U511" s="217">
        <f>IFERROR(IF(workdata!P511&gt;=0.75*MAX(workdata!$H511:$Y511),1,workdata!P511/MAX(workdata!$H511:$Y511)),0)*$H511</f>
        <v>0</v>
      </c>
      <c r="V511" s="217">
        <f>IFERROR(IF(workdata!Q511&gt;=0.75*MAX(workdata!$H511:$Y511),1,workdata!Q511/MAX(workdata!$H511:$Y511)),0)*$H511</f>
        <v>0</v>
      </c>
      <c r="W511" s="217">
        <f>IFERROR(IF(workdata!R511&gt;=0.75*MAX(workdata!$H511:$Y511),1,workdata!R511/MAX(workdata!$H511:$Y511)),0)*$H511</f>
        <v>0</v>
      </c>
      <c r="X511" s="217">
        <f>IFERROR(IF(workdata!S511&gt;=0.75*MAX(workdata!$H511:$Y511),1,workdata!S511/MAX(workdata!$H511:$Y511)),0)*$H511</f>
        <v>0</v>
      </c>
      <c r="Y511" s="217">
        <f>IFERROR(IF(workdata!T511&gt;=0.75*MAX(workdata!$H511:$Y511),1,workdata!T511/MAX(workdata!$H511:$Y511)),0)*$H511</f>
        <v>0</v>
      </c>
      <c r="Z511" s="217">
        <f>IFERROR(IF(workdata!U511&gt;=0.75*MAX(workdata!$H511:$Y511),1,workdata!U511/MAX(workdata!$H511:$Y511)),0)*$H511</f>
        <v>0</v>
      </c>
      <c r="AA511" s="217">
        <f>IFERROR(IF(workdata!V511&gt;=0.75*MAX(workdata!$H511:$Y511),1,workdata!V511/MAX(workdata!$H511:$Y511)),0)*$H511</f>
        <v>0</v>
      </c>
      <c r="AB511" s="217">
        <f>IFERROR(IF(workdata!W511&gt;=0.75*MAX(workdata!$H511:$Y511),1,workdata!W511/MAX(workdata!$H511:$Y511)),0)*$H511</f>
        <v>0</v>
      </c>
      <c r="AC511" s="217">
        <f>IFERROR(IF(workdata!X511&gt;=0.75*MAX(workdata!$H511:$Y511),1,workdata!X511/MAX(workdata!$H511:$Y511)),0)*$H511</f>
        <v>0</v>
      </c>
      <c r="AD511" s="217">
        <f>IFERROR(IF(workdata!Y511&gt;=0.75*MAX(workdata!$H511:$Y511),1,workdata!Y511/MAX(workdata!$H511:$Y511)),0)*$H511</f>
        <v>0</v>
      </c>
    </row>
    <row r="512" spans="1:30" x14ac:dyDescent="0.25">
      <c r="A512" s="1">
        <f>workdata!A512</f>
        <v>45495.125</v>
      </c>
      <c r="B512">
        <f t="shared" si="43"/>
        <v>2024</v>
      </c>
      <c r="C512">
        <f t="shared" si="44"/>
        <v>7</v>
      </c>
      <c r="D512">
        <f t="shared" si="42"/>
        <v>22</v>
      </c>
      <c r="E512">
        <v>1000</v>
      </c>
      <c r="F512">
        <v>49890</v>
      </c>
      <c r="G512">
        <f>workdata!B512</f>
        <v>0</v>
      </c>
      <c r="H512">
        <f t="shared" si="45"/>
        <v>0</v>
      </c>
      <c r="I512" s="217">
        <f>IFERROR(workdata!B512*1000*AUX!H512/(AUX!K512*50000),0)</f>
        <v>0</v>
      </c>
      <c r="J512" s="218">
        <f t="shared" si="46"/>
        <v>0</v>
      </c>
      <c r="K512" s="222">
        <f>AVERAGE(workdata!C512:F512)</f>
        <v>0</v>
      </c>
      <c r="L512" s="3">
        <f t="shared" si="47"/>
        <v>0</v>
      </c>
      <c r="M512" s="217">
        <f>IFERROR(IF(workdata!H512&gt;=0.75*MAX(workdata!$H512:$Y512),1,workdata!H512/MAX(workdata!$H512:$Y512)),0)*$H512</f>
        <v>0</v>
      </c>
      <c r="N512" s="217">
        <f>IFERROR(IF(workdata!I512&gt;=0.75*MAX(workdata!$H512:$Y512),1,workdata!I512/MAX(workdata!$H512:$Y512)),0)*$H512</f>
        <v>0</v>
      </c>
      <c r="O512" s="217">
        <f>IFERROR(IF(workdata!J512&gt;=0.75*MAX(workdata!$H512:$Y512),1,workdata!J512/MAX(workdata!$H512:$Y512)),0)*$H512</f>
        <v>0</v>
      </c>
      <c r="P512" s="217">
        <f>IFERROR(IF(workdata!K512&gt;=0.75*MAX(workdata!$H512:$Y512),1,workdata!K512/MAX(workdata!$H512:$Y512)),0)*$H512</f>
        <v>0</v>
      </c>
      <c r="Q512" s="217">
        <f>IFERROR(IF(workdata!L512&gt;=0.75*MAX(workdata!$H512:$Y512),1,workdata!L512/MAX(workdata!$H512:$Y512)),0)*$H512</f>
        <v>0</v>
      </c>
      <c r="R512" s="217">
        <f>IFERROR(IF(workdata!M512&gt;=0.75*MAX(workdata!$H512:$Y512),1,workdata!M512/MAX(workdata!$H512:$Y512)),0)*$H512</f>
        <v>0</v>
      </c>
      <c r="S512" s="217">
        <f>IFERROR(IF(workdata!N512&gt;=0.75*MAX(workdata!$H512:$Y512),1,workdata!N512/MAX(workdata!$H512:$Y512)),0)*$H512</f>
        <v>0</v>
      </c>
      <c r="T512" s="217">
        <f>IFERROR(IF(workdata!O512&gt;=0.75*MAX(workdata!$H512:$Y512),1,workdata!O512/MAX(workdata!$H512:$Y512)),0)*$H512</f>
        <v>0</v>
      </c>
      <c r="U512" s="217">
        <f>IFERROR(IF(workdata!P512&gt;=0.75*MAX(workdata!$H512:$Y512),1,workdata!P512/MAX(workdata!$H512:$Y512)),0)*$H512</f>
        <v>0</v>
      </c>
      <c r="V512" s="217">
        <f>IFERROR(IF(workdata!Q512&gt;=0.75*MAX(workdata!$H512:$Y512),1,workdata!Q512/MAX(workdata!$H512:$Y512)),0)*$H512</f>
        <v>0</v>
      </c>
      <c r="W512" s="217">
        <f>IFERROR(IF(workdata!R512&gt;=0.75*MAX(workdata!$H512:$Y512),1,workdata!R512/MAX(workdata!$H512:$Y512)),0)*$H512</f>
        <v>0</v>
      </c>
      <c r="X512" s="217">
        <f>IFERROR(IF(workdata!S512&gt;=0.75*MAX(workdata!$H512:$Y512),1,workdata!S512/MAX(workdata!$H512:$Y512)),0)*$H512</f>
        <v>0</v>
      </c>
      <c r="Y512" s="217">
        <f>IFERROR(IF(workdata!T512&gt;=0.75*MAX(workdata!$H512:$Y512),1,workdata!T512/MAX(workdata!$H512:$Y512)),0)*$H512</f>
        <v>0</v>
      </c>
      <c r="Z512" s="217">
        <f>IFERROR(IF(workdata!U512&gt;=0.75*MAX(workdata!$H512:$Y512),1,workdata!U512/MAX(workdata!$H512:$Y512)),0)*$H512</f>
        <v>0</v>
      </c>
      <c r="AA512" s="217">
        <f>IFERROR(IF(workdata!V512&gt;=0.75*MAX(workdata!$H512:$Y512),1,workdata!V512/MAX(workdata!$H512:$Y512)),0)*$H512</f>
        <v>0</v>
      </c>
      <c r="AB512" s="217">
        <f>IFERROR(IF(workdata!W512&gt;=0.75*MAX(workdata!$H512:$Y512),1,workdata!W512/MAX(workdata!$H512:$Y512)),0)*$H512</f>
        <v>0</v>
      </c>
      <c r="AC512" s="217">
        <f>IFERROR(IF(workdata!X512&gt;=0.75*MAX(workdata!$H512:$Y512),1,workdata!X512/MAX(workdata!$H512:$Y512)),0)*$H512</f>
        <v>0</v>
      </c>
      <c r="AD512" s="217">
        <f>IFERROR(IF(workdata!Y512&gt;=0.75*MAX(workdata!$H512:$Y512),1,workdata!Y512/MAX(workdata!$H512:$Y512)),0)*$H512</f>
        <v>0</v>
      </c>
    </row>
    <row r="513" spans="1:30" x14ac:dyDescent="0.25">
      <c r="A513" s="1">
        <f>workdata!A513</f>
        <v>45495.166666666664</v>
      </c>
      <c r="B513">
        <f t="shared" si="43"/>
        <v>2024</v>
      </c>
      <c r="C513">
        <f t="shared" si="44"/>
        <v>7</v>
      </c>
      <c r="D513">
        <f t="shared" si="42"/>
        <v>22</v>
      </c>
      <c r="E513">
        <v>1000</v>
      </c>
      <c r="F513">
        <v>49890</v>
      </c>
      <c r="G513">
        <f>workdata!B513</f>
        <v>0</v>
      </c>
      <c r="H513">
        <f t="shared" si="45"/>
        <v>0</v>
      </c>
      <c r="I513" s="217">
        <f>IFERROR(workdata!B513*1000*AUX!H513/(AUX!K513*50000),0)</f>
        <v>0</v>
      </c>
      <c r="J513" s="218">
        <f t="shared" si="46"/>
        <v>0</v>
      </c>
      <c r="K513" s="222">
        <f>AVERAGE(workdata!C513:F513)</f>
        <v>0</v>
      </c>
      <c r="L513" s="3">
        <f t="shared" si="47"/>
        <v>0</v>
      </c>
      <c r="M513" s="217">
        <f>IFERROR(IF(workdata!H513&gt;=0.75*MAX(workdata!$H513:$Y513),1,workdata!H513/MAX(workdata!$H513:$Y513)),0)*$H513</f>
        <v>0</v>
      </c>
      <c r="N513" s="217">
        <f>IFERROR(IF(workdata!I513&gt;=0.75*MAX(workdata!$H513:$Y513),1,workdata!I513/MAX(workdata!$H513:$Y513)),0)*$H513</f>
        <v>0</v>
      </c>
      <c r="O513" s="217">
        <f>IFERROR(IF(workdata!J513&gt;=0.75*MAX(workdata!$H513:$Y513),1,workdata!J513/MAX(workdata!$H513:$Y513)),0)*$H513</f>
        <v>0</v>
      </c>
      <c r="P513" s="217">
        <f>IFERROR(IF(workdata!K513&gt;=0.75*MAX(workdata!$H513:$Y513),1,workdata!K513/MAX(workdata!$H513:$Y513)),0)*$H513</f>
        <v>0</v>
      </c>
      <c r="Q513" s="217">
        <f>IFERROR(IF(workdata!L513&gt;=0.75*MAX(workdata!$H513:$Y513),1,workdata!L513/MAX(workdata!$H513:$Y513)),0)*$H513</f>
        <v>0</v>
      </c>
      <c r="R513" s="217">
        <f>IFERROR(IF(workdata!M513&gt;=0.75*MAX(workdata!$H513:$Y513),1,workdata!M513/MAX(workdata!$H513:$Y513)),0)*$H513</f>
        <v>0</v>
      </c>
      <c r="S513" s="217">
        <f>IFERROR(IF(workdata!N513&gt;=0.75*MAX(workdata!$H513:$Y513),1,workdata!N513/MAX(workdata!$H513:$Y513)),0)*$H513</f>
        <v>0</v>
      </c>
      <c r="T513" s="217">
        <f>IFERROR(IF(workdata!O513&gt;=0.75*MAX(workdata!$H513:$Y513),1,workdata!O513/MAX(workdata!$H513:$Y513)),0)*$H513</f>
        <v>0</v>
      </c>
      <c r="U513" s="217">
        <f>IFERROR(IF(workdata!P513&gt;=0.75*MAX(workdata!$H513:$Y513),1,workdata!P513/MAX(workdata!$H513:$Y513)),0)*$H513</f>
        <v>0</v>
      </c>
      <c r="V513" s="217">
        <f>IFERROR(IF(workdata!Q513&gt;=0.75*MAX(workdata!$H513:$Y513),1,workdata!Q513/MAX(workdata!$H513:$Y513)),0)*$H513</f>
        <v>0</v>
      </c>
      <c r="W513" s="217">
        <f>IFERROR(IF(workdata!R513&gt;=0.75*MAX(workdata!$H513:$Y513),1,workdata!R513/MAX(workdata!$H513:$Y513)),0)*$H513</f>
        <v>0</v>
      </c>
      <c r="X513" s="217">
        <f>IFERROR(IF(workdata!S513&gt;=0.75*MAX(workdata!$H513:$Y513),1,workdata!S513/MAX(workdata!$H513:$Y513)),0)*$H513</f>
        <v>0</v>
      </c>
      <c r="Y513" s="217">
        <f>IFERROR(IF(workdata!T513&gt;=0.75*MAX(workdata!$H513:$Y513),1,workdata!T513/MAX(workdata!$H513:$Y513)),0)*$H513</f>
        <v>0</v>
      </c>
      <c r="Z513" s="217">
        <f>IFERROR(IF(workdata!U513&gt;=0.75*MAX(workdata!$H513:$Y513),1,workdata!U513/MAX(workdata!$H513:$Y513)),0)*$H513</f>
        <v>0</v>
      </c>
      <c r="AA513" s="217">
        <f>IFERROR(IF(workdata!V513&gt;=0.75*MAX(workdata!$H513:$Y513),1,workdata!V513/MAX(workdata!$H513:$Y513)),0)*$H513</f>
        <v>0</v>
      </c>
      <c r="AB513" s="217">
        <f>IFERROR(IF(workdata!W513&gt;=0.75*MAX(workdata!$H513:$Y513),1,workdata!W513/MAX(workdata!$H513:$Y513)),0)*$H513</f>
        <v>0</v>
      </c>
      <c r="AC513" s="217">
        <f>IFERROR(IF(workdata!X513&gt;=0.75*MAX(workdata!$H513:$Y513),1,workdata!X513/MAX(workdata!$H513:$Y513)),0)*$H513</f>
        <v>0</v>
      </c>
      <c r="AD513" s="217">
        <f>IFERROR(IF(workdata!Y513&gt;=0.75*MAX(workdata!$H513:$Y513),1,workdata!Y513/MAX(workdata!$H513:$Y513)),0)*$H513</f>
        <v>0</v>
      </c>
    </row>
    <row r="514" spans="1:30" x14ac:dyDescent="0.25">
      <c r="A514" s="1">
        <f>workdata!A514</f>
        <v>45495.208333333336</v>
      </c>
      <c r="B514">
        <f t="shared" si="43"/>
        <v>2024</v>
      </c>
      <c r="C514">
        <f t="shared" si="44"/>
        <v>7</v>
      </c>
      <c r="D514">
        <f t="shared" si="42"/>
        <v>22</v>
      </c>
      <c r="E514">
        <v>1000</v>
      </c>
      <c r="F514">
        <v>49890</v>
      </c>
      <c r="G514">
        <f>workdata!B514</f>
        <v>0</v>
      </c>
      <c r="H514">
        <f t="shared" si="45"/>
        <v>0</v>
      </c>
      <c r="I514" s="217">
        <f>IFERROR(workdata!B514*1000*AUX!H514/(AUX!K514*50000),0)</f>
        <v>0</v>
      </c>
      <c r="J514" s="218">
        <f t="shared" si="46"/>
        <v>0</v>
      </c>
      <c r="K514" s="222">
        <f>AVERAGE(workdata!C514:F514)</f>
        <v>0</v>
      </c>
      <c r="L514" s="3">
        <f t="shared" si="47"/>
        <v>0</v>
      </c>
      <c r="M514" s="217">
        <f>IFERROR(IF(workdata!H514&gt;=0.75*MAX(workdata!$H514:$Y514),1,workdata!H514/MAX(workdata!$H514:$Y514)),0)*$H514</f>
        <v>0</v>
      </c>
      <c r="N514" s="217">
        <f>IFERROR(IF(workdata!I514&gt;=0.75*MAX(workdata!$H514:$Y514),1,workdata!I514/MAX(workdata!$H514:$Y514)),0)*$H514</f>
        <v>0</v>
      </c>
      <c r="O514" s="217">
        <f>IFERROR(IF(workdata!J514&gt;=0.75*MAX(workdata!$H514:$Y514),1,workdata!J514/MAX(workdata!$H514:$Y514)),0)*$H514</f>
        <v>0</v>
      </c>
      <c r="P514" s="217">
        <f>IFERROR(IF(workdata!K514&gt;=0.75*MAX(workdata!$H514:$Y514),1,workdata!K514/MAX(workdata!$H514:$Y514)),0)*$H514</f>
        <v>0</v>
      </c>
      <c r="Q514" s="217">
        <f>IFERROR(IF(workdata!L514&gt;=0.75*MAX(workdata!$H514:$Y514),1,workdata!L514/MAX(workdata!$H514:$Y514)),0)*$H514</f>
        <v>0</v>
      </c>
      <c r="R514" s="217">
        <f>IFERROR(IF(workdata!M514&gt;=0.75*MAX(workdata!$H514:$Y514),1,workdata!M514/MAX(workdata!$H514:$Y514)),0)*$H514</f>
        <v>0</v>
      </c>
      <c r="S514" s="217">
        <f>IFERROR(IF(workdata!N514&gt;=0.75*MAX(workdata!$H514:$Y514),1,workdata!N514/MAX(workdata!$H514:$Y514)),0)*$H514</f>
        <v>0</v>
      </c>
      <c r="T514" s="217">
        <f>IFERROR(IF(workdata!O514&gt;=0.75*MAX(workdata!$H514:$Y514),1,workdata!O514/MAX(workdata!$H514:$Y514)),0)*$H514</f>
        <v>0</v>
      </c>
      <c r="U514" s="217">
        <f>IFERROR(IF(workdata!P514&gt;=0.75*MAX(workdata!$H514:$Y514),1,workdata!P514/MAX(workdata!$H514:$Y514)),0)*$H514</f>
        <v>0</v>
      </c>
      <c r="V514" s="217">
        <f>IFERROR(IF(workdata!Q514&gt;=0.75*MAX(workdata!$H514:$Y514),1,workdata!Q514/MAX(workdata!$H514:$Y514)),0)*$H514</f>
        <v>0</v>
      </c>
      <c r="W514" s="217">
        <f>IFERROR(IF(workdata!R514&gt;=0.75*MAX(workdata!$H514:$Y514),1,workdata!R514/MAX(workdata!$H514:$Y514)),0)*$H514</f>
        <v>0</v>
      </c>
      <c r="X514" s="217">
        <f>IFERROR(IF(workdata!S514&gt;=0.75*MAX(workdata!$H514:$Y514),1,workdata!S514/MAX(workdata!$H514:$Y514)),0)*$H514</f>
        <v>0</v>
      </c>
      <c r="Y514" s="217">
        <f>IFERROR(IF(workdata!T514&gt;=0.75*MAX(workdata!$H514:$Y514),1,workdata!T514/MAX(workdata!$H514:$Y514)),0)*$H514</f>
        <v>0</v>
      </c>
      <c r="Z514" s="217">
        <f>IFERROR(IF(workdata!U514&gt;=0.75*MAX(workdata!$H514:$Y514),1,workdata!U514/MAX(workdata!$H514:$Y514)),0)*$H514</f>
        <v>0</v>
      </c>
      <c r="AA514" s="217">
        <f>IFERROR(IF(workdata!V514&gt;=0.75*MAX(workdata!$H514:$Y514),1,workdata!V514/MAX(workdata!$H514:$Y514)),0)*$H514</f>
        <v>0</v>
      </c>
      <c r="AB514" s="217">
        <f>IFERROR(IF(workdata!W514&gt;=0.75*MAX(workdata!$H514:$Y514),1,workdata!W514/MAX(workdata!$H514:$Y514)),0)*$H514</f>
        <v>0</v>
      </c>
      <c r="AC514" s="217">
        <f>IFERROR(IF(workdata!X514&gt;=0.75*MAX(workdata!$H514:$Y514),1,workdata!X514/MAX(workdata!$H514:$Y514)),0)*$H514</f>
        <v>0</v>
      </c>
      <c r="AD514" s="217">
        <f>IFERROR(IF(workdata!Y514&gt;=0.75*MAX(workdata!$H514:$Y514),1,workdata!Y514/MAX(workdata!$H514:$Y514)),0)*$H514</f>
        <v>0</v>
      </c>
    </row>
    <row r="515" spans="1:30" x14ac:dyDescent="0.25">
      <c r="A515" s="1">
        <f>workdata!A515</f>
        <v>45495.25</v>
      </c>
      <c r="B515">
        <f t="shared" si="43"/>
        <v>2024</v>
      </c>
      <c r="C515">
        <f t="shared" si="44"/>
        <v>7</v>
      </c>
      <c r="D515">
        <f t="shared" si="42"/>
        <v>22</v>
      </c>
      <c r="E515">
        <v>1000</v>
      </c>
      <c r="F515">
        <v>49890</v>
      </c>
      <c r="G515">
        <f>workdata!B515</f>
        <v>0</v>
      </c>
      <c r="H515">
        <f t="shared" si="45"/>
        <v>0</v>
      </c>
      <c r="I515" s="217">
        <f>IFERROR(workdata!B515*1000*AUX!H515/(AUX!K515*50000),0)</f>
        <v>0</v>
      </c>
      <c r="J515" s="218">
        <f t="shared" si="46"/>
        <v>0</v>
      </c>
      <c r="K515" s="222">
        <f>AVERAGE(workdata!C515:F515)</f>
        <v>0</v>
      </c>
      <c r="L515" s="3">
        <f t="shared" si="47"/>
        <v>0</v>
      </c>
      <c r="M515" s="217">
        <f>IFERROR(IF(workdata!H515&gt;=0.75*MAX(workdata!$H515:$Y515),1,workdata!H515/MAX(workdata!$H515:$Y515)),0)*$H515</f>
        <v>0</v>
      </c>
      <c r="N515" s="217">
        <f>IFERROR(IF(workdata!I515&gt;=0.75*MAX(workdata!$H515:$Y515),1,workdata!I515/MAX(workdata!$H515:$Y515)),0)*$H515</f>
        <v>0</v>
      </c>
      <c r="O515" s="217">
        <f>IFERROR(IF(workdata!J515&gt;=0.75*MAX(workdata!$H515:$Y515),1,workdata!J515/MAX(workdata!$H515:$Y515)),0)*$H515</f>
        <v>0</v>
      </c>
      <c r="P515" s="217">
        <f>IFERROR(IF(workdata!K515&gt;=0.75*MAX(workdata!$H515:$Y515),1,workdata!K515/MAX(workdata!$H515:$Y515)),0)*$H515</f>
        <v>0</v>
      </c>
      <c r="Q515" s="217">
        <f>IFERROR(IF(workdata!L515&gt;=0.75*MAX(workdata!$H515:$Y515),1,workdata!L515/MAX(workdata!$H515:$Y515)),0)*$H515</f>
        <v>0</v>
      </c>
      <c r="R515" s="217">
        <f>IFERROR(IF(workdata!M515&gt;=0.75*MAX(workdata!$H515:$Y515),1,workdata!M515/MAX(workdata!$H515:$Y515)),0)*$H515</f>
        <v>0</v>
      </c>
      <c r="S515" s="217">
        <f>IFERROR(IF(workdata!N515&gt;=0.75*MAX(workdata!$H515:$Y515),1,workdata!N515/MAX(workdata!$H515:$Y515)),0)*$H515</f>
        <v>0</v>
      </c>
      <c r="T515" s="217">
        <f>IFERROR(IF(workdata!O515&gt;=0.75*MAX(workdata!$H515:$Y515),1,workdata!O515/MAX(workdata!$H515:$Y515)),0)*$H515</f>
        <v>0</v>
      </c>
      <c r="U515" s="217">
        <f>IFERROR(IF(workdata!P515&gt;=0.75*MAX(workdata!$H515:$Y515),1,workdata!P515/MAX(workdata!$H515:$Y515)),0)*$H515</f>
        <v>0</v>
      </c>
      <c r="V515" s="217">
        <f>IFERROR(IF(workdata!Q515&gt;=0.75*MAX(workdata!$H515:$Y515),1,workdata!Q515/MAX(workdata!$H515:$Y515)),0)*$H515</f>
        <v>0</v>
      </c>
      <c r="W515" s="217">
        <f>IFERROR(IF(workdata!R515&gt;=0.75*MAX(workdata!$H515:$Y515),1,workdata!R515/MAX(workdata!$H515:$Y515)),0)*$H515</f>
        <v>0</v>
      </c>
      <c r="X515" s="217">
        <f>IFERROR(IF(workdata!S515&gt;=0.75*MAX(workdata!$H515:$Y515),1,workdata!S515/MAX(workdata!$H515:$Y515)),0)*$H515</f>
        <v>0</v>
      </c>
      <c r="Y515" s="217">
        <f>IFERROR(IF(workdata!T515&gt;=0.75*MAX(workdata!$H515:$Y515),1,workdata!T515/MAX(workdata!$H515:$Y515)),0)*$H515</f>
        <v>0</v>
      </c>
      <c r="Z515" s="217">
        <f>IFERROR(IF(workdata!U515&gt;=0.75*MAX(workdata!$H515:$Y515),1,workdata!U515/MAX(workdata!$H515:$Y515)),0)*$H515</f>
        <v>0</v>
      </c>
      <c r="AA515" s="217">
        <f>IFERROR(IF(workdata!V515&gt;=0.75*MAX(workdata!$H515:$Y515),1,workdata!V515/MAX(workdata!$H515:$Y515)),0)*$H515</f>
        <v>0</v>
      </c>
      <c r="AB515" s="217">
        <f>IFERROR(IF(workdata!W515&gt;=0.75*MAX(workdata!$H515:$Y515),1,workdata!W515/MAX(workdata!$H515:$Y515)),0)*$H515</f>
        <v>0</v>
      </c>
      <c r="AC515" s="217">
        <f>IFERROR(IF(workdata!X515&gt;=0.75*MAX(workdata!$H515:$Y515),1,workdata!X515/MAX(workdata!$H515:$Y515)),0)*$H515</f>
        <v>0</v>
      </c>
      <c r="AD515" s="217">
        <f>IFERROR(IF(workdata!Y515&gt;=0.75*MAX(workdata!$H515:$Y515),1,workdata!Y515/MAX(workdata!$H515:$Y515)),0)*$H515</f>
        <v>0</v>
      </c>
    </row>
    <row r="516" spans="1:30" x14ac:dyDescent="0.25">
      <c r="A516" s="1">
        <f>workdata!A516</f>
        <v>45495.291666666664</v>
      </c>
      <c r="B516">
        <f t="shared" si="43"/>
        <v>2024</v>
      </c>
      <c r="C516">
        <f t="shared" si="44"/>
        <v>7</v>
      </c>
      <c r="D516">
        <f t="shared" si="42"/>
        <v>22</v>
      </c>
      <c r="E516">
        <v>1000</v>
      </c>
      <c r="F516">
        <v>49890</v>
      </c>
      <c r="G516">
        <f>workdata!B516</f>
        <v>344</v>
      </c>
      <c r="H516">
        <f t="shared" si="45"/>
        <v>0</v>
      </c>
      <c r="I516" s="217">
        <f>IFERROR(workdata!B516*1000*AUX!H516/(AUX!K516*50000),0)</f>
        <v>0</v>
      </c>
      <c r="J516" s="218">
        <f t="shared" si="46"/>
        <v>0</v>
      </c>
      <c r="K516" s="222">
        <f>AVERAGE(workdata!C516:F516)</f>
        <v>11.1685</v>
      </c>
      <c r="L516" s="3">
        <f t="shared" si="47"/>
        <v>0</v>
      </c>
      <c r="M516" s="217">
        <f>IFERROR(IF(workdata!H516&gt;=0.75*MAX(workdata!$H516:$Y516),1,workdata!H516/MAX(workdata!$H516:$Y516)),0)*$H516</f>
        <v>0</v>
      </c>
      <c r="N516" s="217">
        <f>IFERROR(IF(workdata!I516&gt;=0.75*MAX(workdata!$H516:$Y516),1,workdata!I516/MAX(workdata!$H516:$Y516)),0)*$H516</f>
        <v>0</v>
      </c>
      <c r="O516" s="217">
        <f>IFERROR(IF(workdata!J516&gt;=0.75*MAX(workdata!$H516:$Y516),1,workdata!J516/MAX(workdata!$H516:$Y516)),0)*$H516</f>
        <v>0</v>
      </c>
      <c r="P516" s="217">
        <f>IFERROR(IF(workdata!K516&gt;=0.75*MAX(workdata!$H516:$Y516),1,workdata!K516/MAX(workdata!$H516:$Y516)),0)*$H516</f>
        <v>0</v>
      </c>
      <c r="Q516" s="217">
        <f>IFERROR(IF(workdata!L516&gt;=0.75*MAX(workdata!$H516:$Y516),1,workdata!L516/MAX(workdata!$H516:$Y516)),0)*$H516</f>
        <v>0</v>
      </c>
      <c r="R516" s="217">
        <f>IFERROR(IF(workdata!M516&gt;=0.75*MAX(workdata!$H516:$Y516),1,workdata!M516/MAX(workdata!$H516:$Y516)),0)*$H516</f>
        <v>0</v>
      </c>
      <c r="S516" s="217">
        <f>IFERROR(IF(workdata!N516&gt;=0.75*MAX(workdata!$H516:$Y516),1,workdata!N516/MAX(workdata!$H516:$Y516)),0)*$H516</f>
        <v>0</v>
      </c>
      <c r="T516" s="217">
        <f>IFERROR(IF(workdata!O516&gt;=0.75*MAX(workdata!$H516:$Y516),1,workdata!O516/MAX(workdata!$H516:$Y516)),0)*$H516</f>
        <v>0</v>
      </c>
      <c r="U516" s="217">
        <f>IFERROR(IF(workdata!P516&gt;=0.75*MAX(workdata!$H516:$Y516),1,workdata!P516/MAX(workdata!$H516:$Y516)),0)*$H516</f>
        <v>0</v>
      </c>
      <c r="V516" s="217">
        <f>IFERROR(IF(workdata!Q516&gt;=0.75*MAX(workdata!$H516:$Y516),1,workdata!Q516/MAX(workdata!$H516:$Y516)),0)*$H516</f>
        <v>0</v>
      </c>
      <c r="W516" s="217">
        <f>IFERROR(IF(workdata!R516&gt;=0.75*MAX(workdata!$H516:$Y516),1,workdata!R516/MAX(workdata!$H516:$Y516)),0)*$H516</f>
        <v>0</v>
      </c>
      <c r="X516" s="217">
        <f>IFERROR(IF(workdata!S516&gt;=0.75*MAX(workdata!$H516:$Y516),1,workdata!S516/MAX(workdata!$H516:$Y516)),0)*$H516</f>
        <v>0</v>
      </c>
      <c r="Y516" s="217">
        <f>IFERROR(IF(workdata!T516&gt;=0.75*MAX(workdata!$H516:$Y516),1,workdata!T516/MAX(workdata!$H516:$Y516)),0)*$H516</f>
        <v>0</v>
      </c>
      <c r="Z516" s="217">
        <f>IFERROR(IF(workdata!U516&gt;=0.75*MAX(workdata!$H516:$Y516),1,workdata!U516/MAX(workdata!$H516:$Y516)),0)*$H516</f>
        <v>0</v>
      </c>
      <c r="AA516" s="217">
        <f>IFERROR(IF(workdata!V516&gt;=0.75*MAX(workdata!$H516:$Y516),1,workdata!V516/MAX(workdata!$H516:$Y516)),0)*$H516</f>
        <v>0</v>
      </c>
      <c r="AB516" s="217">
        <f>IFERROR(IF(workdata!W516&gt;=0.75*MAX(workdata!$H516:$Y516),1,workdata!W516/MAX(workdata!$H516:$Y516)),0)*$H516</f>
        <v>0</v>
      </c>
      <c r="AC516" s="217">
        <f>IFERROR(IF(workdata!X516&gt;=0.75*MAX(workdata!$H516:$Y516),1,workdata!X516/MAX(workdata!$H516:$Y516)),0)*$H516</f>
        <v>0</v>
      </c>
      <c r="AD516" s="217">
        <f>IFERROR(IF(workdata!Y516&gt;=0.75*MAX(workdata!$H516:$Y516),1,workdata!Y516/MAX(workdata!$H516:$Y516)),0)*$H516</f>
        <v>0</v>
      </c>
    </row>
    <row r="517" spans="1:30" x14ac:dyDescent="0.25">
      <c r="A517" s="1">
        <f>workdata!A517</f>
        <v>45495.333333333336</v>
      </c>
      <c r="B517">
        <f t="shared" si="43"/>
        <v>2024</v>
      </c>
      <c r="C517">
        <f t="shared" si="44"/>
        <v>7</v>
      </c>
      <c r="D517">
        <f t="shared" ref="D517:D580" si="48">DAY(A517)</f>
        <v>22</v>
      </c>
      <c r="E517">
        <v>1000</v>
      </c>
      <c r="F517">
        <v>49890</v>
      </c>
      <c r="G517">
        <f>workdata!B517</f>
        <v>11064</v>
      </c>
      <c r="H517">
        <f t="shared" si="45"/>
        <v>1</v>
      </c>
      <c r="I517" s="217">
        <f>IFERROR(workdata!B517*1000*AUX!H517/(AUX!K517*50000),0)</f>
        <v>0.89929651018658108</v>
      </c>
      <c r="J517" s="218">
        <f t="shared" si="46"/>
        <v>1</v>
      </c>
      <c r="K517" s="222">
        <f>AVERAGE(workdata!C517:F517)</f>
        <v>246.05900000000003</v>
      </c>
      <c r="L517" s="3">
        <f t="shared" si="47"/>
        <v>221.27999999999997</v>
      </c>
      <c r="M517" s="217">
        <f>IFERROR(IF(workdata!H517&gt;=0.75*MAX(workdata!$H517:$Y517),1,workdata!H517/MAX(workdata!$H517:$Y517)),0)*$H517</f>
        <v>1</v>
      </c>
      <c r="N517" s="217">
        <f>IFERROR(IF(workdata!I517&gt;=0.75*MAX(workdata!$H517:$Y517),1,workdata!I517/MAX(workdata!$H517:$Y517)),0)*$H517</f>
        <v>1</v>
      </c>
      <c r="O517" s="217">
        <f>IFERROR(IF(workdata!J517&gt;=0.75*MAX(workdata!$H517:$Y517),1,workdata!J517/MAX(workdata!$H517:$Y517)),0)*$H517</f>
        <v>1</v>
      </c>
      <c r="P517" s="217">
        <f>IFERROR(IF(workdata!K517&gt;=0.75*MAX(workdata!$H517:$Y517),1,workdata!K517/MAX(workdata!$H517:$Y517)),0)*$H517</f>
        <v>1</v>
      </c>
      <c r="Q517" s="217">
        <f>IFERROR(IF(workdata!L517&gt;=0.75*MAX(workdata!$H517:$Y517),1,workdata!L517/MAX(workdata!$H517:$Y517)),0)*$H517</f>
        <v>1</v>
      </c>
      <c r="R517" s="217">
        <f>IFERROR(IF(workdata!M517&gt;=0.75*MAX(workdata!$H517:$Y517),1,workdata!M517/MAX(workdata!$H517:$Y517)),0)*$H517</f>
        <v>1</v>
      </c>
      <c r="S517" s="217">
        <f>IFERROR(IF(workdata!N517&gt;=0.75*MAX(workdata!$H517:$Y517),1,workdata!N517/MAX(workdata!$H517:$Y517)),0)*$H517</f>
        <v>1</v>
      </c>
      <c r="T517" s="217">
        <f>IFERROR(IF(workdata!O517&gt;=0.75*MAX(workdata!$H517:$Y517),1,workdata!O517/MAX(workdata!$H517:$Y517)),0)*$H517</f>
        <v>1</v>
      </c>
      <c r="U517" s="217">
        <f>IFERROR(IF(workdata!P517&gt;=0.75*MAX(workdata!$H517:$Y517),1,workdata!P517/MAX(workdata!$H517:$Y517)),0)*$H517</f>
        <v>1</v>
      </c>
      <c r="V517" s="217">
        <f>IFERROR(IF(workdata!Q517&gt;=0.75*MAX(workdata!$H517:$Y517),1,workdata!Q517/MAX(workdata!$H517:$Y517)),0)*$H517</f>
        <v>1</v>
      </c>
      <c r="W517" s="217">
        <f>IFERROR(IF(workdata!R517&gt;=0.75*MAX(workdata!$H517:$Y517),1,workdata!R517/MAX(workdata!$H517:$Y517)),0)*$H517</f>
        <v>1</v>
      </c>
      <c r="X517" s="217">
        <f>IFERROR(IF(workdata!S517&gt;=0.75*MAX(workdata!$H517:$Y517),1,workdata!S517/MAX(workdata!$H517:$Y517)),0)*$H517</f>
        <v>1</v>
      </c>
      <c r="Y517" s="217">
        <f>IFERROR(IF(workdata!T517&gt;=0.75*MAX(workdata!$H517:$Y517),1,workdata!T517/MAX(workdata!$H517:$Y517)),0)*$H517</f>
        <v>1</v>
      </c>
      <c r="Z517" s="217">
        <f>IFERROR(IF(workdata!U517&gt;=0.75*MAX(workdata!$H517:$Y517),1,workdata!U517/MAX(workdata!$H517:$Y517)),0)*$H517</f>
        <v>1</v>
      </c>
      <c r="AA517" s="217">
        <f>IFERROR(IF(workdata!V517&gt;=0.75*MAX(workdata!$H517:$Y517),1,workdata!V517/MAX(workdata!$H517:$Y517)),0)*$H517</f>
        <v>1</v>
      </c>
      <c r="AB517" s="217">
        <f>IFERROR(IF(workdata!W517&gt;=0.75*MAX(workdata!$H517:$Y517),1,workdata!W517/MAX(workdata!$H517:$Y517)),0)*$H517</f>
        <v>1</v>
      </c>
      <c r="AC517" s="217">
        <f>IFERROR(IF(workdata!X517&gt;=0.75*MAX(workdata!$H517:$Y517),1,workdata!X517/MAX(workdata!$H517:$Y517)),0)*$H517</f>
        <v>1</v>
      </c>
      <c r="AD517" s="217">
        <f>IFERROR(IF(workdata!Y517&gt;=0.75*MAX(workdata!$H517:$Y517),1,workdata!Y517/MAX(workdata!$H517:$Y517)),0)*$H517</f>
        <v>1</v>
      </c>
    </row>
    <row r="518" spans="1:30" x14ac:dyDescent="0.25">
      <c r="A518" s="1">
        <f>workdata!A518</f>
        <v>45495.375</v>
      </c>
      <c r="B518">
        <f t="shared" ref="B518:B581" si="49">YEAR(A518)</f>
        <v>2024</v>
      </c>
      <c r="C518">
        <f t="shared" ref="C518:C581" si="50">MONTH(A518)</f>
        <v>7</v>
      </c>
      <c r="D518">
        <f t="shared" si="48"/>
        <v>22</v>
      </c>
      <c r="E518">
        <v>1000</v>
      </c>
      <c r="F518">
        <v>49890</v>
      </c>
      <c r="G518">
        <f>workdata!B518</f>
        <v>29946</v>
      </c>
      <c r="H518">
        <f t="shared" ref="H518:H581" si="51">IF(K518&gt;=100,1,0)</f>
        <v>1</v>
      </c>
      <c r="I518" s="217">
        <f>IFERROR(workdata!B518*1000*AUX!H518/(AUX!K518*50000),0)</f>
        <v>0.83250367222774169</v>
      </c>
      <c r="J518" s="218">
        <f t="shared" ref="J518:J581" si="52">AVERAGE(M518:AD518)</f>
        <v>1</v>
      </c>
      <c r="K518" s="222">
        <f>AVERAGE(workdata!C518:F518)</f>
        <v>719.42025000000001</v>
      </c>
      <c r="L518" s="3">
        <f t="shared" ref="L518:L581" si="53">I518*K518</f>
        <v>598.91999999999996</v>
      </c>
      <c r="M518" s="217">
        <f>IFERROR(IF(workdata!H518&gt;=0.75*MAX(workdata!$H518:$Y518),1,workdata!H518/MAX(workdata!$H518:$Y518)),0)*$H518</f>
        <v>1</v>
      </c>
      <c r="N518" s="217">
        <f>IFERROR(IF(workdata!I518&gt;=0.75*MAX(workdata!$H518:$Y518),1,workdata!I518/MAX(workdata!$H518:$Y518)),0)*$H518</f>
        <v>1</v>
      </c>
      <c r="O518" s="217">
        <f>IFERROR(IF(workdata!J518&gt;=0.75*MAX(workdata!$H518:$Y518),1,workdata!J518/MAX(workdata!$H518:$Y518)),0)*$H518</f>
        <v>1</v>
      </c>
      <c r="P518" s="217">
        <f>IFERROR(IF(workdata!K518&gt;=0.75*MAX(workdata!$H518:$Y518),1,workdata!K518/MAX(workdata!$H518:$Y518)),0)*$H518</f>
        <v>1</v>
      </c>
      <c r="Q518" s="217">
        <f>IFERROR(IF(workdata!L518&gt;=0.75*MAX(workdata!$H518:$Y518),1,workdata!L518/MAX(workdata!$H518:$Y518)),0)*$H518</f>
        <v>1</v>
      </c>
      <c r="R518" s="217">
        <f>IFERROR(IF(workdata!M518&gt;=0.75*MAX(workdata!$H518:$Y518),1,workdata!M518/MAX(workdata!$H518:$Y518)),0)*$H518</f>
        <v>1</v>
      </c>
      <c r="S518" s="217">
        <f>IFERROR(IF(workdata!N518&gt;=0.75*MAX(workdata!$H518:$Y518),1,workdata!N518/MAX(workdata!$H518:$Y518)),0)*$H518</f>
        <v>1</v>
      </c>
      <c r="T518" s="217">
        <f>IFERROR(IF(workdata!O518&gt;=0.75*MAX(workdata!$H518:$Y518),1,workdata!O518/MAX(workdata!$H518:$Y518)),0)*$H518</f>
        <v>1</v>
      </c>
      <c r="U518" s="217">
        <f>IFERROR(IF(workdata!P518&gt;=0.75*MAX(workdata!$H518:$Y518),1,workdata!P518/MAX(workdata!$H518:$Y518)),0)*$H518</f>
        <v>1</v>
      </c>
      <c r="V518" s="217">
        <f>IFERROR(IF(workdata!Q518&gt;=0.75*MAX(workdata!$H518:$Y518),1,workdata!Q518/MAX(workdata!$H518:$Y518)),0)*$H518</f>
        <v>1</v>
      </c>
      <c r="W518" s="217">
        <f>IFERROR(IF(workdata!R518&gt;=0.75*MAX(workdata!$H518:$Y518),1,workdata!R518/MAX(workdata!$H518:$Y518)),0)*$H518</f>
        <v>1</v>
      </c>
      <c r="X518" s="217">
        <f>IFERROR(IF(workdata!S518&gt;=0.75*MAX(workdata!$H518:$Y518),1,workdata!S518/MAX(workdata!$H518:$Y518)),0)*$H518</f>
        <v>1</v>
      </c>
      <c r="Y518" s="217">
        <f>IFERROR(IF(workdata!T518&gt;=0.75*MAX(workdata!$H518:$Y518),1,workdata!T518/MAX(workdata!$H518:$Y518)),0)*$H518</f>
        <v>1</v>
      </c>
      <c r="Z518" s="217">
        <f>IFERROR(IF(workdata!U518&gt;=0.75*MAX(workdata!$H518:$Y518),1,workdata!U518/MAX(workdata!$H518:$Y518)),0)*$H518</f>
        <v>1</v>
      </c>
      <c r="AA518" s="217">
        <f>IFERROR(IF(workdata!V518&gt;=0.75*MAX(workdata!$H518:$Y518),1,workdata!V518/MAX(workdata!$H518:$Y518)),0)*$H518</f>
        <v>1</v>
      </c>
      <c r="AB518" s="217">
        <f>IFERROR(IF(workdata!W518&gt;=0.75*MAX(workdata!$H518:$Y518),1,workdata!W518/MAX(workdata!$H518:$Y518)),0)*$H518</f>
        <v>1</v>
      </c>
      <c r="AC518" s="217">
        <f>IFERROR(IF(workdata!X518&gt;=0.75*MAX(workdata!$H518:$Y518),1,workdata!X518/MAX(workdata!$H518:$Y518)),0)*$H518</f>
        <v>1</v>
      </c>
      <c r="AD518" s="217">
        <f>IFERROR(IF(workdata!Y518&gt;=0.75*MAX(workdata!$H518:$Y518),1,workdata!Y518/MAX(workdata!$H518:$Y518)),0)*$H518</f>
        <v>1</v>
      </c>
    </row>
    <row r="519" spans="1:30" x14ac:dyDescent="0.25">
      <c r="A519" s="1">
        <f>workdata!A519</f>
        <v>45495.416666666664</v>
      </c>
      <c r="B519">
        <f t="shared" si="49"/>
        <v>2024</v>
      </c>
      <c r="C519">
        <f t="shared" si="50"/>
        <v>7</v>
      </c>
      <c r="D519">
        <f t="shared" si="48"/>
        <v>22</v>
      </c>
      <c r="E519">
        <v>1000</v>
      </c>
      <c r="F519">
        <v>49890</v>
      </c>
      <c r="G519">
        <f>workdata!B519</f>
        <v>38258</v>
      </c>
      <c r="H519">
        <f t="shared" si="51"/>
        <v>1</v>
      </c>
      <c r="I519" s="217">
        <f>IFERROR(workdata!B519*1000*AUX!H519/(AUX!K519*50000),0)</f>
        <v>0.84711615879387014</v>
      </c>
      <c r="J519" s="218">
        <f t="shared" si="52"/>
        <v>1</v>
      </c>
      <c r="K519" s="222">
        <f>AVERAGE(workdata!C519:F519)</f>
        <v>903.25275000000011</v>
      </c>
      <c r="L519" s="3">
        <f t="shared" si="53"/>
        <v>765.16</v>
      </c>
      <c r="M519" s="217">
        <f>IFERROR(IF(workdata!H519&gt;=0.75*MAX(workdata!$H519:$Y519),1,workdata!H519/MAX(workdata!$H519:$Y519)),0)*$H519</f>
        <v>1</v>
      </c>
      <c r="N519" s="217">
        <f>IFERROR(IF(workdata!I519&gt;=0.75*MAX(workdata!$H519:$Y519),1,workdata!I519/MAX(workdata!$H519:$Y519)),0)*$H519</f>
        <v>1</v>
      </c>
      <c r="O519" s="217">
        <f>IFERROR(IF(workdata!J519&gt;=0.75*MAX(workdata!$H519:$Y519),1,workdata!J519/MAX(workdata!$H519:$Y519)),0)*$H519</f>
        <v>1</v>
      </c>
      <c r="P519" s="217">
        <f>IFERROR(IF(workdata!K519&gt;=0.75*MAX(workdata!$H519:$Y519),1,workdata!K519/MAX(workdata!$H519:$Y519)),0)*$H519</f>
        <v>1</v>
      </c>
      <c r="Q519" s="217">
        <f>IFERROR(IF(workdata!L519&gt;=0.75*MAX(workdata!$H519:$Y519),1,workdata!L519/MAX(workdata!$H519:$Y519)),0)*$H519</f>
        <v>1</v>
      </c>
      <c r="R519" s="217">
        <f>IFERROR(IF(workdata!M519&gt;=0.75*MAX(workdata!$H519:$Y519),1,workdata!M519/MAX(workdata!$H519:$Y519)),0)*$H519</f>
        <v>1</v>
      </c>
      <c r="S519" s="217">
        <f>IFERROR(IF(workdata!N519&gt;=0.75*MAX(workdata!$H519:$Y519),1,workdata!N519/MAX(workdata!$H519:$Y519)),0)*$H519</f>
        <v>1</v>
      </c>
      <c r="T519" s="217">
        <f>IFERROR(IF(workdata!O519&gt;=0.75*MAX(workdata!$H519:$Y519),1,workdata!O519/MAX(workdata!$H519:$Y519)),0)*$H519</f>
        <v>1</v>
      </c>
      <c r="U519" s="217">
        <f>IFERROR(IF(workdata!P519&gt;=0.75*MAX(workdata!$H519:$Y519),1,workdata!P519/MAX(workdata!$H519:$Y519)),0)*$H519</f>
        <v>1</v>
      </c>
      <c r="V519" s="217">
        <f>IFERROR(IF(workdata!Q519&gt;=0.75*MAX(workdata!$H519:$Y519),1,workdata!Q519/MAX(workdata!$H519:$Y519)),0)*$H519</f>
        <v>1</v>
      </c>
      <c r="W519" s="217">
        <f>IFERROR(IF(workdata!R519&gt;=0.75*MAX(workdata!$H519:$Y519),1,workdata!R519/MAX(workdata!$H519:$Y519)),0)*$H519</f>
        <v>1</v>
      </c>
      <c r="X519" s="217">
        <f>IFERROR(IF(workdata!S519&gt;=0.75*MAX(workdata!$H519:$Y519),1,workdata!S519/MAX(workdata!$H519:$Y519)),0)*$H519</f>
        <v>1</v>
      </c>
      <c r="Y519" s="217">
        <f>IFERROR(IF(workdata!T519&gt;=0.75*MAX(workdata!$H519:$Y519),1,workdata!T519/MAX(workdata!$H519:$Y519)),0)*$H519</f>
        <v>1</v>
      </c>
      <c r="Z519" s="217">
        <f>IFERROR(IF(workdata!U519&gt;=0.75*MAX(workdata!$H519:$Y519),1,workdata!U519/MAX(workdata!$H519:$Y519)),0)*$H519</f>
        <v>1</v>
      </c>
      <c r="AA519" s="217">
        <f>IFERROR(IF(workdata!V519&gt;=0.75*MAX(workdata!$H519:$Y519),1,workdata!V519/MAX(workdata!$H519:$Y519)),0)*$H519</f>
        <v>1</v>
      </c>
      <c r="AB519" s="217">
        <f>IFERROR(IF(workdata!W519&gt;=0.75*MAX(workdata!$H519:$Y519),1,workdata!W519/MAX(workdata!$H519:$Y519)),0)*$H519</f>
        <v>1</v>
      </c>
      <c r="AC519" s="217">
        <f>IFERROR(IF(workdata!X519&gt;=0.75*MAX(workdata!$H519:$Y519),1,workdata!X519/MAX(workdata!$H519:$Y519)),0)*$H519</f>
        <v>1</v>
      </c>
      <c r="AD519" s="217">
        <f>IFERROR(IF(workdata!Y519&gt;=0.75*MAX(workdata!$H519:$Y519),1,workdata!Y519/MAX(workdata!$H519:$Y519)),0)*$H519</f>
        <v>1</v>
      </c>
    </row>
    <row r="520" spans="1:30" x14ac:dyDescent="0.25">
      <c r="A520" s="1">
        <f>workdata!A520</f>
        <v>45495.458333333336</v>
      </c>
      <c r="B520">
        <f t="shared" si="49"/>
        <v>2024</v>
      </c>
      <c r="C520">
        <f t="shared" si="50"/>
        <v>7</v>
      </c>
      <c r="D520">
        <f t="shared" si="48"/>
        <v>22</v>
      </c>
      <c r="E520">
        <v>1000</v>
      </c>
      <c r="F520">
        <v>49890</v>
      </c>
      <c r="G520">
        <f>workdata!B520</f>
        <v>40653</v>
      </c>
      <c r="H520">
        <f t="shared" si="51"/>
        <v>1</v>
      </c>
      <c r="I520" s="217">
        <f>IFERROR(workdata!B520*1000*AUX!H520/(AUX!K520*50000),0)</f>
        <v>0.8550484360235926</v>
      </c>
      <c r="J520" s="218">
        <f t="shared" si="52"/>
        <v>1</v>
      </c>
      <c r="K520" s="222">
        <f>AVERAGE(workdata!C520:F520)</f>
        <v>950.89350000000002</v>
      </c>
      <c r="L520" s="3">
        <f t="shared" si="53"/>
        <v>813.06000000000006</v>
      </c>
      <c r="M520" s="217">
        <f>IFERROR(IF(workdata!H520&gt;=0.75*MAX(workdata!$H520:$Y520),1,workdata!H520/MAX(workdata!$H520:$Y520)),0)*$H520</f>
        <v>1</v>
      </c>
      <c r="N520" s="217">
        <f>IFERROR(IF(workdata!I520&gt;=0.75*MAX(workdata!$H520:$Y520),1,workdata!I520/MAX(workdata!$H520:$Y520)),0)*$H520</f>
        <v>1</v>
      </c>
      <c r="O520" s="217">
        <f>IFERROR(IF(workdata!J520&gt;=0.75*MAX(workdata!$H520:$Y520),1,workdata!J520/MAX(workdata!$H520:$Y520)),0)*$H520</f>
        <v>1</v>
      </c>
      <c r="P520" s="217">
        <f>IFERROR(IF(workdata!K520&gt;=0.75*MAX(workdata!$H520:$Y520),1,workdata!K520/MAX(workdata!$H520:$Y520)),0)*$H520</f>
        <v>1</v>
      </c>
      <c r="Q520" s="217">
        <f>IFERROR(IF(workdata!L520&gt;=0.75*MAX(workdata!$H520:$Y520),1,workdata!L520/MAX(workdata!$H520:$Y520)),0)*$H520</f>
        <v>1</v>
      </c>
      <c r="R520" s="217">
        <f>IFERROR(IF(workdata!M520&gt;=0.75*MAX(workdata!$H520:$Y520),1,workdata!M520/MAX(workdata!$H520:$Y520)),0)*$H520</f>
        <v>1</v>
      </c>
      <c r="S520" s="217">
        <f>IFERROR(IF(workdata!N520&gt;=0.75*MAX(workdata!$H520:$Y520),1,workdata!N520/MAX(workdata!$H520:$Y520)),0)*$H520</f>
        <v>1</v>
      </c>
      <c r="T520" s="217">
        <f>IFERROR(IF(workdata!O520&gt;=0.75*MAX(workdata!$H520:$Y520),1,workdata!O520/MAX(workdata!$H520:$Y520)),0)*$H520</f>
        <v>1</v>
      </c>
      <c r="U520" s="217">
        <f>IFERROR(IF(workdata!P520&gt;=0.75*MAX(workdata!$H520:$Y520),1,workdata!P520/MAX(workdata!$H520:$Y520)),0)*$H520</f>
        <v>1</v>
      </c>
      <c r="V520" s="217">
        <f>IFERROR(IF(workdata!Q520&gt;=0.75*MAX(workdata!$H520:$Y520),1,workdata!Q520/MAX(workdata!$H520:$Y520)),0)*$H520</f>
        <v>1</v>
      </c>
      <c r="W520" s="217">
        <f>IFERROR(IF(workdata!R520&gt;=0.75*MAX(workdata!$H520:$Y520),1,workdata!R520/MAX(workdata!$H520:$Y520)),0)*$H520</f>
        <v>1</v>
      </c>
      <c r="X520" s="217">
        <f>IFERROR(IF(workdata!S520&gt;=0.75*MAX(workdata!$H520:$Y520),1,workdata!S520/MAX(workdata!$H520:$Y520)),0)*$H520</f>
        <v>1</v>
      </c>
      <c r="Y520" s="217">
        <f>IFERROR(IF(workdata!T520&gt;=0.75*MAX(workdata!$H520:$Y520),1,workdata!T520/MAX(workdata!$H520:$Y520)),0)*$H520</f>
        <v>1</v>
      </c>
      <c r="Z520" s="217">
        <f>IFERROR(IF(workdata!U520&gt;=0.75*MAX(workdata!$H520:$Y520),1,workdata!U520/MAX(workdata!$H520:$Y520)),0)*$H520</f>
        <v>1</v>
      </c>
      <c r="AA520" s="217">
        <f>IFERROR(IF(workdata!V520&gt;=0.75*MAX(workdata!$H520:$Y520),1,workdata!V520/MAX(workdata!$H520:$Y520)),0)*$H520</f>
        <v>1</v>
      </c>
      <c r="AB520" s="217">
        <f>IFERROR(IF(workdata!W520&gt;=0.75*MAX(workdata!$H520:$Y520),1,workdata!W520/MAX(workdata!$H520:$Y520)),0)*$H520</f>
        <v>1</v>
      </c>
      <c r="AC520" s="217">
        <f>IFERROR(IF(workdata!X520&gt;=0.75*MAX(workdata!$H520:$Y520),1,workdata!X520/MAX(workdata!$H520:$Y520)),0)*$H520</f>
        <v>1</v>
      </c>
      <c r="AD520" s="217">
        <f>IFERROR(IF(workdata!Y520&gt;=0.75*MAX(workdata!$H520:$Y520),1,workdata!Y520/MAX(workdata!$H520:$Y520)),0)*$H520</f>
        <v>1</v>
      </c>
    </row>
    <row r="521" spans="1:30" x14ac:dyDescent="0.25">
      <c r="A521" s="1">
        <f>workdata!A521</f>
        <v>45495.5</v>
      </c>
      <c r="B521">
        <f t="shared" si="49"/>
        <v>2024</v>
      </c>
      <c r="C521">
        <f t="shared" si="50"/>
        <v>7</v>
      </c>
      <c r="D521">
        <f t="shared" si="48"/>
        <v>22</v>
      </c>
      <c r="E521">
        <v>1000</v>
      </c>
      <c r="F521">
        <v>49890</v>
      </c>
      <c r="G521">
        <f>workdata!B521</f>
        <v>41160</v>
      </c>
      <c r="H521">
        <f t="shared" si="51"/>
        <v>1</v>
      </c>
      <c r="I521" s="217">
        <f>IFERROR(workdata!B521*1000*AUX!H521/(AUX!K521*50000),0)</f>
        <v>0.84853426323013048</v>
      </c>
      <c r="J521" s="218">
        <f t="shared" si="52"/>
        <v>1</v>
      </c>
      <c r="K521" s="222">
        <f>AVERAGE(workdata!C521:F521)</f>
        <v>970.1434999999999</v>
      </c>
      <c r="L521" s="3">
        <f t="shared" si="53"/>
        <v>823.2</v>
      </c>
      <c r="M521" s="217">
        <f>IFERROR(IF(workdata!H521&gt;=0.75*MAX(workdata!$H521:$Y521),1,workdata!H521/MAX(workdata!$H521:$Y521)),0)*$H521</f>
        <v>1</v>
      </c>
      <c r="N521" s="217">
        <f>IFERROR(IF(workdata!I521&gt;=0.75*MAX(workdata!$H521:$Y521),1,workdata!I521/MAX(workdata!$H521:$Y521)),0)*$H521</f>
        <v>1</v>
      </c>
      <c r="O521" s="217">
        <f>IFERROR(IF(workdata!J521&gt;=0.75*MAX(workdata!$H521:$Y521),1,workdata!J521/MAX(workdata!$H521:$Y521)),0)*$H521</f>
        <v>1</v>
      </c>
      <c r="P521" s="217">
        <f>IFERROR(IF(workdata!K521&gt;=0.75*MAX(workdata!$H521:$Y521),1,workdata!K521/MAX(workdata!$H521:$Y521)),0)*$H521</f>
        <v>1</v>
      </c>
      <c r="Q521" s="217">
        <f>IFERROR(IF(workdata!L521&gt;=0.75*MAX(workdata!$H521:$Y521),1,workdata!L521/MAX(workdata!$H521:$Y521)),0)*$H521</f>
        <v>1</v>
      </c>
      <c r="R521" s="217">
        <f>IFERROR(IF(workdata!M521&gt;=0.75*MAX(workdata!$H521:$Y521),1,workdata!M521/MAX(workdata!$H521:$Y521)),0)*$H521</f>
        <v>1</v>
      </c>
      <c r="S521" s="217">
        <f>IFERROR(IF(workdata!N521&gt;=0.75*MAX(workdata!$H521:$Y521),1,workdata!N521/MAX(workdata!$H521:$Y521)),0)*$H521</f>
        <v>1</v>
      </c>
      <c r="T521" s="217">
        <f>IFERROR(IF(workdata!O521&gt;=0.75*MAX(workdata!$H521:$Y521),1,workdata!O521/MAX(workdata!$H521:$Y521)),0)*$H521</f>
        <v>1</v>
      </c>
      <c r="U521" s="217">
        <f>IFERROR(IF(workdata!P521&gt;=0.75*MAX(workdata!$H521:$Y521),1,workdata!P521/MAX(workdata!$H521:$Y521)),0)*$H521</f>
        <v>1</v>
      </c>
      <c r="V521" s="217">
        <f>IFERROR(IF(workdata!Q521&gt;=0.75*MAX(workdata!$H521:$Y521),1,workdata!Q521/MAX(workdata!$H521:$Y521)),0)*$H521</f>
        <v>1</v>
      </c>
      <c r="W521" s="217">
        <f>IFERROR(IF(workdata!R521&gt;=0.75*MAX(workdata!$H521:$Y521),1,workdata!R521/MAX(workdata!$H521:$Y521)),0)*$H521</f>
        <v>1</v>
      </c>
      <c r="X521" s="217">
        <f>IFERROR(IF(workdata!S521&gt;=0.75*MAX(workdata!$H521:$Y521),1,workdata!S521/MAX(workdata!$H521:$Y521)),0)*$H521</f>
        <v>1</v>
      </c>
      <c r="Y521" s="217">
        <f>IFERROR(IF(workdata!T521&gt;=0.75*MAX(workdata!$H521:$Y521),1,workdata!T521/MAX(workdata!$H521:$Y521)),0)*$H521</f>
        <v>1</v>
      </c>
      <c r="Z521" s="217">
        <f>IFERROR(IF(workdata!U521&gt;=0.75*MAX(workdata!$H521:$Y521),1,workdata!U521/MAX(workdata!$H521:$Y521)),0)*$H521</f>
        <v>1</v>
      </c>
      <c r="AA521" s="217">
        <f>IFERROR(IF(workdata!V521&gt;=0.75*MAX(workdata!$H521:$Y521),1,workdata!V521/MAX(workdata!$H521:$Y521)),0)*$H521</f>
        <v>1</v>
      </c>
      <c r="AB521" s="217">
        <f>IFERROR(IF(workdata!W521&gt;=0.75*MAX(workdata!$H521:$Y521),1,workdata!W521/MAX(workdata!$H521:$Y521)),0)*$H521</f>
        <v>1</v>
      </c>
      <c r="AC521" s="217">
        <f>IFERROR(IF(workdata!X521&gt;=0.75*MAX(workdata!$H521:$Y521),1,workdata!X521/MAX(workdata!$H521:$Y521)),0)*$H521</f>
        <v>1</v>
      </c>
      <c r="AD521" s="217">
        <f>IFERROR(IF(workdata!Y521&gt;=0.75*MAX(workdata!$H521:$Y521),1,workdata!Y521/MAX(workdata!$H521:$Y521)),0)*$H521</f>
        <v>1</v>
      </c>
    </row>
    <row r="522" spans="1:30" x14ac:dyDescent="0.25">
      <c r="A522" s="1">
        <f>workdata!A522</f>
        <v>45495.541666666664</v>
      </c>
      <c r="B522">
        <f t="shared" si="49"/>
        <v>2024</v>
      </c>
      <c r="C522">
        <f t="shared" si="50"/>
        <v>7</v>
      </c>
      <c r="D522">
        <f t="shared" si="48"/>
        <v>22</v>
      </c>
      <c r="E522">
        <v>1000</v>
      </c>
      <c r="F522">
        <v>49890</v>
      </c>
      <c r="G522">
        <f>workdata!B522</f>
        <v>41608</v>
      </c>
      <c r="H522">
        <f t="shared" si="51"/>
        <v>1</v>
      </c>
      <c r="I522" s="217">
        <f>IFERROR(workdata!B522*1000*AUX!H522/(AUX!K522*50000),0)</f>
        <v>0.85793958307719942</v>
      </c>
      <c r="J522" s="218">
        <f t="shared" si="52"/>
        <v>1</v>
      </c>
      <c r="K522" s="222">
        <f>AVERAGE(workdata!C522:F522)</f>
        <v>969.95175000000006</v>
      </c>
      <c r="L522" s="3">
        <f t="shared" si="53"/>
        <v>832.16</v>
      </c>
      <c r="M522" s="217">
        <f>IFERROR(IF(workdata!H522&gt;=0.75*MAX(workdata!$H522:$Y522),1,workdata!H522/MAX(workdata!$H522:$Y522)),0)*$H522</f>
        <v>1</v>
      </c>
      <c r="N522" s="217">
        <f>IFERROR(IF(workdata!I522&gt;=0.75*MAX(workdata!$H522:$Y522),1,workdata!I522/MAX(workdata!$H522:$Y522)),0)*$H522</f>
        <v>1</v>
      </c>
      <c r="O522" s="217">
        <f>IFERROR(IF(workdata!J522&gt;=0.75*MAX(workdata!$H522:$Y522),1,workdata!J522/MAX(workdata!$H522:$Y522)),0)*$H522</f>
        <v>1</v>
      </c>
      <c r="P522" s="217">
        <f>IFERROR(IF(workdata!K522&gt;=0.75*MAX(workdata!$H522:$Y522),1,workdata!K522/MAX(workdata!$H522:$Y522)),0)*$H522</f>
        <v>1</v>
      </c>
      <c r="Q522" s="217">
        <f>IFERROR(IF(workdata!L522&gt;=0.75*MAX(workdata!$H522:$Y522),1,workdata!L522/MAX(workdata!$H522:$Y522)),0)*$H522</f>
        <v>1</v>
      </c>
      <c r="R522" s="217">
        <f>IFERROR(IF(workdata!M522&gt;=0.75*MAX(workdata!$H522:$Y522),1,workdata!M522/MAX(workdata!$H522:$Y522)),0)*$H522</f>
        <v>1</v>
      </c>
      <c r="S522" s="217">
        <f>IFERROR(IF(workdata!N522&gt;=0.75*MAX(workdata!$H522:$Y522),1,workdata!N522/MAX(workdata!$H522:$Y522)),0)*$H522</f>
        <v>1</v>
      </c>
      <c r="T522" s="217">
        <f>IFERROR(IF(workdata!O522&gt;=0.75*MAX(workdata!$H522:$Y522),1,workdata!O522/MAX(workdata!$H522:$Y522)),0)*$H522</f>
        <v>1</v>
      </c>
      <c r="U522" s="217">
        <f>IFERROR(IF(workdata!P522&gt;=0.75*MAX(workdata!$H522:$Y522),1,workdata!P522/MAX(workdata!$H522:$Y522)),0)*$H522</f>
        <v>1</v>
      </c>
      <c r="V522" s="217">
        <f>IFERROR(IF(workdata!Q522&gt;=0.75*MAX(workdata!$H522:$Y522),1,workdata!Q522/MAX(workdata!$H522:$Y522)),0)*$H522</f>
        <v>1</v>
      </c>
      <c r="W522" s="217">
        <f>IFERROR(IF(workdata!R522&gt;=0.75*MAX(workdata!$H522:$Y522),1,workdata!R522/MAX(workdata!$H522:$Y522)),0)*$H522</f>
        <v>1</v>
      </c>
      <c r="X522" s="217">
        <f>IFERROR(IF(workdata!S522&gt;=0.75*MAX(workdata!$H522:$Y522),1,workdata!S522/MAX(workdata!$H522:$Y522)),0)*$H522</f>
        <v>1</v>
      </c>
      <c r="Y522" s="217">
        <f>IFERROR(IF(workdata!T522&gt;=0.75*MAX(workdata!$H522:$Y522),1,workdata!T522/MAX(workdata!$H522:$Y522)),0)*$H522</f>
        <v>1</v>
      </c>
      <c r="Z522" s="217">
        <f>IFERROR(IF(workdata!U522&gt;=0.75*MAX(workdata!$H522:$Y522),1,workdata!U522/MAX(workdata!$H522:$Y522)),0)*$H522</f>
        <v>1</v>
      </c>
      <c r="AA522" s="217">
        <f>IFERROR(IF(workdata!V522&gt;=0.75*MAX(workdata!$H522:$Y522),1,workdata!V522/MAX(workdata!$H522:$Y522)),0)*$H522</f>
        <v>1</v>
      </c>
      <c r="AB522" s="217">
        <f>IFERROR(IF(workdata!W522&gt;=0.75*MAX(workdata!$H522:$Y522),1,workdata!W522/MAX(workdata!$H522:$Y522)),0)*$H522</f>
        <v>1</v>
      </c>
      <c r="AC522" s="217">
        <f>IFERROR(IF(workdata!X522&gt;=0.75*MAX(workdata!$H522:$Y522),1,workdata!X522/MAX(workdata!$H522:$Y522)),0)*$H522</f>
        <v>1</v>
      </c>
      <c r="AD522" s="217">
        <f>IFERROR(IF(workdata!Y522&gt;=0.75*MAX(workdata!$H522:$Y522),1,workdata!Y522/MAX(workdata!$H522:$Y522)),0)*$H522</f>
        <v>1</v>
      </c>
    </row>
    <row r="523" spans="1:30" x14ac:dyDescent="0.25">
      <c r="A523" s="1">
        <f>workdata!A523</f>
        <v>45495.583333333336</v>
      </c>
      <c r="B523">
        <f t="shared" si="49"/>
        <v>2024</v>
      </c>
      <c r="C523">
        <f t="shared" si="50"/>
        <v>7</v>
      </c>
      <c r="D523">
        <f t="shared" si="48"/>
        <v>22</v>
      </c>
      <c r="E523">
        <v>1000</v>
      </c>
      <c r="F523">
        <v>49890</v>
      </c>
      <c r="G523">
        <f>workdata!B523</f>
        <v>41099</v>
      </c>
      <c r="H523">
        <f t="shared" si="51"/>
        <v>1</v>
      </c>
      <c r="I523" s="217">
        <f>IFERROR(workdata!B523*1000*AUX!H523/(AUX!K523*50000),0)</f>
        <v>0.85333073106113788</v>
      </c>
      <c r="J523" s="218">
        <f t="shared" si="52"/>
        <v>0.9797270384422414</v>
      </c>
      <c r="K523" s="222">
        <f>AVERAGE(workdata!C523:F523)</f>
        <v>963.26075000000003</v>
      </c>
      <c r="L523" s="3">
        <f t="shared" si="53"/>
        <v>821.98</v>
      </c>
      <c r="M523" s="217">
        <f>IFERROR(IF(workdata!H523&gt;=0.75*MAX(workdata!$H523:$Y523),1,workdata!H523/MAX(workdata!$H523:$Y523)),0)*$H523</f>
        <v>1</v>
      </c>
      <c r="N523" s="217">
        <f>IFERROR(IF(workdata!I523&gt;=0.75*MAX(workdata!$H523:$Y523),1,workdata!I523/MAX(workdata!$H523:$Y523)),0)*$H523</f>
        <v>1</v>
      </c>
      <c r="O523" s="217">
        <f>IFERROR(IF(workdata!J523&gt;=0.75*MAX(workdata!$H523:$Y523),1,workdata!J523/MAX(workdata!$H523:$Y523)),0)*$H523</f>
        <v>1</v>
      </c>
      <c r="P523" s="217">
        <f>IFERROR(IF(workdata!K523&gt;=0.75*MAX(workdata!$H523:$Y523),1,workdata!K523/MAX(workdata!$H523:$Y523)),0)*$H523</f>
        <v>1</v>
      </c>
      <c r="Q523" s="217">
        <f>IFERROR(IF(workdata!L523&gt;=0.75*MAX(workdata!$H523:$Y523),1,workdata!L523/MAX(workdata!$H523:$Y523)),0)*$H523</f>
        <v>1</v>
      </c>
      <c r="R523" s="217">
        <f>IFERROR(IF(workdata!M523&gt;=0.75*MAX(workdata!$H523:$Y523),1,workdata!M523/MAX(workdata!$H523:$Y523)),0)*$H523</f>
        <v>1</v>
      </c>
      <c r="S523" s="217">
        <f>IFERROR(IF(workdata!N523&gt;=0.75*MAX(workdata!$H523:$Y523),1,workdata!N523/MAX(workdata!$H523:$Y523)),0)*$H523</f>
        <v>0.63508669196034739</v>
      </c>
      <c r="T523" s="217">
        <f>IFERROR(IF(workdata!O523&gt;=0.75*MAX(workdata!$H523:$Y523),1,workdata!O523/MAX(workdata!$H523:$Y523)),0)*$H523</f>
        <v>1</v>
      </c>
      <c r="U523" s="217">
        <f>IFERROR(IF(workdata!P523&gt;=0.75*MAX(workdata!$H523:$Y523),1,workdata!P523/MAX(workdata!$H523:$Y523)),0)*$H523</f>
        <v>1</v>
      </c>
      <c r="V523" s="217">
        <f>IFERROR(IF(workdata!Q523&gt;=0.75*MAX(workdata!$H523:$Y523),1,workdata!Q523/MAX(workdata!$H523:$Y523)),0)*$H523</f>
        <v>1</v>
      </c>
      <c r="W523" s="217">
        <f>IFERROR(IF(workdata!R523&gt;=0.75*MAX(workdata!$H523:$Y523),1,workdata!R523/MAX(workdata!$H523:$Y523)),0)*$H523</f>
        <v>1</v>
      </c>
      <c r="X523" s="217">
        <f>IFERROR(IF(workdata!S523&gt;=0.75*MAX(workdata!$H523:$Y523),1,workdata!S523/MAX(workdata!$H523:$Y523)),0)*$H523</f>
        <v>1</v>
      </c>
      <c r="Y523" s="217">
        <f>IFERROR(IF(workdata!T523&gt;=0.75*MAX(workdata!$H523:$Y523),1,workdata!T523/MAX(workdata!$H523:$Y523)),0)*$H523</f>
        <v>1</v>
      </c>
      <c r="Z523" s="217">
        <f>IFERROR(IF(workdata!U523&gt;=0.75*MAX(workdata!$H523:$Y523),1,workdata!U523/MAX(workdata!$H523:$Y523)),0)*$H523</f>
        <v>1</v>
      </c>
      <c r="AA523" s="217">
        <f>IFERROR(IF(workdata!V523&gt;=0.75*MAX(workdata!$H523:$Y523),1,workdata!V523/MAX(workdata!$H523:$Y523)),0)*$H523</f>
        <v>1</v>
      </c>
      <c r="AB523" s="217">
        <f>IFERROR(IF(workdata!W523&gt;=0.75*MAX(workdata!$H523:$Y523),1,workdata!W523/MAX(workdata!$H523:$Y523)),0)*$H523</f>
        <v>1</v>
      </c>
      <c r="AC523" s="217">
        <f>IFERROR(IF(workdata!X523&gt;=0.75*MAX(workdata!$H523:$Y523),1,workdata!X523/MAX(workdata!$H523:$Y523)),0)*$H523</f>
        <v>1</v>
      </c>
      <c r="AD523" s="217">
        <f>IFERROR(IF(workdata!Y523&gt;=0.75*MAX(workdata!$H523:$Y523),1,workdata!Y523/MAX(workdata!$H523:$Y523)),0)*$H523</f>
        <v>1</v>
      </c>
    </row>
    <row r="524" spans="1:30" x14ac:dyDescent="0.25">
      <c r="A524" s="1">
        <f>workdata!A524</f>
        <v>45495.625</v>
      </c>
      <c r="B524">
        <f t="shared" si="49"/>
        <v>2024</v>
      </c>
      <c r="C524">
        <f t="shared" si="50"/>
        <v>7</v>
      </c>
      <c r="D524">
        <f t="shared" si="48"/>
        <v>22</v>
      </c>
      <c r="E524">
        <v>1000</v>
      </c>
      <c r="F524">
        <v>49890</v>
      </c>
      <c r="G524">
        <f>workdata!B524</f>
        <v>41419</v>
      </c>
      <c r="H524">
        <f t="shared" si="51"/>
        <v>1</v>
      </c>
      <c r="I524" s="217">
        <f>IFERROR(workdata!B524*1000*AUX!H524/(AUX!K524*50000),0)</f>
        <v>0.8587501276390177</v>
      </c>
      <c r="J524" s="218">
        <f t="shared" si="52"/>
        <v>1</v>
      </c>
      <c r="K524" s="222">
        <f>AVERAGE(workdata!C524:F524)</f>
        <v>964.6345</v>
      </c>
      <c r="L524" s="3">
        <f t="shared" si="53"/>
        <v>828.38</v>
      </c>
      <c r="M524" s="217">
        <f>IFERROR(IF(workdata!H524&gt;=0.75*MAX(workdata!$H524:$Y524),1,workdata!H524/MAX(workdata!$H524:$Y524)),0)*$H524</f>
        <v>1</v>
      </c>
      <c r="N524" s="217">
        <f>IFERROR(IF(workdata!I524&gt;=0.75*MAX(workdata!$H524:$Y524),1,workdata!I524/MAX(workdata!$H524:$Y524)),0)*$H524</f>
        <v>1</v>
      </c>
      <c r="O524" s="217">
        <f>IFERROR(IF(workdata!J524&gt;=0.75*MAX(workdata!$H524:$Y524),1,workdata!J524/MAX(workdata!$H524:$Y524)),0)*$H524</f>
        <v>1</v>
      </c>
      <c r="P524" s="217">
        <f>IFERROR(IF(workdata!K524&gt;=0.75*MAX(workdata!$H524:$Y524),1,workdata!K524/MAX(workdata!$H524:$Y524)),0)*$H524</f>
        <v>1</v>
      </c>
      <c r="Q524" s="217">
        <f>IFERROR(IF(workdata!L524&gt;=0.75*MAX(workdata!$H524:$Y524),1,workdata!L524/MAX(workdata!$H524:$Y524)),0)*$H524</f>
        <v>1</v>
      </c>
      <c r="R524" s="217">
        <f>IFERROR(IF(workdata!M524&gt;=0.75*MAX(workdata!$H524:$Y524),1,workdata!M524/MAX(workdata!$H524:$Y524)),0)*$H524</f>
        <v>1</v>
      </c>
      <c r="S524" s="217">
        <f>IFERROR(IF(workdata!N524&gt;=0.75*MAX(workdata!$H524:$Y524),1,workdata!N524/MAX(workdata!$H524:$Y524)),0)*$H524</f>
        <v>1</v>
      </c>
      <c r="T524" s="217">
        <f>IFERROR(IF(workdata!O524&gt;=0.75*MAX(workdata!$H524:$Y524),1,workdata!O524/MAX(workdata!$H524:$Y524)),0)*$H524</f>
        <v>1</v>
      </c>
      <c r="U524" s="217">
        <f>IFERROR(IF(workdata!P524&gt;=0.75*MAX(workdata!$H524:$Y524),1,workdata!P524/MAX(workdata!$H524:$Y524)),0)*$H524</f>
        <v>1</v>
      </c>
      <c r="V524" s="217">
        <f>IFERROR(IF(workdata!Q524&gt;=0.75*MAX(workdata!$H524:$Y524),1,workdata!Q524/MAX(workdata!$H524:$Y524)),0)*$H524</f>
        <v>1</v>
      </c>
      <c r="W524" s="217">
        <f>IFERROR(IF(workdata!R524&gt;=0.75*MAX(workdata!$H524:$Y524),1,workdata!R524/MAX(workdata!$H524:$Y524)),0)*$H524</f>
        <v>1</v>
      </c>
      <c r="X524" s="217">
        <f>IFERROR(IF(workdata!S524&gt;=0.75*MAX(workdata!$H524:$Y524),1,workdata!S524/MAX(workdata!$H524:$Y524)),0)*$H524</f>
        <v>1</v>
      </c>
      <c r="Y524" s="217">
        <f>IFERROR(IF(workdata!T524&gt;=0.75*MAX(workdata!$H524:$Y524),1,workdata!T524/MAX(workdata!$H524:$Y524)),0)*$H524</f>
        <v>1</v>
      </c>
      <c r="Z524" s="217">
        <f>IFERROR(IF(workdata!U524&gt;=0.75*MAX(workdata!$H524:$Y524),1,workdata!U524/MAX(workdata!$H524:$Y524)),0)*$H524</f>
        <v>1</v>
      </c>
      <c r="AA524" s="217">
        <f>IFERROR(IF(workdata!V524&gt;=0.75*MAX(workdata!$H524:$Y524),1,workdata!V524/MAX(workdata!$H524:$Y524)),0)*$H524</f>
        <v>1</v>
      </c>
      <c r="AB524" s="217">
        <f>IFERROR(IF(workdata!W524&gt;=0.75*MAX(workdata!$H524:$Y524),1,workdata!W524/MAX(workdata!$H524:$Y524)),0)*$H524</f>
        <v>1</v>
      </c>
      <c r="AC524" s="217">
        <f>IFERROR(IF(workdata!X524&gt;=0.75*MAX(workdata!$H524:$Y524),1,workdata!X524/MAX(workdata!$H524:$Y524)),0)*$H524</f>
        <v>1</v>
      </c>
      <c r="AD524" s="217">
        <f>IFERROR(IF(workdata!Y524&gt;=0.75*MAX(workdata!$H524:$Y524),1,workdata!Y524/MAX(workdata!$H524:$Y524)),0)*$H524</f>
        <v>1</v>
      </c>
    </row>
    <row r="525" spans="1:30" x14ac:dyDescent="0.25">
      <c r="A525" s="1">
        <f>workdata!A525</f>
        <v>45495.666666666664</v>
      </c>
      <c r="B525">
        <f t="shared" si="49"/>
        <v>2024</v>
      </c>
      <c r="C525">
        <f t="shared" si="50"/>
        <v>7</v>
      </c>
      <c r="D525">
        <f t="shared" si="48"/>
        <v>22</v>
      </c>
      <c r="E525">
        <v>1000</v>
      </c>
      <c r="F525">
        <v>49890</v>
      </c>
      <c r="G525">
        <f>workdata!B525</f>
        <v>38554</v>
      </c>
      <c r="H525">
        <f t="shared" si="51"/>
        <v>1</v>
      </c>
      <c r="I525" s="217">
        <f>IFERROR(workdata!B525*1000*AUX!H525/(AUX!K525*50000),0)</f>
        <v>0.7963119401351213</v>
      </c>
      <c r="J525" s="218">
        <f t="shared" si="52"/>
        <v>0.97138660419937517</v>
      </c>
      <c r="K525" s="222">
        <f>AVERAGE(workdata!C525:F525)</f>
        <v>968.31400000000008</v>
      </c>
      <c r="L525" s="3">
        <f t="shared" si="53"/>
        <v>771.07999999999993</v>
      </c>
      <c r="M525" s="217">
        <f>IFERROR(IF(workdata!H525&gt;=0.75*MAX(workdata!$H525:$Y525),1,workdata!H525/MAX(workdata!$H525:$Y525)),0)*$H525</f>
        <v>1</v>
      </c>
      <c r="N525" s="217">
        <f>IFERROR(IF(workdata!I525&gt;=0.75*MAX(workdata!$H525:$Y525),1,workdata!I525/MAX(workdata!$H525:$Y525)),0)*$H525</f>
        <v>1</v>
      </c>
      <c r="O525" s="217">
        <f>IFERROR(IF(workdata!J525&gt;=0.75*MAX(workdata!$H525:$Y525),1,workdata!J525/MAX(workdata!$H525:$Y525)),0)*$H525</f>
        <v>1</v>
      </c>
      <c r="P525" s="217">
        <f>IFERROR(IF(workdata!K525&gt;=0.75*MAX(workdata!$H525:$Y525),1,workdata!K525/MAX(workdata!$H525:$Y525)),0)*$H525</f>
        <v>1</v>
      </c>
      <c r="Q525" s="217">
        <f>IFERROR(IF(workdata!L525&gt;=0.75*MAX(workdata!$H525:$Y525),1,workdata!L525/MAX(workdata!$H525:$Y525)),0)*$H525</f>
        <v>1</v>
      </c>
      <c r="R525" s="217">
        <f>IFERROR(IF(workdata!M525&gt;=0.75*MAX(workdata!$H525:$Y525),1,workdata!M525/MAX(workdata!$H525:$Y525)),0)*$H525</f>
        <v>1</v>
      </c>
      <c r="S525" s="217">
        <f>IFERROR(IF(workdata!N525&gt;=0.75*MAX(workdata!$H525:$Y525),1,workdata!N525/MAX(workdata!$H525:$Y525)),0)*$H525</f>
        <v>0.48495887558875328</v>
      </c>
      <c r="T525" s="217">
        <f>IFERROR(IF(workdata!O525&gt;=0.75*MAX(workdata!$H525:$Y525),1,workdata!O525/MAX(workdata!$H525:$Y525)),0)*$H525</f>
        <v>1</v>
      </c>
      <c r="U525" s="217">
        <f>IFERROR(IF(workdata!P525&gt;=0.75*MAX(workdata!$H525:$Y525),1,workdata!P525/MAX(workdata!$H525:$Y525)),0)*$H525</f>
        <v>1</v>
      </c>
      <c r="V525" s="217">
        <f>IFERROR(IF(workdata!Q525&gt;=0.75*MAX(workdata!$H525:$Y525),1,workdata!Q525/MAX(workdata!$H525:$Y525)),0)*$H525</f>
        <v>1</v>
      </c>
      <c r="W525" s="217">
        <f>IFERROR(IF(workdata!R525&gt;=0.75*MAX(workdata!$H525:$Y525),1,workdata!R525/MAX(workdata!$H525:$Y525)),0)*$H525</f>
        <v>1</v>
      </c>
      <c r="X525" s="217">
        <f>IFERROR(IF(workdata!S525&gt;=0.75*MAX(workdata!$H525:$Y525),1,workdata!S525/MAX(workdata!$H525:$Y525)),0)*$H525</f>
        <v>1</v>
      </c>
      <c r="Y525" s="217">
        <f>IFERROR(IF(workdata!T525&gt;=0.75*MAX(workdata!$H525:$Y525),1,workdata!T525/MAX(workdata!$H525:$Y525)),0)*$H525</f>
        <v>1</v>
      </c>
      <c r="Z525" s="217">
        <f>IFERROR(IF(workdata!U525&gt;=0.75*MAX(workdata!$H525:$Y525),1,workdata!U525/MAX(workdata!$H525:$Y525)),0)*$H525</f>
        <v>1</v>
      </c>
      <c r="AA525" s="217">
        <f>IFERROR(IF(workdata!V525&gt;=0.75*MAX(workdata!$H525:$Y525),1,workdata!V525/MAX(workdata!$H525:$Y525)),0)*$H525</f>
        <v>1</v>
      </c>
      <c r="AB525" s="217">
        <f>IFERROR(IF(workdata!W525&gt;=0.75*MAX(workdata!$H525:$Y525),1,workdata!W525/MAX(workdata!$H525:$Y525)),0)*$H525</f>
        <v>1</v>
      </c>
      <c r="AC525" s="217">
        <f>IFERROR(IF(workdata!X525&gt;=0.75*MAX(workdata!$H525:$Y525),1,workdata!X525/MAX(workdata!$H525:$Y525)),0)*$H525</f>
        <v>1</v>
      </c>
      <c r="AD525" s="217">
        <f>IFERROR(IF(workdata!Y525&gt;=0.75*MAX(workdata!$H525:$Y525),1,workdata!Y525/MAX(workdata!$H525:$Y525)),0)*$H525</f>
        <v>1</v>
      </c>
    </row>
    <row r="526" spans="1:30" x14ac:dyDescent="0.25">
      <c r="A526" s="1">
        <f>workdata!A526</f>
        <v>45495.708333333336</v>
      </c>
      <c r="B526">
        <f t="shared" si="49"/>
        <v>2024</v>
      </c>
      <c r="C526">
        <f t="shared" si="50"/>
        <v>7</v>
      </c>
      <c r="D526">
        <f t="shared" si="48"/>
        <v>22</v>
      </c>
      <c r="E526">
        <v>1000</v>
      </c>
      <c r="F526">
        <v>49890</v>
      </c>
      <c r="G526">
        <f>workdata!B526</f>
        <v>39968</v>
      </c>
      <c r="H526">
        <f t="shared" si="51"/>
        <v>1</v>
      </c>
      <c r="I526" s="217">
        <f>IFERROR(workdata!B526*1000*AUX!H526/(AUX!K526*50000),0)</f>
        <v>0.83881205718877394</v>
      </c>
      <c r="J526" s="218">
        <f t="shared" si="52"/>
        <v>0.97017169535012671</v>
      </c>
      <c r="K526" s="222">
        <f>AVERAGE(workdata!C526:F526)</f>
        <v>952.96675000000005</v>
      </c>
      <c r="L526" s="3">
        <f t="shared" si="53"/>
        <v>799.36000000000013</v>
      </c>
      <c r="M526" s="217">
        <f>IFERROR(IF(workdata!H526&gt;=0.75*MAX(workdata!$H526:$Y526),1,workdata!H526/MAX(workdata!$H526:$Y526)),0)*$H526</f>
        <v>1</v>
      </c>
      <c r="N526" s="217">
        <f>IFERROR(IF(workdata!I526&gt;=0.75*MAX(workdata!$H526:$Y526),1,workdata!I526/MAX(workdata!$H526:$Y526)),0)*$H526</f>
        <v>1</v>
      </c>
      <c r="O526" s="217">
        <f>IFERROR(IF(workdata!J526&gt;=0.75*MAX(workdata!$H526:$Y526),1,workdata!J526/MAX(workdata!$H526:$Y526)),0)*$H526</f>
        <v>1</v>
      </c>
      <c r="P526" s="217">
        <f>IFERROR(IF(workdata!K526&gt;=0.75*MAX(workdata!$H526:$Y526),1,workdata!K526/MAX(workdata!$H526:$Y526)),0)*$H526</f>
        <v>1</v>
      </c>
      <c r="Q526" s="217">
        <f>IFERROR(IF(workdata!L526&gt;=0.75*MAX(workdata!$H526:$Y526),1,workdata!L526/MAX(workdata!$H526:$Y526)),0)*$H526</f>
        <v>1</v>
      </c>
      <c r="R526" s="217">
        <f>IFERROR(IF(workdata!M526&gt;=0.75*MAX(workdata!$H526:$Y526),1,workdata!M526/MAX(workdata!$H526:$Y526)),0)*$H526</f>
        <v>1</v>
      </c>
      <c r="S526" s="217">
        <f>IFERROR(IF(workdata!N526&gt;=0.75*MAX(workdata!$H526:$Y526),1,workdata!N526/MAX(workdata!$H526:$Y526)),0)*$H526</f>
        <v>0.74052763333237093</v>
      </c>
      <c r="T526" s="217">
        <f>IFERROR(IF(workdata!O526&gt;=0.75*MAX(workdata!$H526:$Y526),1,workdata!O526/MAX(workdata!$H526:$Y526)),0)*$H526</f>
        <v>0.72256288296990845</v>
      </c>
      <c r="U526" s="217">
        <f>IFERROR(IF(workdata!P526&gt;=0.75*MAX(workdata!$H526:$Y526),1,workdata!P526/MAX(workdata!$H526:$Y526)),0)*$H526</f>
        <v>1</v>
      </c>
      <c r="V526" s="217">
        <f>IFERROR(IF(workdata!Q526&gt;=0.75*MAX(workdata!$H526:$Y526),1,workdata!Q526/MAX(workdata!$H526:$Y526)),0)*$H526</f>
        <v>1</v>
      </c>
      <c r="W526" s="217">
        <f>IFERROR(IF(workdata!R526&gt;=0.75*MAX(workdata!$H526:$Y526),1,workdata!R526/MAX(workdata!$H526:$Y526)),0)*$H526</f>
        <v>1</v>
      </c>
      <c r="X526" s="217">
        <f>IFERROR(IF(workdata!S526&gt;=0.75*MAX(workdata!$H526:$Y526),1,workdata!S526/MAX(workdata!$H526:$Y526)),0)*$H526</f>
        <v>1</v>
      </c>
      <c r="Y526" s="217">
        <f>IFERROR(IF(workdata!T526&gt;=0.75*MAX(workdata!$H526:$Y526),1,workdata!T526/MAX(workdata!$H526:$Y526)),0)*$H526</f>
        <v>1</v>
      </c>
      <c r="Z526" s="217">
        <f>IFERROR(IF(workdata!U526&gt;=0.75*MAX(workdata!$H526:$Y526),1,workdata!U526/MAX(workdata!$H526:$Y526)),0)*$H526</f>
        <v>1</v>
      </c>
      <c r="AA526" s="217">
        <f>IFERROR(IF(workdata!V526&gt;=0.75*MAX(workdata!$H526:$Y526),1,workdata!V526/MAX(workdata!$H526:$Y526)),0)*$H526</f>
        <v>1</v>
      </c>
      <c r="AB526" s="217">
        <f>IFERROR(IF(workdata!W526&gt;=0.75*MAX(workdata!$H526:$Y526),1,workdata!W526/MAX(workdata!$H526:$Y526)),0)*$H526</f>
        <v>1</v>
      </c>
      <c r="AC526" s="217">
        <f>IFERROR(IF(workdata!X526&gt;=0.75*MAX(workdata!$H526:$Y526),1,workdata!X526/MAX(workdata!$H526:$Y526)),0)*$H526</f>
        <v>1</v>
      </c>
      <c r="AD526" s="217">
        <f>IFERROR(IF(workdata!Y526&gt;=0.75*MAX(workdata!$H526:$Y526),1,workdata!Y526/MAX(workdata!$H526:$Y526)),0)*$H526</f>
        <v>1</v>
      </c>
    </row>
    <row r="527" spans="1:30" x14ac:dyDescent="0.25">
      <c r="A527" s="1">
        <f>workdata!A527</f>
        <v>45495.75</v>
      </c>
      <c r="B527">
        <f t="shared" si="49"/>
        <v>2024</v>
      </c>
      <c r="C527">
        <f t="shared" si="50"/>
        <v>7</v>
      </c>
      <c r="D527">
        <f t="shared" si="48"/>
        <v>22</v>
      </c>
      <c r="E527">
        <v>1000</v>
      </c>
      <c r="F527">
        <v>49890</v>
      </c>
      <c r="G527">
        <f>workdata!B527</f>
        <v>37568</v>
      </c>
      <c r="H527">
        <f t="shared" si="51"/>
        <v>1</v>
      </c>
      <c r="I527" s="217">
        <f>IFERROR(workdata!B527*1000*AUX!H527/(AUX!K527*50000),0)</f>
        <v>0.82415605612544862</v>
      </c>
      <c r="J527" s="218">
        <f t="shared" si="52"/>
        <v>1</v>
      </c>
      <c r="K527" s="222">
        <f>AVERAGE(workdata!C527:F527)</f>
        <v>911.67200000000003</v>
      </c>
      <c r="L527" s="3">
        <f t="shared" si="53"/>
        <v>751.36</v>
      </c>
      <c r="M527" s="217">
        <f>IFERROR(IF(workdata!H527&gt;=0.75*MAX(workdata!$H527:$Y527),1,workdata!H527/MAX(workdata!$H527:$Y527)),0)*$H527</f>
        <v>1</v>
      </c>
      <c r="N527" s="217">
        <f>IFERROR(IF(workdata!I527&gt;=0.75*MAX(workdata!$H527:$Y527),1,workdata!I527/MAX(workdata!$H527:$Y527)),0)*$H527</f>
        <v>1</v>
      </c>
      <c r="O527" s="217">
        <f>IFERROR(IF(workdata!J527&gt;=0.75*MAX(workdata!$H527:$Y527),1,workdata!J527/MAX(workdata!$H527:$Y527)),0)*$H527</f>
        <v>1</v>
      </c>
      <c r="P527" s="217">
        <f>IFERROR(IF(workdata!K527&gt;=0.75*MAX(workdata!$H527:$Y527),1,workdata!K527/MAX(workdata!$H527:$Y527)),0)*$H527</f>
        <v>1</v>
      </c>
      <c r="Q527" s="217">
        <f>IFERROR(IF(workdata!L527&gt;=0.75*MAX(workdata!$H527:$Y527),1,workdata!L527/MAX(workdata!$H527:$Y527)),0)*$H527</f>
        <v>1</v>
      </c>
      <c r="R527" s="217">
        <f>IFERROR(IF(workdata!M527&gt;=0.75*MAX(workdata!$H527:$Y527),1,workdata!M527/MAX(workdata!$H527:$Y527)),0)*$H527</f>
        <v>1</v>
      </c>
      <c r="S527" s="217">
        <f>IFERROR(IF(workdata!N527&gt;=0.75*MAX(workdata!$H527:$Y527),1,workdata!N527/MAX(workdata!$H527:$Y527)),0)*$H527</f>
        <v>1</v>
      </c>
      <c r="T527" s="217">
        <f>IFERROR(IF(workdata!O527&gt;=0.75*MAX(workdata!$H527:$Y527),1,workdata!O527/MAX(workdata!$H527:$Y527)),0)*$H527</f>
        <v>1</v>
      </c>
      <c r="U527" s="217">
        <f>IFERROR(IF(workdata!P527&gt;=0.75*MAX(workdata!$H527:$Y527),1,workdata!P527/MAX(workdata!$H527:$Y527)),0)*$H527</f>
        <v>1</v>
      </c>
      <c r="V527" s="217">
        <f>IFERROR(IF(workdata!Q527&gt;=0.75*MAX(workdata!$H527:$Y527),1,workdata!Q527/MAX(workdata!$H527:$Y527)),0)*$H527</f>
        <v>1</v>
      </c>
      <c r="W527" s="217">
        <f>IFERROR(IF(workdata!R527&gt;=0.75*MAX(workdata!$H527:$Y527),1,workdata!R527/MAX(workdata!$H527:$Y527)),0)*$H527</f>
        <v>1</v>
      </c>
      <c r="X527" s="217">
        <f>IFERROR(IF(workdata!S527&gt;=0.75*MAX(workdata!$H527:$Y527),1,workdata!S527/MAX(workdata!$H527:$Y527)),0)*$H527</f>
        <v>1</v>
      </c>
      <c r="Y527" s="217">
        <f>IFERROR(IF(workdata!T527&gt;=0.75*MAX(workdata!$H527:$Y527),1,workdata!T527/MAX(workdata!$H527:$Y527)),0)*$H527</f>
        <v>1</v>
      </c>
      <c r="Z527" s="217">
        <f>IFERROR(IF(workdata!U527&gt;=0.75*MAX(workdata!$H527:$Y527),1,workdata!U527/MAX(workdata!$H527:$Y527)),0)*$H527</f>
        <v>1</v>
      </c>
      <c r="AA527" s="217">
        <f>IFERROR(IF(workdata!V527&gt;=0.75*MAX(workdata!$H527:$Y527),1,workdata!V527/MAX(workdata!$H527:$Y527)),0)*$H527</f>
        <v>1</v>
      </c>
      <c r="AB527" s="217">
        <f>IFERROR(IF(workdata!W527&gt;=0.75*MAX(workdata!$H527:$Y527),1,workdata!W527/MAX(workdata!$H527:$Y527)),0)*$H527</f>
        <v>1</v>
      </c>
      <c r="AC527" s="217">
        <f>IFERROR(IF(workdata!X527&gt;=0.75*MAX(workdata!$H527:$Y527),1,workdata!X527/MAX(workdata!$H527:$Y527)),0)*$H527</f>
        <v>1</v>
      </c>
      <c r="AD527" s="217">
        <f>IFERROR(IF(workdata!Y527&gt;=0.75*MAX(workdata!$H527:$Y527),1,workdata!Y527/MAX(workdata!$H527:$Y527)),0)*$H527</f>
        <v>1</v>
      </c>
    </row>
    <row r="528" spans="1:30" x14ac:dyDescent="0.25">
      <c r="A528" s="1">
        <f>workdata!A528</f>
        <v>45495.791666666664</v>
      </c>
      <c r="B528">
        <f t="shared" si="49"/>
        <v>2024</v>
      </c>
      <c r="C528">
        <f t="shared" si="50"/>
        <v>7</v>
      </c>
      <c r="D528">
        <f t="shared" si="48"/>
        <v>22</v>
      </c>
      <c r="E528">
        <v>1000</v>
      </c>
      <c r="F528">
        <v>49890</v>
      </c>
      <c r="G528">
        <f>workdata!B528</f>
        <v>32692</v>
      </c>
      <c r="H528">
        <f t="shared" si="51"/>
        <v>1</v>
      </c>
      <c r="I528" s="217">
        <f>IFERROR(workdata!B528*1000*AUX!H528/(AUX!K528*50000),0)</f>
        <v>0.83018314525316461</v>
      </c>
      <c r="J528" s="218">
        <f t="shared" si="52"/>
        <v>1</v>
      </c>
      <c r="K528" s="222">
        <f>AVERAGE(workdata!C528:F528)</f>
        <v>787.58524999999997</v>
      </c>
      <c r="L528" s="3">
        <f t="shared" si="53"/>
        <v>653.83999999999992</v>
      </c>
      <c r="M528" s="217">
        <f>IFERROR(IF(workdata!H528&gt;=0.75*MAX(workdata!$H528:$Y528),1,workdata!H528/MAX(workdata!$H528:$Y528)),0)*$H528</f>
        <v>1</v>
      </c>
      <c r="N528" s="217">
        <f>IFERROR(IF(workdata!I528&gt;=0.75*MAX(workdata!$H528:$Y528),1,workdata!I528/MAX(workdata!$H528:$Y528)),0)*$H528</f>
        <v>1</v>
      </c>
      <c r="O528" s="217">
        <f>IFERROR(IF(workdata!J528&gt;=0.75*MAX(workdata!$H528:$Y528),1,workdata!J528/MAX(workdata!$H528:$Y528)),0)*$H528</f>
        <v>1</v>
      </c>
      <c r="P528" s="217">
        <f>IFERROR(IF(workdata!K528&gt;=0.75*MAX(workdata!$H528:$Y528),1,workdata!K528/MAX(workdata!$H528:$Y528)),0)*$H528</f>
        <v>1</v>
      </c>
      <c r="Q528" s="217">
        <f>IFERROR(IF(workdata!L528&gt;=0.75*MAX(workdata!$H528:$Y528),1,workdata!L528/MAX(workdata!$H528:$Y528)),0)*$H528</f>
        <v>1</v>
      </c>
      <c r="R528" s="217">
        <f>IFERROR(IF(workdata!M528&gt;=0.75*MAX(workdata!$H528:$Y528),1,workdata!M528/MAX(workdata!$H528:$Y528)),0)*$H528</f>
        <v>1</v>
      </c>
      <c r="S528" s="217">
        <f>IFERROR(IF(workdata!N528&gt;=0.75*MAX(workdata!$H528:$Y528),1,workdata!N528/MAX(workdata!$H528:$Y528)),0)*$H528</f>
        <v>1</v>
      </c>
      <c r="T528" s="217">
        <f>IFERROR(IF(workdata!O528&gt;=0.75*MAX(workdata!$H528:$Y528),1,workdata!O528/MAX(workdata!$H528:$Y528)),0)*$H528</f>
        <v>1</v>
      </c>
      <c r="U528" s="217">
        <f>IFERROR(IF(workdata!P528&gt;=0.75*MAX(workdata!$H528:$Y528),1,workdata!P528/MAX(workdata!$H528:$Y528)),0)*$H528</f>
        <v>1</v>
      </c>
      <c r="V528" s="217">
        <f>IFERROR(IF(workdata!Q528&gt;=0.75*MAX(workdata!$H528:$Y528),1,workdata!Q528/MAX(workdata!$H528:$Y528)),0)*$H528</f>
        <v>1</v>
      </c>
      <c r="W528" s="217">
        <f>IFERROR(IF(workdata!R528&gt;=0.75*MAX(workdata!$H528:$Y528),1,workdata!R528/MAX(workdata!$H528:$Y528)),0)*$H528</f>
        <v>1</v>
      </c>
      <c r="X528" s="217">
        <f>IFERROR(IF(workdata!S528&gt;=0.75*MAX(workdata!$H528:$Y528),1,workdata!S528/MAX(workdata!$H528:$Y528)),0)*$H528</f>
        <v>1</v>
      </c>
      <c r="Y528" s="217">
        <f>IFERROR(IF(workdata!T528&gt;=0.75*MAX(workdata!$H528:$Y528),1,workdata!T528/MAX(workdata!$H528:$Y528)),0)*$H528</f>
        <v>1</v>
      </c>
      <c r="Z528" s="217">
        <f>IFERROR(IF(workdata!U528&gt;=0.75*MAX(workdata!$H528:$Y528),1,workdata!U528/MAX(workdata!$H528:$Y528)),0)*$H528</f>
        <v>1</v>
      </c>
      <c r="AA528" s="217">
        <f>IFERROR(IF(workdata!V528&gt;=0.75*MAX(workdata!$H528:$Y528),1,workdata!V528/MAX(workdata!$H528:$Y528)),0)*$H528</f>
        <v>1</v>
      </c>
      <c r="AB528" s="217">
        <f>IFERROR(IF(workdata!W528&gt;=0.75*MAX(workdata!$H528:$Y528),1,workdata!W528/MAX(workdata!$H528:$Y528)),0)*$H528</f>
        <v>1</v>
      </c>
      <c r="AC528" s="217">
        <f>IFERROR(IF(workdata!X528&gt;=0.75*MAX(workdata!$H528:$Y528),1,workdata!X528/MAX(workdata!$H528:$Y528)),0)*$H528</f>
        <v>1</v>
      </c>
      <c r="AD528" s="217">
        <f>IFERROR(IF(workdata!Y528&gt;=0.75*MAX(workdata!$H528:$Y528),1,workdata!Y528/MAX(workdata!$H528:$Y528)),0)*$H528</f>
        <v>1</v>
      </c>
    </row>
    <row r="529" spans="1:30" x14ac:dyDescent="0.25">
      <c r="A529" s="1">
        <f>workdata!A529</f>
        <v>45495.833333333336</v>
      </c>
      <c r="B529">
        <f t="shared" si="49"/>
        <v>2024</v>
      </c>
      <c r="C529">
        <f t="shared" si="50"/>
        <v>7</v>
      </c>
      <c r="D529">
        <f t="shared" si="48"/>
        <v>22</v>
      </c>
      <c r="E529">
        <v>1000</v>
      </c>
      <c r="F529">
        <v>49890</v>
      </c>
      <c r="G529">
        <f>workdata!B529</f>
        <v>12768</v>
      </c>
      <c r="H529">
        <f t="shared" si="51"/>
        <v>1</v>
      </c>
      <c r="I529" s="217">
        <f>IFERROR(workdata!B529*1000*AUX!H529/(AUX!K529*50000),0)</f>
        <v>0.65208231722109156</v>
      </c>
      <c r="J529" s="218">
        <f t="shared" si="52"/>
        <v>1</v>
      </c>
      <c r="K529" s="222">
        <f>AVERAGE(workdata!C529:F529)</f>
        <v>391.60700000000003</v>
      </c>
      <c r="L529" s="3">
        <f t="shared" si="53"/>
        <v>255.36</v>
      </c>
      <c r="M529" s="217">
        <f>IFERROR(IF(workdata!H529&gt;=0.75*MAX(workdata!$H529:$Y529),1,workdata!H529/MAX(workdata!$H529:$Y529)),0)*$H529</f>
        <v>1</v>
      </c>
      <c r="N529" s="217">
        <f>IFERROR(IF(workdata!I529&gt;=0.75*MAX(workdata!$H529:$Y529),1,workdata!I529/MAX(workdata!$H529:$Y529)),0)*$H529</f>
        <v>1</v>
      </c>
      <c r="O529" s="217">
        <f>IFERROR(IF(workdata!J529&gt;=0.75*MAX(workdata!$H529:$Y529),1,workdata!J529/MAX(workdata!$H529:$Y529)),0)*$H529</f>
        <v>1</v>
      </c>
      <c r="P529" s="217">
        <f>IFERROR(IF(workdata!K529&gt;=0.75*MAX(workdata!$H529:$Y529),1,workdata!K529/MAX(workdata!$H529:$Y529)),0)*$H529</f>
        <v>1</v>
      </c>
      <c r="Q529" s="217">
        <f>IFERROR(IF(workdata!L529&gt;=0.75*MAX(workdata!$H529:$Y529),1,workdata!L529/MAX(workdata!$H529:$Y529)),0)*$H529</f>
        <v>1</v>
      </c>
      <c r="R529" s="217">
        <f>IFERROR(IF(workdata!M529&gt;=0.75*MAX(workdata!$H529:$Y529),1,workdata!M529/MAX(workdata!$H529:$Y529)),0)*$H529</f>
        <v>1</v>
      </c>
      <c r="S529" s="217">
        <f>IFERROR(IF(workdata!N529&gt;=0.75*MAX(workdata!$H529:$Y529),1,workdata!N529/MAX(workdata!$H529:$Y529)),0)*$H529</f>
        <v>1</v>
      </c>
      <c r="T529" s="217">
        <f>IFERROR(IF(workdata!O529&gt;=0.75*MAX(workdata!$H529:$Y529),1,workdata!O529/MAX(workdata!$H529:$Y529)),0)*$H529</f>
        <v>1</v>
      </c>
      <c r="U529" s="217">
        <f>IFERROR(IF(workdata!P529&gt;=0.75*MAX(workdata!$H529:$Y529),1,workdata!P529/MAX(workdata!$H529:$Y529)),0)*$H529</f>
        <v>1</v>
      </c>
      <c r="V529" s="217">
        <f>IFERROR(IF(workdata!Q529&gt;=0.75*MAX(workdata!$H529:$Y529),1,workdata!Q529/MAX(workdata!$H529:$Y529)),0)*$H529</f>
        <v>1</v>
      </c>
      <c r="W529" s="217">
        <f>IFERROR(IF(workdata!R529&gt;=0.75*MAX(workdata!$H529:$Y529),1,workdata!R529/MAX(workdata!$H529:$Y529)),0)*$H529</f>
        <v>1</v>
      </c>
      <c r="X529" s="217">
        <f>IFERROR(IF(workdata!S529&gt;=0.75*MAX(workdata!$H529:$Y529),1,workdata!S529/MAX(workdata!$H529:$Y529)),0)*$H529</f>
        <v>1</v>
      </c>
      <c r="Y529" s="217">
        <f>IFERROR(IF(workdata!T529&gt;=0.75*MAX(workdata!$H529:$Y529),1,workdata!T529/MAX(workdata!$H529:$Y529)),0)*$H529</f>
        <v>1</v>
      </c>
      <c r="Z529" s="217">
        <f>IFERROR(IF(workdata!U529&gt;=0.75*MAX(workdata!$H529:$Y529),1,workdata!U529/MAX(workdata!$H529:$Y529)),0)*$H529</f>
        <v>1</v>
      </c>
      <c r="AA529" s="217">
        <f>IFERROR(IF(workdata!V529&gt;=0.75*MAX(workdata!$H529:$Y529),1,workdata!V529/MAX(workdata!$H529:$Y529)),0)*$H529</f>
        <v>1</v>
      </c>
      <c r="AB529" s="217">
        <f>IFERROR(IF(workdata!W529&gt;=0.75*MAX(workdata!$H529:$Y529),1,workdata!W529/MAX(workdata!$H529:$Y529)),0)*$H529</f>
        <v>1</v>
      </c>
      <c r="AC529" s="217">
        <f>IFERROR(IF(workdata!X529&gt;=0.75*MAX(workdata!$H529:$Y529),1,workdata!X529/MAX(workdata!$H529:$Y529)),0)*$H529</f>
        <v>1</v>
      </c>
      <c r="AD529" s="217">
        <f>IFERROR(IF(workdata!Y529&gt;=0.75*MAX(workdata!$H529:$Y529),1,workdata!Y529/MAX(workdata!$H529:$Y529)),0)*$H529</f>
        <v>1</v>
      </c>
    </row>
    <row r="530" spans="1:30" x14ac:dyDescent="0.25">
      <c r="A530" s="1">
        <f>workdata!A530</f>
        <v>45495.875</v>
      </c>
      <c r="B530">
        <f t="shared" si="49"/>
        <v>2024</v>
      </c>
      <c r="C530">
        <f t="shared" si="50"/>
        <v>7</v>
      </c>
      <c r="D530">
        <f t="shared" si="48"/>
        <v>22</v>
      </c>
      <c r="E530">
        <v>1000</v>
      </c>
      <c r="F530">
        <v>49890</v>
      </c>
      <c r="G530">
        <f>workdata!B530</f>
        <v>1000</v>
      </c>
      <c r="H530">
        <f t="shared" si="51"/>
        <v>0</v>
      </c>
      <c r="I530" s="217">
        <f>IFERROR(workdata!B530*1000*AUX!H530/(AUX!K530*50000),0)</f>
        <v>0</v>
      </c>
      <c r="J530" s="218">
        <f t="shared" si="52"/>
        <v>0</v>
      </c>
      <c r="K530" s="222">
        <f>AVERAGE(workdata!C530:F530)</f>
        <v>32.41675</v>
      </c>
      <c r="L530" s="3">
        <f t="shared" si="53"/>
        <v>0</v>
      </c>
      <c r="M530" s="217">
        <f>IFERROR(IF(workdata!H530&gt;=0.75*MAX(workdata!$H530:$Y530),1,workdata!H530/MAX(workdata!$H530:$Y530)),0)*$H530</f>
        <v>0</v>
      </c>
      <c r="N530" s="217">
        <f>IFERROR(IF(workdata!I530&gt;=0.75*MAX(workdata!$H530:$Y530),1,workdata!I530/MAX(workdata!$H530:$Y530)),0)*$H530</f>
        <v>0</v>
      </c>
      <c r="O530" s="217">
        <f>IFERROR(IF(workdata!J530&gt;=0.75*MAX(workdata!$H530:$Y530),1,workdata!J530/MAX(workdata!$H530:$Y530)),0)*$H530</f>
        <v>0</v>
      </c>
      <c r="P530" s="217">
        <f>IFERROR(IF(workdata!K530&gt;=0.75*MAX(workdata!$H530:$Y530),1,workdata!K530/MAX(workdata!$H530:$Y530)),0)*$H530</f>
        <v>0</v>
      </c>
      <c r="Q530" s="217">
        <f>IFERROR(IF(workdata!L530&gt;=0.75*MAX(workdata!$H530:$Y530),1,workdata!L530/MAX(workdata!$H530:$Y530)),0)*$H530</f>
        <v>0</v>
      </c>
      <c r="R530" s="217">
        <f>IFERROR(IF(workdata!M530&gt;=0.75*MAX(workdata!$H530:$Y530),1,workdata!M530/MAX(workdata!$H530:$Y530)),0)*$H530</f>
        <v>0</v>
      </c>
      <c r="S530" s="217">
        <f>IFERROR(IF(workdata!N530&gt;=0.75*MAX(workdata!$H530:$Y530),1,workdata!N530/MAX(workdata!$H530:$Y530)),0)*$H530</f>
        <v>0</v>
      </c>
      <c r="T530" s="217">
        <f>IFERROR(IF(workdata!O530&gt;=0.75*MAX(workdata!$H530:$Y530),1,workdata!O530/MAX(workdata!$H530:$Y530)),0)*$H530</f>
        <v>0</v>
      </c>
      <c r="U530" s="217">
        <f>IFERROR(IF(workdata!P530&gt;=0.75*MAX(workdata!$H530:$Y530),1,workdata!P530/MAX(workdata!$H530:$Y530)),0)*$H530</f>
        <v>0</v>
      </c>
      <c r="V530" s="217">
        <f>IFERROR(IF(workdata!Q530&gt;=0.75*MAX(workdata!$H530:$Y530),1,workdata!Q530/MAX(workdata!$H530:$Y530)),0)*$H530</f>
        <v>0</v>
      </c>
      <c r="W530" s="217">
        <f>IFERROR(IF(workdata!R530&gt;=0.75*MAX(workdata!$H530:$Y530),1,workdata!R530/MAX(workdata!$H530:$Y530)),0)*$H530</f>
        <v>0</v>
      </c>
      <c r="X530" s="217">
        <f>IFERROR(IF(workdata!S530&gt;=0.75*MAX(workdata!$H530:$Y530),1,workdata!S530/MAX(workdata!$H530:$Y530)),0)*$H530</f>
        <v>0</v>
      </c>
      <c r="Y530" s="217">
        <f>IFERROR(IF(workdata!T530&gt;=0.75*MAX(workdata!$H530:$Y530),1,workdata!T530/MAX(workdata!$H530:$Y530)),0)*$H530</f>
        <v>0</v>
      </c>
      <c r="Z530" s="217">
        <f>IFERROR(IF(workdata!U530&gt;=0.75*MAX(workdata!$H530:$Y530),1,workdata!U530/MAX(workdata!$H530:$Y530)),0)*$H530</f>
        <v>0</v>
      </c>
      <c r="AA530" s="217">
        <f>IFERROR(IF(workdata!V530&gt;=0.75*MAX(workdata!$H530:$Y530),1,workdata!V530/MAX(workdata!$H530:$Y530)),0)*$H530</f>
        <v>0</v>
      </c>
      <c r="AB530" s="217">
        <f>IFERROR(IF(workdata!W530&gt;=0.75*MAX(workdata!$H530:$Y530),1,workdata!W530/MAX(workdata!$H530:$Y530)),0)*$H530</f>
        <v>0</v>
      </c>
      <c r="AC530" s="217">
        <f>IFERROR(IF(workdata!X530&gt;=0.75*MAX(workdata!$H530:$Y530),1,workdata!X530/MAX(workdata!$H530:$Y530)),0)*$H530</f>
        <v>0</v>
      </c>
      <c r="AD530" s="217">
        <f>IFERROR(IF(workdata!Y530&gt;=0.75*MAX(workdata!$H530:$Y530),1,workdata!Y530/MAX(workdata!$H530:$Y530)),0)*$H530</f>
        <v>0</v>
      </c>
    </row>
    <row r="531" spans="1:30" x14ac:dyDescent="0.25">
      <c r="A531" s="1">
        <f>workdata!A531</f>
        <v>45495.916666666664</v>
      </c>
      <c r="B531">
        <f t="shared" si="49"/>
        <v>2024</v>
      </c>
      <c r="C531">
        <f t="shared" si="50"/>
        <v>7</v>
      </c>
      <c r="D531">
        <f t="shared" si="48"/>
        <v>22</v>
      </c>
      <c r="E531">
        <v>1000</v>
      </c>
      <c r="F531">
        <v>49890</v>
      </c>
      <c r="G531">
        <f>workdata!B531</f>
        <v>0</v>
      </c>
      <c r="H531">
        <f t="shared" si="51"/>
        <v>0</v>
      </c>
      <c r="I531" s="217">
        <f>IFERROR(workdata!B531*1000*AUX!H531/(AUX!K531*50000),0)</f>
        <v>0</v>
      </c>
      <c r="J531" s="218">
        <f t="shared" si="52"/>
        <v>0</v>
      </c>
      <c r="K531" s="222">
        <f>AVERAGE(workdata!C531:F531)</f>
        <v>0</v>
      </c>
      <c r="L531" s="3">
        <f t="shared" si="53"/>
        <v>0</v>
      </c>
      <c r="M531" s="217">
        <f>IFERROR(IF(workdata!H531&gt;=0.75*MAX(workdata!$H531:$Y531),1,workdata!H531/MAX(workdata!$H531:$Y531)),0)*$H531</f>
        <v>0</v>
      </c>
      <c r="N531" s="217">
        <f>IFERROR(IF(workdata!I531&gt;=0.75*MAX(workdata!$H531:$Y531),1,workdata!I531/MAX(workdata!$H531:$Y531)),0)*$H531</f>
        <v>0</v>
      </c>
      <c r="O531" s="217">
        <f>IFERROR(IF(workdata!J531&gt;=0.75*MAX(workdata!$H531:$Y531),1,workdata!J531/MAX(workdata!$H531:$Y531)),0)*$H531</f>
        <v>0</v>
      </c>
      <c r="P531" s="217">
        <f>IFERROR(IF(workdata!K531&gt;=0.75*MAX(workdata!$H531:$Y531),1,workdata!K531/MAX(workdata!$H531:$Y531)),0)*$H531</f>
        <v>0</v>
      </c>
      <c r="Q531" s="217">
        <f>IFERROR(IF(workdata!L531&gt;=0.75*MAX(workdata!$H531:$Y531),1,workdata!L531/MAX(workdata!$H531:$Y531)),0)*$H531</f>
        <v>0</v>
      </c>
      <c r="R531" s="217">
        <f>IFERROR(IF(workdata!M531&gt;=0.75*MAX(workdata!$H531:$Y531),1,workdata!M531/MAX(workdata!$H531:$Y531)),0)*$H531</f>
        <v>0</v>
      </c>
      <c r="S531" s="217">
        <f>IFERROR(IF(workdata!N531&gt;=0.75*MAX(workdata!$H531:$Y531),1,workdata!N531/MAX(workdata!$H531:$Y531)),0)*$H531</f>
        <v>0</v>
      </c>
      <c r="T531" s="217">
        <f>IFERROR(IF(workdata!O531&gt;=0.75*MAX(workdata!$H531:$Y531),1,workdata!O531/MAX(workdata!$H531:$Y531)),0)*$H531</f>
        <v>0</v>
      </c>
      <c r="U531" s="217">
        <f>IFERROR(IF(workdata!P531&gt;=0.75*MAX(workdata!$H531:$Y531),1,workdata!P531/MAX(workdata!$H531:$Y531)),0)*$H531</f>
        <v>0</v>
      </c>
      <c r="V531" s="217">
        <f>IFERROR(IF(workdata!Q531&gt;=0.75*MAX(workdata!$H531:$Y531),1,workdata!Q531/MAX(workdata!$H531:$Y531)),0)*$H531</f>
        <v>0</v>
      </c>
      <c r="W531" s="217">
        <f>IFERROR(IF(workdata!R531&gt;=0.75*MAX(workdata!$H531:$Y531),1,workdata!R531/MAX(workdata!$H531:$Y531)),0)*$H531</f>
        <v>0</v>
      </c>
      <c r="X531" s="217">
        <f>IFERROR(IF(workdata!S531&gt;=0.75*MAX(workdata!$H531:$Y531),1,workdata!S531/MAX(workdata!$H531:$Y531)),0)*$H531</f>
        <v>0</v>
      </c>
      <c r="Y531" s="217">
        <f>IFERROR(IF(workdata!T531&gt;=0.75*MAX(workdata!$H531:$Y531),1,workdata!T531/MAX(workdata!$H531:$Y531)),0)*$H531</f>
        <v>0</v>
      </c>
      <c r="Z531" s="217">
        <f>IFERROR(IF(workdata!U531&gt;=0.75*MAX(workdata!$H531:$Y531),1,workdata!U531/MAX(workdata!$H531:$Y531)),0)*$H531</f>
        <v>0</v>
      </c>
      <c r="AA531" s="217">
        <f>IFERROR(IF(workdata!V531&gt;=0.75*MAX(workdata!$H531:$Y531),1,workdata!V531/MAX(workdata!$H531:$Y531)),0)*$H531</f>
        <v>0</v>
      </c>
      <c r="AB531" s="217">
        <f>IFERROR(IF(workdata!W531&gt;=0.75*MAX(workdata!$H531:$Y531),1,workdata!W531/MAX(workdata!$H531:$Y531)),0)*$H531</f>
        <v>0</v>
      </c>
      <c r="AC531" s="217">
        <f>IFERROR(IF(workdata!X531&gt;=0.75*MAX(workdata!$H531:$Y531),1,workdata!X531/MAX(workdata!$H531:$Y531)),0)*$H531</f>
        <v>0</v>
      </c>
      <c r="AD531" s="217">
        <f>IFERROR(IF(workdata!Y531&gt;=0.75*MAX(workdata!$H531:$Y531),1,workdata!Y531/MAX(workdata!$H531:$Y531)),0)*$H531</f>
        <v>0</v>
      </c>
    </row>
    <row r="532" spans="1:30" x14ac:dyDescent="0.25">
      <c r="A532" s="1">
        <f>workdata!A532</f>
        <v>45495.958333333336</v>
      </c>
      <c r="B532">
        <f t="shared" si="49"/>
        <v>2024</v>
      </c>
      <c r="C532">
        <f t="shared" si="50"/>
        <v>7</v>
      </c>
      <c r="D532">
        <f t="shared" si="48"/>
        <v>22</v>
      </c>
      <c r="E532">
        <v>1000</v>
      </c>
      <c r="F532">
        <v>49890</v>
      </c>
      <c r="G532">
        <f>workdata!B532</f>
        <v>0</v>
      </c>
      <c r="H532">
        <f t="shared" si="51"/>
        <v>0</v>
      </c>
      <c r="I532" s="217">
        <f>IFERROR(workdata!B532*1000*AUX!H532/(AUX!K532*50000),0)</f>
        <v>0</v>
      </c>
      <c r="J532" s="218">
        <f t="shared" si="52"/>
        <v>0</v>
      </c>
      <c r="K532" s="222">
        <f>AVERAGE(workdata!C532:F532)</f>
        <v>0</v>
      </c>
      <c r="L532" s="3">
        <f t="shared" si="53"/>
        <v>0</v>
      </c>
      <c r="M532" s="217">
        <f>IFERROR(IF(workdata!H532&gt;=0.75*MAX(workdata!$H532:$Y532),1,workdata!H532/MAX(workdata!$H532:$Y532)),0)*$H532</f>
        <v>0</v>
      </c>
      <c r="N532" s="217">
        <f>IFERROR(IF(workdata!I532&gt;=0.75*MAX(workdata!$H532:$Y532),1,workdata!I532/MAX(workdata!$H532:$Y532)),0)*$H532</f>
        <v>0</v>
      </c>
      <c r="O532" s="217">
        <f>IFERROR(IF(workdata!J532&gt;=0.75*MAX(workdata!$H532:$Y532),1,workdata!J532/MAX(workdata!$H532:$Y532)),0)*$H532</f>
        <v>0</v>
      </c>
      <c r="P532" s="217">
        <f>IFERROR(IF(workdata!K532&gt;=0.75*MAX(workdata!$H532:$Y532),1,workdata!K532/MAX(workdata!$H532:$Y532)),0)*$H532</f>
        <v>0</v>
      </c>
      <c r="Q532" s="217">
        <f>IFERROR(IF(workdata!L532&gt;=0.75*MAX(workdata!$H532:$Y532),1,workdata!L532/MAX(workdata!$H532:$Y532)),0)*$H532</f>
        <v>0</v>
      </c>
      <c r="R532" s="217">
        <f>IFERROR(IF(workdata!M532&gt;=0.75*MAX(workdata!$H532:$Y532),1,workdata!M532/MAX(workdata!$H532:$Y532)),0)*$H532</f>
        <v>0</v>
      </c>
      <c r="S532" s="217">
        <f>IFERROR(IF(workdata!N532&gt;=0.75*MAX(workdata!$H532:$Y532),1,workdata!N532/MAX(workdata!$H532:$Y532)),0)*$H532</f>
        <v>0</v>
      </c>
      <c r="T532" s="217">
        <f>IFERROR(IF(workdata!O532&gt;=0.75*MAX(workdata!$H532:$Y532),1,workdata!O532/MAX(workdata!$H532:$Y532)),0)*$H532</f>
        <v>0</v>
      </c>
      <c r="U532" s="217">
        <f>IFERROR(IF(workdata!P532&gt;=0.75*MAX(workdata!$H532:$Y532),1,workdata!P532/MAX(workdata!$H532:$Y532)),0)*$H532</f>
        <v>0</v>
      </c>
      <c r="V532" s="217">
        <f>IFERROR(IF(workdata!Q532&gt;=0.75*MAX(workdata!$H532:$Y532),1,workdata!Q532/MAX(workdata!$H532:$Y532)),0)*$H532</f>
        <v>0</v>
      </c>
      <c r="W532" s="217">
        <f>IFERROR(IF(workdata!R532&gt;=0.75*MAX(workdata!$H532:$Y532),1,workdata!R532/MAX(workdata!$H532:$Y532)),0)*$H532</f>
        <v>0</v>
      </c>
      <c r="X532" s="217">
        <f>IFERROR(IF(workdata!S532&gt;=0.75*MAX(workdata!$H532:$Y532),1,workdata!S532/MAX(workdata!$H532:$Y532)),0)*$H532</f>
        <v>0</v>
      </c>
      <c r="Y532" s="217">
        <f>IFERROR(IF(workdata!T532&gt;=0.75*MAX(workdata!$H532:$Y532),1,workdata!T532/MAX(workdata!$H532:$Y532)),0)*$H532</f>
        <v>0</v>
      </c>
      <c r="Z532" s="217">
        <f>IFERROR(IF(workdata!U532&gt;=0.75*MAX(workdata!$H532:$Y532),1,workdata!U532/MAX(workdata!$H532:$Y532)),0)*$H532</f>
        <v>0</v>
      </c>
      <c r="AA532" s="217">
        <f>IFERROR(IF(workdata!V532&gt;=0.75*MAX(workdata!$H532:$Y532),1,workdata!V532/MAX(workdata!$H532:$Y532)),0)*$H532</f>
        <v>0</v>
      </c>
      <c r="AB532" s="217">
        <f>IFERROR(IF(workdata!W532&gt;=0.75*MAX(workdata!$H532:$Y532),1,workdata!W532/MAX(workdata!$H532:$Y532)),0)*$H532</f>
        <v>0</v>
      </c>
      <c r="AC532" s="217">
        <f>IFERROR(IF(workdata!X532&gt;=0.75*MAX(workdata!$H532:$Y532),1,workdata!X532/MAX(workdata!$H532:$Y532)),0)*$H532</f>
        <v>0</v>
      </c>
      <c r="AD532" s="217">
        <f>IFERROR(IF(workdata!Y532&gt;=0.75*MAX(workdata!$H532:$Y532),1,workdata!Y532/MAX(workdata!$H532:$Y532)),0)*$H532</f>
        <v>0</v>
      </c>
    </row>
    <row r="533" spans="1:30" x14ac:dyDescent="0.25">
      <c r="A533" s="1">
        <f>workdata!A533</f>
        <v>45496</v>
      </c>
      <c r="B533">
        <f t="shared" si="49"/>
        <v>2024</v>
      </c>
      <c r="C533">
        <f t="shared" si="50"/>
        <v>7</v>
      </c>
      <c r="D533">
        <f t="shared" si="48"/>
        <v>23</v>
      </c>
      <c r="E533">
        <v>1000</v>
      </c>
      <c r="F533">
        <v>49890</v>
      </c>
      <c r="G533">
        <f>workdata!B533</f>
        <v>0</v>
      </c>
      <c r="H533">
        <f t="shared" si="51"/>
        <v>0</v>
      </c>
      <c r="I533" s="217">
        <f>IFERROR(workdata!B533*1000*AUX!H533/(AUX!K533*50000),0)</f>
        <v>0</v>
      </c>
      <c r="J533" s="218">
        <f t="shared" si="52"/>
        <v>0</v>
      </c>
      <c r="K533" s="222">
        <f>AVERAGE(workdata!C533:F533)</f>
        <v>0</v>
      </c>
      <c r="L533" s="3">
        <f t="shared" si="53"/>
        <v>0</v>
      </c>
      <c r="M533" s="217">
        <f>IFERROR(IF(workdata!H533&gt;=0.75*MAX(workdata!$H533:$Y533),1,workdata!H533/MAX(workdata!$H533:$Y533)),0)*$H533</f>
        <v>0</v>
      </c>
      <c r="N533" s="217">
        <f>IFERROR(IF(workdata!I533&gt;=0.75*MAX(workdata!$H533:$Y533),1,workdata!I533/MAX(workdata!$H533:$Y533)),0)*$H533</f>
        <v>0</v>
      </c>
      <c r="O533" s="217">
        <f>IFERROR(IF(workdata!J533&gt;=0.75*MAX(workdata!$H533:$Y533),1,workdata!J533/MAX(workdata!$H533:$Y533)),0)*$H533</f>
        <v>0</v>
      </c>
      <c r="P533" s="217">
        <f>IFERROR(IF(workdata!K533&gt;=0.75*MAX(workdata!$H533:$Y533),1,workdata!K533/MAX(workdata!$H533:$Y533)),0)*$H533</f>
        <v>0</v>
      </c>
      <c r="Q533" s="217">
        <f>IFERROR(IF(workdata!L533&gt;=0.75*MAX(workdata!$H533:$Y533),1,workdata!L533/MAX(workdata!$H533:$Y533)),0)*$H533</f>
        <v>0</v>
      </c>
      <c r="R533" s="217">
        <f>IFERROR(IF(workdata!M533&gt;=0.75*MAX(workdata!$H533:$Y533),1,workdata!M533/MAX(workdata!$H533:$Y533)),0)*$H533</f>
        <v>0</v>
      </c>
      <c r="S533" s="217">
        <f>IFERROR(IF(workdata!N533&gt;=0.75*MAX(workdata!$H533:$Y533),1,workdata!N533/MAX(workdata!$H533:$Y533)),0)*$H533</f>
        <v>0</v>
      </c>
      <c r="T533" s="217">
        <f>IFERROR(IF(workdata!O533&gt;=0.75*MAX(workdata!$H533:$Y533),1,workdata!O533/MAX(workdata!$H533:$Y533)),0)*$H533</f>
        <v>0</v>
      </c>
      <c r="U533" s="217">
        <f>IFERROR(IF(workdata!P533&gt;=0.75*MAX(workdata!$H533:$Y533),1,workdata!P533/MAX(workdata!$H533:$Y533)),0)*$H533</f>
        <v>0</v>
      </c>
      <c r="V533" s="217">
        <f>IFERROR(IF(workdata!Q533&gt;=0.75*MAX(workdata!$H533:$Y533),1,workdata!Q533/MAX(workdata!$H533:$Y533)),0)*$H533</f>
        <v>0</v>
      </c>
      <c r="W533" s="217">
        <f>IFERROR(IF(workdata!R533&gt;=0.75*MAX(workdata!$H533:$Y533),1,workdata!R533/MAX(workdata!$H533:$Y533)),0)*$H533</f>
        <v>0</v>
      </c>
      <c r="X533" s="217">
        <f>IFERROR(IF(workdata!S533&gt;=0.75*MAX(workdata!$H533:$Y533),1,workdata!S533/MAX(workdata!$H533:$Y533)),0)*$H533</f>
        <v>0</v>
      </c>
      <c r="Y533" s="217">
        <f>IFERROR(IF(workdata!T533&gt;=0.75*MAX(workdata!$H533:$Y533),1,workdata!T533/MAX(workdata!$H533:$Y533)),0)*$H533</f>
        <v>0</v>
      </c>
      <c r="Z533" s="217">
        <f>IFERROR(IF(workdata!U533&gt;=0.75*MAX(workdata!$H533:$Y533),1,workdata!U533/MAX(workdata!$H533:$Y533)),0)*$H533</f>
        <v>0</v>
      </c>
      <c r="AA533" s="217">
        <f>IFERROR(IF(workdata!V533&gt;=0.75*MAX(workdata!$H533:$Y533),1,workdata!V533/MAX(workdata!$H533:$Y533)),0)*$H533</f>
        <v>0</v>
      </c>
      <c r="AB533" s="217">
        <f>IFERROR(IF(workdata!W533&gt;=0.75*MAX(workdata!$H533:$Y533),1,workdata!W533/MAX(workdata!$H533:$Y533)),0)*$H533</f>
        <v>0</v>
      </c>
      <c r="AC533" s="217">
        <f>IFERROR(IF(workdata!X533&gt;=0.75*MAX(workdata!$H533:$Y533),1,workdata!X533/MAX(workdata!$H533:$Y533)),0)*$H533</f>
        <v>0</v>
      </c>
      <c r="AD533" s="217">
        <f>IFERROR(IF(workdata!Y533&gt;=0.75*MAX(workdata!$H533:$Y533),1,workdata!Y533/MAX(workdata!$H533:$Y533)),0)*$H533</f>
        <v>0</v>
      </c>
    </row>
    <row r="534" spans="1:30" x14ac:dyDescent="0.25">
      <c r="A534" s="1">
        <f>workdata!A534</f>
        <v>45496.041666666664</v>
      </c>
      <c r="B534">
        <f t="shared" si="49"/>
        <v>2024</v>
      </c>
      <c r="C534">
        <f t="shared" si="50"/>
        <v>7</v>
      </c>
      <c r="D534">
        <f t="shared" si="48"/>
        <v>23</v>
      </c>
      <c r="E534">
        <v>1000</v>
      </c>
      <c r="F534">
        <v>49890</v>
      </c>
      <c r="G534">
        <f>workdata!B534</f>
        <v>0</v>
      </c>
      <c r="H534">
        <f t="shared" si="51"/>
        <v>0</v>
      </c>
      <c r="I534" s="217">
        <f>IFERROR(workdata!B534*1000*AUX!H534/(AUX!K534*50000),0)</f>
        <v>0</v>
      </c>
      <c r="J534" s="218">
        <f t="shared" si="52"/>
        <v>0</v>
      </c>
      <c r="K534" s="222">
        <f>AVERAGE(workdata!C534:F534)</f>
        <v>0</v>
      </c>
      <c r="L534" s="3">
        <f t="shared" si="53"/>
        <v>0</v>
      </c>
      <c r="M534" s="217">
        <f>IFERROR(IF(workdata!H534&gt;=0.75*MAX(workdata!$H534:$Y534),1,workdata!H534/MAX(workdata!$H534:$Y534)),0)*$H534</f>
        <v>0</v>
      </c>
      <c r="N534" s="217">
        <f>IFERROR(IF(workdata!I534&gt;=0.75*MAX(workdata!$H534:$Y534),1,workdata!I534/MAX(workdata!$H534:$Y534)),0)*$H534</f>
        <v>0</v>
      </c>
      <c r="O534" s="217">
        <f>IFERROR(IF(workdata!J534&gt;=0.75*MAX(workdata!$H534:$Y534),1,workdata!J534/MAX(workdata!$H534:$Y534)),0)*$H534</f>
        <v>0</v>
      </c>
      <c r="P534" s="217">
        <f>IFERROR(IF(workdata!K534&gt;=0.75*MAX(workdata!$H534:$Y534),1,workdata!K534/MAX(workdata!$H534:$Y534)),0)*$H534</f>
        <v>0</v>
      </c>
      <c r="Q534" s="217">
        <f>IFERROR(IF(workdata!L534&gt;=0.75*MAX(workdata!$H534:$Y534),1,workdata!L534/MAX(workdata!$H534:$Y534)),0)*$H534</f>
        <v>0</v>
      </c>
      <c r="R534" s="217">
        <f>IFERROR(IF(workdata!M534&gt;=0.75*MAX(workdata!$H534:$Y534),1,workdata!M534/MAX(workdata!$H534:$Y534)),0)*$H534</f>
        <v>0</v>
      </c>
      <c r="S534" s="217">
        <f>IFERROR(IF(workdata!N534&gt;=0.75*MAX(workdata!$H534:$Y534),1,workdata!N534/MAX(workdata!$H534:$Y534)),0)*$H534</f>
        <v>0</v>
      </c>
      <c r="T534" s="217">
        <f>IFERROR(IF(workdata!O534&gt;=0.75*MAX(workdata!$H534:$Y534),1,workdata!O534/MAX(workdata!$H534:$Y534)),0)*$H534</f>
        <v>0</v>
      </c>
      <c r="U534" s="217">
        <f>IFERROR(IF(workdata!P534&gt;=0.75*MAX(workdata!$H534:$Y534),1,workdata!P534/MAX(workdata!$H534:$Y534)),0)*$H534</f>
        <v>0</v>
      </c>
      <c r="V534" s="217">
        <f>IFERROR(IF(workdata!Q534&gt;=0.75*MAX(workdata!$H534:$Y534),1,workdata!Q534/MAX(workdata!$H534:$Y534)),0)*$H534</f>
        <v>0</v>
      </c>
      <c r="W534" s="217">
        <f>IFERROR(IF(workdata!R534&gt;=0.75*MAX(workdata!$H534:$Y534),1,workdata!R534/MAX(workdata!$H534:$Y534)),0)*$H534</f>
        <v>0</v>
      </c>
      <c r="X534" s="217">
        <f>IFERROR(IF(workdata!S534&gt;=0.75*MAX(workdata!$H534:$Y534),1,workdata!S534/MAX(workdata!$H534:$Y534)),0)*$H534</f>
        <v>0</v>
      </c>
      <c r="Y534" s="217">
        <f>IFERROR(IF(workdata!T534&gt;=0.75*MAX(workdata!$H534:$Y534),1,workdata!T534/MAX(workdata!$H534:$Y534)),0)*$H534</f>
        <v>0</v>
      </c>
      <c r="Z534" s="217">
        <f>IFERROR(IF(workdata!U534&gt;=0.75*MAX(workdata!$H534:$Y534),1,workdata!U534/MAX(workdata!$H534:$Y534)),0)*$H534</f>
        <v>0</v>
      </c>
      <c r="AA534" s="217">
        <f>IFERROR(IF(workdata!V534&gt;=0.75*MAX(workdata!$H534:$Y534),1,workdata!V534/MAX(workdata!$H534:$Y534)),0)*$H534</f>
        <v>0</v>
      </c>
      <c r="AB534" s="217">
        <f>IFERROR(IF(workdata!W534&gt;=0.75*MAX(workdata!$H534:$Y534),1,workdata!W534/MAX(workdata!$H534:$Y534)),0)*$H534</f>
        <v>0</v>
      </c>
      <c r="AC534" s="217">
        <f>IFERROR(IF(workdata!X534&gt;=0.75*MAX(workdata!$H534:$Y534),1,workdata!X534/MAX(workdata!$H534:$Y534)),0)*$H534</f>
        <v>0</v>
      </c>
      <c r="AD534" s="217">
        <f>IFERROR(IF(workdata!Y534&gt;=0.75*MAX(workdata!$H534:$Y534),1,workdata!Y534/MAX(workdata!$H534:$Y534)),0)*$H534</f>
        <v>0</v>
      </c>
    </row>
    <row r="535" spans="1:30" x14ac:dyDescent="0.25">
      <c r="A535" s="1">
        <f>workdata!A535</f>
        <v>45496.083333333336</v>
      </c>
      <c r="B535">
        <f t="shared" si="49"/>
        <v>2024</v>
      </c>
      <c r="C535">
        <f t="shared" si="50"/>
        <v>7</v>
      </c>
      <c r="D535">
        <f t="shared" si="48"/>
        <v>23</v>
      </c>
      <c r="E535">
        <v>1000</v>
      </c>
      <c r="F535">
        <v>49890</v>
      </c>
      <c r="G535">
        <f>workdata!B535</f>
        <v>0</v>
      </c>
      <c r="H535">
        <f t="shared" si="51"/>
        <v>0</v>
      </c>
      <c r="I535" s="217">
        <f>IFERROR(workdata!B535*1000*AUX!H535/(AUX!K535*50000),0)</f>
        <v>0</v>
      </c>
      <c r="J535" s="218">
        <f t="shared" si="52"/>
        <v>0</v>
      </c>
      <c r="K535" s="222">
        <f>AVERAGE(workdata!C535:F535)</f>
        <v>0</v>
      </c>
      <c r="L535" s="3">
        <f t="shared" si="53"/>
        <v>0</v>
      </c>
      <c r="M535" s="217">
        <f>IFERROR(IF(workdata!H535&gt;=0.75*MAX(workdata!$H535:$Y535),1,workdata!H535/MAX(workdata!$H535:$Y535)),0)*$H535</f>
        <v>0</v>
      </c>
      <c r="N535" s="217">
        <f>IFERROR(IF(workdata!I535&gt;=0.75*MAX(workdata!$H535:$Y535),1,workdata!I535/MAX(workdata!$H535:$Y535)),0)*$H535</f>
        <v>0</v>
      </c>
      <c r="O535" s="217">
        <f>IFERROR(IF(workdata!J535&gt;=0.75*MAX(workdata!$H535:$Y535),1,workdata!J535/MAX(workdata!$H535:$Y535)),0)*$H535</f>
        <v>0</v>
      </c>
      <c r="P535" s="217">
        <f>IFERROR(IF(workdata!K535&gt;=0.75*MAX(workdata!$H535:$Y535),1,workdata!K535/MAX(workdata!$H535:$Y535)),0)*$H535</f>
        <v>0</v>
      </c>
      <c r="Q535" s="217">
        <f>IFERROR(IF(workdata!L535&gt;=0.75*MAX(workdata!$H535:$Y535),1,workdata!L535/MAX(workdata!$H535:$Y535)),0)*$H535</f>
        <v>0</v>
      </c>
      <c r="R535" s="217">
        <f>IFERROR(IF(workdata!M535&gt;=0.75*MAX(workdata!$H535:$Y535),1,workdata!M535/MAX(workdata!$H535:$Y535)),0)*$H535</f>
        <v>0</v>
      </c>
      <c r="S535" s="217">
        <f>IFERROR(IF(workdata!N535&gt;=0.75*MAX(workdata!$H535:$Y535),1,workdata!N535/MAX(workdata!$H535:$Y535)),0)*$H535</f>
        <v>0</v>
      </c>
      <c r="T535" s="217">
        <f>IFERROR(IF(workdata!O535&gt;=0.75*MAX(workdata!$H535:$Y535),1,workdata!O535/MAX(workdata!$H535:$Y535)),0)*$H535</f>
        <v>0</v>
      </c>
      <c r="U535" s="217">
        <f>IFERROR(IF(workdata!P535&gt;=0.75*MAX(workdata!$H535:$Y535),1,workdata!P535/MAX(workdata!$H535:$Y535)),0)*$H535</f>
        <v>0</v>
      </c>
      <c r="V535" s="217">
        <f>IFERROR(IF(workdata!Q535&gt;=0.75*MAX(workdata!$H535:$Y535),1,workdata!Q535/MAX(workdata!$H535:$Y535)),0)*$H535</f>
        <v>0</v>
      </c>
      <c r="W535" s="217">
        <f>IFERROR(IF(workdata!R535&gt;=0.75*MAX(workdata!$H535:$Y535),1,workdata!R535/MAX(workdata!$H535:$Y535)),0)*$H535</f>
        <v>0</v>
      </c>
      <c r="X535" s="217">
        <f>IFERROR(IF(workdata!S535&gt;=0.75*MAX(workdata!$H535:$Y535),1,workdata!S535/MAX(workdata!$H535:$Y535)),0)*$H535</f>
        <v>0</v>
      </c>
      <c r="Y535" s="217">
        <f>IFERROR(IF(workdata!T535&gt;=0.75*MAX(workdata!$H535:$Y535),1,workdata!T535/MAX(workdata!$H535:$Y535)),0)*$H535</f>
        <v>0</v>
      </c>
      <c r="Z535" s="217">
        <f>IFERROR(IF(workdata!U535&gt;=0.75*MAX(workdata!$H535:$Y535),1,workdata!U535/MAX(workdata!$H535:$Y535)),0)*$H535</f>
        <v>0</v>
      </c>
      <c r="AA535" s="217">
        <f>IFERROR(IF(workdata!V535&gt;=0.75*MAX(workdata!$H535:$Y535),1,workdata!V535/MAX(workdata!$H535:$Y535)),0)*$H535</f>
        <v>0</v>
      </c>
      <c r="AB535" s="217">
        <f>IFERROR(IF(workdata!W535&gt;=0.75*MAX(workdata!$H535:$Y535),1,workdata!W535/MAX(workdata!$H535:$Y535)),0)*$H535</f>
        <v>0</v>
      </c>
      <c r="AC535" s="217">
        <f>IFERROR(IF(workdata!X535&gt;=0.75*MAX(workdata!$H535:$Y535),1,workdata!X535/MAX(workdata!$H535:$Y535)),0)*$H535</f>
        <v>0</v>
      </c>
      <c r="AD535" s="217">
        <f>IFERROR(IF(workdata!Y535&gt;=0.75*MAX(workdata!$H535:$Y535),1,workdata!Y535/MAX(workdata!$H535:$Y535)),0)*$H535</f>
        <v>0</v>
      </c>
    </row>
    <row r="536" spans="1:30" x14ac:dyDescent="0.25">
      <c r="A536" s="1">
        <f>workdata!A536</f>
        <v>45496.125</v>
      </c>
      <c r="B536">
        <f t="shared" si="49"/>
        <v>2024</v>
      </c>
      <c r="C536">
        <f t="shared" si="50"/>
        <v>7</v>
      </c>
      <c r="D536">
        <f t="shared" si="48"/>
        <v>23</v>
      </c>
      <c r="E536">
        <v>1000</v>
      </c>
      <c r="F536">
        <v>49890</v>
      </c>
      <c r="G536">
        <f>workdata!B536</f>
        <v>0</v>
      </c>
      <c r="H536">
        <f t="shared" si="51"/>
        <v>0</v>
      </c>
      <c r="I536" s="217">
        <f>IFERROR(workdata!B536*1000*AUX!H536/(AUX!K536*50000),0)</f>
        <v>0</v>
      </c>
      <c r="J536" s="218">
        <f t="shared" si="52"/>
        <v>0</v>
      </c>
      <c r="K536" s="222">
        <f>AVERAGE(workdata!C536:F536)</f>
        <v>0</v>
      </c>
      <c r="L536" s="3">
        <f t="shared" si="53"/>
        <v>0</v>
      </c>
      <c r="M536" s="217">
        <f>IFERROR(IF(workdata!H536&gt;=0.75*MAX(workdata!$H536:$Y536),1,workdata!H536/MAX(workdata!$H536:$Y536)),0)*$H536</f>
        <v>0</v>
      </c>
      <c r="N536" s="217">
        <f>IFERROR(IF(workdata!I536&gt;=0.75*MAX(workdata!$H536:$Y536),1,workdata!I536/MAX(workdata!$H536:$Y536)),0)*$H536</f>
        <v>0</v>
      </c>
      <c r="O536" s="217">
        <f>IFERROR(IF(workdata!J536&gt;=0.75*MAX(workdata!$H536:$Y536),1,workdata!J536/MAX(workdata!$H536:$Y536)),0)*$H536</f>
        <v>0</v>
      </c>
      <c r="P536" s="217">
        <f>IFERROR(IF(workdata!K536&gt;=0.75*MAX(workdata!$H536:$Y536),1,workdata!K536/MAX(workdata!$H536:$Y536)),0)*$H536</f>
        <v>0</v>
      </c>
      <c r="Q536" s="217">
        <f>IFERROR(IF(workdata!L536&gt;=0.75*MAX(workdata!$H536:$Y536),1,workdata!L536/MAX(workdata!$H536:$Y536)),0)*$H536</f>
        <v>0</v>
      </c>
      <c r="R536" s="217">
        <f>IFERROR(IF(workdata!M536&gt;=0.75*MAX(workdata!$H536:$Y536),1,workdata!M536/MAX(workdata!$H536:$Y536)),0)*$H536</f>
        <v>0</v>
      </c>
      <c r="S536" s="217">
        <f>IFERROR(IF(workdata!N536&gt;=0.75*MAX(workdata!$H536:$Y536),1,workdata!N536/MAX(workdata!$H536:$Y536)),0)*$H536</f>
        <v>0</v>
      </c>
      <c r="T536" s="217">
        <f>IFERROR(IF(workdata!O536&gt;=0.75*MAX(workdata!$H536:$Y536),1,workdata!O536/MAX(workdata!$H536:$Y536)),0)*$H536</f>
        <v>0</v>
      </c>
      <c r="U536" s="217">
        <f>IFERROR(IF(workdata!P536&gt;=0.75*MAX(workdata!$H536:$Y536),1,workdata!P536/MAX(workdata!$H536:$Y536)),0)*$H536</f>
        <v>0</v>
      </c>
      <c r="V536" s="217">
        <f>IFERROR(IF(workdata!Q536&gt;=0.75*MAX(workdata!$H536:$Y536),1,workdata!Q536/MAX(workdata!$H536:$Y536)),0)*$H536</f>
        <v>0</v>
      </c>
      <c r="W536" s="217">
        <f>IFERROR(IF(workdata!R536&gt;=0.75*MAX(workdata!$H536:$Y536),1,workdata!R536/MAX(workdata!$H536:$Y536)),0)*$H536</f>
        <v>0</v>
      </c>
      <c r="X536" s="217">
        <f>IFERROR(IF(workdata!S536&gt;=0.75*MAX(workdata!$H536:$Y536),1,workdata!S536/MAX(workdata!$H536:$Y536)),0)*$H536</f>
        <v>0</v>
      </c>
      <c r="Y536" s="217">
        <f>IFERROR(IF(workdata!T536&gt;=0.75*MAX(workdata!$H536:$Y536),1,workdata!T536/MAX(workdata!$H536:$Y536)),0)*$H536</f>
        <v>0</v>
      </c>
      <c r="Z536" s="217">
        <f>IFERROR(IF(workdata!U536&gt;=0.75*MAX(workdata!$H536:$Y536),1,workdata!U536/MAX(workdata!$H536:$Y536)),0)*$H536</f>
        <v>0</v>
      </c>
      <c r="AA536" s="217">
        <f>IFERROR(IF(workdata!V536&gt;=0.75*MAX(workdata!$H536:$Y536),1,workdata!V536/MAX(workdata!$H536:$Y536)),0)*$H536</f>
        <v>0</v>
      </c>
      <c r="AB536" s="217">
        <f>IFERROR(IF(workdata!W536&gt;=0.75*MAX(workdata!$H536:$Y536),1,workdata!W536/MAX(workdata!$H536:$Y536)),0)*$H536</f>
        <v>0</v>
      </c>
      <c r="AC536" s="217">
        <f>IFERROR(IF(workdata!X536&gt;=0.75*MAX(workdata!$H536:$Y536),1,workdata!X536/MAX(workdata!$H536:$Y536)),0)*$H536</f>
        <v>0</v>
      </c>
      <c r="AD536" s="217">
        <f>IFERROR(IF(workdata!Y536&gt;=0.75*MAX(workdata!$H536:$Y536),1,workdata!Y536/MAX(workdata!$H536:$Y536)),0)*$H536</f>
        <v>0</v>
      </c>
    </row>
    <row r="537" spans="1:30" x14ac:dyDescent="0.25">
      <c r="A537" s="1">
        <f>workdata!A537</f>
        <v>45496.166666666664</v>
      </c>
      <c r="B537">
        <f t="shared" si="49"/>
        <v>2024</v>
      </c>
      <c r="C537">
        <f t="shared" si="50"/>
        <v>7</v>
      </c>
      <c r="D537">
        <f t="shared" si="48"/>
        <v>23</v>
      </c>
      <c r="E537">
        <v>1000</v>
      </c>
      <c r="F537">
        <v>49890</v>
      </c>
      <c r="G537">
        <f>workdata!B537</f>
        <v>0</v>
      </c>
      <c r="H537">
        <f t="shared" si="51"/>
        <v>0</v>
      </c>
      <c r="I537" s="217">
        <f>IFERROR(workdata!B537*1000*AUX!H537/(AUX!K537*50000),0)</f>
        <v>0</v>
      </c>
      <c r="J537" s="218">
        <f t="shared" si="52"/>
        <v>0</v>
      </c>
      <c r="K537" s="222">
        <f>AVERAGE(workdata!C537:F537)</f>
        <v>0</v>
      </c>
      <c r="L537" s="3">
        <f t="shared" si="53"/>
        <v>0</v>
      </c>
      <c r="M537" s="217">
        <f>IFERROR(IF(workdata!H537&gt;=0.75*MAX(workdata!$H537:$Y537),1,workdata!H537/MAX(workdata!$H537:$Y537)),0)*$H537</f>
        <v>0</v>
      </c>
      <c r="N537" s="217">
        <f>IFERROR(IF(workdata!I537&gt;=0.75*MAX(workdata!$H537:$Y537),1,workdata!I537/MAX(workdata!$H537:$Y537)),0)*$H537</f>
        <v>0</v>
      </c>
      <c r="O537" s="217">
        <f>IFERROR(IF(workdata!J537&gt;=0.75*MAX(workdata!$H537:$Y537),1,workdata!J537/MAX(workdata!$H537:$Y537)),0)*$H537</f>
        <v>0</v>
      </c>
      <c r="P537" s="217">
        <f>IFERROR(IF(workdata!K537&gt;=0.75*MAX(workdata!$H537:$Y537),1,workdata!K537/MAX(workdata!$H537:$Y537)),0)*$H537</f>
        <v>0</v>
      </c>
      <c r="Q537" s="217">
        <f>IFERROR(IF(workdata!L537&gt;=0.75*MAX(workdata!$H537:$Y537),1,workdata!L537/MAX(workdata!$H537:$Y537)),0)*$H537</f>
        <v>0</v>
      </c>
      <c r="R537" s="217">
        <f>IFERROR(IF(workdata!M537&gt;=0.75*MAX(workdata!$H537:$Y537),1,workdata!M537/MAX(workdata!$H537:$Y537)),0)*$H537</f>
        <v>0</v>
      </c>
      <c r="S537" s="217">
        <f>IFERROR(IF(workdata!N537&gt;=0.75*MAX(workdata!$H537:$Y537),1,workdata!N537/MAX(workdata!$H537:$Y537)),0)*$H537</f>
        <v>0</v>
      </c>
      <c r="T537" s="217">
        <f>IFERROR(IF(workdata!O537&gt;=0.75*MAX(workdata!$H537:$Y537),1,workdata!O537/MAX(workdata!$H537:$Y537)),0)*$H537</f>
        <v>0</v>
      </c>
      <c r="U537" s="217">
        <f>IFERROR(IF(workdata!P537&gt;=0.75*MAX(workdata!$H537:$Y537),1,workdata!P537/MAX(workdata!$H537:$Y537)),0)*$H537</f>
        <v>0</v>
      </c>
      <c r="V537" s="217">
        <f>IFERROR(IF(workdata!Q537&gt;=0.75*MAX(workdata!$H537:$Y537),1,workdata!Q537/MAX(workdata!$H537:$Y537)),0)*$H537</f>
        <v>0</v>
      </c>
      <c r="W537" s="217">
        <f>IFERROR(IF(workdata!R537&gt;=0.75*MAX(workdata!$H537:$Y537),1,workdata!R537/MAX(workdata!$H537:$Y537)),0)*$H537</f>
        <v>0</v>
      </c>
      <c r="X537" s="217">
        <f>IFERROR(IF(workdata!S537&gt;=0.75*MAX(workdata!$H537:$Y537),1,workdata!S537/MAX(workdata!$H537:$Y537)),0)*$H537</f>
        <v>0</v>
      </c>
      <c r="Y537" s="217">
        <f>IFERROR(IF(workdata!T537&gt;=0.75*MAX(workdata!$H537:$Y537),1,workdata!T537/MAX(workdata!$H537:$Y537)),0)*$H537</f>
        <v>0</v>
      </c>
      <c r="Z537" s="217">
        <f>IFERROR(IF(workdata!U537&gt;=0.75*MAX(workdata!$H537:$Y537),1,workdata!U537/MAX(workdata!$H537:$Y537)),0)*$H537</f>
        <v>0</v>
      </c>
      <c r="AA537" s="217">
        <f>IFERROR(IF(workdata!V537&gt;=0.75*MAX(workdata!$H537:$Y537),1,workdata!V537/MAX(workdata!$H537:$Y537)),0)*$H537</f>
        <v>0</v>
      </c>
      <c r="AB537" s="217">
        <f>IFERROR(IF(workdata!W537&gt;=0.75*MAX(workdata!$H537:$Y537),1,workdata!W537/MAX(workdata!$H537:$Y537)),0)*$H537</f>
        <v>0</v>
      </c>
      <c r="AC537" s="217">
        <f>IFERROR(IF(workdata!X537&gt;=0.75*MAX(workdata!$H537:$Y537),1,workdata!X537/MAX(workdata!$H537:$Y537)),0)*$H537</f>
        <v>0</v>
      </c>
      <c r="AD537" s="217">
        <f>IFERROR(IF(workdata!Y537&gt;=0.75*MAX(workdata!$H537:$Y537),1,workdata!Y537/MAX(workdata!$H537:$Y537)),0)*$H537</f>
        <v>0</v>
      </c>
    </row>
    <row r="538" spans="1:30" x14ac:dyDescent="0.25">
      <c r="A538" s="1">
        <f>workdata!A538</f>
        <v>45496.208333333336</v>
      </c>
      <c r="B538">
        <f t="shared" si="49"/>
        <v>2024</v>
      </c>
      <c r="C538">
        <f t="shared" si="50"/>
        <v>7</v>
      </c>
      <c r="D538">
        <f t="shared" si="48"/>
        <v>23</v>
      </c>
      <c r="E538">
        <v>1000</v>
      </c>
      <c r="F538">
        <v>49890</v>
      </c>
      <c r="G538">
        <f>workdata!B538</f>
        <v>0</v>
      </c>
      <c r="H538">
        <f t="shared" si="51"/>
        <v>0</v>
      </c>
      <c r="I538" s="217">
        <f>IFERROR(workdata!B538*1000*AUX!H538/(AUX!K538*50000),0)</f>
        <v>0</v>
      </c>
      <c r="J538" s="218">
        <f t="shared" si="52"/>
        <v>0</v>
      </c>
      <c r="K538" s="222">
        <f>AVERAGE(workdata!C538:F538)</f>
        <v>0</v>
      </c>
      <c r="L538" s="3">
        <f t="shared" si="53"/>
        <v>0</v>
      </c>
      <c r="M538" s="217">
        <f>IFERROR(IF(workdata!H538&gt;=0.75*MAX(workdata!$H538:$Y538),1,workdata!H538/MAX(workdata!$H538:$Y538)),0)*$H538</f>
        <v>0</v>
      </c>
      <c r="N538" s="217">
        <f>IFERROR(IF(workdata!I538&gt;=0.75*MAX(workdata!$H538:$Y538),1,workdata!I538/MAX(workdata!$H538:$Y538)),0)*$H538</f>
        <v>0</v>
      </c>
      <c r="O538" s="217">
        <f>IFERROR(IF(workdata!J538&gt;=0.75*MAX(workdata!$H538:$Y538),1,workdata!J538/MAX(workdata!$H538:$Y538)),0)*$H538</f>
        <v>0</v>
      </c>
      <c r="P538" s="217">
        <f>IFERROR(IF(workdata!K538&gt;=0.75*MAX(workdata!$H538:$Y538),1,workdata!K538/MAX(workdata!$H538:$Y538)),0)*$H538</f>
        <v>0</v>
      </c>
      <c r="Q538" s="217">
        <f>IFERROR(IF(workdata!L538&gt;=0.75*MAX(workdata!$H538:$Y538),1,workdata!L538/MAX(workdata!$H538:$Y538)),0)*$H538</f>
        <v>0</v>
      </c>
      <c r="R538" s="217">
        <f>IFERROR(IF(workdata!M538&gt;=0.75*MAX(workdata!$H538:$Y538),1,workdata!M538/MAX(workdata!$H538:$Y538)),0)*$H538</f>
        <v>0</v>
      </c>
      <c r="S538" s="217">
        <f>IFERROR(IF(workdata!N538&gt;=0.75*MAX(workdata!$H538:$Y538),1,workdata!N538/MAX(workdata!$H538:$Y538)),0)*$H538</f>
        <v>0</v>
      </c>
      <c r="T538" s="217">
        <f>IFERROR(IF(workdata!O538&gt;=0.75*MAX(workdata!$H538:$Y538),1,workdata!O538/MAX(workdata!$H538:$Y538)),0)*$H538</f>
        <v>0</v>
      </c>
      <c r="U538" s="217">
        <f>IFERROR(IF(workdata!P538&gt;=0.75*MAX(workdata!$H538:$Y538),1,workdata!P538/MAX(workdata!$H538:$Y538)),0)*$H538</f>
        <v>0</v>
      </c>
      <c r="V538" s="217">
        <f>IFERROR(IF(workdata!Q538&gt;=0.75*MAX(workdata!$H538:$Y538),1,workdata!Q538/MAX(workdata!$H538:$Y538)),0)*$H538</f>
        <v>0</v>
      </c>
      <c r="W538" s="217">
        <f>IFERROR(IF(workdata!R538&gt;=0.75*MAX(workdata!$H538:$Y538),1,workdata!R538/MAX(workdata!$H538:$Y538)),0)*$H538</f>
        <v>0</v>
      </c>
      <c r="X538" s="217">
        <f>IFERROR(IF(workdata!S538&gt;=0.75*MAX(workdata!$H538:$Y538),1,workdata!S538/MAX(workdata!$H538:$Y538)),0)*$H538</f>
        <v>0</v>
      </c>
      <c r="Y538" s="217">
        <f>IFERROR(IF(workdata!T538&gt;=0.75*MAX(workdata!$H538:$Y538),1,workdata!T538/MAX(workdata!$H538:$Y538)),0)*$H538</f>
        <v>0</v>
      </c>
      <c r="Z538" s="217">
        <f>IFERROR(IF(workdata!U538&gt;=0.75*MAX(workdata!$H538:$Y538),1,workdata!U538/MAX(workdata!$H538:$Y538)),0)*$H538</f>
        <v>0</v>
      </c>
      <c r="AA538" s="217">
        <f>IFERROR(IF(workdata!V538&gt;=0.75*MAX(workdata!$H538:$Y538),1,workdata!V538/MAX(workdata!$H538:$Y538)),0)*$H538</f>
        <v>0</v>
      </c>
      <c r="AB538" s="217">
        <f>IFERROR(IF(workdata!W538&gt;=0.75*MAX(workdata!$H538:$Y538),1,workdata!W538/MAX(workdata!$H538:$Y538)),0)*$H538</f>
        <v>0</v>
      </c>
      <c r="AC538" s="217">
        <f>IFERROR(IF(workdata!X538&gt;=0.75*MAX(workdata!$H538:$Y538),1,workdata!X538/MAX(workdata!$H538:$Y538)),0)*$H538</f>
        <v>0</v>
      </c>
      <c r="AD538" s="217">
        <f>IFERROR(IF(workdata!Y538&gt;=0.75*MAX(workdata!$H538:$Y538),1,workdata!Y538/MAX(workdata!$H538:$Y538)),0)*$H538</f>
        <v>0</v>
      </c>
    </row>
    <row r="539" spans="1:30" x14ac:dyDescent="0.25">
      <c r="A539" s="1">
        <f>workdata!A539</f>
        <v>45496.25</v>
      </c>
      <c r="B539">
        <f t="shared" si="49"/>
        <v>2024</v>
      </c>
      <c r="C539">
        <f t="shared" si="50"/>
        <v>7</v>
      </c>
      <c r="D539">
        <f t="shared" si="48"/>
        <v>23</v>
      </c>
      <c r="E539">
        <v>1000</v>
      </c>
      <c r="F539">
        <v>49890</v>
      </c>
      <c r="G539">
        <f>workdata!B539</f>
        <v>0</v>
      </c>
      <c r="H539">
        <f t="shared" si="51"/>
        <v>0</v>
      </c>
      <c r="I539" s="217">
        <f>IFERROR(workdata!B539*1000*AUX!H539/(AUX!K539*50000),0)</f>
        <v>0</v>
      </c>
      <c r="J539" s="218">
        <f t="shared" si="52"/>
        <v>0</v>
      </c>
      <c r="K539" s="222">
        <f>AVERAGE(workdata!C539:F539)</f>
        <v>0</v>
      </c>
      <c r="L539" s="3">
        <f t="shared" si="53"/>
        <v>0</v>
      </c>
      <c r="M539" s="217">
        <f>IFERROR(IF(workdata!H539&gt;=0.75*MAX(workdata!$H539:$Y539),1,workdata!H539/MAX(workdata!$H539:$Y539)),0)*$H539</f>
        <v>0</v>
      </c>
      <c r="N539" s="217">
        <f>IFERROR(IF(workdata!I539&gt;=0.75*MAX(workdata!$H539:$Y539),1,workdata!I539/MAX(workdata!$H539:$Y539)),0)*$H539</f>
        <v>0</v>
      </c>
      <c r="O539" s="217">
        <f>IFERROR(IF(workdata!J539&gt;=0.75*MAX(workdata!$H539:$Y539),1,workdata!J539/MAX(workdata!$H539:$Y539)),0)*$H539</f>
        <v>0</v>
      </c>
      <c r="P539" s="217">
        <f>IFERROR(IF(workdata!K539&gt;=0.75*MAX(workdata!$H539:$Y539),1,workdata!K539/MAX(workdata!$H539:$Y539)),0)*$H539</f>
        <v>0</v>
      </c>
      <c r="Q539" s="217">
        <f>IFERROR(IF(workdata!L539&gt;=0.75*MAX(workdata!$H539:$Y539),1,workdata!L539/MAX(workdata!$H539:$Y539)),0)*$H539</f>
        <v>0</v>
      </c>
      <c r="R539" s="217">
        <f>IFERROR(IF(workdata!M539&gt;=0.75*MAX(workdata!$H539:$Y539),1,workdata!M539/MAX(workdata!$H539:$Y539)),0)*$H539</f>
        <v>0</v>
      </c>
      <c r="S539" s="217">
        <f>IFERROR(IF(workdata!N539&gt;=0.75*MAX(workdata!$H539:$Y539),1,workdata!N539/MAX(workdata!$H539:$Y539)),0)*$H539</f>
        <v>0</v>
      </c>
      <c r="T539" s="217">
        <f>IFERROR(IF(workdata!O539&gt;=0.75*MAX(workdata!$H539:$Y539),1,workdata!O539/MAX(workdata!$H539:$Y539)),0)*$H539</f>
        <v>0</v>
      </c>
      <c r="U539" s="217">
        <f>IFERROR(IF(workdata!P539&gt;=0.75*MAX(workdata!$H539:$Y539),1,workdata!P539/MAX(workdata!$H539:$Y539)),0)*$H539</f>
        <v>0</v>
      </c>
      <c r="V539" s="217">
        <f>IFERROR(IF(workdata!Q539&gt;=0.75*MAX(workdata!$H539:$Y539),1,workdata!Q539/MAX(workdata!$H539:$Y539)),0)*$H539</f>
        <v>0</v>
      </c>
      <c r="W539" s="217">
        <f>IFERROR(IF(workdata!R539&gt;=0.75*MAX(workdata!$H539:$Y539),1,workdata!R539/MAX(workdata!$H539:$Y539)),0)*$H539</f>
        <v>0</v>
      </c>
      <c r="X539" s="217">
        <f>IFERROR(IF(workdata!S539&gt;=0.75*MAX(workdata!$H539:$Y539),1,workdata!S539/MAX(workdata!$H539:$Y539)),0)*$H539</f>
        <v>0</v>
      </c>
      <c r="Y539" s="217">
        <f>IFERROR(IF(workdata!T539&gt;=0.75*MAX(workdata!$H539:$Y539),1,workdata!T539/MAX(workdata!$H539:$Y539)),0)*$H539</f>
        <v>0</v>
      </c>
      <c r="Z539" s="217">
        <f>IFERROR(IF(workdata!U539&gt;=0.75*MAX(workdata!$H539:$Y539),1,workdata!U539/MAX(workdata!$H539:$Y539)),0)*$H539</f>
        <v>0</v>
      </c>
      <c r="AA539" s="217">
        <f>IFERROR(IF(workdata!V539&gt;=0.75*MAX(workdata!$H539:$Y539),1,workdata!V539/MAX(workdata!$H539:$Y539)),0)*$H539</f>
        <v>0</v>
      </c>
      <c r="AB539" s="217">
        <f>IFERROR(IF(workdata!W539&gt;=0.75*MAX(workdata!$H539:$Y539),1,workdata!W539/MAX(workdata!$H539:$Y539)),0)*$H539</f>
        <v>0</v>
      </c>
      <c r="AC539" s="217">
        <f>IFERROR(IF(workdata!X539&gt;=0.75*MAX(workdata!$H539:$Y539),1,workdata!X539/MAX(workdata!$H539:$Y539)),0)*$H539</f>
        <v>0</v>
      </c>
      <c r="AD539" s="217">
        <f>IFERROR(IF(workdata!Y539&gt;=0.75*MAX(workdata!$H539:$Y539),1,workdata!Y539/MAX(workdata!$H539:$Y539)),0)*$H539</f>
        <v>0</v>
      </c>
    </row>
    <row r="540" spans="1:30" x14ac:dyDescent="0.25">
      <c r="A540" s="1">
        <f>workdata!A540</f>
        <v>45496.291666666664</v>
      </c>
      <c r="B540">
        <f t="shared" si="49"/>
        <v>2024</v>
      </c>
      <c r="C540">
        <f t="shared" si="50"/>
        <v>7</v>
      </c>
      <c r="D540">
        <f t="shared" si="48"/>
        <v>23</v>
      </c>
      <c r="E540">
        <v>1000</v>
      </c>
      <c r="F540">
        <v>49890</v>
      </c>
      <c r="G540">
        <f>workdata!B540</f>
        <v>437</v>
      </c>
      <c r="H540">
        <f t="shared" si="51"/>
        <v>0</v>
      </c>
      <c r="I540" s="217">
        <f>IFERROR(workdata!B540*1000*AUX!H540/(AUX!K540*50000),0)</f>
        <v>0</v>
      </c>
      <c r="J540" s="218">
        <f t="shared" si="52"/>
        <v>0</v>
      </c>
      <c r="K540" s="222">
        <f>AVERAGE(workdata!C540:F540)</f>
        <v>12.025500000000001</v>
      </c>
      <c r="L540" s="3">
        <f t="shared" si="53"/>
        <v>0</v>
      </c>
      <c r="M540" s="217">
        <f>IFERROR(IF(workdata!H540&gt;=0.75*MAX(workdata!$H540:$Y540),1,workdata!H540/MAX(workdata!$H540:$Y540)),0)*$H540</f>
        <v>0</v>
      </c>
      <c r="N540" s="217">
        <f>IFERROR(IF(workdata!I540&gt;=0.75*MAX(workdata!$H540:$Y540),1,workdata!I540/MAX(workdata!$H540:$Y540)),0)*$H540</f>
        <v>0</v>
      </c>
      <c r="O540" s="217">
        <f>IFERROR(IF(workdata!J540&gt;=0.75*MAX(workdata!$H540:$Y540),1,workdata!J540/MAX(workdata!$H540:$Y540)),0)*$H540</f>
        <v>0</v>
      </c>
      <c r="P540" s="217">
        <f>IFERROR(IF(workdata!K540&gt;=0.75*MAX(workdata!$H540:$Y540),1,workdata!K540/MAX(workdata!$H540:$Y540)),0)*$H540</f>
        <v>0</v>
      </c>
      <c r="Q540" s="217">
        <f>IFERROR(IF(workdata!L540&gt;=0.75*MAX(workdata!$H540:$Y540),1,workdata!L540/MAX(workdata!$H540:$Y540)),0)*$H540</f>
        <v>0</v>
      </c>
      <c r="R540" s="217">
        <f>IFERROR(IF(workdata!M540&gt;=0.75*MAX(workdata!$H540:$Y540),1,workdata!M540/MAX(workdata!$H540:$Y540)),0)*$H540</f>
        <v>0</v>
      </c>
      <c r="S540" s="217">
        <f>IFERROR(IF(workdata!N540&gt;=0.75*MAX(workdata!$H540:$Y540),1,workdata!N540/MAX(workdata!$H540:$Y540)),0)*$H540</f>
        <v>0</v>
      </c>
      <c r="T540" s="217">
        <f>IFERROR(IF(workdata!O540&gt;=0.75*MAX(workdata!$H540:$Y540),1,workdata!O540/MAX(workdata!$H540:$Y540)),0)*$H540</f>
        <v>0</v>
      </c>
      <c r="U540" s="217">
        <f>IFERROR(IF(workdata!P540&gt;=0.75*MAX(workdata!$H540:$Y540),1,workdata!P540/MAX(workdata!$H540:$Y540)),0)*$H540</f>
        <v>0</v>
      </c>
      <c r="V540" s="217">
        <f>IFERROR(IF(workdata!Q540&gt;=0.75*MAX(workdata!$H540:$Y540),1,workdata!Q540/MAX(workdata!$H540:$Y540)),0)*$H540</f>
        <v>0</v>
      </c>
      <c r="W540" s="217">
        <f>IFERROR(IF(workdata!R540&gt;=0.75*MAX(workdata!$H540:$Y540),1,workdata!R540/MAX(workdata!$H540:$Y540)),0)*$H540</f>
        <v>0</v>
      </c>
      <c r="X540" s="217">
        <f>IFERROR(IF(workdata!S540&gt;=0.75*MAX(workdata!$H540:$Y540),1,workdata!S540/MAX(workdata!$H540:$Y540)),0)*$H540</f>
        <v>0</v>
      </c>
      <c r="Y540" s="217">
        <f>IFERROR(IF(workdata!T540&gt;=0.75*MAX(workdata!$H540:$Y540),1,workdata!T540/MAX(workdata!$H540:$Y540)),0)*$H540</f>
        <v>0</v>
      </c>
      <c r="Z540" s="217">
        <f>IFERROR(IF(workdata!U540&gt;=0.75*MAX(workdata!$H540:$Y540),1,workdata!U540/MAX(workdata!$H540:$Y540)),0)*$H540</f>
        <v>0</v>
      </c>
      <c r="AA540" s="217">
        <f>IFERROR(IF(workdata!V540&gt;=0.75*MAX(workdata!$H540:$Y540),1,workdata!V540/MAX(workdata!$H540:$Y540)),0)*$H540</f>
        <v>0</v>
      </c>
      <c r="AB540" s="217">
        <f>IFERROR(IF(workdata!W540&gt;=0.75*MAX(workdata!$H540:$Y540),1,workdata!W540/MAX(workdata!$H540:$Y540)),0)*$H540</f>
        <v>0</v>
      </c>
      <c r="AC540" s="217">
        <f>IFERROR(IF(workdata!X540&gt;=0.75*MAX(workdata!$H540:$Y540),1,workdata!X540/MAX(workdata!$H540:$Y540)),0)*$H540</f>
        <v>0</v>
      </c>
      <c r="AD540" s="217">
        <f>IFERROR(IF(workdata!Y540&gt;=0.75*MAX(workdata!$H540:$Y540),1,workdata!Y540/MAX(workdata!$H540:$Y540)),0)*$H540</f>
        <v>0</v>
      </c>
    </row>
    <row r="541" spans="1:30" x14ac:dyDescent="0.25">
      <c r="A541" s="1">
        <f>workdata!A541</f>
        <v>45496.333333333336</v>
      </c>
      <c r="B541">
        <f t="shared" si="49"/>
        <v>2024</v>
      </c>
      <c r="C541">
        <f t="shared" si="50"/>
        <v>7</v>
      </c>
      <c r="D541">
        <f t="shared" si="48"/>
        <v>23</v>
      </c>
      <c r="E541">
        <v>1000</v>
      </c>
      <c r="F541">
        <v>49890</v>
      </c>
      <c r="G541">
        <f>workdata!B541</f>
        <v>9412</v>
      </c>
      <c r="H541">
        <f t="shared" si="51"/>
        <v>1</v>
      </c>
      <c r="I541" s="217">
        <f>IFERROR(workdata!B541*1000*AUX!H541/(AUX!K541*50000),0)</f>
        <v>0.84096346249639808</v>
      </c>
      <c r="J541" s="218">
        <f t="shared" si="52"/>
        <v>1</v>
      </c>
      <c r="K541" s="222">
        <f>AVERAGE(workdata!C541:F541)</f>
        <v>223.83850000000001</v>
      </c>
      <c r="L541" s="3">
        <f t="shared" si="53"/>
        <v>188.24</v>
      </c>
      <c r="M541" s="217">
        <f>IFERROR(IF(workdata!H541&gt;=0.75*MAX(workdata!$H541:$Y541),1,workdata!H541/MAX(workdata!$H541:$Y541)),0)*$H541</f>
        <v>1</v>
      </c>
      <c r="N541" s="217">
        <f>IFERROR(IF(workdata!I541&gt;=0.75*MAX(workdata!$H541:$Y541),1,workdata!I541/MAX(workdata!$H541:$Y541)),0)*$H541</f>
        <v>1</v>
      </c>
      <c r="O541" s="217">
        <f>IFERROR(IF(workdata!J541&gt;=0.75*MAX(workdata!$H541:$Y541),1,workdata!J541/MAX(workdata!$H541:$Y541)),0)*$H541</f>
        <v>1</v>
      </c>
      <c r="P541" s="217">
        <f>IFERROR(IF(workdata!K541&gt;=0.75*MAX(workdata!$H541:$Y541),1,workdata!K541/MAX(workdata!$H541:$Y541)),0)*$H541</f>
        <v>1</v>
      </c>
      <c r="Q541" s="217">
        <f>IFERROR(IF(workdata!L541&gt;=0.75*MAX(workdata!$H541:$Y541),1,workdata!L541/MAX(workdata!$H541:$Y541)),0)*$H541</f>
        <v>1</v>
      </c>
      <c r="R541" s="217">
        <f>IFERROR(IF(workdata!M541&gt;=0.75*MAX(workdata!$H541:$Y541),1,workdata!M541/MAX(workdata!$H541:$Y541)),0)*$H541</f>
        <v>1</v>
      </c>
      <c r="S541" s="217">
        <f>IFERROR(IF(workdata!N541&gt;=0.75*MAX(workdata!$H541:$Y541),1,workdata!N541/MAX(workdata!$H541:$Y541)),0)*$H541</f>
        <v>1</v>
      </c>
      <c r="T541" s="217">
        <f>IFERROR(IF(workdata!O541&gt;=0.75*MAX(workdata!$H541:$Y541),1,workdata!O541/MAX(workdata!$H541:$Y541)),0)*$H541</f>
        <v>1</v>
      </c>
      <c r="U541" s="217">
        <f>IFERROR(IF(workdata!P541&gt;=0.75*MAX(workdata!$H541:$Y541),1,workdata!P541/MAX(workdata!$H541:$Y541)),0)*$H541</f>
        <v>1</v>
      </c>
      <c r="V541" s="217">
        <f>IFERROR(IF(workdata!Q541&gt;=0.75*MAX(workdata!$H541:$Y541),1,workdata!Q541/MAX(workdata!$H541:$Y541)),0)*$H541</f>
        <v>1</v>
      </c>
      <c r="W541" s="217">
        <f>IFERROR(IF(workdata!R541&gt;=0.75*MAX(workdata!$H541:$Y541),1,workdata!R541/MAX(workdata!$H541:$Y541)),0)*$H541</f>
        <v>1</v>
      </c>
      <c r="X541" s="217">
        <f>IFERROR(IF(workdata!S541&gt;=0.75*MAX(workdata!$H541:$Y541),1,workdata!S541/MAX(workdata!$H541:$Y541)),0)*$H541</f>
        <v>1</v>
      </c>
      <c r="Y541" s="217">
        <f>IFERROR(IF(workdata!T541&gt;=0.75*MAX(workdata!$H541:$Y541),1,workdata!T541/MAX(workdata!$H541:$Y541)),0)*$H541</f>
        <v>1</v>
      </c>
      <c r="Z541" s="217">
        <f>IFERROR(IF(workdata!U541&gt;=0.75*MAX(workdata!$H541:$Y541),1,workdata!U541/MAX(workdata!$H541:$Y541)),0)*$H541</f>
        <v>1</v>
      </c>
      <c r="AA541" s="217">
        <f>IFERROR(IF(workdata!V541&gt;=0.75*MAX(workdata!$H541:$Y541),1,workdata!V541/MAX(workdata!$H541:$Y541)),0)*$H541</f>
        <v>1</v>
      </c>
      <c r="AB541" s="217">
        <f>IFERROR(IF(workdata!W541&gt;=0.75*MAX(workdata!$H541:$Y541),1,workdata!W541/MAX(workdata!$H541:$Y541)),0)*$H541</f>
        <v>1</v>
      </c>
      <c r="AC541" s="217">
        <f>IFERROR(IF(workdata!X541&gt;=0.75*MAX(workdata!$H541:$Y541),1,workdata!X541/MAX(workdata!$H541:$Y541)),0)*$H541</f>
        <v>1</v>
      </c>
      <c r="AD541" s="217">
        <f>IFERROR(IF(workdata!Y541&gt;=0.75*MAX(workdata!$H541:$Y541),1,workdata!Y541/MAX(workdata!$H541:$Y541)),0)*$H541</f>
        <v>1</v>
      </c>
    </row>
    <row r="542" spans="1:30" x14ac:dyDescent="0.25">
      <c r="A542" s="1">
        <f>workdata!A542</f>
        <v>45496.375</v>
      </c>
      <c r="B542">
        <f t="shared" si="49"/>
        <v>2024</v>
      </c>
      <c r="C542">
        <f t="shared" si="50"/>
        <v>7</v>
      </c>
      <c r="D542">
        <f t="shared" si="48"/>
        <v>23</v>
      </c>
      <c r="E542">
        <v>1000</v>
      </c>
      <c r="F542">
        <v>49890</v>
      </c>
      <c r="G542">
        <f>workdata!B542</f>
        <v>28946</v>
      </c>
      <c r="H542">
        <f t="shared" si="51"/>
        <v>1</v>
      </c>
      <c r="I542" s="217">
        <f>IFERROR(workdata!B542*1000*AUX!H542/(AUX!K542*50000),0)</f>
        <v>0.82558644881387544</v>
      </c>
      <c r="J542" s="218">
        <f t="shared" si="52"/>
        <v>1</v>
      </c>
      <c r="K542" s="222">
        <f>AVERAGE(workdata!C542:F542)</f>
        <v>701.22275000000002</v>
      </c>
      <c r="L542" s="3">
        <f t="shared" si="53"/>
        <v>578.91999999999996</v>
      </c>
      <c r="M542" s="217">
        <f>IFERROR(IF(workdata!H542&gt;=0.75*MAX(workdata!$H542:$Y542),1,workdata!H542/MAX(workdata!$H542:$Y542)),0)*$H542</f>
        <v>1</v>
      </c>
      <c r="N542" s="217">
        <f>IFERROR(IF(workdata!I542&gt;=0.75*MAX(workdata!$H542:$Y542),1,workdata!I542/MAX(workdata!$H542:$Y542)),0)*$H542</f>
        <v>1</v>
      </c>
      <c r="O542" s="217">
        <f>IFERROR(IF(workdata!J542&gt;=0.75*MAX(workdata!$H542:$Y542),1,workdata!J542/MAX(workdata!$H542:$Y542)),0)*$H542</f>
        <v>1</v>
      </c>
      <c r="P542" s="217">
        <f>IFERROR(IF(workdata!K542&gt;=0.75*MAX(workdata!$H542:$Y542),1,workdata!K542/MAX(workdata!$H542:$Y542)),0)*$H542</f>
        <v>1</v>
      </c>
      <c r="Q542" s="217">
        <f>IFERROR(IF(workdata!L542&gt;=0.75*MAX(workdata!$H542:$Y542),1,workdata!L542/MAX(workdata!$H542:$Y542)),0)*$H542</f>
        <v>1</v>
      </c>
      <c r="R542" s="217">
        <f>IFERROR(IF(workdata!M542&gt;=0.75*MAX(workdata!$H542:$Y542),1,workdata!M542/MAX(workdata!$H542:$Y542)),0)*$H542</f>
        <v>1</v>
      </c>
      <c r="S542" s="217">
        <f>IFERROR(IF(workdata!N542&gt;=0.75*MAX(workdata!$H542:$Y542),1,workdata!N542/MAX(workdata!$H542:$Y542)),0)*$H542</f>
        <v>1</v>
      </c>
      <c r="T542" s="217">
        <f>IFERROR(IF(workdata!O542&gt;=0.75*MAX(workdata!$H542:$Y542),1,workdata!O542/MAX(workdata!$H542:$Y542)),0)*$H542</f>
        <v>1</v>
      </c>
      <c r="U542" s="217">
        <f>IFERROR(IF(workdata!P542&gt;=0.75*MAX(workdata!$H542:$Y542),1,workdata!P542/MAX(workdata!$H542:$Y542)),0)*$H542</f>
        <v>1</v>
      </c>
      <c r="V542" s="217">
        <f>IFERROR(IF(workdata!Q542&gt;=0.75*MAX(workdata!$H542:$Y542),1,workdata!Q542/MAX(workdata!$H542:$Y542)),0)*$H542</f>
        <v>1</v>
      </c>
      <c r="W542" s="217">
        <f>IFERROR(IF(workdata!R542&gt;=0.75*MAX(workdata!$H542:$Y542),1,workdata!R542/MAX(workdata!$H542:$Y542)),0)*$H542</f>
        <v>1</v>
      </c>
      <c r="X542" s="217">
        <f>IFERROR(IF(workdata!S542&gt;=0.75*MAX(workdata!$H542:$Y542),1,workdata!S542/MAX(workdata!$H542:$Y542)),0)*$H542</f>
        <v>1</v>
      </c>
      <c r="Y542" s="217">
        <f>IFERROR(IF(workdata!T542&gt;=0.75*MAX(workdata!$H542:$Y542),1,workdata!T542/MAX(workdata!$H542:$Y542)),0)*$H542</f>
        <v>1</v>
      </c>
      <c r="Z542" s="217">
        <f>IFERROR(IF(workdata!U542&gt;=0.75*MAX(workdata!$H542:$Y542),1,workdata!U542/MAX(workdata!$H542:$Y542)),0)*$H542</f>
        <v>1</v>
      </c>
      <c r="AA542" s="217">
        <f>IFERROR(IF(workdata!V542&gt;=0.75*MAX(workdata!$H542:$Y542),1,workdata!V542/MAX(workdata!$H542:$Y542)),0)*$H542</f>
        <v>1</v>
      </c>
      <c r="AB542" s="217">
        <f>IFERROR(IF(workdata!W542&gt;=0.75*MAX(workdata!$H542:$Y542),1,workdata!W542/MAX(workdata!$H542:$Y542)),0)*$H542</f>
        <v>1</v>
      </c>
      <c r="AC542" s="217">
        <f>IFERROR(IF(workdata!X542&gt;=0.75*MAX(workdata!$H542:$Y542),1,workdata!X542/MAX(workdata!$H542:$Y542)),0)*$H542</f>
        <v>1</v>
      </c>
      <c r="AD542" s="217">
        <f>IFERROR(IF(workdata!Y542&gt;=0.75*MAX(workdata!$H542:$Y542),1,workdata!Y542/MAX(workdata!$H542:$Y542)),0)*$H542</f>
        <v>1</v>
      </c>
    </row>
    <row r="543" spans="1:30" x14ac:dyDescent="0.25">
      <c r="A543" s="1">
        <f>workdata!A543</f>
        <v>45496.416666666664</v>
      </c>
      <c r="B543">
        <f t="shared" si="49"/>
        <v>2024</v>
      </c>
      <c r="C543">
        <f t="shared" si="50"/>
        <v>7</v>
      </c>
      <c r="D543">
        <f t="shared" si="48"/>
        <v>23</v>
      </c>
      <c r="E543">
        <v>1000</v>
      </c>
      <c r="F543">
        <v>49890</v>
      </c>
      <c r="G543">
        <f>workdata!B543</f>
        <v>37899</v>
      </c>
      <c r="H543">
        <f t="shared" si="51"/>
        <v>1</v>
      </c>
      <c r="I543" s="217">
        <f>IFERROR(workdata!B543*1000*AUX!H543/(AUX!K543*50000),0)</f>
        <v>0.84137521857046227</v>
      </c>
      <c r="J543" s="218">
        <f t="shared" si="52"/>
        <v>1</v>
      </c>
      <c r="K543" s="222">
        <f>AVERAGE(workdata!C543:F543)</f>
        <v>900.88225000000011</v>
      </c>
      <c r="L543" s="3">
        <f t="shared" si="53"/>
        <v>757.9799999999999</v>
      </c>
      <c r="M543" s="217">
        <f>IFERROR(IF(workdata!H543&gt;=0.75*MAX(workdata!$H543:$Y543),1,workdata!H543/MAX(workdata!$H543:$Y543)),0)*$H543</f>
        <v>1</v>
      </c>
      <c r="N543" s="217">
        <f>IFERROR(IF(workdata!I543&gt;=0.75*MAX(workdata!$H543:$Y543),1,workdata!I543/MAX(workdata!$H543:$Y543)),0)*$H543</f>
        <v>1</v>
      </c>
      <c r="O543" s="217">
        <f>IFERROR(IF(workdata!J543&gt;=0.75*MAX(workdata!$H543:$Y543),1,workdata!J543/MAX(workdata!$H543:$Y543)),0)*$H543</f>
        <v>1</v>
      </c>
      <c r="P543" s="217">
        <f>IFERROR(IF(workdata!K543&gt;=0.75*MAX(workdata!$H543:$Y543),1,workdata!K543/MAX(workdata!$H543:$Y543)),0)*$H543</f>
        <v>1</v>
      </c>
      <c r="Q543" s="217">
        <f>IFERROR(IF(workdata!L543&gt;=0.75*MAX(workdata!$H543:$Y543),1,workdata!L543/MAX(workdata!$H543:$Y543)),0)*$H543</f>
        <v>1</v>
      </c>
      <c r="R543" s="217">
        <f>IFERROR(IF(workdata!M543&gt;=0.75*MAX(workdata!$H543:$Y543),1,workdata!M543/MAX(workdata!$H543:$Y543)),0)*$H543</f>
        <v>1</v>
      </c>
      <c r="S543" s="217">
        <f>IFERROR(IF(workdata!N543&gt;=0.75*MAX(workdata!$H543:$Y543),1,workdata!N543/MAX(workdata!$H543:$Y543)),0)*$H543</f>
        <v>1</v>
      </c>
      <c r="T543" s="217">
        <f>IFERROR(IF(workdata!O543&gt;=0.75*MAX(workdata!$H543:$Y543),1,workdata!O543/MAX(workdata!$H543:$Y543)),0)*$H543</f>
        <v>1</v>
      </c>
      <c r="U543" s="217">
        <f>IFERROR(IF(workdata!P543&gt;=0.75*MAX(workdata!$H543:$Y543),1,workdata!P543/MAX(workdata!$H543:$Y543)),0)*$H543</f>
        <v>1</v>
      </c>
      <c r="V543" s="217">
        <f>IFERROR(IF(workdata!Q543&gt;=0.75*MAX(workdata!$H543:$Y543),1,workdata!Q543/MAX(workdata!$H543:$Y543)),0)*$H543</f>
        <v>1</v>
      </c>
      <c r="W543" s="217">
        <f>IFERROR(IF(workdata!R543&gt;=0.75*MAX(workdata!$H543:$Y543),1,workdata!R543/MAX(workdata!$H543:$Y543)),0)*$H543</f>
        <v>1</v>
      </c>
      <c r="X543" s="217">
        <f>IFERROR(IF(workdata!S543&gt;=0.75*MAX(workdata!$H543:$Y543),1,workdata!S543/MAX(workdata!$H543:$Y543)),0)*$H543</f>
        <v>1</v>
      </c>
      <c r="Y543" s="217">
        <f>IFERROR(IF(workdata!T543&gt;=0.75*MAX(workdata!$H543:$Y543),1,workdata!T543/MAX(workdata!$H543:$Y543)),0)*$H543</f>
        <v>1</v>
      </c>
      <c r="Z543" s="217">
        <f>IFERROR(IF(workdata!U543&gt;=0.75*MAX(workdata!$H543:$Y543),1,workdata!U543/MAX(workdata!$H543:$Y543)),0)*$H543</f>
        <v>1</v>
      </c>
      <c r="AA543" s="217">
        <f>IFERROR(IF(workdata!V543&gt;=0.75*MAX(workdata!$H543:$Y543),1,workdata!V543/MAX(workdata!$H543:$Y543)),0)*$H543</f>
        <v>1</v>
      </c>
      <c r="AB543" s="217">
        <f>IFERROR(IF(workdata!W543&gt;=0.75*MAX(workdata!$H543:$Y543),1,workdata!W543/MAX(workdata!$H543:$Y543)),0)*$H543</f>
        <v>1</v>
      </c>
      <c r="AC543" s="217">
        <f>IFERROR(IF(workdata!X543&gt;=0.75*MAX(workdata!$H543:$Y543),1,workdata!X543/MAX(workdata!$H543:$Y543)),0)*$H543</f>
        <v>1</v>
      </c>
      <c r="AD543" s="217">
        <f>IFERROR(IF(workdata!Y543&gt;=0.75*MAX(workdata!$H543:$Y543),1,workdata!Y543/MAX(workdata!$H543:$Y543)),0)*$H543</f>
        <v>1</v>
      </c>
    </row>
    <row r="544" spans="1:30" x14ac:dyDescent="0.25">
      <c r="A544" s="1">
        <f>workdata!A544</f>
        <v>45496.458333333336</v>
      </c>
      <c r="B544">
        <f t="shared" si="49"/>
        <v>2024</v>
      </c>
      <c r="C544">
        <f t="shared" si="50"/>
        <v>7</v>
      </c>
      <c r="D544">
        <f t="shared" si="48"/>
        <v>23</v>
      </c>
      <c r="E544">
        <v>1000</v>
      </c>
      <c r="F544">
        <v>49890</v>
      </c>
      <c r="G544">
        <f>workdata!B544</f>
        <v>40787</v>
      </c>
      <c r="H544">
        <f t="shared" si="51"/>
        <v>1</v>
      </c>
      <c r="I544" s="217">
        <f>IFERROR(workdata!B544*1000*AUX!H544/(AUX!K544*50000),0)</f>
        <v>0.85495799178045928</v>
      </c>
      <c r="J544" s="218">
        <f t="shared" si="52"/>
        <v>1</v>
      </c>
      <c r="K544" s="222">
        <f>AVERAGE(workdata!C544:F544)</f>
        <v>954.12875000000008</v>
      </c>
      <c r="L544" s="3">
        <f t="shared" si="53"/>
        <v>815.74</v>
      </c>
      <c r="M544" s="217">
        <f>IFERROR(IF(workdata!H544&gt;=0.75*MAX(workdata!$H544:$Y544),1,workdata!H544/MAX(workdata!$H544:$Y544)),0)*$H544</f>
        <v>1</v>
      </c>
      <c r="N544" s="217">
        <f>IFERROR(IF(workdata!I544&gt;=0.75*MAX(workdata!$H544:$Y544),1,workdata!I544/MAX(workdata!$H544:$Y544)),0)*$H544</f>
        <v>1</v>
      </c>
      <c r="O544" s="217">
        <f>IFERROR(IF(workdata!J544&gt;=0.75*MAX(workdata!$H544:$Y544),1,workdata!J544/MAX(workdata!$H544:$Y544)),0)*$H544</f>
        <v>1</v>
      </c>
      <c r="P544" s="217">
        <f>IFERROR(IF(workdata!K544&gt;=0.75*MAX(workdata!$H544:$Y544),1,workdata!K544/MAX(workdata!$H544:$Y544)),0)*$H544</f>
        <v>1</v>
      </c>
      <c r="Q544" s="217">
        <f>IFERROR(IF(workdata!L544&gt;=0.75*MAX(workdata!$H544:$Y544),1,workdata!L544/MAX(workdata!$H544:$Y544)),0)*$H544</f>
        <v>1</v>
      </c>
      <c r="R544" s="217">
        <f>IFERROR(IF(workdata!M544&gt;=0.75*MAX(workdata!$H544:$Y544),1,workdata!M544/MAX(workdata!$H544:$Y544)),0)*$H544</f>
        <v>1</v>
      </c>
      <c r="S544" s="217">
        <f>IFERROR(IF(workdata!N544&gt;=0.75*MAX(workdata!$H544:$Y544),1,workdata!N544/MAX(workdata!$H544:$Y544)),0)*$H544</f>
        <v>1</v>
      </c>
      <c r="T544" s="217">
        <f>IFERROR(IF(workdata!O544&gt;=0.75*MAX(workdata!$H544:$Y544),1,workdata!O544/MAX(workdata!$H544:$Y544)),0)*$H544</f>
        <v>1</v>
      </c>
      <c r="U544" s="217">
        <f>IFERROR(IF(workdata!P544&gt;=0.75*MAX(workdata!$H544:$Y544),1,workdata!P544/MAX(workdata!$H544:$Y544)),0)*$H544</f>
        <v>1</v>
      </c>
      <c r="V544" s="217">
        <f>IFERROR(IF(workdata!Q544&gt;=0.75*MAX(workdata!$H544:$Y544),1,workdata!Q544/MAX(workdata!$H544:$Y544)),0)*$H544</f>
        <v>1</v>
      </c>
      <c r="W544" s="217">
        <f>IFERROR(IF(workdata!R544&gt;=0.75*MAX(workdata!$H544:$Y544),1,workdata!R544/MAX(workdata!$H544:$Y544)),0)*$H544</f>
        <v>1</v>
      </c>
      <c r="X544" s="217">
        <f>IFERROR(IF(workdata!S544&gt;=0.75*MAX(workdata!$H544:$Y544),1,workdata!S544/MAX(workdata!$H544:$Y544)),0)*$H544</f>
        <v>1</v>
      </c>
      <c r="Y544" s="217">
        <f>IFERROR(IF(workdata!T544&gt;=0.75*MAX(workdata!$H544:$Y544),1,workdata!T544/MAX(workdata!$H544:$Y544)),0)*$H544</f>
        <v>1</v>
      </c>
      <c r="Z544" s="217">
        <f>IFERROR(IF(workdata!U544&gt;=0.75*MAX(workdata!$H544:$Y544),1,workdata!U544/MAX(workdata!$H544:$Y544)),0)*$H544</f>
        <v>1</v>
      </c>
      <c r="AA544" s="217">
        <f>IFERROR(IF(workdata!V544&gt;=0.75*MAX(workdata!$H544:$Y544),1,workdata!V544/MAX(workdata!$H544:$Y544)),0)*$H544</f>
        <v>1</v>
      </c>
      <c r="AB544" s="217">
        <f>IFERROR(IF(workdata!W544&gt;=0.75*MAX(workdata!$H544:$Y544),1,workdata!W544/MAX(workdata!$H544:$Y544)),0)*$H544</f>
        <v>1</v>
      </c>
      <c r="AC544" s="217">
        <f>IFERROR(IF(workdata!X544&gt;=0.75*MAX(workdata!$H544:$Y544),1,workdata!X544/MAX(workdata!$H544:$Y544)),0)*$H544</f>
        <v>1</v>
      </c>
      <c r="AD544" s="217">
        <f>IFERROR(IF(workdata!Y544&gt;=0.75*MAX(workdata!$H544:$Y544),1,workdata!Y544/MAX(workdata!$H544:$Y544)),0)*$H544</f>
        <v>1</v>
      </c>
    </row>
    <row r="545" spans="1:30" x14ac:dyDescent="0.25">
      <c r="A545" s="1">
        <f>workdata!A545</f>
        <v>45496.5</v>
      </c>
      <c r="B545">
        <f t="shared" si="49"/>
        <v>2024</v>
      </c>
      <c r="C545">
        <f t="shared" si="50"/>
        <v>7</v>
      </c>
      <c r="D545">
        <f t="shared" si="48"/>
        <v>23</v>
      </c>
      <c r="E545">
        <v>1000</v>
      </c>
      <c r="F545">
        <v>49890</v>
      </c>
      <c r="G545">
        <f>workdata!B545</f>
        <v>40991</v>
      </c>
      <c r="H545">
        <f t="shared" si="51"/>
        <v>1</v>
      </c>
      <c r="I545" s="217">
        <f>IFERROR(workdata!B545*1000*AUX!H545/(AUX!K545*50000),0)</f>
        <v>0.8468991777592636</v>
      </c>
      <c r="J545" s="218">
        <f t="shared" si="52"/>
        <v>1</v>
      </c>
      <c r="K545" s="222">
        <f>AVERAGE(workdata!C545:F545)</f>
        <v>968.02549999999997</v>
      </c>
      <c r="L545" s="3">
        <f t="shared" si="53"/>
        <v>819.82</v>
      </c>
      <c r="M545" s="217">
        <f>IFERROR(IF(workdata!H545&gt;=0.75*MAX(workdata!$H545:$Y545),1,workdata!H545/MAX(workdata!$H545:$Y545)),0)*$H545</f>
        <v>1</v>
      </c>
      <c r="N545" s="217">
        <f>IFERROR(IF(workdata!I545&gt;=0.75*MAX(workdata!$H545:$Y545),1,workdata!I545/MAX(workdata!$H545:$Y545)),0)*$H545</f>
        <v>1</v>
      </c>
      <c r="O545" s="217">
        <f>IFERROR(IF(workdata!J545&gt;=0.75*MAX(workdata!$H545:$Y545),1,workdata!J545/MAX(workdata!$H545:$Y545)),0)*$H545</f>
        <v>1</v>
      </c>
      <c r="P545" s="217">
        <f>IFERROR(IF(workdata!K545&gt;=0.75*MAX(workdata!$H545:$Y545),1,workdata!K545/MAX(workdata!$H545:$Y545)),0)*$H545</f>
        <v>1</v>
      </c>
      <c r="Q545" s="217">
        <f>IFERROR(IF(workdata!L545&gt;=0.75*MAX(workdata!$H545:$Y545),1,workdata!L545/MAX(workdata!$H545:$Y545)),0)*$H545</f>
        <v>1</v>
      </c>
      <c r="R545" s="217">
        <f>IFERROR(IF(workdata!M545&gt;=0.75*MAX(workdata!$H545:$Y545),1,workdata!M545/MAX(workdata!$H545:$Y545)),0)*$H545</f>
        <v>1</v>
      </c>
      <c r="S545" s="217">
        <f>IFERROR(IF(workdata!N545&gt;=0.75*MAX(workdata!$H545:$Y545),1,workdata!N545/MAX(workdata!$H545:$Y545)),0)*$H545</f>
        <v>1</v>
      </c>
      <c r="T545" s="217">
        <f>IFERROR(IF(workdata!O545&gt;=0.75*MAX(workdata!$H545:$Y545),1,workdata!O545/MAX(workdata!$H545:$Y545)),0)*$H545</f>
        <v>1</v>
      </c>
      <c r="U545" s="217">
        <f>IFERROR(IF(workdata!P545&gt;=0.75*MAX(workdata!$H545:$Y545),1,workdata!P545/MAX(workdata!$H545:$Y545)),0)*$H545</f>
        <v>1</v>
      </c>
      <c r="V545" s="217">
        <f>IFERROR(IF(workdata!Q545&gt;=0.75*MAX(workdata!$H545:$Y545),1,workdata!Q545/MAX(workdata!$H545:$Y545)),0)*$H545</f>
        <v>1</v>
      </c>
      <c r="W545" s="217">
        <f>IFERROR(IF(workdata!R545&gt;=0.75*MAX(workdata!$H545:$Y545),1,workdata!R545/MAX(workdata!$H545:$Y545)),0)*$H545</f>
        <v>1</v>
      </c>
      <c r="X545" s="217">
        <f>IFERROR(IF(workdata!S545&gt;=0.75*MAX(workdata!$H545:$Y545),1,workdata!S545/MAX(workdata!$H545:$Y545)),0)*$H545</f>
        <v>1</v>
      </c>
      <c r="Y545" s="217">
        <f>IFERROR(IF(workdata!T545&gt;=0.75*MAX(workdata!$H545:$Y545),1,workdata!T545/MAX(workdata!$H545:$Y545)),0)*$H545</f>
        <v>1</v>
      </c>
      <c r="Z545" s="217">
        <f>IFERROR(IF(workdata!U545&gt;=0.75*MAX(workdata!$H545:$Y545),1,workdata!U545/MAX(workdata!$H545:$Y545)),0)*$H545</f>
        <v>1</v>
      </c>
      <c r="AA545" s="217">
        <f>IFERROR(IF(workdata!V545&gt;=0.75*MAX(workdata!$H545:$Y545),1,workdata!V545/MAX(workdata!$H545:$Y545)),0)*$H545</f>
        <v>1</v>
      </c>
      <c r="AB545" s="217">
        <f>IFERROR(IF(workdata!W545&gt;=0.75*MAX(workdata!$H545:$Y545),1,workdata!W545/MAX(workdata!$H545:$Y545)),0)*$H545</f>
        <v>1</v>
      </c>
      <c r="AC545" s="217">
        <f>IFERROR(IF(workdata!X545&gt;=0.75*MAX(workdata!$H545:$Y545),1,workdata!X545/MAX(workdata!$H545:$Y545)),0)*$H545</f>
        <v>1</v>
      </c>
      <c r="AD545" s="217">
        <f>IFERROR(IF(workdata!Y545&gt;=0.75*MAX(workdata!$H545:$Y545),1,workdata!Y545/MAX(workdata!$H545:$Y545)),0)*$H545</f>
        <v>1</v>
      </c>
    </row>
    <row r="546" spans="1:30" x14ac:dyDescent="0.25">
      <c r="A546" s="1">
        <f>workdata!A546</f>
        <v>45496.541666666664</v>
      </c>
      <c r="B546">
        <f t="shared" si="49"/>
        <v>2024</v>
      </c>
      <c r="C546">
        <f t="shared" si="50"/>
        <v>7</v>
      </c>
      <c r="D546">
        <f t="shared" si="48"/>
        <v>23</v>
      </c>
      <c r="E546">
        <v>1000</v>
      </c>
      <c r="F546">
        <v>49890</v>
      </c>
      <c r="G546">
        <f>workdata!B546</f>
        <v>39103</v>
      </c>
      <c r="H546">
        <f t="shared" si="51"/>
        <v>1</v>
      </c>
      <c r="I546" s="217">
        <f>IFERROR(workdata!B546*1000*AUX!H546/(AUX!K546*50000),0)</f>
        <v>0.81135372334286338</v>
      </c>
      <c r="J546" s="218">
        <f t="shared" si="52"/>
        <v>1</v>
      </c>
      <c r="K546" s="222">
        <f>AVERAGE(workdata!C546:F546)</f>
        <v>963.89524999999992</v>
      </c>
      <c r="L546" s="3">
        <f t="shared" si="53"/>
        <v>782.06000000000006</v>
      </c>
      <c r="M546" s="217">
        <f>IFERROR(IF(workdata!H546&gt;=0.75*MAX(workdata!$H546:$Y546),1,workdata!H546/MAX(workdata!$H546:$Y546)),0)*$H546</f>
        <v>1</v>
      </c>
      <c r="N546" s="217">
        <f>IFERROR(IF(workdata!I546&gt;=0.75*MAX(workdata!$H546:$Y546),1,workdata!I546/MAX(workdata!$H546:$Y546)),0)*$H546</f>
        <v>1</v>
      </c>
      <c r="O546" s="217">
        <f>IFERROR(IF(workdata!J546&gt;=0.75*MAX(workdata!$H546:$Y546),1,workdata!J546/MAX(workdata!$H546:$Y546)),0)*$H546</f>
        <v>1</v>
      </c>
      <c r="P546" s="217">
        <f>IFERROR(IF(workdata!K546&gt;=0.75*MAX(workdata!$H546:$Y546),1,workdata!K546/MAX(workdata!$H546:$Y546)),0)*$H546</f>
        <v>1</v>
      </c>
      <c r="Q546" s="217">
        <f>IFERROR(IF(workdata!L546&gt;=0.75*MAX(workdata!$H546:$Y546),1,workdata!L546/MAX(workdata!$H546:$Y546)),0)*$H546</f>
        <v>1</v>
      </c>
      <c r="R546" s="217">
        <f>IFERROR(IF(workdata!M546&gt;=0.75*MAX(workdata!$H546:$Y546),1,workdata!M546/MAX(workdata!$H546:$Y546)),0)*$H546</f>
        <v>1</v>
      </c>
      <c r="S546" s="217">
        <f>IFERROR(IF(workdata!N546&gt;=0.75*MAX(workdata!$H546:$Y546),1,workdata!N546/MAX(workdata!$H546:$Y546)),0)*$H546</f>
        <v>1</v>
      </c>
      <c r="T546" s="217">
        <f>IFERROR(IF(workdata!O546&gt;=0.75*MAX(workdata!$H546:$Y546),1,workdata!O546/MAX(workdata!$H546:$Y546)),0)*$H546</f>
        <v>1</v>
      </c>
      <c r="U546" s="217">
        <f>IFERROR(IF(workdata!P546&gt;=0.75*MAX(workdata!$H546:$Y546),1,workdata!P546/MAX(workdata!$H546:$Y546)),0)*$H546</f>
        <v>1</v>
      </c>
      <c r="V546" s="217">
        <f>IFERROR(IF(workdata!Q546&gt;=0.75*MAX(workdata!$H546:$Y546),1,workdata!Q546/MAX(workdata!$H546:$Y546)),0)*$H546</f>
        <v>1</v>
      </c>
      <c r="W546" s="217">
        <f>IFERROR(IF(workdata!R546&gt;=0.75*MAX(workdata!$H546:$Y546),1,workdata!R546/MAX(workdata!$H546:$Y546)),0)*$H546</f>
        <v>1</v>
      </c>
      <c r="X546" s="217">
        <f>IFERROR(IF(workdata!S546&gt;=0.75*MAX(workdata!$H546:$Y546),1,workdata!S546/MAX(workdata!$H546:$Y546)),0)*$H546</f>
        <v>1</v>
      </c>
      <c r="Y546" s="217">
        <f>IFERROR(IF(workdata!T546&gt;=0.75*MAX(workdata!$H546:$Y546),1,workdata!T546/MAX(workdata!$H546:$Y546)),0)*$H546</f>
        <v>1</v>
      </c>
      <c r="Z546" s="217">
        <f>IFERROR(IF(workdata!U546&gt;=0.75*MAX(workdata!$H546:$Y546),1,workdata!U546/MAX(workdata!$H546:$Y546)),0)*$H546</f>
        <v>1</v>
      </c>
      <c r="AA546" s="217">
        <f>IFERROR(IF(workdata!V546&gt;=0.75*MAX(workdata!$H546:$Y546),1,workdata!V546/MAX(workdata!$H546:$Y546)),0)*$H546</f>
        <v>1</v>
      </c>
      <c r="AB546" s="217">
        <f>IFERROR(IF(workdata!W546&gt;=0.75*MAX(workdata!$H546:$Y546),1,workdata!W546/MAX(workdata!$H546:$Y546)),0)*$H546</f>
        <v>1</v>
      </c>
      <c r="AC546" s="217">
        <f>IFERROR(IF(workdata!X546&gt;=0.75*MAX(workdata!$H546:$Y546),1,workdata!X546/MAX(workdata!$H546:$Y546)),0)*$H546</f>
        <v>1</v>
      </c>
      <c r="AD546" s="217">
        <f>IFERROR(IF(workdata!Y546&gt;=0.75*MAX(workdata!$H546:$Y546),1,workdata!Y546/MAX(workdata!$H546:$Y546)),0)*$H546</f>
        <v>1</v>
      </c>
    </row>
    <row r="547" spans="1:30" x14ac:dyDescent="0.25">
      <c r="A547" s="1">
        <f>workdata!A547</f>
        <v>45496.583333333336</v>
      </c>
      <c r="B547">
        <f t="shared" si="49"/>
        <v>2024</v>
      </c>
      <c r="C547">
        <f t="shared" si="50"/>
        <v>7</v>
      </c>
      <c r="D547">
        <f t="shared" si="48"/>
        <v>23</v>
      </c>
      <c r="E547">
        <v>1000</v>
      </c>
      <c r="F547">
        <v>49890</v>
      </c>
      <c r="G547">
        <f>workdata!B547</f>
        <v>42665</v>
      </c>
      <c r="H547">
        <f t="shared" si="51"/>
        <v>1</v>
      </c>
      <c r="I547" s="217">
        <f>IFERROR(workdata!B547*1000*AUX!H547/(AUX!K547*50000),0)</f>
        <v>0.8879246205794975</v>
      </c>
      <c r="J547" s="218">
        <f t="shared" si="52"/>
        <v>1</v>
      </c>
      <c r="K547" s="222">
        <f>AVERAGE(workdata!C547:F547)</f>
        <v>961.005</v>
      </c>
      <c r="L547" s="3">
        <f t="shared" si="53"/>
        <v>853.3</v>
      </c>
      <c r="M547" s="217">
        <f>IFERROR(IF(workdata!H547&gt;=0.75*MAX(workdata!$H547:$Y547),1,workdata!H547/MAX(workdata!$H547:$Y547)),0)*$H547</f>
        <v>1</v>
      </c>
      <c r="N547" s="217">
        <f>IFERROR(IF(workdata!I547&gt;=0.75*MAX(workdata!$H547:$Y547),1,workdata!I547/MAX(workdata!$H547:$Y547)),0)*$H547</f>
        <v>1</v>
      </c>
      <c r="O547" s="217">
        <f>IFERROR(IF(workdata!J547&gt;=0.75*MAX(workdata!$H547:$Y547),1,workdata!J547/MAX(workdata!$H547:$Y547)),0)*$H547</f>
        <v>1</v>
      </c>
      <c r="P547" s="217">
        <f>IFERROR(IF(workdata!K547&gt;=0.75*MAX(workdata!$H547:$Y547),1,workdata!K547/MAX(workdata!$H547:$Y547)),0)*$H547</f>
        <v>1</v>
      </c>
      <c r="Q547" s="217">
        <f>IFERROR(IF(workdata!L547&gt;=0.75*MAX(workdata!$H547:$Y547),1,workdata!L547/MAX(workdata!$H547:$Y547)),0)*$H547</f>
        <v>1</v>
      </c>
      <c r="R547" s="217">
        <f>IFERROR(IF(workdata!M547&gt;=0.75*MAX(workdata!$H547:$Y547),1,workdata!M547/MAX(workdata!$H547:$Y547)),0)*$H547</f>
        <v>1</v>
      </c>
      <c r="S547" s="217">
        <f>IFERROR(IF(workdata!N547&gt;=0.75*MAX(workdata!$H547:$Y547),1,workdata!N547/MAX(workdata!$H547:$Y547)),0)*$H547</f>
        <v>1</v>
      </c>
      <c r="T547" s="217">
        <f>IFERROR(IF(workdata!O547&gt;=0.75*MAX(workdata!$H547:$Y547),1,workdata!O547/MAX(workdata!$H547:$Y547)),0)*$H547</f>
        <v>1</v>
      </c>
      <c r="U547" s="217">
        <f>IFERROR(IF(workdata!P547&gt;=0.75*MAX(workdata!$H547:$Y547),1,workdata!P547/MAX(workdata!$H547:$Y547)),0)*$H547</f>
        <v>1</v>
      </c>
      <c r="V547" s="217">
        <f>IFERROR(IF(workdata!Q547&gt;=0.75*MAX(workdata!$H547:$Y547),1,workdata!Q547/MAX(workdata!$H547:$Y547)),0)*$H547</f>
        <v>1</v>
      </c>
      <c r="W547" s="217">
        <f>IFERROR(IF(workdata!R547&gt;=0.75*MAX(workdata!$H547:$Y547),1,workdata!R547/MAX(workdata!$H547:$Y547)),0)*$H547</f>
        <v>1</v>
      </c>
      <c r="X547" s="217">
        <f>IFERROR(IF(workdata!S547&gt;=0.75*MAX(workdata!$H547:$Y547),1,workdata!S547/MAX(workdata!$H547:$Y547)),0)*$H547</f>
        <v>1</v>
      </c>
      <c r="Y547" s="217">
        <f>IFERROR(IF(workdata!T547&gt;=0.75*MAX(workdata!$H547:$Y547),1,workdata!T547/MAX(workdata!$H547:$Y547)),0)*$H547</f>
        <v>1</v>
      </c>
      <c r="Z547" s="217">
        <f>IFERROR(IF(workdata!U547&gt;=0.75*MAX(workdata!$H547:$Y547),1,workdata!U547/MAX(workdata!$H547:$Y547)),0)*$H547</f>
        <v>1</v>
      </c>
      <c r="AA547" s="217">
        <f>IFERROR(IF(workdata!V547&gt;=0.75*MAX(workdata!$H547:$Y547),1,workdata!V547/MAX(workdata!$H547:$Y547)),0)*$H547</f>
        <v>1</v>
      </c>
      <c r="AB547" s="217">
        <f>IFERROR(IF(workdata!W547&gt;=0.75*MAX(workdata!$H547:$Y547),1,workdata!W547/MAX(workdata!$H547:$Y547)),0)*$H547</f>
        <v>1</v>
      </c>
      <c r="AC547" s="217">
        <f>IFERROR(IF(workdata!X547&gt;=0.75*MAX(workdata!$H547:$Y547),1,workdata!X547/MAX(workdata!$H547:$Y547)),0)*$H547</f>
        <v>1</v>
      </c>
      <c r="AD547" s="217">
        <f>IFERROR(IF(workdata!Y547&gt;=0.75*MAX(workdata!$H547:$Y547),1,workdata!Y547/MAX(workdata!$H547:$Y547)),0)*$H547</f>
        <v>1</v>
      </c>
    </row>
    <row r="548" spans="1:30" x14ac:dyDescent="0.25">
      <c r="A548" s="1">
        <f>workdata!A548</f>
        <v>45496.625</v>
      </c>
      <c r="B548">
        <f t="shared" si="49"/>
        <v>2024</v>
      </c>
      <c r="C548">
        <f t="shared" si="50"/>
        <v>7</v>
      </c>
      <c r="D548">
        <f t="shared" si="48"/>
        <v>23</v>
      </c>
      <c r="E548">
        <v>1000</v>
      </c>
      <c r="F548">
        <v>49890</v>
      </c>
      <c r="G548">
        <f>workdata!B548</f>
        <v>41846</v>
      </c>
      <c r="H548">
        <f t="shared" si="51"/>
        <v>1</v>
      </c>
      <c r="I548" s="217">
        <f>IFERROR(workdata!B548*1000*AUX!H548/(AUX!K548*50000),0)</f>
        <v>0.86725079570353769</v>
      </c>
      <c r="J548" s="218">
        <f t="shared" si="52"/>
        <v>1</v>
      </c>
      <c r="K548" s="222">
        <f>AVERAGE(workdata!C548:F548)</f>
        <v>965.02650000000006</v>
      </c>
      <c r="L548" s="3">
        <f t="shared" si="53"/>
        <v>836.92000000000007</v>
      </c>
      <c r="M548" s="217">
        <f>IFERROR(IF(workdata!H548&gt;=0.75*MAX(workdata!$H548:$Y548),1,workdata!H548/MAX(workdata!$H548:$Y548)),0)*$H548</f>
        <v>1</v>
      </c>
      <c r="N548" s="217">
        <f>IFERROR(IF(workdata!I548&gt;=0.75*MAX(workdata!$H548:$Y548),1,workdata!I548/MAX(workdata!$H548:$Y548)),0)*$H548</f>
        <v>1</v>
      </c>
      <c r="O548" s="217">
        <f>IFERROR(IF(workdata!J548&gt;=0.75*MAX(workdata!$H548:$Y548),1,workdata!J548/MAX(workdata!$H548:$Y548)),0)*$H548</f>
        <v>1</v>
      </c>
      <c r="P548" s="217">
        <f>IFERROR(IF(workdata!K548&gt;=0.75*MAX(workdata!$H548:$Y548),1,workdata!K548/MAX(workdata!$H548:$Y548)),0)*$H548</f>
        <v>1</v>
      </c>
      <c r="Q548" s="217">
        <f>IFERROR(IF(workdata!L548&gt;=0.75*MAX(workdata!$H548:$Y548),1,workdata!L548/MAX(workdata!$H548:$Y548)),0)*$H548</f>
        <v>1</v>
      </c>
      <c r="R548" s="217">
        <f>IFERROR(IF(workdata!M548&gt;=0.75*MAX(workdata!$H548:$Y548),1,workdata!M548/MAX(workdata!$H548:$Y548)),0)*$H548</f>
        <v>1</v>
      </c>
      <c r="S548" s="217">
        <f>IFERROR(IF(workdata!N548&gt;=0.75*MAX(workdata!$H548:$Y548),1,workdata!N548/MAX(workdata!$H548:$Y548)),0)*$H548</f>
        <v>1</v>
      </c>
      <c r="T548" s="217">
        <f>IFERROR(IF(workdata!O548&gt;=0.75*MAX(workdata!$H548:$Y548),1,workdata!O548/MAX(workdata!$H548:$Y548)),0)*$H548</f>
        <v>1</v>
      </c>
      <c r="U548" s="217">
        <f>IFERROR(IF(workdata!P548&gt;=0.75*MAX(workdata!$H548:$Y548),1,workdata!P548/MAX(workdata!$H548:$Y548)),0)*$H548</f>
        <v>1</v>
      </c>
      <c r="V548" s="217">
        <f>IFERROR(IF(workdata!Q548&gt;=0.75*MAX(workdata!$H548:$Y548),1,workdata!Q548/MAX(workdata!$H548:$Y548)),0)*$H548</f>
        <v>1</v>
      </c>
      <c r="W548" s="217">
        <f>IFERROR(IF(workdata!R548&gt;=0.75*MAX(workdata!$H548:$Y548),1,workdata!R548/MAX(workdata!$H548:$Y548)),0)*$H548</f>
        <v>1</v>
      </c>
      <c r="X548" s="217">
        <f>IFERROR(IF(workdata!S548&gt;=0.75*MAX(workdata!$H548:$Y548),1,workdata!S548/MAX(workdata!$H548:$Y548)),0)*$H548</f>
        <v>1</v>
      </c>
      <c r="Y548" s="217">
        <f>IFERROR(IF(workdata!T548&gt;=0.75*MAX(workdata!$H548:$Y548),1,workdata!T548/MAX(workdata!$H548:$Y548)),0)*$H548</f>
        <v>1</v>
      </c>
      <c r="Z548" s="217">
        <f>IFERROR(IF(workdata!U548&gt;=0.75*MAX(workdata!$H548:$Y548),1,workdata!U548/MAX(workdata!$H548:$Y548)),0)*$H548</f>
        <v>1</v>
      </c>
      <c r="AA548" s="217">
        <f>IFERROR(IF(workdata!V548&gt;=0.75*MAX(workdata!$H548:$Y548),1,workdata!V548/MAX(workdata!$H548:$Y548)),0)*$H548</f>
        <v>1</v>
      </c>
      <c r="AB548" s="217">
        <f>IFERROR(IF(workdata!W548&gt;=0.75*MAX(workdata!$H548:$Y548),1,workdata!W548/MAX(workdata!$H548:$Y548)),0)*$H548</f>
        <v>1</v>
      </c>
      <c r="AC548" s="217">
        <f>IFERROR(IF(workdata!X548&gt;=0.75*MAX(workdata!$H548:$Y548),1,workdata!X548/MAX(workdata!$H548:$Y548)),0)*$H548</f>
        <v>1</v>
      </c>
      <c r="AD548" s="217">
        <f>IFERROR(IF(workdata!Y548&gt;=0.75*MAX(workdata!$H548:$Y548),1,workdata!Y548/MAX(workdata!$H548:$Y548)),0)*$H548</f>
        <v>1</v>
      </c>
    </row>
    <row r="549" spans="1:30" x14ac:dyDescent="0.25">
      <c r="A549" s="1">
        <f>workdata!A549</f>
        <v>45496.666666666664</v>
      </c>
      <c r="B549">
        <f t="shared" si="49"/>
        <v>2024</v>
      </c>
      <c r="C549">
        <f t="shared" si="50"/>
        <v>7</v>
      </c>
      <c r="D549">
        <f t="shared" si="48"/>
        <v>23</v>
      </c>
      <c r="E549">
        <v>1000</v>
      </c>
      <c r="F549">
        <v>49890</v>
      </c>
      <c r="G549">
        <f>workdata!B549</f>
        <v>40891</v>
      </c>
      <c r="H549">
        <f t="shared" si="51"/>
        <v>1</v>
      </c>
      <c r="I549" s="217">
        <f>IFERROR(workdata!B549*1000*AUX!H549/(AUX!K549*50000),0)</f>
        <v>0.84256182808161673</v>
      </c>
      <c r="J549" s="218">
        <f t="shared" si="52"/>
        <v>1</v>
      </c>
      <c r="K549" s="222">
        <f>AVERAGE(workdata!C549:F549)</f>
        <v>970.63499999999999</v>
      </c>
      <c r="L549" s="3">
        <f t="shared" si="53"/>
        <v>817.82</v>
      </c>
      <c r="M549" s="217">
        <f>IFERROR(IF(workdata!H549&gt;=0.75*MAX(workdata!$H549:$Y549),1,workdata!H549/MAX(workdata!$H549:$Y549)),0)*$H549</f>
        <v>1</v>
      </c>
      <c r="N549" s="217">
        <f>IFERROR(IF(workdata!I549&gt;=0.75*MAX(workdata!$H549:$Y549),1,workdata!I549/MAX(workdata!$H549:$Y549)),0)*$H549</f>
        <v>1</v>
      </c>
      <c r="O549" s="217">
        <f>IFERROR(IF(workdata!J549&gt;=0.75*MAX(workdata!$H549:$Y549),1,workdata!J549/MAX(workdata!$H549:$Y549)),0)*$H549</f>
        <v>1</v>
      </c>
      <c r="P549" s="217">
        <f>IFERROR(IF(workdata!K549&gt;=0.75*MAX(workdata!$H549:$Y549),1,workdata!K549/MAX(workdata!$H549:$Y549)),0)*$H549</f>
        <v>1</v>
      </c>
      <c r="Q549" s="217">
        <f>IFERROR(IF(workdata!L549&gt;=0.75*MAX(workdata!$H549:$Y549),1,workdata!L549/MAX(workdata!$H549:$Y549)),0)*$H549</f>
        <v>1</v>
      </c>
      <c r="R549" s="217">
        <f>IFERROR(IF(workdata!M549&gt;=0.75*MAX(workdata!$H549:$Y549),1,workdata!M549/MAX(workdata!$H549:$Y549)),0)*$H549</f>
        <v>1</v>
      </c>
      <c r="S549" s="217">
        <f>IFERROR(IF(workdata!N549&gt;=0.75*MAX(workdata!$H549:$Y549),1,workdata!N549/MAX(workdata!$H549:$Y549)),0)*$H549</f>
        <v>1</v>
      </c>
      <c r="T549" s="217">
        <f>IFERROR(IF(workdata!O549&gt;=0.75*MAX(workdata!$H549:$Y549),1,workdata!O549/MAX(workdata!$H549:$Y549)),0)*$H549</f>
        <v>1</v>
      </c>
      <c r="U549" s="217">
        <f>IFERROR(IF(workdata!P549&gt;=0.75*MAX(workdata!$H549:$Y549),1,workdata!P549/MAX(workdata!$H549:$Y549)),0)*$H549</f>
        <v>1</v>
      </c>
      <c r="V549" s="217">
        <f>IFERROR(IF(workdata!Q549&gt;=0.75*MAX(workdata!$H549:$Y549),1,workdata!Q549/MAX(workdata!$H549:$Y549)),0)*$H549</f>
        <v>1</v>
      </c>
      <c r="W549" s="217">
        <f>IFERROR(IF(workdata!R549&gt;=0.75*MAX(workdata!$H549:$Y549),1,workdata!R549/MAX(workdata!$H549:$Y549)),0)*$H549</f>
        <v>1</v>
      </c>
      <c r="X549" s="217">
        <f>IFERROR(IF(workdata!S549&gt;=0.75*MAX(workdata!$H549:$Y549),1,workdata!S549/MAX(workdata!$H549:$Y549)),0)*$H549</f>
        <v>1</v>
      </c>
      <c r="Y549" s="217">
        <f>IFERROR(IF(workdata!T549&gt;=0.75*MAX(workdata!$H549:$Y549),1,workdata!T549/MAX(workdata!$H549:$Y549)),0)*$H549</f>
        <v>1</v>
      </c>
      <c r="Z549" s="217">
        <f>IFERROR(IF(workdata!U549&gt;=0.75*MAX(workdata!$H549:$Y549),1,workdata!U549/MAX(workdata!$H549:$Y549)),0)*$H549</f>
        <v>1</v>
      </c>
      <c r="AA549" s="217">
        <f>IFERROR(IF(workdata!V549&gt;=0.75*MAX(workdata!$H549:$Y549),1,workdata!V549/MAX(workdata!$H549:$Y549)),0)*$H549</f>
        <v>1</v>
      </c>
      <c r="AB549" s="217">
        <f>IFERROR(IF(workdata!W549&gt;=0.75*MAX(workdata!$H549:$Y549),1,workdata!W549/MAX(workdata!$H549:$Y549)),0)*$H549</f>
        <v>1</v>
      </c>
      <c r="AC549" s="217">
        <f>IFERROR(IF(workdata!X549&gt;=0.75*MAX(workdata!$H549:$Y549),1,workdata!X549/MAX(workdata!$H549:$Y549)),0)*$H549</f>
        <v>1</v>
      </c>
      <c r="AD549" s="217">
        <f>IFERROR(IF(workdata!Y549&gt;=0.75*MAX(workdata!$H549:$Y549),1,workdata!Y549/MAX(workdata!$H549:$Y549)),0)*$H549</f>
        <v>1</v>
      </c>
    </row>
    <row r="550" spans="1:30" x14ac:dyDescent="0.25">
      <c r="A550" s="1">
        <f>workdata!A550</f>
        <v>45496.708333333336</v>
      </c>
      <c r="B550">
        <f t="shared" si="49"/>
        <v>2024</v>
      </c>
      <c r="C550">
        <f t="shared" si="50"/>
        <v>7</v>
      </c>
      <c r="D550">
        <f t="shared" si="48"/>
        <v>23</v>
      </c>
      <c r="E550">
        <v>1000</v>
      </c>
      <c r="F550">
        <v>49890</v>
      </c>
      <c r="G550">
        <f>workdata!B550</f>
        <v>40247</v>
      </c>
      <c r="H550">
        <f t="shared" si="51"/>
        <v>1</v>
      </c>
      <c r="I550" s="217">
        <f>IFERROR(workdata!B550*1000*AUX!H550/(AUX!K550*50000),0)</f>
        <v>0.83770646970945029</v>
      </c>
      <c r="J550" s="218">
        <f t="shared" si="52"/>
        <v>1</v>
      </c>
      <c r="K550" s="222">
        <f>AVERAGE(workdata!C550:F550)</f>
        <v>960.88549999999998</v>
      </c>
      <c r="L550" s="3">
        <f t="shared" si="53"/>
        <v>804.93999999999994</v>
      </c>
      <c r="M550" s="217">
        <f>IFERROR(IF(workdata!H550&gt;=0.75*MAX(workdata!$H550:$Y550),1,workdata!H550/MAX(workdata!$H550:$Y550)),0)*$H550</f>
        <v>1</v>
      </c>
      <c r="N550" s="217">
        <f>IFERROR(IF(workdata!I550&gt;=0.75*MAX(workdata!$H550:$Y550),1,workdata!I550/MAX(workdata!$H550:$Y550)),0)*$H550</f>
        <v>1</v>
      </c>
      <c r="O550" s="217">
        <f>IFERROR(IF(workdata!J550&gt;=0.75*MAX(workdata!$H550:$Y550),1,workdata!J550/MAX(workdata!$H550:$Y550)),0)*$H550</f>
        <v>1</v>
      </c>
      <c r="P550" s="217">
        <f>IFERROR(IF(workdata!K550&gt;=0.75*MAX(workdata!$H550:$Y550),1,workdata!K550/MAX(workdata!$H550:$Y550)),0)*$H550</f>
        <v>1</v>
      </c>
      <c r="Q550" s="217">
        <f>IFERROR(IF(workdata!L550&gt;=0.75*MAX(workdata!$H550:$Y550),1,workdata!L550/MAX(workdata!$H550:$Y550)),0)*$H550</f>
        <v>1</v>
      </c>
      <c r="R550" s="217">
        <f>IFERROR(IF(workdata!M550&gt;=0.75*MAX(workdata!$H550:$Y550),1,workdata!M550/MAX(workdata!$H550:$Y550)),0)*$H550</f>
        <v>1</v>
      </c>
      <c r="S550" s="217">
        <f>IFERROR(IF(workdata!N550&gt;=0.75*MAX(workdata!$H550:$Y550),1,workdata!N550/MAX(workdata!$H550:$Y550)),0)*$H550</f>
        <v>1</v>
      </c>
      <c r="T550" s="217">
        <f>IFERROR(IF(workdata!O550&gt;=0.75*MAX(workdata!$H550:$Y550),1,workdata!O550/MAX(workdata!$H550:$Y550)),0)*$H550</f>
        <v>1</v>
      </c>
      <c r="U550" s="217">
        <f>IFERROR(IF(workdata!P550&gt;=0.75*MAX(workdata!$H550:$Y550),1,workdata!P550/MAX(workdata!$H550:$Y550)),0)*$H550</f>
        <v>1</v>
      </c>
      <c r="V550" s="217">
        <f>IFERROR(IF(workdata!Q550&gt;=0.75*MAX(workdata!$H550:$Y550),1,workdata!Q550/MAX(workdata!$H550:$Y550)),0)*$H550</f>
        <v>1</v>
      </c>
      <c r="W550" s="217">
        <f>IFERROR(IF(workdata!R550&gt;=0.75*MAX(workdata!$H550:$Y550),1,workdata!R550/MAX(workdata!$H550:$Y550)),0)*$H550</f>
        <v>1</v>
      </c>
      <c r="X550" s="217">
        <f>IFERROR(IF(workdata!S550&gt;=0.75*MAX(workdata!$H550:$Y550),1,workdata!S550/MAX(workdata!$H550:$Y550)),0)*$H550</f>
        <v>1</v>
      </c>
      <c r="Y550" s="217">
        <f>IFERROR(IF(workdata!T550&gt;=0.75*MAX(workdata!$H550:$Y550),1,workdata!T550/MAX(workdata!$H550:$Y550)),0)*$H550</f>
        <v>1</v>
      </c>
      <c r="Z550" s="217">
        <f>IFERROR(IF(workdata!U550&gt;=0.75*MAX(workdata!$H550:$Y550),1,workdata!U550/MAX(workdata!$H550:$Y550)),0)*$H550</f>
        <v>1</v>
      </c>
      <c r="AA550" s="217">
        <f>IFERROR(IF(workdata!V550&gt;=0.75*MAX(workdata!$H550:$Y550),1,workdata!V550/MAX(workdata!$H550:$Y550)),0)*$H550</f>
        <v>1</v>
      </c>
      <c r="AB550" s="217">
        <f>IFERROR(IF(workdata!W550&gt;=0.75*MAX(workdata!$H550:$Y550),1,workdata!W550/MAX(workdata!$H550:$Y550)),0)*$H550</f>
        <v>1</v>
      </c>
      <c r="AC550" s="217">
        <f>IFERROR(IF(workdata!X550&gt;=0.75*MAX(workdata!$H550:$Y550),1,workdata!X550/MAX(workdata!$H550:$Y550)),0)*$H550</f>
        <v>1</v>
      </c>
      <c r="AD550" s="217">
        <f>IFERROR(IF(workdata!Y550&gt;=0.75*MAX(workdata!$H550:$Y550),1,workdata!Y550/MAX(workdata!$H550:$Y550)),0)*$H550</f>
        <v>1</v>
      </c>
    </row>
    <row r="551" spans="1:30" x14ac:dyDescent="0.25">
      <c r="A551" s="1">
        <f>workdata!A551</f>
        <v>45496.75</v>
      </c>
      <c r="B551">
        <f t="shared" si="49"/>
        <v>2024</v>
      </c>
      <c r="C551">
        <f t="shared" si="50"/>
        <v>7</v>
      </c>
      <c r="D551">
        <f t="shared" si="48"/>
        <v>23</v>
      </c>
      <c r="E551">
        <v>1000</v>
      </c>
      <c r="F551">
        <v>49890</v>
      </c>
      <c r="G551">
        <f>workdata!B551</f>
        <v>38749</v>
      </c>
      <c r="H551">
        <f t="shared" si="51"/>
        <v>1</v>
      </c>
      <c r="I551" s="217">
        <f>IFERROR(workdata!B551*1000*AUX!H551/(AUX!K551*50000),0)</f>
        <v>0.84112570486796423</v>
      </c>
      <c r="J551" s="218">
        <f t="shared" si="52"/>
        <v>1</v>
      </c>
      <c r="K551" s="222">
        <f>AVERAGE(workdata!C551:F551)</f>
        <v>921.3605</v>
      </c>
      <c r="L551" s="3">
        <f t="shared" si="53"/>
        <v>774.9799999999999</v>
      </c>
      <c r="M551" s="217">
        <f>IFERROR(IF(workdata!H551&gt;=0.75*MAX(workdata!$H551:$Y551),1,workdata!H551/MAX(workdata!$H551:$Y551)),0)*$H551</f>
        <v>1</v>
      </c>
      <c r="N551" s="217">
        <f>IFERROR(IF(workdata!I551&gt;=0.75*MAX(workdata!$H551:$Y551),1,workdata!I551/MAX(workdata!$H551:$Y551)),0)*$H551</f>
        <v>1</v>
      </c>
      <c r="O551" s="217">
        <f>IFERROR(IF(workdata!J551&gt;=0.75*MAX(workdata!$H551:$Y551),1,workdata!J551/MAX(workdata!$H551:$Y551)),0)*$H551</f>
        <v>1</v>
      </c>
      <c r="P551" s="217">
        <f>IFERROR(IF(workdata!K551&gt;=0.75*MAX(workdata!$H551:$Y551),1,workdata!K551/MAX(workdata!$H551:$Y551)),0)*$H551</f>
        <v>1</v>
      </c>
      <c r="Q551" s="217">
        <f>IFERROR(IF(workdata!L551&gt;=0.75*MAX(workdata!$H551:$Y551),1,workdata!L551/MAX(workdata!$H551:$Y551)),0)*$H551</f>
        <v>1</v>
      </c>
      <c r="R551" s="217">
        <f>IFERROR(IF(workdata!M551&gt;=0.75*MAX(workdata!$H551:$Y551),1,workdata!M551/MAX(workdata!$H551:$Y551)),0)*$H551</f>
        <v>1</v>
      </c>
      <c r="S551" s="217">
        <f>IFERROR(IF(workdata!N551&gt;=0.75*MAX(workdata!$H551:$Y551),1,workdata!N551/MAX(workdata!$H551:$Y551)),0)*$H551</f>
        <v>1</v>
      </c>
      <c r="T551" s="217">
        <f>IFERROR(IF(workdata!O551&gt;=0.75*MAX(workdata!$H551:$Y551),1,workdata!O551/MAX(workdata!$H551:$Y551)),0)*$H551</f>
        <v>1</v>
      </c>
      <c r="U551" s="217">
        <f>IFERROR(IF(workdata!P551&gt;=0.75*MAX(workdata!$H551:$Y551),1,workdata!P551/MAX(workdata!$H551:$Y551)),0)*$H551</f>
        <v>1</v>
      </c>
      <c r="V551" s="217">
        <f>IFERROR(IF(workdata!Q551&gt;=0.75*MAX(workdata!$H551:$Y551),1,workdata!Q551/MAX(workdata!$H551:$Y551)),0)*$H551</f>
        <v>1</v>
      </c>
      <c r="W551" s="217">
        <f>IFERROR(IF(workdata!R551&gt;=0.75*MAX(workdata!$H551:$Y551),1,workdata!R551/MAX(workdata!$H551:$Y551)),0)*$H551</f>
        <v>1</v>
      </c>
      <c r="X551" s="217">
        <f>IFERROR(IF(workdata!S551&gt;=0.75*MAX(workdata!$H551:$Y551),1,workdata!S551/MAX(workdata!$H551:$Y551)),0)*$H551</f>
        <v>1</v>
      </c>
      <c r="Y551" s="217">
        <f>IFERROR(IF(workdata!T551&gt;=0.75*MAX(workdata!$H551:$Y551),1,workdata!T551/MAX(workdata!$H551:$Y551)),0)*$H551</f>
        <v>1</v>
      </c>
      <c r="Z551" s="217">
        <f>IFERROR(IF(workdata!U551&gt;=0.75*MAX(workdata!$H551:$Y551),1,workdata!U551/MAX(workdata!$H551:$Y551)),0)*$H551</f>
        <v>1</v>
      </c>
      <c r="AA551" s="217">
        <f>IFERROR(IF(workdata!V551&gt;=0.75*MAX(workdata!$H551:$Y551),1,workdata!V551/MAX(workdata!$H551:$Y551)),0)*$H551</f>
        <v>1</v>
      </c>
      <c r="AB551" s="217">
        <f>IFERROR(IF(workdata!W551&gt;=0.75*MAX(workdata!$H551:$Y551),1,workdata!W551/MAX(workdata!$H551:$Y551)),0)*$H551</f>
        <v>1</v>
      </c>
      <c r="AC551" s="217">
        <f>IFERROR(IF(workdata!X551&gt;=0.75*MAX(workdata!$H551:$Y551),1,workdata!X551/MAX(workdata!$H551:$Y551)),0)*$H551</f>
        <v>1</v>
      </c>
      <c r="AD551" s="217">
        <f>IFERROR(IF(workdata!Y551&gt;=0.75*MAX(workdata!$H551:$Y551),1,workdata!Y551/MAX(workdata!$H551:$Y551)),0)*$H551</f>
        <v>1</v>
      </c>
    </row>
    <row r="552" spans="1:30" x14ac:dyDescent="0.25">
      <c r="A552" s="1">
        <f>workdata!A552</f>
        <v>45496.791666666664</v>
      </c>
      <c r="B552">
        <f t="shared" si="49"/>
        <v>2024</v>
      </c>
      <c r="C552">
        <f t="shared" si="50"/>
        <v>7</v>
      </c>
      <c r="D552">
        <f t="shared" si="48"/>
        <v>23</v>
      </c>
      <c r="E552">
        <v>1000</v>
      </c>
      <c r="F552">
        <v>49890</v>
      </c>
      <c r="G552">
        <f>workdata!B552</f>
        <v>32204</v>
      </c>
      <c r="H552">
        <f t="shared" si="51"/>
        <v>1</v>
      </c>
      <c r="I552" s="217">
        <f>IFERROR(workdata!B552*1000*AUX!H552/(AUX!K552*50000),0)</f>
        <v>0.80498780482470256</v>
      </c>
      <c r="J552" s="218">
        <f t="shared" si="52"/>
        <v>1</v>
      </c>
      <c r="K552" s="222">
        <f>AVERAGE(workdata!C552:F552)</f>
        <v>800.11149999999998</v>
      </c>
      <c r="L552" s="3">
        <f t="shared" si="53"/>
        <v>644.07999999999993</v>
      </c>
      <c r="M552" s="217">
        <f>IFERROR(IF(workdata!H552&gt;=0.75*MAX(workdata!$H552:$Y552),1,workdata!H552/MAX(workdata!$H552:$Y552)),0)*$H552</f>
        <v>1</v>
      </c>
      <c r="N552" s="217">
        <f>IFERROR(IF(workdata!I552&gt;=0.75*MAX(workdata!$H552:$Y552),1,workdata!I552/MAX(workdata!$H552:$Y552)),0)*$H552</f>
        <v>1</v>
      </c>
      <c r="O552" s="217">
        <f>IFERROR(IF(workdata!J552&gt;=0.75*MAX(workdata!$H552:$Y552),1,workdata!J552/MAX(workdata!$H552:$Y552)),0)*$H552</f>
        <v>1</v>
      </c>
      <c r="P552" s="217">
        <f>IFERROR(IF(workdata!K552&gt;=0.75*MAX(workdata!$H552:$Y552),1,workdata!K552/MAX(workdata!$H552:$Y552)),0)*$H552</f>
        <v>1</v>
      </c>
      <c r="Q552" s="217">
        <f>IFERROR(IF(workdata!L552&gt;=0.75*MAX(workdata!$H552:$Y552),1,workdata!L552/MAX(workdata!$H552:$Y552)),0)*$H552</f>
        <v>1</v>
      </c>
      <c r="R552" s="217">
        <f>IFERROR(IF(workdata!M552&gt;=0.75*MAX(workdata!$H552:$Y552),1,workdata!M552/MAX(workdata!$H552:$Y552)),0)*$H552</f>
        <v>1</v>
      </c>
      <c r="S552" s="217">
        <f>IFERROR(IF(workdata!N552&gt;=0.75*MAX(workdata!$H552:$Y552),1,workdata!N552/MAX(workdata!$H552:$Y552)),0)*$H552</f>
        <v>1</v>
      </c>
      <c r="T552" s="217">
        <f>IFERROR(IF(workdata!O552&gt;=0.75*MAX(workdata!$H552:$Y552),1,workdata!O552/MAX(workdata!$H552:$Y552)),0)*$H552</f>
        <v>1</v>
      </c>
      <c r="U552" s="217">
        <f>IFERROR(IF(workdata!P552&gt;=0.75*MAX(workdata!$H552:$Y552),1,workdata!P552/MAX(workdata!$H552:$Y552)),0)*$H552</f>
        <v>1</v>
      </c>
      <c r="V552" s="217">
        <f>IFERROR(IF(workdata!Q552&gt;=0.75*MAX(workdata!$H552:$Y552),1,workdata!Q552/MAX(workdata!$H552:$Y552)),0)*$H552</f>
        <v>1</v>
      </c>
      <c r="W552" s="217">
        <f>IFERROR(IF(workdata!R552&gt;=0.75*MAX(workdata!$H552:$Y552),1,workdata!R552/MAX(workdata!$H552:$Y552)),0)*$H552</f>
        <v>1</v>
      </c>
      <c r="X552" s="217">
        <f>IFERROR(IF(workdata!S552&gt;=0.75*MAX(workdata!$H552:$Y552),1,workdata!S552/MAX(workdata!$H552:$Y552)),0)*$H552</f>
        <v>1</v>
      </c>
      <c r="Y552" s="217">
        <f>IFERROR(IF(workdata!T552&gt;=0.75*MAX(workdata!$H552:$Y552),1,workdata!T552/MAX(workdata!$H552:$Y552)),0)*$H552</f>
        <v>1</v>
      </c>
      <c r="Z552" s="217">
        <f>IFERROR(IF(workdata!U552&gt;=0.75*MAX(workdata!$H552:$Y552),1,workdata!U552/MAX(workdata!$H552:$Y552)),0)*$H552</f>
        <v>1</v>
      </c>
      <c r="AA552" s="217">
        <f>IFERROR(IF(workdata!V552&gt;=0.75*MAX(workdata!$H552:$Y552),1,workdata!V552/MAX(workdata!$H552:$Y552)),0)*$H552</f>
        <v>1</v>
      </c>
      <c r="AB552" s="217">
        <f>IFERROR(IF(workdata!W552&gt;=0.75*MAX(workdata!$H552:$Y552),1,workdata!W552/MAX(workdata!$H552:$Y552)),0)*$H552</f>
        <v>1</v>
      </c>
      <c r="AC552" s="217">
        <f>IFERROR(IF(workdata!X552&gt;=0.75*MAX(workdata!$H552:$Y552),1,workdata!X552/MAX(workdata!$H552:$Y552)),0)*$H552</f>
        <v>1</v>
      </c>
      <c r="AD552" s="217">
        <f>IFERROR(IF(workdata!Y552&gt;=0.75*MAX(workdata!$H552:$Y552),1,workdata!Y552/MAX(workdata!$H552:$Y552)),0)*$H552</f>
        <v>1</v>
      </c>
    </row>
    <row r="553" spans="1:30" x14ac:dyDescent="0.25">
      <c r="A553" s="1">
        <f>workdata!A553</f>
        <v>45496.833333333336</v>
      </c>
      <c r="B553">
        <f t="shared" si="49"/>
        <v>2024</v>
      </c>
      <c r="C553">
        <f t="shared" si="50"/>
        <v>7</v>
      </c>
      <c r="D553">
        <f t="shared" si="48"/>
        <v>23</v>
      </c>
      <c r="E553">
        <v>1000</v>
      </c>
      <c r="F553">
        <v>49890</v>
      </c>
      <c r="G553">
        <f>workdata!B553</f>
        <v>12860</v>
      </c>
      <c r="H553">
        <f t="shared" si="51"/>
        <v>1</v>
      </c>
      <c r="I553" s="217">
        <f>IFERROR(workdata!B553*1000*AUX!H553/(AUX!K553*50000),0)</f>
        <v>0.65173528955278726</v>
      </c>
      <c r="J553" s="218">
        <f t="shared" si="52"/>
        <v>1</v>
      </c>
      <c r="K553" s="222">
        <f>AVERAGE(workdata!C553:F553)</f>
        <v>394.63875000000002</v>
      </c>
      <c r="L553" s="3">
        <f t="shared" si="53"/>
        <v>257.20000000000005</v>
      </c>
      <c r="M553" s="217">
        <f>IFERROR(IF(workdata!H553&gt;=0.75*MAX(workdata!$H553:$Y553),1,workdata!H553/MAX(workdata!$H553:$Y553)),0)*$H553</f>
        <v>1</v>
      </c>
      <c r="N553" s="217">
        <f>IFERROR(IF(workdata!I553&gt;=0.75*MAX(workdata!$H553:$Y553),1,workdata!I553/MAX(workdata!$H553:$Y553)),0)*$H553</f>
        <v>1</v>
      </c>
      <c r="O553" s="217">
        <f>IFERROR(IF(workdata!J553&gt;=0.75*MAX(workdata!$H553:$Y553),1,workdata!J553/MAX(workdata!$H553:$Y553)),0)*$H553</f>
        <v>1</v>
      </c>
      <c r="P553" s="217">
        <f>IFERROR(IF(workdata!K553&gt;=0.75*MAX(workdata!$H553:$Y553),1,workdata!K553/MAX(workdata!$H553:$Y553)),0)*$H553</f>
        <v>1</v>
      </c>
      <c r="Q553" s="217">
        <f>IFERROR(IF(workdata!L553&gt;=0.75*MAX(workdata!$H553:$Y553),1,workdata!L553/MAX(workdata!$H553:$Y553)),0)*$H553</f>
        <v>1</v>
      </c>
      <c r="R553" s="217">
        <f>IFERROR(IF(workdata!M553&gt;=0.75*MAX(workdata!$H553:$Y553),1,workdata!M553/MAX(workdata!$H553:$Y553)),0)*$H553</f>
        <v>1</v>
      </c>
      <c r="S553" s="217">
        <f>IFERROR(IF(workdata!N553&gt;=0.75*MAX(workdata!$H553:$Y553),1,workdata!N553/MAX(workdata!$H553:$Y553)),0)*$H553</f>
        <v>1</v>
      </c>
      <c r="T553" s="217">
        <f>IFERROR(IF(workdata!O553&gt;=0.75*MAX(workdata!$H553:$Y553),1,workdata!O553/MAX(workdata!$H553:$Y553)),0)*$H553</f>
        <v>1</v>
      </c>
      <c r="U553" s="217">
        <f>IFERROR(IF(workdata!P553&gt;=0.75*MAX(workdata!$H553:$Y553),1,workdata!P553/MAX(workdata!$H553:$Y553)),0)*$H553</f>
        <v>1</v>
      </c>
      <c r="V553" s="217">
        <f>IFERROR(IF(workdata!Q553&gt;=0.75*MAX(workdata!$H553:$Y553),1,workdata!Q553/MAX(workdata!$H553:$Y553)),0)*$H553</f>
        <v>1</v>
      </c>
      <c r="W553" s="217">
        <f>IFERROR(IF(workdata!R553&gt;=0.75*MAX(workdata!$H553:$Y553),1,workdata!R553/MAX(workdata!$H553:$Y553)),0)*$H553</f>
        <v>1</v>
      </c>
      <c r="X553" s="217">
        <f>IFERROR(IF(workdata!S553&gt;=0.75*MAX(workdata!$H553:$Y553),1,workdata!S553/MAX(workdata!$H553:$Y553)),0)*$H553</f>
        <v>1</v>
      </c>
      <c r="Y553" s="217">
        <f>IFERROR(IF(workdata!T553&gt;=0.75*MAX(workdata!$H553:$Y553),1,workdata!T553/MAX(workdata!$H553:$Y553)),0)*$H553</f>
        <v>1</v>
      </c>
      <c r="Z553" s="217">
        <f>IFERROR(IF(workdata!U553&gt;=0.75*MAX(workdata!$H553:$Y553),1,workdata!U553/MAX(workdata!$H553:$Y553)),0)*$H553</f>
        <v>1</v>
      </c>
      <c r="AA553" s="217">
        <f>IFERROR(IF(workdata!V553&gt;=0.75*MAX(workdata!$H553:$Y553),1,workdata!V553/MAX(workdata!$H553:$Y553)),0)*$H553</f>
        <v>1</v>
      </c>
      <c r="AB553" s="217">
        <f>IFERROR(IF(workdata!W553&gt;=0.75*MAX(workdata!$H553:$Y553),1,workdata!W553/MAX(workdata!$H553:$Y553)),0)*$H553</f>
        <v>1</v>
      </c>
      <c r="AC553" s="217">
        <f>IFERROR(IF(workdata!X553&gt;=0.75*MAX(workdata!$H553:$Y553),1,workdata!X553/MAX(workdata!$H553:$Y553)),0)*$H553</f>
        <v>1</v>
      </c>
      <c r="AD553" s="217">
        <f>IFERROR(IF(workdata!Y553&gt;=0.75*MAX(workdata!$H553:$Y553),1,workdata!Y553/MAX(workdata!$H553:$Y553)),0)*$H553</f>
        <v>1</v>
      </c>
    </row>
    <row r="554" spans="1:30" x14ac:dyDescent="0.25">
      <c r="A554" s="1">
        <f>workdata!A554</f>
        <v>45496.875</v>
      </c>
      <c r="B554">
        <f t="shared" si="49"/>
        <v>2024</v>
      </c>
      <c r="C554">
        <f t="shared" si="50"/>
        <v>7</v>
      </c>
      <c r="D554">
        <f t="shared" si="48"/>
        <v>23</v>
      </c>
      <c r="E554">
        <v>1000</v>
      </c>
      <c r="F554">
        <v>49890</v>
      </c>
      <c r="G554">
        <f>workdata!B554</f>
        <v>1040</v>
      </c>
      <c r="H554">
        <f t="shared" si="51"/>
        <v>0</v>
      </c>
      <c r="I554" s="217">
        <f>IFERROR(workdata!B554*1000*AUX!H554/(AUX!K554*50000),0)</f>
        <v>0</v>
      </c>
      <c r="J554" s="218">
        <f t="shared" si="52"/>
        <v>0</v>
      </c>
      <c r="K554" s="222">
        <f>AVERAGE(workdata!C554:F554)</f>
        <v>32.363999999999997</v>
      </c>
      <c r="L554" s="3">
        <f t="shared" si="53"/>
        <v>0</v>
      </c>
      <c r="M554" s="217">
        <f>IFERROR(IF(workdata!H554&gt;=0.75*MAX(workdata!$H554:$Y554),1,workdata!H554/MAX(workdata!$H554:$Y554)),0)*$H554</f>
        <v>0</v>
      </c>
      <c r="N554" s="217">
        <f>IFERROR(IF(workdata!I554&gt;=0.75*MAX(workdata!$H554:$Y554),1,workdata!I554/MAX(workdata!$H554:$Y554)),0)*$H554</f>
        <v>0</v>
      </c>
      <c r="O554" s="217">
        <f>IFERROR(IF(workdata!J554&gt;=0.75*MAX(workdata!$H554:$Y554),1,workdata!J554/MAX(workdata!$H554:$Y554)),0)*$H554</f>
        <v>0</v>
      </c>
      <c r="P554" s="217">
        <f>IFERROR(IF(workdata!K554&gt;=0.75*MAX(workdata!$H554:$Y554),1,workdata!K554/MAX(workdata!$H554:$Y554)),0)*$H554</f>
        <v>0</v>
      </c>
      <c r="Q554" s="217">
        <f>IFERROR(IF(workdata!L554&gt;=0.75*MAX(workdata!$H554:$Y554),1,workdata!L554/MAX(workdata!$H554:$Y554)),0)*$H554</f>
        <v>0</v>
      </c>
      <c r="R554" s="217">
        <f>IFERROR(IF(workdata!M554&gt;=0.75*MAX(workdata!$H554:$Y554),1,workdata!M554/MAX(workdata!$H554:$Y554)),0)*$H554</f>
        <v>0</v>
      </c>
      <c r="S554" s="217">
        <f>IFERROR(IF(workdata!N554&gt;=0.75*MAX(workdata!$H554:$Y554),1,workdata!N554/MAX(workdata!$H554:$Y554)),0)*$H554</f>
        <v>0</v>
      </c>
      <c r="T554" s="217">
        <f>IFERROR(IF(workdata!O554&gt;=0.75*MAX(workdata!$H554:$Y554),1,workdata!O554/MAX(workdata!$H554:$Y554)),0)*$H554</f>
        <v>0</v>
      </c>
      <c r="U554" s="217">
        <f>IFERROR(IF(workdata!P554&gt;=0.75*MAX(workdata!$H554:$Y554),1,workdata!P554/MAX(workdata!$H554:$Y554)),0)*$H554</f>
        <v>0</v>
      </c>
      <c r="V554" s="217">
        <f>IFERROR(IF(workdata!Q554&gt;=0.75*MAX(workdata!$H554:$Y554),1,workdata!Q554/MAX(workdata!$H554:$Y554)),0)*$H554</f>
        <v>0</v>
      </c>
      <c r="W554" s="217">
        <f>IFERROR(IF(workdata!R554&gt;=0.75*MAX(workdata!$H554:$Y554),1,workdata!R554/MAX(workdata!$H554:$Y554)),0)*$H554</f>
        <v>0</v>
      </c>
      <c r="X554" s="217">
        <f>IFERROR(IF(workdata!S554&gt;=0.75*MAX(workdata!$H554:$Y554),1,workdata!S554/MAX(workdata!$H554:$Y554)),0)*$H554</f>
        <v>0</v>
      </c>
      <c r="Y554" s="217">
        <f>IFERROR(IF(workdata!T554&gt;=0.75*MAX(workdata!$H554:$Y554),1,workdata!T554/MAX(workdata!$H554:$Y554)),0)*$H554</f>
        <v>0</v>
      </c>
      <c r="Z554" s="217">
        <f>IFERROR(IF(workdata!U554&gt;=0.75*MAX(workdata!$H554:$Y554),1,workdata!U554/MAX(workdata!$H554:$Y554)),0)*$H554</f>
        <v>0</v>
      </c>
      <c r="AA554" s="217">
        <f>IFERROR(IF(workdata!V554&gt;=0.75*MAX(workdata!$H554:$Y554),1,workdata!V554/MAX(workdata!$H554:$Y554)),0)*$H554</f>
        <v>0</v>
      </c>
      <c r="AB554" s="217">
        <f>IFERROR(IF(workdata!W554&gt;=0.75*MAX(workdata!$H554:$Y554),1,workdata!W554/MAX(workdata!$H554:$Y554)),0)*$H554</f>
        <v>0</v>
      </c>
      <c r="AC554" s="217">
        <f>IFERROR(IF(workdata!X554&gt;=0.75*MAX(workdata!$H554:$Y554),1,workdata!X554/MAX(workdata!$H554:$Y554)),0)*$H554</f>
        <v>0</v>
      </c>
      <c r="AD554" s="217">
        <f>IFERROR(IF(workdata!Y554&gt;=0.75*MAX(workdata!$H554:$Y554),1,workdata!Y554/MAX(workdata!$H554:$Y554)),0)*$H554</f>
        <v>0</v>
      </c>
    </row>
    <row r="555" spans="1:30" x14ac:dyDescent="0.25">
      <c r="A555" s="1">
        <f>workdata!A555</f>
        <v>45496.916666666664</v>
      </c>
      <c r="B555">
        <f t="shared" si="49"/>
        <v>2024</v>
      </c>
      <c r="C555">
        <f t="shared" si="50"/>
        <v>7</v>
      </c>
      <c r="D555">
        <f t="shared" si="48"/>
        <v>23</v>
      </c>
      <c r="E555">
        <v>1000</v>
      </c>
      <c r="F555">
        <v>49890</v>
      </c>
      <c r="G555">
        <f>workdata!B555</f>
        <v>0</v>
      </c>
      <c r="H555">
        <f t="shared" si="51"/>
        <v>0</v>
      </c>
      <c r="I555" s="217">
        <f>IFERROR(workdata!B555*1000*AUX!H555/(AUX!K555*50000),0)</f>
        <v>0</v>
      </c>
      <c r="J555" s="218">
        <f t="shared" si="52"/>
        <v>0</v>
      </c>
      <c r="K555" s="222">
        <f>AVERAGE(workdata!C555:F555)</f>
        <v>0</v>
      </c>
      <c r="L555" s="3">
        <f t="shared" si="53"/>
        <v>0</v>
      </c>
      <c r="M555" s="217">
        <f>IFERROR(IF(workdata!H555&gt;=0.75*MAX(workdata!$H555:$Y555),1,workdata!H555/MAX(workdata!$H555:$Y555)),0)*$H555</f>
        <v>0</v>
      </c>
      <c r="N555" s="217">
        <f>IFERROR(IF(workdata!I555&gt;=0.75*MAX(workdata!$H555:$Y555),1,workdata!I555/MAX(workdata!$H555:$Y555)),0)*$H555</f>
        <v>0</v>
      </c>
      <c r="O555" s="217">
        <f>IFERROR(IF(workdata!J555&gt;=0.75*MAX(workdata!$H555:$Y555),1,workdata!J555/MAX(workdata!$H555:$Y555)),0)*$H555</f>
        <v>0</v>
      </c>
      <c r="P555" s="217">
        <f>IFERROR(IF(workdata!K555&gt;=0.75*MAX(workdata!$H555:$Y555),1,workdata!K555/MAX(workdata!$H555:$Y555)),0)*$H555</f>
        <v>0</v>
      </c>
      <c r="Q555" s="217">
        <f>IFERROR(IF(workdata!L555&gt;=0.75*MAX(workdata!$H555:$Y555),1,workdata!L555/MAX(workdata!$H555:$Y555)),0)*$H555</f>
        <v>0</v>
      </c>
      <c r="R555" s="217">
        <f>IFERROR(IF(workdata!M555&gt;=0.75*MAX(workdata!$H555:$Y555),1,workdata!M555/MAX(workdata!$H555:$Y555)),0)*$H555</f>
        <v>0</v>
      </c>
      <c r="S555" s="217">
        <f>IFERROR(IF(workdata!N555&gt;=0.75*MAX(workdata!$H555:$Y555),1,workdata!N555/MAX(workdata!$H555:$Y555)),0)*$H555</f>
        <v>0</v>
      </c>
      <c r="T555" s="217">
        <f>IFERROR(IF(workdata!O555&gt;=0.75*MAX(workdata!$H555:$Y555),1,workdata!O555/MAX(workdata!$H555:$Y555)),0)*$H555</f>
        <v>0</v>
      </c>
      <c r="U555" s="217">
        <f>IFERROR(IF(workdata!P555&gt;=0.75*MAX(workdata!$H555:$Y555),1,workdata!P555/MAX(workdata!$H555:$Y555)),0)*$H555</f>
        <v>0</v>
      </c>
      <c r="V555" s="217">
        <f>IFERROR(IF(workdata!Q555&gt;=0.75*MAX(workdata!$H555:$Y555),1,workdata!Q555/MAX(workdata!$H555:$Y555)),0)*$H555</f>
        <v>0</v>
      </c>
      <c r="W555" s="217">
        <f>IFERROR(IF(workdata!R555&gt;=0.75*MAX(workdata!$H555:$Y555),1,workdata!R555/MAX(workdata!$H555:$Y555)),0)*$H555</f>
        <v>0</v>
      </c>
      <c r="X555" s="217">
        <f>IFERROR(IF(workdata!S555&gt;=0.75*MAX(workdata!$H555:$Y555),1,workdata!S555/MAX(workdata!$H555:$Y555)),0)*$H555</f>
        <v>0</v>
      </c>
      <c r="Y555" s="217">
        <f>IFERROR(IF(workdata!T555&gt;=0.75*MAX(workdata!$H555:$Y555),1,workdata!T555/MAX(workdata!$H555:$Y555)),0)*$H555</f>
        <v>0</v>
      </c>
      <c r="Z555" s="217">
        <f>IFERROR(IF(workdata!U555&gt;=0.75*MAX(workdata!$H555:$Y555),1,workdata!U555/MAX(workdata!$H555:$Y555)),0)*$H555</f>
        <v>0</v>
      </c>
      <c r="AA555" s="217">
        <f>IFERROR(IF(workdata!V555&gt;=0.75*MAX(workdata!$H555:$Y555),1,workdata!V555/MAX(workdata!$H555:$Y555)),0)*$H555</f>
        <v>0</v>
      </c>
      <c r="AB555" s="217">
        <f>IFERROR(IF(workdata!W555&gt;=0.75*MAX(workdata!$H555:$Y555),1,workdata!W555/MAX(workdata!$H555:$Y555)),0)*$H555</f>
        <v>0</v>
      </c>
      <c r="AC555" s="217">
        <f>IFERROR(IF(workdata!X555&gt;=0.75*MAX(workdata!$H555:$Y555),1,workdata!X555/MAX(workdata!$H555:$Y555)),0)*$H555</f>
        <v>0</v>
      </c>
      <c r="AD555" s="217">
        <f>IFERROR(IF(workdata!Y555&gt;=0.75*MAX(workdata!$H555:$Y555),1,workdata!Y555/MAX(workdata!$H555:$Y555)),0)*$H555</f>
        <v>0</v>
      </c>
    </row>
    <row r="556" spans="1:30" x14ac:dyDescent="0.25">
      <c r="A556" s="1">
        <f>workdata!A556</f>
        <v>45496.958333333336</v>
      </c>
      <c r="B556">
        <f t="shared" si="49"/>
        <v>2024</v>
      </c>
      <c r="C556">
        <f t="shared" si="50"/>
        <v>7</v>
      </c>
      <c r="D556">
        <f t="shared" si="48"/>
        <v>23</v>
      </c>
      <c r="E556">
        <v>1000</v>
      </c>
      <c r="F556">
        <v>49890</v>
      </c>
      <c r="G556">
        <f>workdata!B556</f>
        <v>0</v>
      </c>
      <c r="H556">
        <f t="shared" si="51"/>
        <v>0</v>
      </c>
      <c r="I556" s="217">
        <f>IFERROR(workdata!B556*1000*AUX!H556/(AUX!K556*50000),0)</f>
        <v>0</v>
      </c>
      <c r="J556" s="218">
        <f t="shared" si="52"/>
        <v>0</v>
      </c>
      <c r="K556" s="222">
        <f>AVERAGE(workdata!C556:F556)</f>
        <v>0</v>
      </c>
      <c r="L556" s="3">
        <f t="shared" si="53"/>
        <v>0</v>
      </c>
      <c r="M556" s="217">
        <f>IFERROR(IF(workdata!H556&gt;=0.75*MAX(workdata!$H556:$Y556),1,workdata!H556/MAX(workdata!$H556:$Y556)),0)*$H556</f>
        <v>0</v>
      </c>
      <c r="N556" s="217">
        <f>IFERROR(IF(workdata!I556&gt;=0.75*MAX(workdata!$H556:$Y556),1,workdata!I556/MAX(workdata!$H556:$Y556)),0)*$H556</f>
        <v>0</v>
      </c>
      <c r="O556" s="217">
        <f>IFERROR(IF(workdata!J556&gt;=0.75*MAX(workdata!$H556:$Y556),1,workdata!J556/MAX(workdata!$H556:$Y556)),0)*$H556</f>
        <v>0</v>
      </c>
      <c r="P556" s="217">
        <f>IFERROR(IF(workdata!K556&gt;=0.75*MAX(workdata!$H556:$Y556),1,workdata!K556/MAX(workdata!$H556:$Y556)),0)*$H556</f>
        <v>0</v>
      </c>
      <c r="Q556" s="217">
        <f>IFERROR(IF(workdata!L556&gt;=0.75*MAX(workdata!$H556:$Y556),1,workdata!L556/MAX(workdata!$H556:$Y556)),0)*$H556</f>
        <v>0</v>
      </c>
      <c r="R556" s="217">
        <f>IFERROR(IF(workdata!M556&gt;=0.75*MAX(workdata!$H556:$Y556),1,workdata!M556/MAX(workdata!$H556:$Y556)),0)*$H556</f>
        <v>0</v>
      </c>
      <c r="S556" s="217">
        <f>IFERROR(IF(workdata!N556&gt;=0.75*MAX(workdata!$H556:$Y556),1,workdata!N556/MAX(workdata!$H556:$Y556)),0)*$H556</f>
        <v>0</v>
      </c>
      <c r="T556" s="217">
        <f>IFERROR(IF(workdata!O556&gt;=0.75*MAX(workdata!$H556:$Y556),1,workdata!O556/MAX(workdata!$H556:$Y556)),0)*$H556</f>
        <v>0</v>
      </c>
      <c r="U556" s="217">
        <f>IFERROR(IF(workdata!P556&gt;=0.75*MAX(workdata!$H556:$Y556),1,workdata!P556/MAX(workdata!$H556:$Y556)),0)*$H556</f>
        <v>0</v>
      </c>
      <c r="V556" s="217">
        <f>IFERROR(IF(workdata!Q556&gt;=0.75*MAX(workdata!$H556:$Y556),1,workdata!Q556/MAX(workdata!$H556:$Y556)),0)*$H556</f>
        <v>0</v>
      </c>
      <c r="W556" s="217">
        <f>IFERROR(IF(workdata!R556&gt;=0.75*MAX(workdata!$H556:$Y556),1,workdata!R556/MAX(workdata!$H556:$Y556)),0)*$H556</f>
        <v>0</v>
      </c>
      <c r="X556" s="217">
        <f>IFERROR(IF(workdata!S556&gt;=0.75*MAX(workdata!$H556:$Y556),1,workdata!S556/MAX(workdata!$H556:$Y556)),0)*$H556</f>
        <v>0</v>
      </c>
      <c r="Y556" s="217">
        <f>IFERROR(IF(workdata!T556&gt;=0.75*MAX(workdata!$H556:$Y556),1,workdata!T556/MAX(workdata!$H556:$Y556)),0)*$H556</f>
        <v>0</v>
      </c>
      <c r="Z556" s="217">
        <f>IFERROR(IF(workdata!U556&gt;=0.75*MAX(workdata!$H556:$Y556),1,workdata!U556/MAX(workdata!$H556:$Y556)),0)*$H556</f>
        <v>0</v>
      </c>
      <c r="AA556" s="217">
        <f>IFERROR(IF(workdata!V556&gt;=0.75*MAX(workdata!$H556:$Y556),1,workdata!V556/MAX(workdata!$H556:$Y556)),0)*$H556</f>
        <v>0</v>
      </c>
      <c r="AB556" s="217">
        <f>IFERROR(IF(workdata!W556&gt;=0.75*MAX(workdata!$H556:$Y556),1,workdata!W556/MAX(workdata!$H556:$Y556)),0)*$H556</f>
        <v>0</v>
      </c>
      <c r="AC556" s="217">
        <f>IFERROR(IF(workdata!X556&gt;=0.75*MAX(workdata!$H556:$Y556),1,workdata!X556/MAX(workdata!$H556:$Y556)),0)*$H556</f>
        <v>0</v>
      </c>
      <c r="AD556" s="217">
        <f>IFERROR(IF(workdata!Y556&gt;=0.75*MAX(workdata!$H556:$Y556),1,workdata!Y556/MAX(workdata!$H556:$Y556)),0)*$H556</f>
        <v>0</v>
      </c>
    </row>
    <row r="557" spans="1:30" x14ac:dyDescent="0.25">
      <c r="A557" s="1">
        <f>workdata!A557</f>
        <v>45497</v>
      </c>
      <c r="B557">
        <f t="shared" si="49"/>
        <v>2024</v>
      </c>
      <c r="C557">
        <f t="shared" si="50"/>
        <v>7</v>
      </c>
      <c r="D557">
        <f t="shared" si="48"/>
        <v>24</v>
      </c>
      <c r="E557">
        <v>1000</v>
      </c>
      <c r="F557">
        <v>49890</v>
      </c>
      <c r="G557">
        <f>workdata!B557</f>
        <v>0</v>
      </c>
      <c r="H557">
        <f t="shared" si="51"/>
        <v>0</v>
      </c>
      <c r="I557" s="217">
        <f>IFERROR(workdata!B557*1000*AUX!H557/(AUX!K557*50000),0)</f>
        <v>0</v>
      </c>
      <c r="J557" s="218">
        <f t="shared" si="52"/>
        <v>0</v>
      </c>
      <c r="K557" s="222">
        <f>AVERAGE(workdata!C557:F557)</f>
        <v>0</v>
      </c>
      <c r="L557" s="3">
        <f t="shared" si="53"/>
        <v>0</v>
      </c>
      <c r="M557" s="217">
        <f>IFERROR(IF(workdata!H557&gt;=0.75*MAX(workdata!$H557:$Y557),1,workdata!H557/MAX(workdata!$H557:$Y557)),0)*$H557</f>
        <v>0</v>
      </c>
      <c r="N557" s="217">
        <f>IFERROR(IF(workdata!I557&gt;=0.75*MAX(workdata!$H557:$Y557),1,workdata!I557/MAX(workdata!$H557:$Y557)),0)*$H557</f>
        <v>0</v>
      </c>
      <c r="O557" s="217">
        <f>IFERROR(IF(workdata!J557&gt;=0.75*MAX(workdata!$H557:$Y557),1,workdata!J557/MAX(workdata!$H557:$Y557)),0)*$H557</f>
        <v>0</v>
      </c>
      <c r="P557" s="217">
        <f>IFERROR(IF(workdata!K557&gt;=0.75*MAX(workdata!$H557:$Y557),1,workdata!K557/MAX(workdata!$H557:$Y557)),0)*$H557</f>
        <v>0</v>
      </c>
      <c r="Q557" s="217">
        <f>IFERROR(IF(workdata!L557&gt;=0.75*MAX(workdata!$H557:$Y557),1,workdata!L557/MAX(workdata!$H557:$Y557)),0)*$H557</f>
        <v>0</v>
      </c>
      <c r="R557" s="217">
        <f>IFERROR(IF(workdata!M557&gt;=0.75*MAX(workdata!$H557:$Y557),1,workdata!M557/MAX(workdata!$H557:$Y557)),0)*$H557</f>
        <v>0</v>
      </c>
      <c r="S557" s="217">
        <f>IFERROR(IF(workdata!N557&gt;=0.75*MAX(workdata!$H557:$Y557),1,workdata!N557/MAX(workdata!$H557:$Y557)),0)*$H557</f>
        <v>0</v>
      </c>
      <c r="T557" s="217">
        <f>IFERROR(IF(workdata!O557&gt;=0.75*MAX(workdata!$H557:$Y557),1,workdata!O557/MAX(workdata!$H557:$Y557)),0)*$H557</f>
        <v>0</v>
      </c>
      <c r="U557" s="217">
        <f>IFERROR(IF(workdata!P557&gt;=0.75*MAX(workdata!$H557:$Y557),1,workdata!P557/MAX(workdata!$H557:$Y557)),0)*$H557</f>
        <v>0</v>
      </c>
      <c r="V557" s="217">
        <f>IFERROR(IF(workdata!Q557&gt;=0.75*MAX(workdata!$H557:$Y557),1,workdata!Q557/MAX(workdata!$H557:$Y557)),0)*$H557</f>
        <v>0</v>
      </c>
      <c r="W557" s="217">
        <f>IFERROR(IF(workdata!R557&gt;=0.75*MAX(workdata!$H557:$Y557),1,workdata!R557/MAX(workdata!$H557:$Y557)),0)*$H557</f>
        <v>0</v>
      </c>
      <c r="X557" s="217">
        <f>IFERROR(IF(workdata!S557&gt;=0.75*MAX(workdata!$H557:$Y557),1,workdata!S557/MAX(workdata!$H557:$Y557)),0)*$H557</f>
        <v>0</v>
      </c>
      <c r="Y557" s="217">
        <f>IFERROR(IF(workdata!T557&gt;=0.75*MAX(workdata!$H557:$Y557),1,workdata!T557/MAX(workdata!$H557:$Y557)),0)*$H557</f>
        <v>0</v>
      </c>
      <c r="Z557" s="217">
        <f>IFERROR(IF(workdata!U557&gt;=0.75*MAX(workdata!$H557:$Y557),1,workdata!U557/MAX(workdata!$H557:$Y557)),0)*$H557</f>
        <v>0</v>
      </c>
      <c r="AA557" s="217">
        <f>IFERROR(IF(workdata!V557&gt;=0.75*MAX(workdata!$H557:$Y557),1,workdata!V557/MAX(workdata!$H557:$Y557)),0)*$H557</f>
        <v>0</v>
      </c>
      <c r="AB557" s="217">
        <f>IFERROR(IF(workdata!W557&gt;=0.75*MAX(workdata!$H557:$Y557),1,workdata!W557/MAX(workdata!$H557:$Y557)),0)*$H557</f>
        <v>0</v>
      </c>
      <c r="AC557" s="217">
        <f>IFERROR(IF(workdata!X557&gt;=0.75*MAX(workdata!$H557:$Y557),1,workdata!X557/MAX(workdata!$H557:$Y557)),0)*$H557</f>
        <v>0</v>
      </c>
      <c r="AD557" s="217">
        <f>IFERROR(IF(workdata!Y557&gt;=0.75*MAX(workdata!$H557:$Y557),1,workdata!Y557/MAX(workdata!$H557:$Y557)),0)*$H557</f>
        <v>0</v>
      </c>
    </row>
    <row r="558" spans="1:30" x14ac:dyDescent="0.25">
      <c r="A558" s="1">
        <f>workdata!A558</f>
        <v>45497.041666666664</v>
      </c>
      <c r="B558">
        <f t="shared" si="49"/>
        <v>2024</v>
      </c>
      <c r="C558">
        <f t="shared" si="50"/>
        <v>7</v>
      </c>
      <c r="D558">
        <f t="shared" si="48"/>
        <v>24</v>
      </c>
      <c r="E558">
        <v>1000</v>
      </c>
      <c r="F558">
        <v>49890</v>
      </c>
      <c r="G558">
        <f>workdata!B558</f>
        <v>0</v>
      </c>
      <c r="H558">
        <f t="shared" si="51"/>
        <v>0</v>
      </c>
      <c r="I558" s="217">
        <f>IFERROR(workdata!B558*1000*AUX!H558/(AUX!K558*50000),0)</f>
        <v>0</v>
      </c>
      <c r="J558" s="218">
        <f t="shared" si="52"/>
        <v>0</v>
      </c>
      <c r="K558" s="222">
        <f>AVERAGE(workdata!C558:F558)</f>
        <v>0</v>
      </c>
      <c r="L558" s="3">
        <f t="shared" si="53"/>
        <v>0</v>
      </c>
      <c r="M558" s="217">
        <f>IFERROR(IF(workdata!H558&gt;=0.75*MAX(workdata!$H558:$Y558),1,workdata!H558/MAX(workdata!$H558:$Y558)),0)*$H558</f>
        <v>0</v>
      </c>
      <c r="N558" s="217">
        <f>IFERROR(IF(workdata!I558&gt;=0.75*MAX(workdata!$H558:$Y558),1,workdata!I558/MAX(workdata!$H558:$Y558)),0)*$H558</f>
        <v>0</v>
      </c>
      <c r="O558" s="217">
        <f>IFERROR(IF(workdata!J558&gt;=0.75*MAX(workdata!$H558:$Y558),1,workdata!J558/MAX(workdata!$H558:$Y558)),0)*$H558</f>
        <v>0</v>
      </c>
      <c r="P558" s="217">
        <f>IFERROR(IF(workdata!K558&gt;=0.75*MAX(workdata!$H558:$Y558),1,workdata!K558/MAX(workdata!$H558:$Y558)),0)*$H558</f>
        <v>0</v>
      </c>
      <c r="Q558" s="217">
        <f>IFERROR(IF(workdata!L558&gt;=0.75*MAX(workdata!$H558:$Y558),1,workdata!L558/MAX(workdata!$H558:$Y558)),0)*$H558</f>
        <v>0</v>
      </c>
      <c r="R558" s="217">
        <f>IFERROR(IF(workdata!M558&gt;=0.75*MAX(workdata!$H558:$Y558),1,workdata!M558/MAX(workdata!$H558:$Y558)),0)*$H558</f>
        <v>0</v>
      </c>
      <c r="S558" s="217">
        <f>IFERROR(IF(workdata!N558&gt;=0.75*MAX(workdata!$H558:$Y558),1,workdata!N558/MAX(workdata!$H558:$Y558)),0)*$H558</f>
        <v>0</v>
      </c>
      <c r="T558" s="217">
        <f>IFERROR(IF(workdata!O558&gt;=0.75*MAX(workdata!$H558:$Y558),1,workdata!O558/MAX(workdata!$H558:$Y558)),0)*$H558</f>
        <v>0</v>
      </c>
      <c r="U558" s="217">
        <f>IFERROR(IF(workdata!P558&gt;=0.75*MAX(workdata!$H558:$Y558),1,workdata!P558/MAX(workdata!$H558:$Y558)),0)*$H558</f>
        <v>0</v>
      </c>
      <c r="V558" s="217">
        <f>IFERROR(IF(workdata!Q558&gt;=0.75*MAX(workdata!$H558:$Y558),1,workdata!Q558/MAX(workdata!$H558:$Y558)),0)*$H558</f>
        <v>0</v>
      </c>
      <c r="W558" s="217">
        <f>IFERROR(IF(workdata!R558&gt;=0.75*MAX(workdata!$H558:$Y558),1,workdata!R558/MAX(workdata!$H558:$Y558)),0)*$H558</f>
        <v>0</v>
      </c>
      <c r="X558" s="217">
        <f>IFERROR(IF(workdata!S558&gt;=0.75*MAX(workdata!$H558:$Y558),1,workdata!S558/MAX(workdata!$H558:$Y558)),0)*$H558</f>
        <v>0</v>
      </c>
      <c r="Y558" s="217">
        <f>IFERROR(IF(workdata!T558&gt;=0.75*MAX(workdata!$H558:$Y558),1,workdata!T558/MAX(workdata!$H558:$Y558)),0)*$H558</f>
        <v>0</v>
      </c>
      <c r="Z558" s="217">
        <f>IFERROR(IF(workdata!U558&gt;=0.75*MAX(workdata!$H558:$Y558),1,workdata!U558/MAX(workdata!$H558:$Y558)),0)*$H558</f>
        <v>0</v>
      </c>
      <c r="AA558" s="217">
        <f>IFERROR(IF(workdata!V558&gt;=0.75*MAX(workdata!$H558:$Y558),1,workdata!V558/MAX(workdata!$H558:$Y558)),0)*$H558</f>
        <v>0</v>
      </c>
      <c r="AB558" s="217">
        <f>IFERROR(IF(workdata!W558&gt;=0.75*MAX(workdata!$H558:$Y558),1,workdata!W558/MAX(workdata!$H558:$Y558)),0)*$H558</f>
        <v>0</v>
      </c>
      <c r="AC558" s="217">
        <f>IFERROR(IF(workdata!X558&gt;=0.75*MAX(workdata!$H558:$Y558),1,workdata!X558/MAX(workdata!$H558:$Y558)),0)*$H558</f>
        <v>0</v>
      </c>
      <c r="AD558" s="217">
        <f>IFERROR(IF(workdata!Y558&gt;=0.75*MAX(workdata!$H558:$Y558),1,workdata!Y558/MAX(workdata!$H558:$Y558)),0)*$H558</f>
        <v>0</v>
      </c>
    </row>
    <row r="559" spans="1:30" x14ac:dyDescent="0.25">
      <c r="A559" s="1">
        <f>workdata!A559</f>
        <v>45497.083333333336</v>
      </c>
      <c r="B559">
        <f t="shared" si="49"/>
        <v>2024</v>
      </c>
      <c r="C559">
        <f t="shared" si="50"/>
        <v>7</v>
      </c>
      <c r="D559">
        <f t="shared" si="48"/>
        <v>24</v>
      </c>
      <c r="E559">
        <v>1000</v>
      </c>
      <c r="F559">
        <v>49890</v>
      </c>
      <c r="G559">
        <f>workdata!B559</f>
        <v>0</v>
      </c>
      <c r="H559">
        <f t="shared" si="51"/>
        <v>0</v>
      </c>
      <c r="I559" s="217">
        <f>IFERROR(workdata!B559*1000*AUX!H559/(AUX!K559*50000),0)</f>
        <v>0</v>
      </c>
      <c r="J559" s="218">
        <f t="shared" si="52"/>
        <v>0</v>
      </c>
      <c r="K559" s="222">
        <f>AVERAGE(workdata!C559:F559)</f>
        <v>0</v>
      </c>
      <c r="L559" s="3">
        <f t="shared" si="53"/>
        <v>0</v>
      </c>
      <c r="M559" s="217">
        <f>IFERROR(IF(workdata!H559&gt;=0.75*MAX(workdata!$H559:$Y559),1,workdata!H559/MAX(workdata!$H559:$Y559)),0)*$H559</f>
        <v>0</v>
      </c>
      <c r="N559" s="217">
        <f>IFERROR(IF(workdata!I559&gt;=0.75*MAX(workdata!$H559:$Y559),1,workdata!I559/MAX(workdata!$H559:$Y559)),0)*$H559</f>
        <v>0</v>
      </c>
      <c r="O559" s="217">
        <f>IFERROR(IF(workdata!J559&gt;=0.75*MAX(workdata!$H559:$Y559),1,workdata!J559/MAX(workdata!$H559:$Y559)),0)*$H559</f>
        <v>0</v>
      </c>
      <c r="P559" s="217">
        <f>IFERROR(IF(workdata!K559&gt;=0.75*MAX(workdata!$H559:$Y559),1,workdata!K559/MAX(workdata!$H559:$Y559)),0)*$H559</f>
        <v>0</v>
      </c>
      <c r="Q559" s="217">
        <f>IFERROR(IF(workdata!L559&gt;=0.75*MAX(workdata!$H559:$Y559),1,workdata!L559/MAX(workdata!$H559:$Y559)),0)*$H559</f>
        <v>0</v>
      </c>
      <c r="R559" s="217">
        <f>IFERROR(IF(workdata!M559&gt;=0.75*MAX(workdata!$H559:$Y559),1,workdata!M559/MAX(workdata!$H559:$Y559)),0)*$H559</f>
        <v>0</v>
      </c>
      <c r="S559" s="217">
        <f>IFERROR(IF(workdata!N559&gt;=0.75*MAX(workdata!$H559:$Y559),1,workdata!N559/MAX(workdata!$H559:$Y559)),0)*$H559</f>
        <v>0</v>
      </c>
      <c r="T559" s="217">
        <f>IFERROR(IF(workdata!O559&gt;=0.75*MAX(workdata!$H559:$Y559),1,workdata!O559/MAX(workdata!$H559:$Y559)),0)*$H559</f>
        <v>0</v>
      </c>
      <c r="U559" s="217">
        <f>IFERROR(IF(workdata!P559&gt;=0.75*MAX(workdata!$H559:$Y559),1,workdata!P559/MAX(workdata!$H559:$Y559)),0)*$H559</f>
        <v>0</v>
      </c>
      <c r="V559" s="217">
        <f>IFERROR(IF(workdata!Q559&gt;=0.75*MAX(workdata!$H559:$Y559),1,workdata!Q559/MAX(workdata!$H559:$Y559)),0)*$H559</f>
        <v>0</v>
      </c>
      <c r="W559" s="217">
        <f>IFERROR(IF(workdata!R559&gt;=0.75*MAX(workdata!$H559:$Y559),1,workdata!R559/MAX(workdata!$H559:$Y559)),0)*$H559</f>
        <v>0</v>
      </c>
      <c r="X559" s="217">
        <f>IFERROR(IF(workdata!S559&gt;=0.75*MAX(workdata!$H559:$Y559),1,workdata!S559/MAX(workdata!$H559:$Y559)),0)*$H559</f>
        <v>0</v>
      </c>
      <c r="Y559" s="217">
        <f>IFERROR(IF(workdata!T559&gt;=0.75*MAX(workdata!$H559:$Y559),1,workdata!T559/MAX(workdata!$H559:$Y559)),0)*$H559</f>
        <v>0</v>
      </c>
      <c r="Z559" s="217">
        <f>IFERROR(IF(workdata!U559&gt;=0.75*MAX(workdata!$H559:$Y559),1,workdata!U559/MAX(workdata!$H559:$Y559)),0)*$H559</f>
        <v>0</v>
      </c>
      <c r="AA559" s="217">
        <f>IFERROR(IF(workdata!V559&gt;=0.75*MAX(workdata!$H559:$Y559),1,workdata!V559/MAX(workdata!$H559:$Y559)),0)*$H559</f>
        <v>0</v>
      </c>
      <c r="AB559" s="217">
        <f>IFERROR(IF(workdata!W559&gt;=0.75*MAX(workdata!$H559:$Y559),1,workdata!W559/MAX(workdata!$H559:$Y559)),0)*$H559</f>
        <v>0</v>
      </c>
      <c r="AC559" s="217">
        <f>IFERROR(IF(workdata!X559&gt;=0.75*MAX(workdata!$H559:$Y559),1,workdata!X559/MAX(workdata!$H559:$Y559)),0)*$H559</f>
        <v>0</v>
      </c>
      <c r="AD559" s="217">
        <f>IFERROR(IF(workdata!Y559&gt;=0.75*MAX(workdata!$H559:$Y559),1,workdata!Y559/MAX(workdata!$H559:$Y559)),0)*$H559</f>
        <v>0</v>
      </c>
    </row>
    <row r="560" spans="1:30" x14ac:dyDescent="0.25">
      <c r="A560" s="1">
        <f>workdata!A560</f>
        <v>45497.125</v>
      </c>
      <c r="B560">
        <f t="shared" si="49"/>
        <v>2024</v>
      </c>
      <c r="C560">
        <f t="shared" si="50"/>
        <v>7</v>
      </c>
      <c r="D560">
        <f t="shared" si="48"/>
        <v>24</v>
      </c>
      <c r="E560">
        <v>1000</v>
      </c>
      <c r="F560">
        <v>49890</v>
      </c>
      <c r="G560">
        <f>workdata!B560</f>
        <v>0</v>
      </c>
      <c r="H560">
        <f t="shared" si="51"/>
        <v>0</v>
      </c>
      <c r="I560" s="217">
        <f>IFERROR(workdata!B560*1000*AUX!H560/(AUX!K560*50000),0)</f>
        <v>0</v>
      </c>
      <c r="J560" s="218">
        <f t="shared" si="52"/>
        <v>0</v>
      </c>
      <c r="K560" s="222">
        <f>AVERAGE(workdata!C560:F560)</f>
        <v>0</v>
      </c>
      <c r="L560" s="3">
        <f t="shared" si="53"/>
        <v>0</v>
      </c>
      <c r="M560" s="217">
        <f>IFERROR(IF(workdata!H560&gt;=0.75*MAX(workdata!$H560:$Y560),1,workdata!H560/MAX(workdata!$H560:$Y560)),0)*$H560</f>
        <v>0</v>
      </c>
      <c r="N560" s="217">
        <f>IFERROR(IF(workdata!I560&gt;=0.75*MAX(workdata!$H560:$Y560),1,workdata!I560/MAX(workdata!$H560:$Y560)),0)*$H560</f>
        <v>0</v>
      </c>
      <c r="O560" s="217">
        <f>IFERROR(IF(workdata!J560&gt;=0.75*MAX(workdata!$H560:$Y560),1,workdata!J560/MAX(workdata!$H560:$Y560)),0)*$H560</f>
        <v>0</v>
      </c>
      <c r="P560" s="217">
        <f>IFERROR(IF(workdata!K560&gt;=0.75*MAX(workdata!$H560:$Y560),1,workdata!K560/MAX(workdata!$H560:$Y560)),0)*$H560</f>
        <v>0</v>
      </c>
      <c r="Q560" s="217">
        <f>IFERROR(IF(workdata!L560&gt;=0.75*MAX(workdata!$H560:$Y560),1,workdata!L560/MAX(workdata!$H560:$Y560)),0)*$H560</f>
        <v>0</v>
      </c>
      <c r="R560" s="217">
        <f>IFERROR(IF(workdata!M560&gt;=0.75*MAX(workdata!$H560:$Y560),1,workdata!M560/MAX(workdata!$H560:$Y560)),0)*$H560</f>
        <v>0</v>
      </c>
      <c r="S560" s="217">
        <f>IFERROR(IF(workdata!N560&gt;=0.75*MAX(workdata!$H560:$Y560),1,workdata!N560/MAX(workdata!$H560:$Y560)),0)*$H560</f>
        <v>0</v>
      </c>
      <c r="T560" s="217">
        <f>IFERROR(IF(workdata!O560&gt;=0.75*MAX(workdata!$H560:$Y560),1,workdata!O560/MAX(workdata!$H560:$Y560)),0)*$H560</f>
        <v>0</v>
      </c>
      <c r="U560" s="217">
        <f>IFERROR(IF(workdata!P560&gt;=0.75*MAX(workdata!$H560:$Y560),1,workdata!P560/MAX(workdata!$H560:$Y560)),0)*$H560</f>
        <v>0</v>
      </c>
      <c r="V560" s="217">
        <f>IFERROR(IF(workdata!Q560&gt;=0.75*MAX(workdata!$H560:$Y560),1,workdata!Q560/MAX(workdata!$H560:$Y560)),0)*$H560</f>
        <v>0</v>
      </c>
      <c r="W560" s="217">
        <f>IFERROR(IF(workdata!R560&gt;=0.75*MAX(workdata!$H560:$Y560),1,workdata!R560/MAX(workdata!$H560:$Y560)),0)*$H560</f>
        <v>0</v>
      </c>
      <c r="X560" s="217">
        <f>IFERROR(IF(workdata!S560&gt;=0.75*MAX(workdata!$H560:$Y560),1,workdata!S560/MAX(workdata!$H560:$Y560)),0)*$H560</f>
        <v>0</v>
      </c>
      <c r="Y560" s="217">
        <f>IFERROR(IF(workdata!T560&gt;=0.75*MAX(workdata!$H560:$Y560),1,workdata!T560/MAX(workdata!$H560:$Y560)),0)*$H560</f>
        <v>0</v>
      </c>
      <c r="Z560" s="217">
        <f>IFERROR(IF(workdata!U560&gt;=0.75*MAX(workdata!$H560:$Y560),1,workdata!U560/MAX(workdata!$H560:$Y560)),0)*$H560</f>
        <v>0</v>
      </c>
      <c r="AA560" s="217">
        <f>IFERROR(IF(workdata!V560&gt;=0.75*MAX(workdata!$H560:$Y560),1,workdata!V560/MAX(workdata!$H560:$Y560)),0)*$H560</f>
        <v>0</v>
      </c>
      <c r="AB560" s="217">
        <f>IFERROR(IF(workdata!W560&gt;=0.75*MAX(workdata!$H560:$Y560),1,workdata!W560/MAX(workdata!$H560:$Y560)),0)*$H560</f>
        <v>0</v>
      </c>
      <c r="AC560" s="217">
        <f>IFERROR(IF(workdata!X560&gt;=0.75*MAX(workdata!$H560:$Y560),1,workdata!X560/MAX(workdata!$H560:$Y560)),0)*$H560</f>
        <v>0</v>
      </c>
      <c r="AD560" s="217">
        <f>IFERROR(IF(workdata!Y560&gt;=0.75*MAX(workdata!$H560:$Y560),1,workdata!Y560/MAX(workdata!$H560:$Y560)),0)*$H560</f>
        <v>0</v>
      </c>
    </row>
    <row r="561" spans="1:30" x14ac:dyDescent="0.25">
      <c r="A561" s="1">
        <f>workdata!A561</f>
        <v>45497.166666666664</v>
      </c>
      <c r="B561">
        <f t="shared" si="49"/>
        <v>2024</v>
      </c>
      <c r="C561">
        <f t="shared" si="50"/>
        <v>7</v>
      </c>
      <c r="D561">
        <f t="shared" si="48"/>
        <v>24</v>
      </c>
      <c r="E561">
        <v>1000</v>
      </c>
      <c r="F561">
        <v>49890</v>
      </c>
      <c r="G561">
        <f>workdata!B561</f>
        <v>0</v>
      </c>
      <c r="H561">
        <f t="shared" si="51"/>
        <v>0</v>
      </c>
      <c r="I561" s="217">
        <f>IFERROR(workdata!B561*1000*AUX!H561/(AUX!K561*50000),0)</f>
        <v>0</v>
      </c>
      <c r="J561" s="218">
        <f t="shared" si="52"/>
        <v>0</v>
      </c>
      <c r="K561" s="222">
        <f>AVERAGE(workdata!C561:F561)</f>
        <v>0</v>
      </c>
      <c r="L561" s="3">
        <f t="shared" si="53"/>
        <v>0</v>
      </c>
      <c r="M561" s="217">
        <f>IFERROR(IF(workdata!H561&gt;=0.75*MAX(workdata!$H561:$Y561),1,workdata!H561/MAX(workdata!$H561:$Y561)),0)*$H561</f>
        <v>0</v>
      </c>
      <c r="N561" s="217">
        <f>IFERROR(IF(workdata!I561&gt;=0.75*MAX(workdata!$H561:$Y561),1,workdata!I561/MAX(workdata!$H561:$Y561)),0)*$H561</f>
        <v>0</v>
      </c>
      <c r="O561" s="217">
        <f>IFERROR(IF(workdata!J561&gt;=0.75*MAX(workdata!$H561:$Y561),1,workdata!J561/MAX(workdata!$H561:$Y561)),0)*$H561</f>
        <v>0</v>
      </c>
      <c r="P561" s="217">
        <f>IFERROR(IF(workdata!K561&gt;=0.75*MAX(workdata!$H561:$Y561),1,workdata!K561/MAX(workdata!$H561:$Y561)),0)*$H561</f>
        <v>0</v>
      </c>
      <c r="Q561" s="217">
        <f>IFERROR(IF(workdata!L561&gt;=0.75*MAX(workdata!$H561:$Y561),1,workdata!L561/MAX(workdata!$H561:$Y561)),0)*$H561</f>
        <v>0</v>
      </c>
      <c r="R561" s="217">
        <f>IFERROR(IF(workdata!M561&gt;=0.75*MAX(workdata!$H561:$Y561),1,workdata!M561/MAX(workdata!$H561:$Y561)),0)*$H561</f>
        <v>0</v>
      </c>
      <c r="S561" s="217">
        <f>IFERROR(IF(workdata!N561&gt;=0.75*MAX(workdata!$H561:$Y561),1,workdata!N561/MAX(workdata!$H561:$Y561)),0)*$H561</f>
        <v>0</v>
      </c>
      <c r="T561" s="217">
        <f>IFERROR(IF(workdata!O561&gt;=0.75*MAX(workdata!$H561:$Y561),1,workdata!O561/MAX(workdata!$H561:$Y561)),0)*$H561</f>
        <v>0</v>
      </c>
      <c r="U561" s="217">
        <f>IFERROR(IF(workdata!P561&gt;=0.75*MAX(workdata!$H561:$Y561),1,workdata!P561/MAX(workdata!$H561:$Y561)),0)*$H561</f>
        <v>0</v>
      </c>
      <c r="V561" s="217">
        <f>IFERROR(IF(workdata!Q561&gt;=0.75*MAX(workdata!$H561:$Y561),1,workdata!Q561/MAX(workdata!$H561:$Y561)),0)*$H561</f>
        <v>0</v>
      </c>
      <c r="W561" s="217">
        <f>IFERROR(IF(workdata!R561&gt;=0.75*MAX(workdata!$H561:$Y561),1,workdata!R561/MAX(workdata!$H561:$Y561)),0)*$H561</f>
        <v>0</v>
      </c>
      <c r="X561" s="217">
        <f>IFERROR(IF(workdata!S561&gt;=0.75*MAX(workdata!$H561:$Y561),1,workdata!S561/MAX(workdata!$H561:$Y561)),0)*$H561</f>
        <v>0</v>
      </c>
      <c r="Y561" s="217">
        <f>IFERROR(IF(workdata!T561&gt;=0.75*MAX(workdata!$H561:$Y561),1,workdata!T561/MAX(workdata!$H561:$Y561)),0)*$H561</f>
        <v>0</v>
      </c>
      <c r="Z561" s="217">
        <f>IFERROR(IF(workdata!U561&gt;=0.75*MAX(workdata!$H561:$Y561),1,workdata!U561/MAX(workdata!$H561:$Y561)),0)*$H561</f>
        <v>0</v>
      </c>
      <c r="AA561" s="217">
        <f>IFERROR(IF(workdata!V561&gt;=0.75*MAX(workdata!$H561:$Y561),1,workdata!V561/MAX(workdata!$H561:$Y561)),0)*$H561</f>
        <v>0</v>
      </c>
      <c r="AB561" s="217">
        <f>IFERROR(IF(workdata!W561&gt;=0.75*MAX(workdata!$H561:$Y561),1,workdata!W561/MAX(workdata!$H561:$Y561)),0)*$H561</f>
        <v>0</v>
      </c>
      <c r="AC561" s="217">
        <f>IFERROR(IF(workdata!X561&gt;=0.75*MAX(workdata!$H561:$Y561),1,workdata!X561/MAX(workdata!$H561:$Y561)),0)*$H561</f>
        <v>0</v>
      </c>
      <c r="AD561" s="217">
        <f>IFERROR(IF(workdata!Y561&gt;=0.75*MAX(workdata!$H561:$Y561),1,workdata!Y561/MAX(workdata!$H561:$Y561)),0)*$H561</f>
        <v>0</v>
      </c>
    </row>
    <row r="562" spans="1:30" x14ac:dyDescent="0.25">
      <c r="A562" s="1">
        <f>workdata!A562</f>
        <v>45497.208333333336</v>
      </c>
      <c r="B562">
        <f t="shared" si="49"/>
        <v>2024</v>
      </c>
      <c r="C562">
        <f t="shared" si="50"/>
        <v>7</v>
      </c>
      <c r="D562">
        <f t="shared" si="48"/>
        <v>24</v>
      </c>
      <c r="E562">
        <v>1000</v>
      </c>
      <c r="F562">
        <v>49890</v>
      </c>
      <c r="G562">
        <f>workdata!B562</f>
        <v>0</v>
      </c>
      <c r="H562">
        <f t="shared" si="51"/>
        <v>0</v>
      </c>
      <c r="I562" s="217">
        <f>IFERROR(workdata!B562*1000*AUX!H562/(AUX!K562*50000),0)</f>
        <v>0</v>
      </c>
      <c r="J562" s="218">
        <f t="shared" si="52"/>
        <v>0</v>
      </c>
      <c r="K562" s="222">
        <f>AVERAGE(workdata!C562:F562)</f>
        <v>0</v>
      </c>
      <c r="L562" s="3">
        <f t="shared" si="53"/>
        <v>0</v>
      </c>
      <c r="M562" s="217">
        <f>IFERROR(IF(workdata!H562&gt;=0.75*MAX(workdata!$H562:$Y562),1,workdata!H562/MAX(workdata!$H562:$Y562)),0)*$H562</f>
        <v>0</v>
      </c>
      <c r="N562" s="217">
        <f>IFERROR(IF(workdata!I562&gt;=0.75*MAX(workdata!$H562:$Y562),1,workdata!I562/MAX(workdata!$H562:$Y562)),0)*$H562</f>
        <v>0</v>
      </c>
      <c r="O562" s="217">
        <f>IFERROR(IF(workdata!J562&gt;=0.75*MAX(workdata!$H562:$Y562),1,workdata!J562/MAX(workdata!$H562:$Y562)),0)*$H562</f>
        <v>0</v>
      </c>
      <c r="P562" s="217">
        <f>IFERROR(IF(workdata!K562&gt;=0.75*MAX(workdata!$H562:$Y562),1,workdata!K562/MAX(workdata!$H562:$Y562)),0)*$H562</f>
        <v>0</v>
      </c>
      <c r="Q562" s="217">
        <f>IFERROR(IF(workdata!L562&gt;=0.75*MAX(workdata!$H562:$Y562),1,workdata!L562/MAX(workdata!$H562:$Y562)),0)*$H562</f>
        <v>0</v>
      </c>
      <c r="R562" s="217">
        <f>IFERROR(IF(workdata!M562&gt;=0.75*MAX(workdata!$H562:$Y562),1,workdata!M562/MAX(workdata!$H562:$Y562)),0)*$H562</f>
        <v>0</v>
      </c>
      <c r="S562" s="217">
        <f>IFERROR(IF(workdata!N562&gt;=0.75*MAX(workdata!$H562:$Y562),1,workdata!N562/MAX(workdata!$H562:$Y562)),0)*$H562</f>
        <v>0</v>
      </c>
      <c r="T562" s="217">
        <f>IFERROR(IF(workdata!O562&gt;=0.75*MAX(workdata!$H562:$Y562),1,workdata!O562/MAX(workdata!$H562:$Y562)),0)*$H562</f>
        <v>0</v>
      </c>
      <c r="U562" s="217">
        <f>IFERROR(IF(workdata!P562&gt;=0.75*MAX(workdata!$H562:$Y562),1,workdata!P562/MAX(workdata!$H562:$Y562)),0)*$H562</f>
        <v>0</v>
      </c>
      <c r="V562" s="217">
        <f>IFERROR(IF(workdata!Q562&gt;=0.75*MAX(workdata!$H562:$Y562),1,workdata!Q562/MAX(workdata!$H562:$Y562)),0)*$H562</f>
        <v>0</v>
      </c>
      <c r="W562" s="217">
        <f>IFERROR(IF(workdata!R562&gt;=0.75*MAX(workdata!$H562:$Y562),1,workdata!R562/MAX(workdata!$H562:$Y562)),0)*$H562</f>
        <v>0</v>
      </c>
      <c r="X562" s="217">
        <f>IFERROR(IF(workdata!S562&gt;=0.75*MAX(workdata!$H562:$Y562),1,workdata!S562/MAX(workdata!$H562:$Y562)),0)*$H562</f>
        <v>0</v>
      </c>
      <c r="Y562" s="217">
        <f>IFERROR(IF(workdata!T562&gt;=0.75*MAX(workdata!$H562:$Y562),1,workdata!T562/MAX(workdata!$H562:$Y562)),0)*$H562</f>
        <v>0</v>
      </c>
      <c r="Z562" s="217">
        <f>IFERROR(IF(workdata!U562&gt;=0.75*MAX(workdata!$H562:$Y562),1,workdata!U562/MAX(workdata!$H562:$Y562)),0)*$H562</f>
        <v>0</v>
      </c>
      <c r="AA562" s="217">
        <f>IFERROR(IF(workdata!V562&gt;=0.75*MAX(workdata!$H562:$Y562),1,workdata!V562/MAX(workdata!$H562:$Y562)),0)*$H562</f>
        <v>0</v>
      </c>
      <c r="AB562" s="217">
        <f>IFERROR(IF(workdata!W562&gt;=0.75*MAX(workdata!$H562:$Y562),1,workdata!W562/MAX(workdata!$H562:$Y562)),0)*$H562</f>
        <v>0</v>
      </c>
      <c r="AC562" s="217">
        <f>IFERROR(IF(workdata!X562&gt;=0.75*MAX(workdata!$H562:$Y562),1,workdata!X562/MAX(workdata!$H562:$Y562)),0)*$H562</f>
        <v>0</v>
      </c>
      <c r="AD562" s="217">
        <f>IFERROR(IF(workdata!Y562&gt;=0.75*MAX(workdata!$H562:$Y562),1,workdata!Y562/MAX(workdata!$H562:$Y562)),0)*$H562</f>
        <v>0</v>
      </c>
    </row>
    <row r="563" spans="1:30" x14ac:dyDescent="0.25">
      <c r="A563" s="1">
        <f>workdata!A563</f>
        <v>45497.25</v>
      </c>
      <c r="B563">
        <f t="shared" si="49"/>
        <v>2024</v>
      </c>
      <c r="C563">
        <f t="shared" si="50"/>
        <v>7</v>
      </c>
      <c r="D563">
        <f t="shared" si="48"/>
        <v>24</v>
      </c>
      <c r="E563">
        <v>1000</v>
      </c>
      <c r="F563">
        <v>49890</v>
      </c>
      <c r="G563">
        <f>workdata!B563</f>
        <v>0</v>
      </c>
      <c r="H563">
        <f t="shared" si="51"/>
        <v>0</v>
      </c>
      <c r="I563" s="217">
        <f>IFERROR(workdata!B563*1000*AUX!H563/(AUX!K563*50000),0)</f>
        <v>0</v>
      </c>
      <c r="J563" s="218">
        <f t="shared" si="52"/>
        <v>0</v>
      </c>
      <c r="K563" s="222">
        <f>AVERAGE(workdata!C563:F563)</f>
        <v>0</v>
      </c>
      <c r="L563" s="3">
        <f t="shared" si="53"/>
        <v>0</v>
      </c>
      <c r="M563" s="217">
        <f>IFERROR(IF(workdata!H563&gt;=0.75*MAX(workdata!$H563:$Y563),1,workdata!H563/MAX(workdata!$H563:$Y563)),0)*$H563</f>
        <v>0</v>
      </c>
      <c r="N563" s="217">
        <f>IFERROR(IF(workdata!I563&gt;=0.75*MAX(workdata!$H563:$Y563),1,workdata!I563/MAX(workdata!$H563:$Y563)),0)*$H563</f>
        <v>0</v>
      </c>
      <c r="O563" s="217">
        <f>IFERROR(IF(workdata!J563&gt;=0.75*MAX(workdata!$H563:$Y563),1,workdata!J563/MAX(workdata!$H563:$Y563)),0)*$H563</f>
        <v>0</v>
      </c>
      <c r="P563" s="217">
        <f>IFERROR(IF(workdata!K563&gt;=0.75*MAX(workdata!$H563:$Y563),1,workdata!K563/MAX(workdata!$H563:$Y563)),0)*$H563</f>
        <v>0</v>
      </c>
      <c r="Q563" s="217">
        <f>IFERROR(IF(workdata!L563&gt;=0.75*MAX(workdata!$H563:$Y563),1,workdata!L563/MAX(workdata!$H563:$Y563)),0)*$H563</f>
        <v>0</v>
      </c>
      <c r="R563" s="217">
        <f>IFERROR(IF(workdata!M563&gt;=0.75*MAX(workdata!$H563:$Y563),1,workdata!M563/MAX(workdata!$H563:$Y563)),0)*$H563</f>
        <v>0</v>
      </c>
      <c r="S563" s="217">
        <f>IFERROR(IF(workdata!N563&gt;=0.75*MAX(workdata!$H563:$Y563),1,workdata!N563/MAX(workdata!$H563:$Y563)),0)*$H563</f>
        <v>0</v>
      </c>
      <c r="T563" s="217">
        <f>IFERROR(IF(workdata!O563&gt;=0.75*MAX(workdata!$H563:$Y563),1,workdata!O563/MAX(workdata!$H563:$Y563)),0)*$H563</f>
        <v>0</v>
      </c>
      <c r="U563" s="217">
        <f>IFERROR(IF(workdata!P563&gt;=0.75*MAX(workdata!$H563:$Y563),1,workdata!P563/MAX(workdata!$H563:$Y563)),0)*$H563</f>
        <v>0</v>
      </c>
      <c r="V563" s="217">
        <f>IFERROR(IF(workdata!Q563&gt;=0.75*MAX(workdata!$H563:$Y563),1,workdata!Q563/MAX(workdata!$H563:$Y563)),0)*$H563</f>
        <v>0</v>
      </c>
      <c r="W563" s="217">
        <f>IFERROR(IF(workdata!R563&gt;=0.75*MAX(workdata!$H563:$Y563),1,workdata!R563/MAX(workdata!$H563:$Y563)),0)*$H563</f>
        <v>0</v>
      </c>
      <c r="X563" s="217">
        <f>IFERROR(IF(workdata!S563&gt;=0.75*MAX(workdata!$H563:$Y563),1,workdata!S563/MAX(workdata!$H563:$Y563)),0)*$H563</f>
        <v>0</v>
      </c>
      <c r="Y563" s="217">
        <f>IFERROR(IF(workdata!T563&gt;=0.75*MAX(workdata!$H563:$Y563),1,workdata!T563/MAX(workdata!$H563:$Y563)),0)*$H563</f>
        <v>0</v>
      </c>
      <c r="Z563" s="217">
        <f>IFERROR(IF(workdata!U563&gt;=0.75*MAX(workdata!$H563:$Y563),1,workdata!U563/MAX(workdata!$H563:$Y563)),0)*$H563</f>
        <v>0</v>
      </c>
      <c r="AA563" s="217">
        <f>IFERROR(IF(workdata!V563&gt;=0.75*MAX(workdata!$H563:$Y563),1,workdata!V563/MAX(workdata!$H563:$Y563)),0)*$H563</f>
        <v>0</v>
      </c>
      <c r="AB563" s="217">
        <f>IFERROR(IF(workdata!W563&gt;=0.75*MAX(workdata!$H563:$Y563),1,workdata!W563/MAX(workdata!$H563:$Y563)),0)*$H563</f>
        <v>0</v>
      </c>
      <c r="AC563" s="217">
        <f>IFERROR(IF(workdata!X563&gt;=0.75*MAX(workdata!$H563:$Y563),1,workdata!X563/MAX(workdata!$H563:$Y563)),0)*$H563</f>
        <v>0</v>
      </c>
      <c r="AD563" s="217">
        <f>IFERROR(IF(workdata!Y563&gt;=0.75*MAX(workdata!$H563:$Y563),1,workdata!Y563/MAX(workdata!$H563:$Y563)),0)*$H563</f>
        <v>0</v>
      </c>
    </row>
    <row r="564" spans="1:30" x14ac:dyDescent="0.25">
      <c r="A564" s="1">
        <f>workdata!A564</f>
        <v>45497.291666666664</v>
      </c>
      <c r="B564">
        <f t="shared" si="49"/>
        <v>2024</v>
      </c>
      <c r="C564">
        <f t="shared" si="50"/>
        <v>7</v>
      </c>
      <c r="D564">
        <f t="shared" si="48"/>
        <v>24</v>
      </c>
      <c r="E564">
        <v>1000</v>
      </c>
      <c r="F564">
        <v>49890</v>
      </c>
      <c r="G564">
        <f>workdata!B564</f>
        <v>467</v>
      </c>
      <c r="H564">
        <f t="shared" si="51"/>
        <v>0</v>
      </c>
      <c r="I564" s="217">
        <f>IFERROR(workdata!B564*1000*AUX!H564/(AUX!K564*50000),0)</f>
        <v>0</v>
      </c>
      <c r="J564" s="218">
        <f t="shared" si="52"/>
        <v>0</v>
      </c>
      <c r="K564" s="222">
        <f>AVERAGE(workdata!C564:F564)</f>
        <v>12.831250000000001</v>
      </c>
      <c r="L564" s="3">
        <f t="shared" si="53"/>
        <v>0</v>
      </c>
      <c r="M564" s="217">
        <f>IFERROR(IF(workdata!H564&gt;=0.75*MAX(workdata!$H564:$Y564),1,workdata!H564/MAX(workdata!$H564:$Y564)),0)*$H564</f>
        <v>0</v>
      </c>
      <c r="N564" s="217">
        <f>IFERROR(IF(workdata!I564&gt;=0.75*MAX(workdata!$H564:$Y564),1,workdata!I564/MAX(workdata!$H564:$Y564)),0)*$H564</f>
        <v>0</v>
      </c>
      <c r="O564" s="217">
        <f>IFERROR(IF(workdata!J564&gt;=0.75*MAX(workdata!$H564:$Y564),1,workdata!J564/MAX(workdata!$H564:$Y564)),0)*$H564</f>
        <v>0</v>
      </c>
      <c r="P564" s="217">
        <f>IFERROR(IF(workdata!K564&gt;=0.75*MAX(workdata!$H564:$Y564),1,workdata!K564/MAX(workdata!$H564:$Y564)),0)*$H564</f>
        <v>0</v>
      </c>
      <c r="Q564" s="217">
        <f>IFERROR(IF(workdata!L564&gt;=0.75*MAX(workdata!$H564:$Y564),1,workdata!L564/MAX(workdata!$H564:$Y564)),0)*$H564</f>
        <v>0</v>
      </c>
      <c r="R564" s="217">
        <f>IFERROR(IF(workdata!M564&gt;=0.75*MAX(workdata!$H564:$Y564),1,workdata!M564/MAX(workdata!$H564:$Y564)),0)*$H564</f>
        <v>0</v>
      </c>
      <c r="S564" s="217">
        <f>IFERROR(IF(workdata!N564&gt;=0.75*MAX(workdata!$H564:$Y564),1,workdata!N564/MAX(workdata!$H564:$Y564)),0)*$H564</f>
        <v>0</v>
      </c>
      <c r="T564" s="217">
        <f>IFERROR(IF(workdata!O564&gt;=0.75*MAX(workdata!$H564:$Y564),1,workdata!O564/MAX(workdata!$H564:$Y564)),0)*$H564</f>
        <v>0</v>
      </c>
      <c r="U564" s="217">
        <f>IFERROR(IF(workdata!P564&gt;=0.75*MAX(workdata!$H564:$Y564),1,workdata!P564/MAX(workdata!$H564:$Y564)),0)*$H564</f>
        <v>0</v>
      </c>
      <c r="V564" s="217">
        <f>IFERROR(IF(workdata!Q564&gt;=0.75*MAX(workdata!$H564:$Y564),1,workdata!Q564/MAX(workdata!$H564:$Y564)),0)*$H564</f>
        <v>0</v>
      </c>
      <c r="W564" s="217">
        <f>IFERROR(IF(workdata!R564&gt;=0.75*MAX(workdata!$H564:$Y564),1,workdata!R564/MAX(workdata!$H564:$Y564)),0)*$H564</f>
        <v>0</v>
      </c>
      <c r="X564" s="217">
        <f>IFERROR(IF(workdata!S564&gt;=0.75*MAX(workdata!$H564:$Y564),1,workdata!S564/MAX(workdata!$H564:$Y564)),0)*$H564</f>
        <v>0</v>
      </c>
      <c r="Y564" s="217">
        <f>IFERROR(IF(workdata!T564&gt;=0.75*MAX(workdata!$H564:$Y564),1,workdata!T564/MAX(workdata!$H564:$Y564)),0)*$H564</f>
        <v>0</v>
      </c>
      <c r="Z564" s="217">
        <f>IFERROR(IF(workdata!U564&gt;=0.75*MAX(workdata!$H564:$Y564),1,workdata!U564/MAX(workdata!$H564:$Y564)),0)*$H564</f>
        <v>0</v>
      </c>
      <c r="AA564" s="217">
        <f>IFERROR(IF(workdata!V564&gt;=0.75*MAX(workdata!$H564:$Y564),1,workdata!V564/MAX(workdata!$H564:$Y564)),0)*$H564</f>
        <v>0</v>
      </c>
      <c r="AB564" s="217">
        <f>IFERROR(IF(workdata!W564&gt;=0.75*MAX(workdata!$H564:$Y564),1,workdata!W564/MAX(workdata!$H564:$Y564)),0)*$H564</f>
        <v>0</v>
      </c>
      <c r="AC564" s="217">
        <f>IFERROR(IF(workdata!X564&gt;=0.75*MAX(workdata!$H564:$Y564),1,workdata!X564/MAX(workdata!$H564:$Y564)),0)*$H564</f>
        <v>0</v>
      </c>
      <c r="AD564" s="217">
        <f>IFERROR(IF(workdata!Y564&gt;=0.75*MAX(workdata!$H564:$Y564),1,workdata!Y564/MAX(workdata!$H564:$Y564)),0)*$H564</f>
        <v>0</v>
      </c>
    </row>
    <row r="565" spans="1:30" x14ac:dyDescent="0.25">
      <c r="A565" s="1">
        <f>workdata!A565</f>
        <v>45497.333333333336</v>
      </c>
      <c r="B565">
        <f t="shared" si="49"/>
        <v>2024</v>
      </c>
      <c r="C565">
        <f t="shared" si="50"/>
        <v>7</v>
      </c>
      <c r="D565">
        <f t="shared" si="48"/>
        <v>24</v>
      </c>
      <c r="E565">
        <v>1000</v>
      </c>
      <c r="F565">
        <v>49890</v>
      </c>
      <c r="G565">
        <f>workdata!B565</f>
        <v>9632</v>
      </c>
      <c r="H565">
        <f t="shared" si="51"/>
        <v>1</v>
      </c>
      <c r="I565" s="217">
        <f>IFERROR(workdata!B565*1000*AUX!H565/(AUX!K565*50000),0)</f>
        <v>0.89365156681279434</v>
      </c>
      <c r="J565" s="218">
        <f t="shared" si="52"/>
        <v>1</v>
      </c>
      <c r="K565" s="222">
        <f>AVERAGE(workdata!C565:F565)</f>
        <v>215.565</v>
      </c>
      <c r="L565" s="3">
        <f t="shared" si="53"/>
        <v>192.64000000000001</v>
      </c>
      <c r="M565" s="217">
        <f>IFERROR(IF(workdata!H565&gt;=0.75*MAX(workdata!$H565:$Y565),1,workdata!H565/MAX(workdata!$H565:$Y565)),0)*$H565</f>
        <v>1</v>
      </c>
      <c r="N565" s="217">
        <f>IFERROR(IF(workdata!I565&gt;=0.75*MAX(workdata!$H565:$Y565),1,workdata!I565/MAX(workdata!$H565:$Y565)),0)*$H565</f>
        <v>1</v>
      </c>
      <c r="O565" s="217">
        <f>IFERROR(IF(workdata!J565&gt;=0.75*MAX(workdata!$H565:$Y565),1,workdata!J565/MAX(workdata!$H565:$Y565)),0)*$H565</f>
        <v>1</v>
      </c>
      <c r="P565" s="217">
        <f>IFERROR(IF(workdata!K565&gt;=0.75*MAX(workdata!$H565:$Y565),1,workdata!K565/MAX(workdata!$H565:$Y565)),0)*$H565</f>
        <v>1</v>
      </c>
      <c r="Q565" s="217">
        <f>IFERROR(IF(workdata!L565&gt;=0.75*MAX(workdata!$H565:$Y565),1,workdata!L565/MAX(workdata!$H565:$Y565)),0)*$H565</f>
        <v>1</v>
      </c>
      <c r="R565" s="217">
        <f>IFERROR(IF(workdata!M565&gt;=0.75*MAX(workdata!$H565:$Y565),1,workdata!M565/MAX(workdata!$H565:$Y565)),0)*$H565</f>
        <v>1</v>
      </c>
      <c r="S565" s="217">
        <f>IFERROR(IF(workdata!N565&gt;=0.75*MAX(workdata!$H565:$Y565),1,workdata!N565/MAX(workdata!$H565:$Y565)),0)*$H565</f>
        <v>1</v>
      </c>
      <c r="T565" s="217">
        <f>IFERROR(IF(workdata!O565&gt;=0.75*MAX(workdata!$H565:$Y565),1,workdata!O565/MAX(workdata!$H565:$Y565)),0)*$H565</f>
        <v>1</v>
      </c>
      <c r="U565" s="217">
        <f>IFERROR(IF(workdata!P565&gt;=0.75*MAX(workdata!$H565:$Y565),1,workdata!P565/MAX(workdata!$H565:$Y565)),0)*$H565</f>
        <v>1</v>
      </c>
      <c r="V565" s="217">
        <f>IFERROR(IF(workdata!Q565&gt;=0.75*MAX(workdata!$H565:$Y565),1,workdata!Q565/MAX(workdata!$H565:$Y565)),0)*$H565</f>
        <v>1</v>
      </c>
      <c r="W565" s="217">
        <f>IFERROR(IF(workdata!R565&gt;=0.75*MAX(workdata!$H565:$Y565),1,workdata!R565/MAX(workdata!$H565:$Y565)),0)*$H565</f>
        <v>1</v>
      </c>
      <c r="X565" s="217">
        <f>IFERROR(IF(workdata!S565&gt;=0.75*MAX(workdata!$H565:$Y565),1,workdata!S565/MAX(workdata!$H565:$Y565)),0)*$H565</f>
        <v>1</v>
      </c>
      <c r="Y565" s="217">
        <f>IFERROR(IF(workdata!T565&gt;=0.75*MAX(workdata!$H565:$Y565),1,workdata!T565/MAX(workdata!$H565:$Y565)),0)*$H565</f>
        <v>1</v>
      </c>
      <c r="Z565" s="217">
        <f>IFERROR(IF(workdata!U565&gt;=0.75*MAX(workdata!$H565:$Y565),1,workdata!U565/MAX(workdata!$H565:$Y565)),0)*$H565</f>
        <v>1</v>
      </c>
      <c r="AA565" s="217">
        <f>IFERROR(IF(workdata!V565&gt;=0.75*MAX(workdata!$H565:$Y565),1,workdata!V565/MAX(workdata!$H565:$Y565)),0)*$H565</f>
        <v>1</v>
      </c>
      <c r="AB565" s="217">
        <f>IFERROR(IF(workdata!W565&gt;=0.75*MAX(workdata!$H565:$Y565),1,workdata!W565/MAX(workdata!$H565:$Y565)),0)*$H565</f>
        <v>1</v>
      </c>
      <c r="AC565" s="217">
        <f>IFERROR(IF(workdata!X565&gt;=0.75*MAX(workdata!$H565:$Y565),1,workdata!X565/MAX(workdata!$H565:$Y565)),0)*$H565</f>
        <v>1</v>
      </c>
      <c r="AD565" s="217">
        <f>IFERROR(IF(workdata!Y565&gt;=0.75*MAX(workdata!$H565:$Y565),1,workdata!Y565/MAX(workdata!$H565:$Y565)),0)*$H565</f>
        <v>1</v>
      </c>
    </row>
    <row r="566" spans="1:30" x14ac:dyDescent="0.25">
      <c r="A566" s="1">
        <f>workdata!A566</f>
        <v>45497.375</v>
      </c>
      <c r="B566">
        <f t="shared" si="49"/>
        <v>2024</v>
      </c>
      <c r="C566">
        <f t="shared" si="50"/>
        <v>7</v>
      </c>
      <c r="D566">
        <f t="shared" si="48"/>
        <v>24</v>
      </c>
      <c r="E566">
        <v>1000</v>
      </c>
      <c r="F566">
        <v>49890</v>
      </c>
      <c r="G566">
        <f>workdata!B566</f>
        <v>28643</v>
      </c>
      <c r="H566">
        <f t="shared" si="51"/>
        <v>1</v>
      </c>
      <c r="I566" s="217">
        <f>IFERROR(workdata!B566*1000*AUX!H566/(AUX!K566*50000),0)</f>
        <v>0.84256570272518216</v>
      </c>
      <c r="J566" s="218">
        <f t="shared" si="52"/>
        <v>1</v>
      </c>
      <c r="K566" s="222">
        <f>AVERAGE(workdata!C566:F566)</f>
        <v>679.89949999999999</v>
      </c>
      <c r="L566" s="3">
        <f t="shared" si="53"/>
        <v>572.86</v>
      </c>
      <c r="M566" s="217">
        <f>IFERROR(IF(workdata!H566&gt;=0.75*MAX(workdata!$H566:$Y566),1,workdata!H566/MAX(workdata!$H566:$Y566)),0)*$H566</f>
        <v>1</v>
      </c>
      <c r="N566" s="217">
        <f>IFERROR(IF(workdata!I566&gt;=0.75*MAX(workdata!$H566:$Y566),1,workdata!I566/MAX(workdata!$H566:$Y566)),0)*$H566</f>
        <v>1</v>
      </c>
      <c r="O566" s="217">
        <f>IFERROR(IF(workdata!J566&gt;=0.75*MAX(workdata!$H566:$Y566),1,workdata!J566/MAX(workdata!$H566:$Y566)),0)*$H566</f>
        <v>1</v>
      </c>
      <c r="P566" s="217">
        <f>IFERROR(IF(workdata!K566&gt;=0.75*MAX(workdata!$H566:$Y566),1,workdata!K566/MAX(workdata!$H566:$Y566)),0)*$H566</f>
        <v>1</v>
      </c>
      <c r="Q566" s="217">
        <f>IFERROR(IF(workdata!L566&gt;=0.75*MAX(workdata!$H566:$Y566),1,workdata!L566/MAX(workdata!$H566:$Y566)),0)*$H566</f>
        <v>1</v>
      </c>
      <c r="R566" s="217">
        <f>IFERROR(IF(workdata!M566&gt;=0.75*MAX(workdata!$H566:$Y566),1,workdata!M566/MAX(workdata!$H566:$Y566)),0)*$H566</f>
        <v>1</v>
      </c>
      <c r="S566" s="217">
        <f>IFERROR(IF(workdata!N566&gt;=0.75*MAX(workdata!$H566:$Y566),1,workdata!N566/MAX(workdata!$H566:$Y566)),0)*$H566</f>
        <v>1</v>
      </c>
      <c r="T566" s="217">
        <f>IFERROR(IF(workdata!O566&gt;=0.75*MAX(workdata!$H566:$Y566),1,workdata!O566/MAX(workdata!$H566:$Y566)),0)*$H566</f>
        <v>1</v>
      </c>
      <c r="U566" s="217">
        <f>IFERROR(IF(workdata!P566&gt;=0.75*MAX(workdata!$H566:$Y566),1,workdata!P566/MAX(workdata!$H566:$Y566)),0)*$H566</f>
        <v>1</v>
      </c>
      <c r="V566" s="217">
        <f>IFERROR(IF(workdata!Q566&gt;=0.75*MAX(workdata!$H566:$Y566),1,workdata!Q566/MAX(workdata!$H566:$Y566)),0)*$H566</f>
        <v>1</v>
      </c>
      <c r="W566" s="217">
        <f>IFERROR(IF(workdata!R566&gt;=0.75*MAX(workdata!$H566:$Y566),1,workdata!R566/MAX(workdata!$H566:$Y566)),0)*$H566</f>
        <v>1</v>
      </c>
      <c r="X566" s="217">
        <f>IFERROR(IF(workdata!S566&gt;=0.75*MAX(workdata!$H566:$Y566),1,workdata!S566/MAX(workdata!$H566:$Y566)),0)*$H566</f>
        <v>1</v>
      </c>
      <c r="Y566" s="217">
        <f>IFERROR(IF(workdata!T566&gt;=0.75*MAX(workdata!$H566:$Y566),1,workdata!T566/MAX(workdata!$H566:$Y566)),0)*$H566</f>
        <v>1</v>
      </c>
      <c r="Z566" s="217">
        <f>IFERROR(IF(workdata!U566&gt;=0.75*MAX(workdata!$H566:$Y566),1,workdata!U566/MAX(workdata!$H566:$Y566)),0)*$H566</f>
        <v>1</v>
      </c>
      <c r="AA566" s="217">
        <f>IFERROR(IF(workdata!V566&gt;=0.75*MAX(workdata!$H566:$Y566),1,workdata!V566/MAX(workdata!$H566:$Y566)),0)*$H566</f>
        <v>1</v>
      </c>
      <c r="AB566" s="217">
        <f>IFERROR(IF(workdata!W566&gt;=0.75*MAX(workdata!$H566:$Y566),1,workdata!W566/MAX(workdata!$H566:$Y566)),0)*$H566</f>
        <v>1</v>
      </c>
      <c r="AC566" s="217">
        <f>IFERROR(IF(workdata!X566&gt;=0.75*MAX(workdata!$H566:$Y566),1,workdata!X566/MAX(workdata!$H566:$Y566)),0)*$H566</f>
        <v>1</v>
      </c>
      <c r="AD566" s="217">
        <f>IFERROR(IF(workdata!Y566&gt;=0.75*MAX(workdata!$H566:$Y566),1,workdata!Y566/MAX(workdata!$H566:$Y566)),0)*$H566</f>
        <v>1</v>
      </c>
    </row>
    <row r="567" spans="1:30" x14ac:dyDescent="0.25">
      <c r="A567" s="1">
        <f>workdata!A567</f>
        <v>45497.416666666664</v>
      </c>
      <c r="B567">
        <f t="shared" si="49"/>
        <v>2024</v>
      </c>
      <c r="C567">
        <f t="shared" si="50"/>
        <v>7</v>
      </c>
      <c r="D567">
        <f t="shared" si="48"/>
        <v>24</v>
      </c>
      <c r="E567">
        <v>1000</v>
      </c>
      <c r="F567">
        <v>49890</v>
      </c>
      <c r="G567">
        <f>workdata!B567</f>
        <v>36343</v>
      </c>
      <c r="H567">
        <f t="shared" si="51"/>
        <v>1</v>
      </c>
      <c r="I567" s="217">
        <f>IFERROR(workdata!B567*1000*AUX!H567/(AUX!K567*50000),0)</f>
        <v>0.82621974005439669</v>
      </c>
      <c r="J567" s="218">
        <f t="shared" si="52"/>
        <v>1</v>
      </c>
      <c r="K567" s="222">
        <f>AVERAGE(workdata!C567:F567)</f>
        <v>879.74175000000002</v>
      </c>
      <c r="L567" s="3">
        <f t="shared" si="53"/>
        <v>726.86</v>
      </c>
      <c r="M567" s="217">
        <f>IFERROR(IF(workdata!H567&gt;=0.75*MAX(workdata!$H567:$Y567),1,workdata!H567/MAX(workdata!$H567:$Y567)),0)*$H567</f>
        <v>1</v>
      </c>
      <c r="N567" s="217">
        <f>IFERROR(IF(workdata!I567&gt;=0.75*MAX(workdata!$H567:$Y567),1,workdata!I567/MAX(workdata!$H567:$Y567)),0)*$H567</f>
        <v>1</v>
      </c>
      <c r="O567" s="217">
        <f>IFERROR(IF(workdata!J567&gt;=0.75*MAX(workdata!$H567:$Y567),1,workdata!J567/MAX(workdata!$H567:$Y567)),0)*$H567</f>
        <v>1</v>
      </c>
      <c r="P567" s="217">
        <f>IFERROR(IF(workdata!K567&gt;=0.75*MAX(workdata!$H567:$Y567),1,workdata!K567/MAX(workdata!$H567:$Y567)),0)*$H567</f>
        <v>1</v>
      </c>
      <c r="Q567" s="217">
        <f>IFERROR(IF(workdata!L567&gt;=0.75*MAX(workdata!$H567:$Y567),1,workdata!L567/MAX(workdata!$H567:$Y567)),0)*$H567</f>
        <v>1</v>
      </c>
      <c r="R567" s="217">
        <f>IFERROR(IF(workdata!M567&gt;=0.75*MAX(workdata!$H567:$Y567),1,workdata!M567/MAX(workdata!$H567:$Y567)),0)*$H567</f>
        <v>1</v>
      </c>
      <c r="S567" s="217">
        <f>IFERROR(IF(workdata!N567&gt;=0.75*MAX(workdata!$H567:$Y567),1,workdata!N567/MAX(workdata!$H567:$Y567)),0)*$H567</f>
        <v>1</v>
      </c>
      <c r="T567" s="217">
        <f>IFERROR(IF(workdata!O567&gt;=0.75*MAX(workdata!$H567:$Y567),1,workdata!O567/MAX(workdata!$H567:$Y567)),0)*$H567</f>
        <v>1</v>
      </c>
      <c r="U567" s="217">
        <f>IFERROR(IF(workdata!P567&gt;=0.75*MAX(workdata!$H567:$Y567),1,workdata!P567/MAX(workdata!$H567:$Y567)),0)*$H567</f>
        <v>1</v>
      </c>
      <c r="V567" s="217">
        <f>IFERROR(IF(workdata!Q567&gt;=0.75*MAX(workdata!$H567:$Y567),1,workdata!Q567/MAX(workdata!$H567:$Y567)),0)*$H567</f>
        <v>1</v>
      </c>
      <c r="W567" s="217">
        <f>IFERROR(IF(workdata!R567&gt;=0.75*MAX(workdata!$H567:$Y567),1,workdata!R567/MAX(workdata!$H567:$Y567)),0)*$H567</f>
        <v>1</v>
      </c>
      <c r="X567" s="217">
        <f>IFERROR(IF(workdata!S567&gt;=0.75*MAX(workdata!$H567:$Y567),1,workdata!S567/MAX(workdata!$H567:$Y567)),0)*$H567</f>
        <v>1</v>
      </c>
      <c r="Y567" s="217">
        <f>IFERROR(IF(workdata!T567&gt;=0.75*MAX(workdata!$H567:$Y567),1,workdata!T567/MAX(workdata!$H567:$Y567)),0)*$H567</f>
        <v>1</v>
      </c>
      <c r="Z567" s="217">
        <f>IFERROR(IF(workdata!U567&gt;=0.75*MAX(workdata!$H567:$Y567),1,workdata!U567/MAX(workdata!$H567:$Y567)),0)*$H567</f>
        <v>1</v>
      </c>
      <c r="AA567" s="217">
        <f>IFERROR(IF(workdata!V567&gt;=0.75*MAX(workdata!$H567:$Y567),1,workdata!V567/MAX(workdata!$H567:$Y567)),0)*$H567</f>
        <v>1</v>
      </c>
      <c r="AB567" s="217">
        <f>IFERROR(IF(workdata!W567&gt;=0.75*MAX(workdata!$H567:$Y567),1,workdata!W567/MAX(workdata!$H567:$Y567)),0)*$H567</f>
        <v>1</v>
      </c>
      <c r="AC567" s="217">
        <f>IFERROR(IF(workdata!X567&gt;=0.75*MAX(workdata!$H567:$Y567),1,workdata!X567/MAX(workdata!$H567:$Y567)),0)*$H567</f>
        <v>1</v>
      </c>
      <c r="AD567" s="217">
        <f>IFERROR(IF(workdata!Y567&gt;=0.75*MAX(workdata!$H567:$Y567),1,workdata!Y567/MAX(workdata!$H567:$Y567)),0)*$H567</f>
        <v>1</v>
      </c>
    </row>
    <row r="568" spans="1:30" x14ac:dyDescent="0.25">
      <c r="A568" s="1">
        <f>workdata!A568</f>
        <v>45497.458333333336</v>
      </c>
      <c r="B568">
        <f t="shared" si="49"/>
        <v>2024</v>
      </c>
      <c r="C568">
        <f t="shared" si="50"/>
        <v>7</v>
      </c>
      <c r="D568">
        <f t="shared" si="48"/>
        <v>24</v>
      </c>
      <c r="E568">
        <v>1000</v>
      </c>
      <c r="F568">
        <v>49890</v>
      </c>
      <c r="G568">
        <f>workdata!B568</f>
        <v>36726</v>
      </c>
      <c r="H568">
        <f t="shared" si="51"/>
        <v>1</v>
      </c>
      <c r="I568" s="217">
        <f>IFERROR(workdata!B568*1000*AUX!H568/(AUX!K568*50000),0)</f>
        <v>0.8410956504114615</v>
      </c>
      <c r="J568" s="218">
        <f t="shared" si="52"/>
        <v>1</v>
      </c>
      <c r="K568" s="222">
        <f>AVERAGE(workdata!C568:F568)</f>
        <v>873.28949999999998</v>
      </c>
      <c r="L568" s="3">
        <f t="shared" si="53"/>
        <v>734.52</v>
      </c>
      <c r="M568" s="217">
        <f>IFERROR(IF(workdata!H568&gt;=0.75*MAX(workdata!$H568:$Y568),1,workdata!H568/MAX(workdata!$H568:$Y568)),0)*$H568</f>
        <v>1</v>
      </c>
      <c r="N568" s="217">
        <f>IFERROR(IF(workdata!I568&gt;=0.75*MAX(workdata!$H568:$Y568),1,workdata!I568/MAX(workdata!$H568:$Y568)),0)*$H568</f>
        <v>1</v>
      </c>
      <c r="O568" s="217">
        <f>IFERROR(IF(workdata!J568&gt;=0.75*MAX(workdata!$H568:$Y568),1,workdata!J568/MAX(workdata!$H568:$Y568)),0)*$H568</f>
        <v>1</v>
      </c>
      <c r="P568" s="217">
        <f>IFERROR(IF(workdata!K568&gt;=0.75*MAX(workdata!$H568:$Y568),1,workdata!K568/MAX(workdata!$H568:$Y568)),0)*$H568</f>
        <v>1</v>
      </c>
      <c r="Q568" s="217">
        <f>IFERROR(IF(workdata!L568&gt;=0.75*MAX(workdata!$H568:$Y568),1,workdata!L568/MAX(workdata!$H568:$Y568)),0)*$H568</f>
        <v>1</v>
      </c>
      <c r="R568" s="217">
        <f>IFERROR(IF(workdata!M568&gt;=0.75*MAX(workdata!$H568:$Y568),1,workdata!M568/MAX(workdata!$H568:$Y568)),0)*$H568</f>
        <v>1</v>
      </c>
      <c r="S568" s="217">
        <f>IFERROR(IF(workdata!N568&gt;=0.75*MAX(workdata!$H568:$Y568),1,workdata!N568/MAX(workdata!$H568:$Y568)),0)*$H568</f>
        <v>1</v>
      </c>
      <c r="T568" s="217">
        <f>IFERROR(IF(workdata!O568&gt;=0.75*MAX(workdata!$H568:$Y568),1,workdata!O568/MAX(workdata!$H568:$Y568)),0)*$H568</f>
        <v>1</v>
      </c>
      <c r="U568" s="217">
        <f>IFERROR(IF(workdata!P568&gt;=0.75*MAX(workdata!$H568:$Y568),1,workdata!P568/MAX(workdata!$H568:$Y568)),0)*$H568</f>
        <v>1</v>
      </c>
      <c r="V568" s="217">
        <f>IFERROR(IF(workdata!Q568&gt;=0.75*MAX(workdata!$H568:$Y568),1,workdata!Q568/MAX(workdata!$H568:$Y568)),0)*$H568</f>
        <v>1</v>
      </c>
      <c r="W568" s="217">
        <f>IFERROR(IF(workdata!R568&gt;=0.75*MAX(workdata!$H568:$Y568),1,workdata!R568/MAX(workdata!$H568:$Y568)),0)*$H568</f>
        <v>1</v>
      </c>
      <c r="X568" s="217">
        <f>IFERROR(IF(workdata!S568&gt;=0.75*MAX(workdata!$H568:$Y568),1,workdata!S568/MAX(workdata!$H568:$Y568)),0)*$H568</f>
        <v>1</v>
      </c>
      <c r="Y568" s="217">
        <f>IFERROR(IF(workdata!T568&gt;=0.75*MAX(workdata!$H568:$Y568),1,workdata!T568/MAX(workdata!$H568:$Y568)),0)*$H568</f>
        <v>1</v>
      </c>
      <c r="Z568" s="217">
        <f>IFERROR(IF(workdata!U568&gt;=0.75*MAX(workdata!$H568:$Y568),1,workdata!U568/MAX(workdata!$H568:$Y568)),0)*$H568</f>
        <v>1</v>
      </c>
      <c r="AA568" s="217">
        <f>IFERROR(IF(workdata!V568&gt;=0.75*MAX(workdata!$H568:$Y568),1,workdata!V568/MAX(workdata!$H568:$Y568)),0)*$H568</f>
        <v>1</v>
      </c>
      <c r="AB568" s="217">
        <f>IFERROR(IF(workdata!W568&gt;=0.75*MAX(workdata!$H568:$Y568),1,workdata!W568/MAX(workdata!$H568:$Y568)),0)*$H568</f>
        <v>1</v>
      </c>
      <c r="AC568" s="217">
        <f>IFERROR(IF(workdata!X568&gt;=0.75*MAX(workdata!$H568:$Y568),1,workdata!X568/MAX(workdata!$H568:$Y568)),0)*$H568</f>
        <v>1</v>
      </c>
      <c r="AD568" s="217">
        <f>IFERROR(IF(workdata!Y568&gt;=0.75*MAX(workdata!$H568:$Y568),1,workdata!Y568/MAX(workdata!$H568:$Y568)),0)*$H568</f>
        <v>1</v>
      </c>
    </row>
    <row r="569" spans="1:30" x14ac:dyDescent="0.25">
      <c r="A569" s="1">
        <f>workdata!A569</f>
        <v>45497.5</v>
      </c>
      <c r="B569">
        <f t="shared" si="49"/>
        <v>2024</v>
      </c>
      <c r="C569">
        <f t="shared" si="50"/>
        <v>7</v>
      </c>
      <c r="D569">
        <f t="shared" si="48"/>
        <v>24</v>
      </c>
      <c r="E569">
        <v>1000</v>
      </c>
      <c r="F569">
        <v>49890</v>
      </c>
      <c r="G569">
        <f>workdata!B569</f>
        <v>39360</v>
      </c>
      <c r="H569">
        <f t="shared" si="51"/>
        <v>1</v>
      </c>
      <c r="I569" s="217">
        <f>IFERROR(workdata!B569*1000*AUX!H569/(AUX!K569*50000),0)</f>
        <v>0.80691743088232504</v>
      </c>
      <c r="J569" s="218">
        <f t="shared" si="52"/>
        <v>1</v>
      </c>
      <c r="K569" s="222">
        <f>AVERAGE(workdata!C569:F569)</f>
        <v>975.56449999999995</v>
      </c>
      <c r="L569" s="3">
        <f t="shared" si="53"/>
        <v>787.19999999999993</v>
      </c>
      <c r="M569" s="217">
        <f>IFERROR(IF(workdata!H569&gt;=0.75*MAX(workdata!$H569:$Y569),1,workdata!H569/MAX(workdata!$H569:$Y569)),0)*$H569</f>
        <v>1</v>
      </c>
      <c r="N569" s="217">
        <f>IFERROR(IF(workdata!I569&gt;=0.75*MAX(workdata!$H569:$Y569),1,workdata!I569/MAX(workdata!$H569:$Y569)),0)*$H569</f>
        <v>1</v>
      </c>
      <c r="O569" s="217">
        <f>IFERROR(IF(workdata!J569&gt;=0.75*MAX(workdata!$H569:$Y569),1,workdata!J569/MAX(workdata!$H569:$Y569)),0)*$H569</f>
        <v>1</v>
      </c>
      <c r="P569" s="217">
        <f>IFERROR(IF(workdata!K569&gt;=0.75*MAX(workdata!$H569:$Y569),1,workdata!K569/MAX(workdata!$H569:$Y569)),0)*$H569</f>
        <v>1</v>
      </c>
      <c r="Q569" s="217">
        <f>IFERROR(IF(workdata!L569&gt;=0.75*MAX(workdata!$H569:$Y569),1,workdata!L569/MAX(workdata!$H569:$Y569)),0)*$H569</f>
        <v>1</v>
      </c>
      <c r="R569" s="217">
        <f>IFERROR(IF(workdata!M569&gt;=0.75*MAX(workdata!$H569:$Y569),1,workdata!M569/MAX(workdata!$H569:$Y569)),0)*$H569</f>
        <v>1</v>
      </c>
      <c r="S569" s="217">
        <f>IFERROR(IF(workdata!N569&gt;=0.75*MAX(workdata!$H569:$Y569),1,workdata!N569/MAX(workdata!$H569:$Y569)),0)*$H569</f>
        <v>1</v>
      </c>
      <c r="T569" s="217">
        <f>IFERROR(IF(workdata!O569&gt;=0.75*MAX(workdata!$H569:$Y569),1,workdata!O569/MAX(workdata!$H569:$Y569)),0)*$H569</f>
        <v>1</v>
      </c>
      <c r="U569" s="217">
        <f>IFERROR(IF(workdata!P569&gt;=0.75*MAX(workdata!$H569:$Y569),1,workdata!P569/MAX(workdata!$H569:$Y569)),0)*$H569</f>
        <v>1</v>
      </c>
      <c r="V569" s="217">
        <f>IFERROR(IF(workdata!Q569&gt;=0.75*MAX(workdata!$H569:$Y569),1,workdata!Q569/MAX(workdata!$H569:$Y569)),0)*$H569</f>
        <v>1</v>
      </c>
      <c r="W569" s="217">
        <f>IFERROR(IF(workdata!R569&gt;=0.75*MAX(workdata!$H569:$Y569),1,workdata!R569/MAX(workdata!$H569:$Y569)),0)*$H569</f>
        <v>1</v>
      </c>
      <c r="X569" s="217">
        <f>IFERROR(IF(workdata!S569&gt;=0.75*MAX(workdata!$H569:$Y569),1,workdata!S569/MAX(workdata!$H569:$Y569)),0)*$H569</f>
        <v>1</v>
      </c>
      <c r="Y569" s="217">
        <f>IFERROR(IF(workdata!T569&gt;=0.75*MAX(workdata!$H569:$Y569),1,workdata!T569/MAX(workdata!$H569:$Y569)),0)*$H569</f>
        <v>1</v>
      </c>
      <c r="Z569" s="217">
        <f>IFERROR(IF(workdata!U569&gt;=0.75*MAX(workdata!$H569:$Y569),1,workdata!U569/MAX(workdata!$H569:$Y569)),0)*$H569</f>
        <v>1</v>
      </c>
      <c r="AA569" s="217">
        <f>IFERROR(IF(workdata!V569&gt;=0.75*MAX(workdata!$H569:$Y569),1,workdata!V569/MAX(workdata!$H569:$Y569)),0)*$H569</f>
        <v>1</v>
      </c>
      <c r="AB569" s="217">
        <f>IFERROR(IF(workdata!W569&gt;=0.75*MAX(workdata!$H569:$Y569),1,workdata!W569/MAX(workdata!$H569:$Y569)),0)*$H569</f>
        <v>1</v>
      </c>
      <c r="AC569" s="217">
        <f>IFERROR(IF(workdata!X569&gt;=0.75*MAX(workdata!$H569:$Y569),1,workdata!X569/MAX(workdata!$H569:$Y569)),0)*$H569</f>
        <v>1</v>
      </c>
      <c r="AD569" s="217">
        <f>IFERROR(IF(workdata!Y569&gt;=0.75*MAX(workdata!$H569:$Y569),1,workdata!Y569/MAX(workdata!$H569:$Y569)),0)*$H569</f>
        <v>1</v>
      </c>
    </row>
    <row r="570" spans="1:30" x14ac:dyDescent="0.25">
      <c r="A570" s="1">
        <f>workdata!A570</f>
        <v>45497.541666666664</v>
      </c>
      <c r="B570">
        <f t="shared" si="49"/>
        <v>2024</v>
      </c>
      <c r="C570">
        <f t="shared" si="50"/>
        <v>7</v>
      </c>
      <c r="D570">
        <f t="shared" si="48"/>
        <v>24</v>
      </c>
      <c r="E570">
        <v>1000</v>
      </c>
      <c r="F570">
        <v>49890</v>
      </c>
      <c r="G570">
        <f>workdata!B570</f>
        <v>34252</v>
      </c>
      <c r="H570">
        <f t="shared" si="51"/>
        <v>1</v>
      </c>
      <c r="I570" s="217">
        <f>IFERROR(workdata!B570*1000*AUX!H570/(AUX!K570*50000),0)</f>
        <v>0.82436487748818055</v>
      </c>
      <c r="J570" s="218">
        <f t="shared" si="52"/>
        <v>1</v>
      </c>
      <c r="K570" s="222">
        <f>AVERAGE(workdata!C570:F570)</f>
        <v>830.99125000000004</v>
      </c>
      <c r="L570" s="3">
        <f t="shared" si="53"/>
        <v>685.04000000000008</v>
      </c>
      <c r="M570" s="217">
        <f>IFERROR(IF(workdata!H570&gt;=0.75*MAX(workdata!$H570:$Y570),1,workdata!H570/MAX(workdata!$H570:$Y570)),0)*$H570</f>
        <v>1</v>
      </c>
      <c r="N570" s="217">
        <f>IFERROR(IF(workdata!I570&gt;=0.75*MAX(workdata!$H570:$Y570),1,workdata!I570/MAX(workdata!$H570:$Y570)),0)*$H570</f>
        <v>1</v>
      </c>
      <c r="O570" s="217">
        <f>IFERROR(IF(workdata!J570&gt;=0.75*MAX(workdata!$H570:$Y570),1,workdata!J570/MAX(workdata!$H570:$Y570)),0)*$H570</f>
        <v>1</v>
      </c>
      <c r="P570" s="217">
        <f>IFERROR(IF(workdata!K570&gt;=0.75*MAX(workdata!$H570:$Y570),1,workdata!K570/MAX(workdata!$H570:$Y570)),0)*$H570</f>
        <v>1</v>
      </c>
      <c r="Q570" s="217">
        <f>IFERROR(IF(workdata!L570&gt;=0.75*MAX(workdata!$H570:$Y570),1,workdata!L570/MAX(workdata!$H570:$Y570)),0)*$H570</f>
        <v>1</v>
      </c>
      <c r="R570" s="217">
        <f>IFERROR(IF(workdata!M570&gt;=0.75*MAX(workdata!$H570:$Y570),1,workdata!M570/MAX(workdata!$H570:$Y570)),0)*$H570</f>
        <v>1</v>
      </c>
      <c r="S570" s="217">
        <f>IFERROR(IF(workdata!N570&gt;=0.75*MAX(workdata!$H570:$Y570),1,workdata!N570/MAX(workdata!$H570:$Y570)),0)*$H570</f>
        <v>1</v>
      </c>
      <c r="T570" s="217">
        <f>IFERROR(IF(workdata!O570&gt;=0.75*MAX(workdata!$H570:$Y570),1,workdata!O570/MAX(workdata!$H570:$Y570)),0)*$H570</f>
        <v>1</v>
      </c>
      <c r="U570" s="217">
        <f>IFERROR(IF(workdata!P570&gt;=0.75*MAX(workdata!$H570:$Y570),1,workdata!P570/MAX(workdata!$H570:$Y570)),0)*$H570</f>
        <v>1</v>
      </c>
      <c r="V570" s="217">
        <f>IFERROR(IF(workdata!Q570&gt;=0.75*MAX(workdata!$H570:$Y570),1,workdata!Q570/MAX(workdata!$H570:$Y570)),0)*$H570</f>
        <v>1</v>
      </c>
      <c r="W570" s="217">
        <f>IFERROR(IF(workdata!R570&gt;=0.75*MAX(workdata!$H570:$Y570),1,workdata!R570/MAX(workdata!$H570:$Y570)),0)*$H570</f>
        <v>1</v>
      </c>
      <c r="X570" s="217">
        <f>IFERROR(IF(workdata!S570&gt;=0.75*MAX(workdata!$H570:$Y570),1,workdata!S570/MAX(workdata!$H570:$Y570)),0)*$H570</f>
        <v>1</v>
      </c>
      <c r="Y570" s="217">
        <f>IFERROR(IF(workdata!T570&gt;=0.75*MAX(workdata!$H570:$Y570),1,workdata!T570/MAX(workdata!$H570:$Y570)),0)*$H570</f>
        <v>1</v>
      </c>
      <c r="Z570" s="217">
        <f>IFERROR(IF(workdata!U570&gt;=0.75*MAX(workdata!$H570:$Y570),1,workdata!U570/MAX(workdata!$H570:$Y570)),0)*$H570</f>
        <v>1</v>
      </c>
      <c r="AA570" s="217">
        <f>IFERROR(IF(workdata!V570&gt;=0.75*MAX(workdata!$H570:$Y570),1,workdata!V570/MAX(workdata!$H570:$Y570)),0)*$H570</f>
        <v>1</v>
      </c>
      <c r="AB570" s="217">
        <f>IFERROR(IF(workdata!W570&gt;=0.75*MAX(workdata!$H570:$Y570),1,workdata!W570/MAX(workdata!$H570:$Y570)),0)*$H570</f>
        <v>1</v>
      </c>
      <c r="AC570" s="217">
        <f>IFERROR(IF(workdata!X570&gt;=0.75*MAX(workdata!$H570:$Y570),1,workdata!X570/MAX(workdata!$H570:$Y570)),0)*$H570</f>
        <v>1</v>
      </c>
      <c r="AD570" s="217">
        <f>IFERROR(IF(workdata!Y570&gt;=0.75*MAX(workdata!$H570:$Y570),1,workdata!Y570/MAX(workdata!$H570:$Y570)),0)*$H570</f>
        <v>1</v>
      </c>
    </row>
    <row r="571" spans="1:30" x14ac:dyDescent="0.25">
      <c r="A571" s="1">
        <f>workdata!A571</f>
        <v>45497.583333333336</v>
      </c>
      <c r="B571">
        <f t="shared" si="49"/>
        <v>2024</v>
      </c>
      <c r="C571">
        <f t="shared" si="50"/>
        <v>7</v>
      </c>
      <c r="D571">
        <f t="shared" si="48"/>
        <v>24</v>
      </c>
      <c r="E571">
        <v>1000</v>
      </c>
      <c r="F571">
        <v>49890</v>
      </c>
      <c r="G571">
        <f>workdata!B571</f>
        <v>39749</v>
      </c>
      <c r="H571">
        <f t="shared" si="51"/>
        <v>1</v>
      </c>
      <c r="I571" s="217">
        <f>IFERROR(workdata!B571*1000*AUX!H571/(AUX!K571*50000),0)</f>
        <v>0.82449378567548626</v>
      </c>
      <c r="J571" s="218">
        <f t="shared" si="52"/>
        <v>1</v>
      </c>
      <c r="K571" s="222">
        <f>AVERAGE(workdata!C571:F571)</f>
        <v>964.2037499999999</v>
      </c>
      <c r="L571" s="3">
        <f t="shared" si="53"/>
        <v>794.98</v>
      </c>
      <c r="M571" s="217">
        <f>IFERROR(IF(workdata!H571&gt;=0.75*MAX(workdata!$H571:$Y571),1,workdata!H571/MAX(workdata!$H571:$Y571)),0)*$H571</f>
        <v>1</v>
      </c>
      <c r="N571" s="217">
        <f>IFERROR(IF(workdata!I571&gt;=0.75*MAX(workdata!$H571:$Y571),1,workdata!I571/MAX(workdata!$H571:$Y571)),0)*$H571</f>
        <v>1</v>
      </c>
      <c r="O571" s="217">
        <f>IFERROR(IF(workdata!J571&gt;=0.75*MAX(workdata!$H571:$Y571),1,workdata!J571/MAX(workdata!$H571:$Y571)),0)*$H571</f>
        <v>1</v>
      </c>
      <c r="P571" s="217">
        <f>IFERROR(IF(workdata!K571&gt;=0.75*MAX(workdata!$H571:$Y571),1,workdata!K571/MAX(workdata!$H571:$Y571)),0)*$H571</f>
        <v>1</v>
      </c>
      <c r="Q571" s="217">
        <f>IFERROR(IF(workdata!L571&gt;=0.75*MAX(workdata!$H571:$Y571),1,workdata!L571/MAX(workdata!$H571:$Y571)),0)*$H571</f>
        <v>1</v>
      </c>
      <c r="R571" s="217">
        <f>IFERROR(IF(workdata!M571&gt;=0.75*MAX(workdata!$H571:$Y571),1,workdata!M571/MAX(workdata!$H571:$Y571)),0)*$H571</f>
        <v>1</v>
      </c>
      <c r="S571" s="217">
        <f>IFERROR(IF(workdata!N571&gt;=0.75*MAX(workdata!$H571:$Y571),1,workdata!N571/MAX(workdata!$H571:$Y571)),0)*$H571</f>
        <v>1</v>
      </c>
      <c r="T571" s="217">
        <f>IFERROR(IF(workdata!O571&gt;=0.75*MAX(workdata!$H571:$Y571),1,workdata!O571/MAX(workdata!$H571:$Y571)),0)*$H571</f>
        <v>1</v>
      </c>
      <c r="U571" s="217">
        <f>IFERROR(IF(workdata!P571&gt;=0.75*MAX(workdata!$H571:$Y571),1,workdata!P571/MAX(workdata!$H571:$Y571)),0)*$H571</f>
        <v>1</v>
      </c>
      <c r="V571" s="217">
        <f>IFERROR(IF(workdata!Q571&gt;=0.75*MAX(workdata!$H571:$Y571),1,workdata!Q571/MAX(workdata!$H571:$Y571)),0)*$H571</f>
        <v>1</v>
      </c>
      <c r="W571" s="217">
        <f>IFERROR(IF(workdata!R571&gt;=0.75*MAX(workdata!$H571:$Y571),1,workdata!R571/MAX(workdata!$H571:$Y571)),0)*$H571</f>
        <v>1</v>
      </c>
      <c r="X571" s="217">
        <f>IFERROR(IF(workdata!S571&gt;=0.75*MAX(workdata!$H571:$Y571),1,workdata!S571/MAX(workdata!$H571:$Y571)),0)*$H571</f>
        <v>1</v>
      </c>
      <c r="Y571" s="217">
        <f>IFERROR(IF(workdata!T571&gt;=0.75*MAX(workdata!$H571:$Y571),1,workdata!T571/MAX(workdata!$H571:$Y571)),0)*$H571</f>
        <v>1</v>
      </c>
      <c r="Z571" s="217">
        <f>IFERROR(IF(workdata!U571&gt;=0.75*MAX(workdata!$H571:$Y571),1,workdata!U571/MAX(workdata!$H571:$Y571)),0)*$H571</f>
        <v>1</v>
      </c>
      <c r="AA571" s="217">
        <f>IFERROR(IF(workdata!V571&gt;=0.75*MAX(workdata!$H571:$Y571),1,workdata!V571/MAX(workdata!$H571:$Y571)),0)*$H571</f>
        <v>1</v>
      </c>
      <c r="AB571" s="217">
        <f>IFERROR(IF(workdata!W571&gt;=0.75*MAX(workdata!$H571:$Y571),1,workdata!W571/MAX(workdata!$H571:$Y571)),0)*$H571</f>
        <v>1</v>
      </c>
      <c r="AC571" s="217">
        <f>IFERROR(IF(workdata!X571&gt;=0.75*MAX(workdata!$H571:$Y571),1,workdata!X571/MAX(workdata!$H571:$Y571)),0)*$H571</f>
        <v>1</v>
      </c>
      <c r="AD571" s="217">
        <f>IFERROR(IF(workdata!Y571&gt;=0.75*MAX(workdata!$H571:$Y571),1,workdata!Y571/MAX(workdata!$H571:$Y571)),0)*$H571</f>
        <v>1</v>
      </c>
    </row>
    <row r="572" spans="1:30" x14ac:dyDescent="0.25">
      <c r="A572" s="1">
        <f>workdata!A572</f>
        <v>45497.625</v>
      </c>
      <c r="B572">
        <f t="shared" si="49"/>
        <v>2024</v>
      </c>
      <c r="C572">
        <f t="shared" si="50"/>
        <v>7</v>
      </c>
      <c r="D572">
        <f t="shared" si="48"/>
        <v>24</v>
      </c>
      <c r="E572">
        <v>1000</v>
      </c>
      <c r="F572">
        <v>49890</v>
      </c>
      <c r="G572">
        <f>workdata!B572</f>
        <v>40519</v>
      </c>
      <c r="H572">
        <f t="shared" si="51"/>
        <v>1</v>
      </c>
      <c r="I572" s="217">
        <f>IFERROR(workdata!B572*1000*AUX!H572/(AUX!K572*50000),0)</f>
        <v>0.84194559270240388</v>
      </c>
      <c r="J572" s="218">
        <f t="shared" si="52"/>
        <v>1</v>
      </c>
      <c r="K572" s="222">
        <f>AVERAGE(workdata!C572:F572)</f>
        <v>962.50875000000008</v>
      </c>
      <c r="L572" s="3">
        <f t="shared" si="53"/>
        <v>810.38</v>
      </c>
      <c r="M572" s="217">
        <f>IFERROR(IF(workdata!H572&gt;=0.75*MAX(workdata!$H572:$Y572),1,workdata!H572/MAX(workdata!$H572:$Y572)),0)*$H572</f>
        <v>1</v>
      </c>
      <c r="N572" s="217">
        <f>IFERROR(IF(workdata!I572&gt;=0.75*MAX(workdata!$H572:$Y572),1,workdata!I572/MAX(workdata!$H572:$Y572)),0)*$H572</f>
        <v>1</v>
      </c>
      <c r="O572" s="217">
        <f>IFERROR(IF(workdata!J572&gt;=0.75*MAX(workdata!$H572:$Y572),1,workdata!J572/MAX(workdata!$H572:$Y572)),0)*$H572</f>
        <v>1</v>
      </c>
      <c r="P572" s="217">
        <f>IFERROR(IF(workdata!K572&gt;=0.75*MAX(workdata!$H572:$Y572),1,workdata!K572/MAX(workdata!$H572:$Y572)),0)*$H572</f>
        <v>1</v>
      </c>
      <c r="Q572" s="217">
        <f>IFERROR(IF(workdata!L572&gt;=0.75*MAX(workdata!$H572:$Y572),1,workdata!L572/MAX(workdata!$H572:$Y572)),0)*$H572</f>
        <v>1</v>
      </c>
      <c r="R572" s="217">
        <f>IFERROR(IF(workdata!M572&gt;=0.75*MAX(workdata!$H572:$Y572),1,workdata!M572/MAX(workdata!$H572:$Y572)),0)*$H572</f>
        <v>1</v>
      </c>
      <c r="S572" s="217">
        <f>IFERROR(IF(workdata!N572&gt;=0.75*MAX(workdata!$H572:$Y572),1,workdata!N572/MAX(workdata!$H572:$Y572)),0)*$H572</f>
        <v>1</v>
      </c>
      <c r="T572" s="217">
        <f>IFERROR(IF(workdata!O572&gt;=0.75*MAX(workdata!$H572:$Y572),1,workdata!O572/MAX(workdata!$H572:$Y572)),0)*$H572</f>
        <v>1</v>
      </c>
      <c r="U572" s="217">
        <f>IFERROR(IF(workdata!P572&gt;=0.75*MAX(workdata!$H572:$Y572),1,workdata!P572/MAX(workdata!$H572:$Y572)),0)*$H572</f>
        <v>1</v>
      </c>
      <c r="V572" s="217">
        <f>IFERROR(IF(workdata!Q572&gt;=0.75*MAX(workdata!$H572:$Y572),1,workdata!Q572/MAX(workdata!$H572:$Y572)),0)*$H572</f>
        <v>1</v>
      </c>
      <c r="W572" s="217">
        <f>IFERROR(IF(workdata!R572&gt;=0.75*MAX(workdata!$H572:$Y572),1,workdata!R572/MAX(workdata!$H572:$Y572)),0)*$H572</f>
        <v>1</v>
      </c>
      <c r="X572" s="217">
        <f>IFERROR(IF(workdata!S572&gt;=0.75*MAX(workdata!$H572:$Y572),1,workdata!S572/MAX(workdata!$H572:$Y572)),0)*$H572</f>
        <v>1</v>
      </c>
      <c r="Y572" s="217">
        <f>IFERROR(IF(workdata!T572&gt;=0.75*MAX(workdata!$H572:$Y572),1,workdata!T572/MAX(workdata!$H572:$Y572)),0)*$H572</f>
        <v>1</v>
      </c>
      <c r="Z572" s="217">
        <f>IFERROR(IF(workdata!U572&gt;=0.75*MAX(workdata!$H572:$Y572),1,workdata!U572/MAX(workdata!$H572:$Y572)),0)*$H572</f>
        <v>1</v>
      </c>
      <c r="AA572" s="217">
        <f>IFERROR(IF(workdata!V572&gt;=0.75*MAX(workdata!$H572:$Y572),1,workdata!V572/MAX(workdata!$H572:$Y572)),0)*$H572</f>
        <v>1</v>
      </c>
      <c r="AB572" s="217">
        <f>IFERROR(IF(workdata!W572&gt;=0.75*MAX(workdata!$H572:$Y572),1,workdata!W572/MAX(workdata!$H572:$Y572)),0)*$H572</f>
        <v>1</v>
      </c>
      <c r="AC572" s="217">
        <f>IFERROR(IF(workdata!X572&gt;=0.75*MAX(workdata!$H572:$Y572),1,workdata!X572/MAX(workdata!$H572:$Y572)),0)*$H572</f>
        <v>1</v>
      </c>
      <c r="AD572" s="217">
        <f>IFERROR(IF(workdata!Y572&gt;=0.75*MAX(workdata!$H572:$Y572),1,workdata!Y572/MAX(workdata!$H572:$Y572)),0)*$H572</f>
        <v>1</v>
      </c>
    </row>
    <row r="573" spans="1:30" x14ac:dyDescent="0.25">
      <c r="A573" s="1">
        <f>workdata!A573</f>
        <v>45497.666666666664</v>
      </c>
      <c r="B573">
        <f t="shared" si="49"/>
        <v>2024</v>
      </c>
      <c r="C573">
        <f t="shared" si="50"/>
        <v>7</v>
      </c>
      <c r="D573">
        <f t="shared" si="48"/>
        <v>24</v>
      </c>
      <c r="E573">
        <v>1000</v>
      </c>
      <c r="F573">
        <v>49890</v>
      </c>
      <c r="G573">
        <f>workdata!B573</f>
        <v>40382</v>
      </c>
      <c r="H573">
        <f t="shared" si="51"/>
        <v>1</v>
      </c>
      <c r="I573" s="217">
        <f>IFERROR(workdata!B573*1000*AUX!H573/(AUX!K573*50000),0)</f>
        <v>0.84065854569943677</v>
      </c>
      <c r="J573" s="218">
        <f t="shared" si="52"/>
        <v>1</v>
      </c>
      <c r="K573" s="222">
        <f>AVERAGE(workdata!C573:F573)</f>
        <v>960.72299999999996</v>
      </c>
      <c r="L573" s="3">
        <f t="shared" si="53"/>
        <v>807.64</v>
      </c>
      <c r="M573" s="217">
        <f>IFERROR(IF(workdata!H573&gt;=0.75*MAX(workdata!$H573:$Y573),1,workdata!H573/MAX(workdata!$H573:$Y573)),0)*$H573</f>
        <v>1</v>
      </c>
      <c r="N573" s="217">
        <f>IFERROR(IF(workdata!I573&gt;=0.75*MAX(workdata!$H573:$Y573),1,workdata!I573/MAX(workdata!$H573:$Y573)),0)*$H573</f>
        <v>1</v>
      </c>
      <c r="O573" s="217">
        <f>IFERROR(IF(workdata!J573&gt;=0.75*MAX(workdata!$H573:$Y573),1,workdata!J573/MAX(workdata!$H573:$Y573)),0)*$H573</f>
        <v>1</v>
      </c>
      <c r="P573" s="217">
        <f>IFERROR(IF(workdata!K573&gt;=0.75*MAX(workdata!$H573:$Y573),1,workdata!K573/MAX(workdata!$H573:$Y573)),0)*$H573</f>
        <v>1</v>
      </c>
      <c r="Q573" s="217">
        <f>IFERROR(IF(workdata!L573&gt;=0.75*MAX(workdata!$H573:$Y573),1,workdata!L573/MAX(workdata!$H573:$Y573)),0)*$H573</f>
        <v>1</v>
      </c>
      <c r="R573" s="217">
        <f>IFERROR(IF(workdata!M573&gt;=0.75*MAX(workdata!$H573:$Y573),1,workdata!M573/MAX(workdata!$H573:$Y573)),0)*$H573</f>
        <v>1</v>
      </c>
      <c r="S573" s="217">
        <f>IFERROR(IF(workdata!N573&gt;=0.75*MAX(workdata!$H573:$Y573),1,workdata!N573/MAX(workdata!$H573:$Y573)),0)*$H573</f>
        <v>1</v>
      </c>
      <c r="T573" s="217">
        <f>IFERROR(IF(workdata!O573&gt;=0.75*MAX(workdata!$H573:$Y573),1,workdata!O573/MAX(workdata!$H573:$Y573)),0)*$H573</f>
        <v>1</v>
      </c>
      <c r="U573" s="217">
        <f>IFERROR(IF(workdata!P573&gt;=0.75*MAX(workdata!$H573:$Y573),1,workdata!P573/MAX(workdata!$H573:$Y573)),0)*$H573</f>
        <v>1</v>
      </c>
      <c r="V573" s="217">
        <f>IFERROR(IF(workdata!Q573&gt;=0.75*MAX(workdata!$H573:$Y573),1,workdata!Q573/MAX(workdata!$H573:$Y573)),0)*$H573</f>
        <v>1</v>
      </c>
      <c r="W573" s="217">
        <f>IFERROR(IF(workdata!R573&gt;=0.75*MAX(workdata!$H573:$Y573),1,workdata!R573/MAX(workdata!$H573:$Y573)),0)*$H573</f>
        <v>1</v>
      </c>
      <c r="X573" s="217">
        <f>IFERROR(IF(workdata!S573&gt;=0.75*MAX(workdata!$H573:$Y573),1,workdata!S573/MAX(workdata!$H573:$Y573)),0)*$H573</f>
        <v>1</v>
      </c>
      <c r="Y573" s="217">
        <f>IFERROR(IF(workdata!T573&gt;=0.75*MAX(workdata!$H573:$Y573),1,workdata!T573/MAX(workdata!$H573:$Y573)),0)*$H573</f>
        <v>1</v>
      </c>
      <c r="Z573" s="217">
        <f>IFERROR(IF(workdata!U573&gt;=0.75*MAX(workdata!$H573:$Y573),1,workdata!U573/MAX(workdata!$H573:$Y573)),0)*$H573</f>
        <v>1</v>
      </c>
      <c r="AA573" s="217">
        <f>IFERROR(IF(workdata!V573&gt;=0.75*MAX(workdata!$H573:$Y573),1,workdata!V573/MAX(workdata!$H573:$Y573)),0)*$H573</f>
        <v>1</v>
      </c>
      <c r="AB573" s="217">
        <f>IFERROR(IF(workdata!W573&gt;=0.75*MAX(workdata!$H573:$Y573),1,workdata!W573/MAX(workdata!$H573:$Y573)),0)*$H573</f>
        <v>1</v>
      </c>
      <c r="AC573" s="217">
        <f>IFERROR(IF(workdata!X573&gt;=0.75*MAX(workdata!$H573:$Y573),1,workdata!X573/MAX(workdata!$H573:$Y573)),0)*$H573</f>
        <v>1</v>
      </c>
      <c r="AD573" s="217">
        <f>IFERROR(IF(workdata!Y573&gt;=0.75*MAX(workdata!$H573:$Y573),1,workdata!Y573/MAX(workdata!$H573:$Y573)),0)*$H573</f>
        <v>1</v>
      </c>
    </row>
    <row r="574" spans="1:30" x14ac:dyDescent="0.25">
      <c r="A574" s="1">
        <f>workdata!A574</f>
        <v>45497.708333333336</v>
      </c>
      <c r="B574">
        <f t="shared" si="49"/>
        <v>2024</v>
      </c>
      <c r="C574">
        <f t="shared" si="50"/>
        <v>7</v>
      </c>
      <c r="D574">
        <f t="shared" si="48"/>
        <v>24</v>
      </c>
      <c r="E574">
        <v>1000</v>
      </c>
      <c r="F574">
        <v>49890</v>
      </c>
      <c r="G574">
        <f>workdata!B574</f>
        <v>38880</v>
      </c>
      <c r="H574">
        <f t="shared" si="51"/>
        <v>1</v>
      </c>
      <c r="I574" s="217">
        <f>IFERROR(workdata!B574*1000*AUX!H574/(AUX!K574*50000),0)</f>
        <v>0.81384030895789505</v>
      </c>
      <c r="J574" s="218">
        <f t="shared" si="52"/>
        <v>1</v>
      </c>
      <c r="K574" s="222">
        <f>AVERAGE(workdata!C574:F574)</f>
        <v>955.47</v>
      </c>
      <c r="L574" s="3">
        <f t="shared" si="53"/>
        <v>777.6</v>
      </c>
      <c r="M574" s="217">
        <f>IFERROR(IF(workdata!H574&gt;=0.75*MAX(workdata!$H574:$Y574),1,workdata!H574/MAX(workdata!$H574:$Y574)),0)*$H574</f>
        <v>1</v>
      </c>
      <c r="N574" s="217">
        <f>IFERROR(IF(workdata!I574&gt;=0.75*MAX(workdata!$H574:$Y574),1,workdata!I574/MAX(workdata!$H574:$Y574)),0)*$H574</f>
        <v>1</v>
      </c>
      <c r="O574" s="217">
        <f>IFERROR(IF(workdata!J574&gt;=0.75*MAX(workdata!$H574:$Y574),1,workdata!J574/MAX(workdata!$H574:$Y574)),0)*$H574</f>
        <v>1</v>
      </c>
      <c r="P574" s="217">
        <f>IFERROR(IF(workdata!K574&gt;=0.75*MAX(workdata!$H574:$Y574),1,workdata!K574/MAX(workdata!$H574:$Y574)),0)*$H574</f>
        <v>1</v>
      </c>
      <c r="Q574" s="217">
        <f>IFERROR(IF(workdata!L574&gt;=0.75*MAX(workdata!$H574:$Y574),1,workdata!L574/MAX(workdata!$H574:$Y574)),0)*$H574</f>
        <v>1</v>
      </c>
      <c r="R574" s="217">
        <f>IFERROR(IF(workdata!M574&gt;=0.75*MAX(workdata!$H574:$Y574),1,workdata!M574/MAX(workdata!$H574:$Y574)),0)*$H574</f>
        <v>1</v>
      </c>
      <c r="S574" s="217">
        <f>IFERROR(IF(workdata!N574&gt;=0.75*MAX(workdata!$H574:$Y574),1,workdata!N574/MAX(workdata!$H574:$Y574)),0)*$H574</f>
        <v>1</v>
      </c>
      <c r="T574" s="217">
        <f>IFERROR(IF(workdata!O574&gt;=0.75*MAX(workdata!$H574:$Y574),1,workdata!O574/MAX(workdata!$H574:$Y574)),0)*$H574</f>
        <v>1</v>
      </c>
      <c r="U574" s="217">
        <f>IFERROR(IF(workdata!P574&gt;=0.75*MAX(workdata!$H574:$Y574),1,workdata!P574/MAX(workdata!$H574:$Y574)),0)*$H574</f>
        <v>1</v>
      </c>
      <c r="V574" s="217">
        <f>IFERROR(IF(workdata!Q574&gt;=0.75*MAX(workdata!$H574:$Y574),1,workdata!Q574/MAX(workdata!$H574:$Y574)),0)*$H574</f>
        <v>1</v>
      </c>
      <c r="W574" s="217">
        <f>IFERROR(IF(workdata!R574&gt;=0.75*MAX(workdata!$H574:$Y574),1,workdata!R574/MAX(workdata!$H574:$Y574)),0)*$H574</f>
        <v>1</v>
      </c>
      <c r="X574" s="217">
        <f>IFERROR(IF(workdata!S574&gt;=0.75*MAX(workdata!$H574:$Y574),1,workdata!S574/MAX(workdata!$H574:$Y574)),0)*$H574</f>
        <v>1</v>
      </c>
      <c r="Y574" s="217">
        <f>IFERROR(IF(workdata!T574&gt;=0.75*MAX(workdata!$H574:$Y574),1,workdata!T574/MAX(workdata!$H574:$Y574)),0)*$H574</f>
        <v>1</v>
      </c>
      <c r="Z574" s="217">
        <f>IFERROR(IF(workdata!U574&gt;=0.75*MAX(workdata!$H574:$Y574),1,workdata!U574/MAX(workdata!$H574:$Y574)),0)*$H574</f>
        <v>1</v>
      </c>
      <c r="AA574" s="217">
        <f>IFERROR(IF(workdata!V574&gt;=0.75*MAX(workdata!$H574:$Y574),1,workdata!V574/MAX(workdata!$H574:$Y574)),0)*$H574</f>
        <v>1</v>
      </c>
      <c r="AB574" s="217">
        <f>IFERROR(IF(workdata!W574&gt;=0.75*MAX(workdata!$H574:$Y574),1,workdata!W574/MAX(workdata!$H574:$Y574)),0)*$H574</f>
        <v>1</v>
      </c>
      <c r="AC574" s="217">
        <f>IFERROR(IF(workdata!X574&gt;=0.75*MAX(workdata!$H574:$Y574),1,workdata!X574/MAX(workdata!$H574:$Y574)),0)*$H574</f>
        <v>1</v>
      </c>
      <c r="AD574" s="217">
        <f>IFERROR(IF(workdata!Y574&gt;=0.75*MAX(workdata!$H574:$Y574),1,workdata!Y574/MAX(workdata!$H574:$Y574)),0)*$H574</f>
        <v>1</v>
      </c>
    </row>
    <row r="575" spans="1:30" x14ac:dyDescent="0.25">
      <c r="A575" s="1">
        <f>workdata!A575</f>
        <v>45497.75</v>
      </c>
      <c r="B575">
        <f t="shared" si="49"/>
        <v>2024</v>
      </c>
      <c r="C575">
        <f t="shared" si="50"/>
        <v>7</v>
      </c>
      <c r="D575">
        <f t="shared" si="48"/>
        <v>24</v>
      </c>
      <c r="E575">
        <v>1000</v>
      </c>
      <c r="F575">
        <v>49890</v>
      </c>
      <c r="G575">
        <f>workdata!B575</f>
        <v>37768</v>
      </c>
      <c r="H575">
        <f t="shared" si="51"/>
        <v>1</v>
      </c>
      <c r="I575" s="217">
        <f>IFERROR(workdata!B575*1000*AUX!H575/(AUX!K575*50000),0)</f>
        <v>0.82481071153245589</v>
      </c>
      <c r="J575" s="218">
        <f t="shared" si="52"/>
        <v>1</v>
      </c>
      <c r="K575" s="222">
        <f>AVERAGE(workdata!C575:F575)</f>
        <v>915.798</v>
      </c>
      <c r="L575" s="3">
        <f t="shared" si="53"/>
        <v>755.36</v>
      </c>
      <c r="M575" s="217">
        <f>IFERROR(IF(workdata!H575&gt;=0.75*MAX(workdata!$H575:$Y575),1,workdata!H575/MAX(workdata!$H575:$Y575)),0)*$H575</f>
        <v>1</v>
      </c>
      <c r="N575" s="217">
        <f>IFERROR(IF(workdata!I575&gt;=0.75*MAX(workdata!$H575:$Y575),1,workdata!I575/MAX(workdata!$H575:$Y575)),0)*$H575</f>
        <v>1</v>
      </c>
      <c r="O575" s="217">
        <f>IFERROR(IF(workdata!J575&gt;=0.75*MAX(workdata!$H575:$Y575),1,workdata!J575/MAX(workdata!$H575:$Y575)),0)*$H575</f>
        <v>1</v>
      </c>
      <c r="P575" s="217">
        <f>IFERROR(IF(workdata!K575&gt;=0.75*MAX(workdata!$H575:$Y575),1,workdata!K575/MAX(workdata!$H575:$Y575)),0)*$H575</f>
        <v>1</v>
      </c>
      <c r="Q575" s="217">
        <f>IFERROR(IF(workdata!L575&gt;=0.75*MAX(workdata!$H575:$Y575),1,workdata!L575/MAX(workdata!$H575:$Y575)),0)*$H575</f>
        <v>1</v>
      </c>
      <c r="R575" s="217">
        <f>IFERROR(IF(workdata!M575&gt;=0.75*MAX(workdata!$H575:$Y575),1,workdata!M575/MAX(workdata!$H575:$Y575)),0)*$H575</f>
        <v>1</v>
      </c>
      <c r="S575" s="217">
        <f>IFERROR(IF(workdata!N575&gt;=0.75*MAX(workdata!$H575:$Y575),1,workdata!N575/MAX(workdata!$H575:$Y575)),0)*$H575</f>
        <v>1</v>
      </c>
      <c r="T575" s="217">
        <f>IFERROR(IF(workdata!O575&gt;=0.75*MAX(workdata!$H575:$Y575),1,workdata!O575/MAX(workdata!$H575:$Y575)),0)*$H575</f>
        <v>1</v>
      </c>
      <c r="U575" s="217">
        <f>IFERROR(IF(workdata!P575&gt;=0.75*MAX(workdata!$H575:$Y575),1,workdata!P575/MAX(workdata!$H575:$Y575)),0)*$H575</f>
        <v>1</v>
      </c>
      <c r="V575" s="217">
        <f>IFERROR(IF(workdata!Q575&gt;=0.75*MAX(workdata!$H575:$Y575),1,workdata!Q575/MAX(workdata!$H575:$Y575)),0)*$H575</f>
        <v>1</v>
      </c>
      <c r="W575" s="217">
        <f>IFERROR(IF(workdata!R575&gt;=0.75*MAX(workdata!$H575:$Y575),1,workdata!R575/MAX(workdata!$H575:$Y575)),0)*$H575</f>
        <v>1</v>
      </c>
      <c r="X575" s="217">
        <f>IFERROR(IF(workdata!S575&gt;=0.75*MAX(workdata!$H575:$Y575),1,workdata!S575/MAX(workdata!$H575:$Y575)),0)*$H575</f>
        <v>1</v>
      </c>
      <c r="Y575" s="217">
        <f>IFERROR(IF(workdata!T575&gt;=0.75*MAX(workdata!$H575:$Y575),1,workdata!T575/MAX(workdata!$H575:$Y575)),0)*$H575</f>
        <v>1</v>
      </c>
      <c r="Z575" s="217">
        <f>IFERROR(IF(workdata!U575&gt;=0.75*MAX(workdata!$H575:$Y575),1,workdata!U575/MAX(workdata!$H575:$Y575)),0)*$H575</f>
        <v>1</v>
      </c>
      <c r="AA575" s="217">
        <f>IFERROR(IF(workdata!V575&gt;=0.75*MAX(workdata!$H575:$Y575),1,workdata!V575/MAX(workdata!$H575:$Y575)),0)*$H575</f>
        <v>1</v>
      </c>
      <c r="AB575" s="217">
        <f>IFERROR(IF(workdata!W575&gt;=0.75*MAX(workdata!$H575:$Y575),1,workdata!W575/MAX(workdata!$H575:$Y575)),0)*$H575</f>
        <v>1</v>
      </c>
      <c r="AC575" s="217">
        <f>IFERROR(IF(workdata!X575&gt;=0.75*MAX(workdata!$H575:$Y575),1,workdata!X575/MAX(workdata!$H575:$Y575)),0)*$H575</f>
        <v>1</v>
      </c>
      <c r="AD575" s="217">
        <f>IFERROR(IF(workdata!Y575&gt;=0.75*MAX(workdata!$H575:$Y575),1,workdata!Y575/MAX(workdata!$H575:$Y575)),0)*$H575</f>
        <v>1</v>
      </c>
    </row>
    <row r="576" spans="1:30" x14ac:dyDescent="0.25">
      <c r="A576" s="1">
        <f>workdata!A576</f>
        <v>45497.791666666664</v>
      </c>
      <c r="B576">
        <f t="shared" si="49"/>
        <v>2024</v>
      </c>
      <c r="C576">
        <f t="shared" si="50"/>
        <v>7</v>
      </c>
      <c r="D576">
        <f t="shared" si="48"/>
        <v>24</v>
      </c>
      <c r="E576">
        <v>1000</v>
      </c>
      <c r="F576">
        <v>49890</v>
      </c>
      <c r="G576">
        <f>workdata!B576</f>
        <v>32895</v>
      </c>
      <c r="H576">
        <f t="shared" si="51"/>
        <v>1</v>
      </c>
      <c r="I576" s="217">
        <f>IFERROR(workdata!B576*1000*AUX!H576/(AUX!K576*50000),0)</f>
        <v>0.83315419272911817</v>
      </c>
      <c r="J576" s="218">
        <f t="shared" si="52"/>
        <v>1</v>
      </c>
      <c r="K576" s="222">
        <f>AVERAGE(workdata!C576:F576)</f>
        <v>789.64975000000004</v>
      </c>
      <c r="L576" s="3">
        <f t="shared" si="53"/>
        <v>657.9</v>
      </c>
      <c r="M576" s="217">
        <f>IFERROR(IF(workdata!H576&gt;=0.75*MAX(workdata!$H576:$Y576),1,workdata!H576/MAX(workdata!$H576:$Y576)),0)*$H576</f>
        <v>1</v>
      </c>
      <c r="N576" s="217">
        <f>IFERROR(IF(workdata!I576&gt;=0.75*MAX(workdata!$H576:$Y576),1,workdata!I576/MAX(workdata!$H576:$Y576)),0)*$H576</f>
        <v>1</v>
      </c>
      <c r="O576" s="217">
        <f>IFERROR(IF(workdata!J576&gt;=0.75*MAX(workdata!$H576:$Y576),1,workdata!J576/MAX(workdata!$H576:$Y576)),0)*$H576</f>
        <v>1</v>
      </c>
      <c r="P576" s="217">
        <f>IFERROR(IF(workdata!K576&gt;=0.75*MAX(workdata!$H576:$Y576),1,workdata!K576/MAX(workdata!$H576:$Y576)),0)*$H576</f>
        <v>1</v>
      </c>
      <c r="Q576" s="217">
        <f>IFERROR(IF(workdata!L576&gt;=0.75*MAX(workdata!$H576:$Y576),1,workdata!L576/MAX(workdata!$H576:$Y576)),0)*$H576</f>
        <v>1</v>
      </c>
      <c r="R576" s="217">
        <f>IFERROR(IF(workdata!M576&gt;=0.75*MAX(workdata!$H576:$Y576),1,workdata!M576/MAX(workdata!$H576:$Y576)),0)*$H576</f>
        <v>1</v>
      </c>
      <c r="S576" s="217">
        <f>IFERROR(IF(workdata!N576&gt;=0.75*MAX(workdata!$H576:$Y576),1,workdata!N576/MAX(workdata!$H576:$Y576)),0)*$H576</f>
        <v>1</v>
      </c>
      <c r="T576" s="217">
        <f>IFERROR(IF(workdata!O576&gt;=0.75*MAX(workdata!$H576:$Y576),1,workdata!O576/MAX(workdata!$H576:$Y576)),0)*$H576</f>
        <v>1</v>
      </c>
      <c r="U576" s="217">
        <f>IFERROR(IF(workdata!P576&gt;=0.75*MAX(workdata!$H576:$Y576),1,workdata!P576/MAX(workdata!$H576:$Y576)),0)*$H576</f>
        <v>1</v>
      </c>
      <c r="V576" s="217">
        <f>IFERROR(IF(workdata!Q576&gt;=0.75*MAX(workdata!$H576:$Y576),1,workdata!Q576/MAX(workdata!$H576:$Y576)),0)*$H576</f>
        <v>1</v>
      </c>
      <c r="W576" s="217">
        <f>IFERROR(IF(workdata!R576&gt;=0.75*MAX(workdata!$H576:$Y576),1,workdata!R576/MAX(workdata!$H576:$Y576)),0)*$H576</f>
        <v>1</v>
      </c>
      <c r="X576" s="217">
        <f>IFERROR(IF(workdata!S576&gt;=0.75*MAX(workdata!$H576:$Y576),1,workdata!S576/MAX(workdata!$H576:$Y576)),0)*$H576</f>
        <v>1</v>
      </c>
      <c r="Y576" s="217">
        <f>IFERROR(IF(workdata!T576&gt;=0.75*MAX(workdata!$H576:$Y576),1,workdata!T576/MAX(workdata!$H576:$Y576)),0)*$H576</f>
        <v>1</v>
      </c>
      <c r="Z576" s="217">
        <f>IFERROR(IF(workdata!U576&gt;=0.75*MAX(workdata!$H576:$Y576),1,workdata!U576/MAX(workdata!$H576:$Y576)),0)*$H576</f>
        <v>1</v>
      </c>
      <c r="AA576" s="217">
        <f>IFERROR(IF(workdata!V576&gt;=0.75*MAX(workdata!$H576:$Y576),1,workdata!V576/MAX(workdata!$H576:$Y576)),0)*$H576</f>
        <v>1</v>
      </c>
      <c r="AB576" s="217">
        <f>IFERROR(IF(workdata!W576&gt;=0.75*MAX(workdata!$H576:$Y576),1,workdata!W576/MAX(workdata!$H576:$Y576)),0)*$H576</f>
        <v>1</v>
      </c>
      <c r="AC576" s="217">
        <f>IFERROR(IF(workdata!X576&gt;=0.75*MAX(workdata!$H576:$Y576),1,workdata!X576/MAX(workdata!$H576:$Y576)),0)*$H576</f>
        <v>1</v>
      </c>
      <c r="AD576" s="217">
        <f>IFERROR(IF(workdata!Y576&gt;=0.75*MAX(workdata!$H576:$Y576),1,workdata!Y576/MAX(workdata!$H576:$Y576)),0)*$H576</f>
        <v>1</v>
      </c>
    </row>
    <row r="577" spans="1:30" x14ac:dyDescent="0.25">
      <c r="A577" s="1">
        <f>workdata!A577</f>
        <v>45497.833333333336</v>
      </c>
      <c r="B577">
        <f t="shared" si="49"/>
        <v>2024</v>
      </c>
      <c r="C577">
        <f t="shared" si="50"/>
        <v>7</v>
      </c>
      <c r="D577">
        <f t="shared" si="48"/>
        <v>24</v>
      </c>
      <c r="E577">
        <v>1000</v>
      </c>
      <c r="F577">
        <v>49890</v>
      </c>
      <c r="G577">
        <f>workdata!B577</f>
        <v>11528</v>
      </c>
      <c r="H577">
        <f t="shared" si="51"/>
        <v>1</v>
      </c>
      <c r="I577" s="217">
        <f>IFERROR(workdata!B577*1000*AUX!H577/(AUX!K577*50000),0)</f>
        <v>0.65979947887974899</v>
      </c>
      <c r="J577" s="218">
        <f t="shared" si="52"/>
        <v>1</v>
      </c>
      <c r="K577" s="222">
        <f>AVERAGE(workdata!C577:F577)</f>
        <v>349.43949999999995</v>
      </c>
      <c r="L577" s="3">
        <f t="shared" si="53"/>
        <v>230.56</v>
      </c>
      <c r="M577" s="217">
        <f>IFERROR(IF(workdata!H577&gt;=0.75*MAX(workdata!$H577:$Y577),1,workdata!H577/MAX(workdata!$H577:$Y577)),0)*$H577</f>
        <v>1</v>
      </c>
      <c r="N577" s="217">
        <f>IFERROR(IF(workdata!I577&gt;=0.75*MAX(workdata!$H577:$Y577),1,workdata!I577/MAX(workdata!$H577:$Y577)),0)*$H577</f>
        <v>1</v>
      </c>
      <c r="O577" s="217">
        <f>IFERROR(IF(workdata!J577&gt;=0.75*MAX(workdata!$H577:$Y577),1,workdata!J577/MAX(workdata!$H577:$Y577)),0)*$H577</f>
        <v>1</v>
      </c>
      <c r="P577" s="217">
        <f>IFERROR(IF(workdata!K577&gt;=0.75*MAX(workdata!$H577:$Y577),1,workdata!K577/MAX(workdata!$H577:$Y577)),0)*$H577</f>
        <v>1</v>
      </c>
      <c r="Q577" s="217">
        <f>IFERROR(IF(workdata!L577&gt;=0.75*MAX(workdata!$H577:$Y577),1,workdata!L577/MAX(workdata!$H577:$Y577)),0)*$H577</f>
        <v>1</v>
      </c>
      <c r="R577" s="217">
        <f>IFERROR(IF(workdata!M577&gt;=0.75*MAX(workdata!$H577:$Y577),1,workdata!M577/MAX(workdata!$H577:$Y577)),0)*$H577</f>
        <v>1</v>
      </c>
      <c r="S577" s="217">
        <f>IFERROR(IF(workdata!N577&gt;=0.75*MAX(workdata!$H577:$Y577),1,workdata!N577/MAX(workdata!$H577:$Y577)),0)*$H577</f>
        <v>1</v>
      </c>
      <c r="T577" s="217">
        <f>IFERROR(IF(workdata!O577&gt;=0.75*MAX(workdata!$H577:$Y577),1,workdata!O577/MAX(workdata!$H577:$Y577)),0)*$H577</f>
        <v>1</v>
      </c>
      <c r="U577" s="217">
        <f>IFERROR(IF(workdata!P577&gt;=0.75*MAX(workdata!$H577:$Y577),1,workdata!P577/MAX(workdata!$H577:$Y577)),0)*$H577</f>
        <v>1</v>
      </c>
      <c r="V577" s="217">
        <f>IFERROR(IF(workdata!Q577&gt;=0.75*MAX(workdata!$H577:$Y577),1,workdata!Q577/MAX(workdata!$H577:$Y577)),0)*$H577</f>
        <v>1</v>
      </c>
      <c r="W577" s="217">
        <f>IFERROR(IF(workdata!R577&gt;=0.75*MAX(workdata!$H577:$Y577),1,workdata!R577/MAX(workdata!$H577:$Y577)),0)*$H577</f>
        <v>1</v>
      </c>
      <c r="X577" s="217">
        <f>IFERROR(IF(workdata!S577&gt;=0.75*MAX(workdata!$H577:$Y577),1,workdata!S577/MAX(workdata!$H577:$Y577)),0)*$H577</f>
        <v>1</v>
      </c>
      <c r="Y577" s="217">
        <f>IFERROR(IF(workdata!T577&gt;=0.75*MAX(workdata!$H577:$Y577),1,workdata!T577/MAX(workdata!$H577:$Y577)),0)*$H577</f>
        <v>1</v>
      </c>
      <c r="Z577" s="217">
        <f>IFERROR(IF(workdata!U577&gt;=0.75*MAX(workdata!$H577:$Y577),1,workdata!U577/MAX(workdata!$H577:$Y577)),0)*$H577</f>
        <v>1</v>
      </c>
      <c r="AA577" s="217">
        <f>IFERROR(IF(workdata!V577&gt;=0.75*MAX(workdata!$H577:$Y577),1,workdata!V577/MAX(workdata!$H577:$Y577)),0)*$H577</f>
        <v>1</v>
      </c>
      <c r="AB577" s="217">
        <f>IFERROR(IF(workdata!W577&gt;=0.75*MAX(workdata!$H577:$Y577),1,workdata!W577/MAX(workdata!$H577:$Y577)),0)*$H577</f>
        <v>1</v>
      </c>
      <c r="AC577" s="217">
        <f>IFERROR(IF(workdata!X577&gt;=0.75*MAX(workdata!$H577:$Y577),1,workdata!X577/MAX(workdata!$H577:$Y577)),0)*$H577</f>
        <v>1</v>
      </c>
      <c r="AD577" s="217">
        <f>IFERROR(IF(workdata!Y577&gt;=0.75*MAX(workdata!$H577:$Y577),1,workdata!Y577/MAX(workdata!$H577:$Y577)),0)*$H577</f>
        <v>1</v>
      </c>
    </row>
    <row r="578" spans="1:30" x14ac:dyDescent="0.25">
      <c r="A578" s="1">
        <f>workdata!A578</f>
        <v>45497.875</v>
      </c>
      <c r="B578">
        <f t="shared" si="49"/>
        <v>2024</v>
      </c>
      <c r="C578">
        <f t="shared" si="50"/>
        <v>7</v>
      </c>
      <c r="D578">
        <f t="shared" si="48"/>
        <v>24</v>
      </c>
      <c r="E578">
        <v>1000</v>
      </c>
      <c r="F578">
        <v>49890</v>
      </c>
      <c r="G578">
        <f>workdata!B578</f>
        <v>682</v>
      </c>
      <c r="H578">
        <f t="shared" si="51"/>
        <v>0</v>
      </c>
      <c r="I578" s="217">
        <f>IFERROR(workdata!B578*1000*AUX!H578/(AUX!K578*50000),0)</f>
        <v>0</v>
      </c>
      <c r="J578" s="218">
        <f t="shared" si="52"/>
        <v>0</v>
      </c>
      <c r="K578" s="222">
        <f>AVERAGE(workdata!C578:F578)</f>
        <v>19.728500000000004</v>
      </c>
      <c r="L578" s="3">
        <f t="shared" si="53"/>
        <v>0</v>
      </c>
      <c r="M578" s="217">
        <f>IFERROR(IF(workdata!H578&gt;=0.75*MAX(workdata!$H578:$Y578),1,workdata!H578/MAX(workdata!$H578:$Y578)),0)*$H578</f>
        <v>0</v>
      </c>
      <c r="N578" s="217">
        <f>IFERROR(IF(workdata!I578&gt;=0.75*MAX(workdata!$H578:$Y578),1,workdata!I578/MAX(workdata!$H578:$Y578)),0)*$H578</f>
        <v>0</v>
      </c>
      <c r="O578" s="217">
        <f>IFERROR(IF(workdata!J578&gt;=0.75*MAX(workdata!$H578:$Y578),1,workdata!J578/MAX(workdata!$H578:$Y578)),0)*$H578</f>
        <v>0</v>
      </c>
      <c r="P578" s="217">
        <f>IFERROR(IF(workdata!K578&gt;=0.75*MAX(workdata!$H578:$Y578),1,workdata!K578/MAX(workdata!$H578:$Y578)),0)*$H578</f>
        <v>0</v>
      </c>
      <c r="Q578" s="217">
        <f>IFERROR(IF(workdata!L578&gt;=0.75*MAX(workdata!$H578:$Y578),1,workdata!L578/MAX(workdata!$H578:$Y578)),0)*$H578</f>
        <v>0</v>
      </c>
      <c r="R578" s="217">
        <f>IFERROR(IF(workdata!M578&gt;=0.75*MAX(workdata!$H578:$Y578),1,workdata!M578/MAX(workdata!$H578:$Y578)),0)*$H578</f>
        <v>0</v>
      </c>
      <c r="S578" s="217">
        <f>IFERROR(IF(workdata!N578&gt;=0.75*MAX(workdata!$H578:$Y578),1,workdata!N578/MAX(workdata!$H578:$Y578)),0)*$H578</f>
        <v>0</v>
      </c>
      <c r="T578" s="217">
        <f>IFERROR(IF(workdata!O578&gt;=0.75*MAX(workdata!$H578:$Y578),1,workdata!O578/MAX(workdata!$H578:$Y578)),0)*$H578</f>
        <v>0</v>
      </c>
      <c r="U578" s="217">
        <f>IFERROR(IF(workdata!P578&gt;=0.75*MAX(workdata!$H578:$Y578),1,workdata!P578/MAX(workdata!$H578:$Y578)),0)*$H578</f>
        <v>0</v>
      </c>
      <c r="V578" s="217">
        <f>IFERROR(IF(workdata!Q578&gt;=0.75*MAX(workdata!$H578:$Y578),1,workdata!Q578/MAX(workdata!$H578:$Y578)),0)*$H578</f>
        <v>0</v>
      </c>
      <c r="W578" s="217">
        <f>IFERROR(IF(workdata!R578&gt;=0.75*MAX(workdata!$H578:$Y578),1,workdata!R578/MAX(workdata!$H578:$Y578)),0)*$H578</f>
        <v>0</v>
      </c>
      <c r="X578" s="217">
        <f>IFERROR(IF(workdata!S578&gt;=0.75*MAX(workdata!$H578:$Y578),1,workdata!S578/MAX(workdata!$H578:$Y578)),0)*$H578</f>
        <v>0</v>
      </c>
      <c r="Y578" s="217">
        <f>IFERROR(IF(workdata!T578&gt;=0.75*MAX(workdata!$H578:$Y578),1,workdata!T578/MAX(workdata!$H578:$Y578)),0)*$H578</f>
        <v>0</v>
      </c>
      <c r="Z578" s="217">
        <f>IFERROR(IF(workdata!U578&gt;=0.75*MAX(workdata!$H578:$Y578),1,workdata!U578/MAX(workdata!$H578:$Y578)),0)*$H578</f>
        <v>0</v>
      </c>
      <c r="AA578" s="217">
        <f>IFERROR(IF(workdata!V578&gt;=0.75*MAX(workdata!$H578:$Y578),1,workdata!V578/MAX(workdata!$H578:$Y578)),0)*$H578</f>
        <v>0</v>
      </c>
      <c r="AB578" s="217">
        <f>IFERROR(IF(workdata!W578&gt;=0.75*MAX(workdata!$H578:$Y578),1,workdata!W578/MAX(workdata!$H578:$Y578)),0)*$H578</f>
        <v>0</v>
      </c>
      <c r="AC578" s="217">
        <f>IFERROR(IF(workdata!X578&gt;=0.75*MAX(workdata!$H578:$Y578),1,workdata!X578/MAX(workdata!$H578:$Y578)),0)*$H578</f>
        <v>0</v>
      </c>
      <c r="AD578" s="217">
        <f>IFERROR(IF(workdata!Y578&gt;=0.75*MAX(workdata!$H578:$Y578),1,workdata!Y578/MAX(workdata!$H578:$Y578)),0)*$H578</f>
        <v>0</v>
      </c>
    </row>
    <row r="579" spans="1:30" x14ac:dyDescent="0.25">
      <c r="A579" s="1">
        <f>workdata!A579</f>
        <v>45497.916666666664</v>
      </c>
      <c r="B579">
        <f t="shared" si="49"/>
        <v>2024</v>
      </c>
      <c r="C579">
        <f t="shared" si="50"/>
        <v>7</v>
      </c>
      <c r="D579">
        <f t="shared" si="48"/>
        <v>24</v>
      </c>
      <c r="E579">
        <v>1000</v>
      </c>
      <c r="F579">
        <v>49890</v>
      </c>
      <c r="G579">
        <f>workdata!B579</f>
        <v>0</v>
      </c>
      <c r="H579">
        <f t="shared" si="51"/>
        <v>0</v>
      </c>
      <c r="I579" s="217">
        <f>IFERROR(workdata!B579*1000*AUX!H579/(AUX!K579*50000),0)</f>
        <v>0</v>
      </c>
      <c r="J579" s="218">
        <f t="shared" si="52"/>
        <v>0</v>
      </c>
      <c r="K579" s="222">
        <f>AVERAGE(workdata!C579:F579)</f>
        <v>0</v>
      </c>
      <c r="L579" s="3">
        <f t="shared" si="53"/>
        <v>0</v>
      </c>
      <c r="M579" s="217">
        <f>IFERROR(IF(workdata!H579&gt;=0.75*MAX(workdata!$H579:$Y579),1,workdata!H579/MAX(workdata!$H579:$Y579)),0)*$H579</f>
        <v>0</v>
      </c>
      <c r="N579" s="217">
        <f>IFERROR(IF(workdata!I579&gt;=0.75*MAX(workdata!$H579:$Y579),1,workdata!I579/MAX(workdata!$H579:$Y579)),0)*$H579</f>
        <v>0</v>
      </c>
      <c r="O579" s="217">
        <f>IFERROR(IF(workdata!J579&gt;=0.75*MAX(workdata!$H579:$Y579),1,workdata!J579/MAX(workdata!$H579:$Y579)),0)*$H579</f>
        <v>0</v>
      </c>
      <c r="P579" s="217">
        <f>IFERROR(IF(workdata!K579&gt;=0.75*MAX(workdata!$H579:$Y579),1,workdata!K579/MAX(workdata!$H579:$Y579)),0)*$H579</f>
        <v>0</v>
      </c>
      <c r="Q579" s="217">
        <f>IFERROR(IF(workdata!L579&gt;=0.75*MAX(workdata!$H579:$Y579),1,workdata!L579/MAX(workdata!$H579:$Y579)),0)*$H579</f>
        <v>0</v>
      </c>
      <c r="R579" s="217">
        <f>IFERROR(IF(workdata!M579&gt;=0.75*MAX(workdata!$H579:$Y579),1,workdata!M579/MAX(workdata!$H579:$Y579)),0)*$H579</f>
        <v>0</v>
      </c>
      <c r="S579" s="217">
        <f>IFERROR(IF(workdata!N579&gt;=0.75*MAX(workdata!$H579:$Y579),1,workdata!N579/MAX(workdata!$H579:$Y579)),0)*$H579</f>
        <v>0</v>
      </c>
      <c r="T579" s="217">
        <f>IFERROR(IF(workdata!O579&gt;=0.75*MAX(workdata!$H579:$Y579),1,workdata!O579/MAX(workdata!$H579:$Y579)),0)*$H579</f>
        <v>0</v>
      </c>
      <c r="U579" s="217">
        <f>IFERROR(IF(workdata!P579&gt;=0.75*MAX(workdata!$H579:$Y579),1,workdata!P579/MAX(workdata!$H579:$Y579)),0)*$H579</f>
        <v>0</v>
      </c>
      <c r="V579" s="217">
        <f>IFERROR(IF(workdata!Q579&gt;=0.75*MAX(workdata!$H579:$Y579),1,workdata!Q579/MAX(workdata!$H579:$Y579)),0)*$H579</f>
        <v>0</v>
      </c>
      <c r="W579" s="217">
        <f>IFERROR(IF(workdata!R579&gt;=0.75*MAX(workdata!$H579:$Y579),1,workdata!R579/MAX(workdata!$H579:$Y579)),0)*$H579</f>
        <v>0</v>
      </c>
      <c r="X579" s="217">
        <f>IFERROR(IF(workdata!S579&gt;=0.75*MAX(workdata!$H579:$Y579),1,workdata!S579/MAX(workdata!$H579:$Y579)),0)*$H579</f>
        <v>0</v>
      </c>
      <c r="Y579" s="217">
        <f>IFERROR(IF(workdata!T579&gt;=0.75*MAX(workdata!$H579:$Y579),1,workdata!T579/MAX(workdata!$H579:$Y579)),0)*$H579</f>
        <v>0</v>
      </c>
      <c r="Z579" s="217">
        <f>IFERROR(IF(workdata!U579&gt;=0.75*MAX(workdata!$H579:$Y579),1,workdata!U579/MAX(workdata!$H579:$Y579)),0)*$H579</f>
        <v>0</v>
      </c>
      <c r="AA579" s="217">
        <f>IFERROR(IF(workdata!V579&gt;=0.75*MAX(workdata!$H579:$Y579),1,workdata!V579/MAX(workdata!$H579:$Y579)),0)*$H579</f>
        <v>0</v>
      </c>
      <c r="AB579" s="217">
        <f>IFERROR(IF(workdata!W579&gt;=0.75*MAX(workdata!$H579:$Y579),1,workdata!W579/MAX(workdata!$H579:$Y579)),0)*$H579</f>
        <v>0</v>
      </c>
      <c r="AC579" s="217">
        <f>IFERROR(IF(workdata!X579&gt;=0.75*MAX(workdata!$H579:$Y579),1,workdata!X579/MAX(workdata!$H579:$Y579)),0)*$H579</f>
        <v>0</v>
      </c>
      <c r="AD579" s="217">
        <f>IFERROR(IF(workdata!Y579&gt;=0.75*MAX(workdata!$H579:$Y579),1,workdata!Y579/MAX(workdata!$H579:$Y579)),0)*$H579</f>
        <v>0</v>
      </c>
    </row>
    <row r="580" spans="1:30" x14ac:dyDescent="0.25">
      <c r="A580" s="1">
        <f>workdata!A580</f>
        <v>45497.958333333336</v>
      </c>
      <c r="B580">
        <f t="shared" si="49"/>
        <v>2024</v>
      </c>
      <c r="C580">
        <f t="shared" si="50"/>
        <v>7</v>
      </c>
      <c r="D580">
        <f t="shared" si="48"/>
        <v>24</v>
      </c>
      <c r="E580">
        <v>1000</v>
      </c>
      <c r="F580">
        <v>49890</v>
      </c>
      <c r="G580">
        <f>workdata!B580</f>
        <v>0</v>
      </c>
      <c r="H580">
        <f t="shared" si="51"/>
        <v>0</v>
      </c>
      <c r="I580" s="217">
        <f>IFERROR(workdata!B580*1000*AUX!H580/(AUX!K580*50000),0)</f>
        <v>0</v>
      </c>
      <c r="J580" s="218">
        <f t="shared" si="52"/>
        <v>0</v>
      </c>
      <c r="K580" s="222">
        <f>AVERAGE(workdata!C580:F580)</f>
        <v>0</v>
      </c>
      <c r="L580" s="3">
        <f t="shared" si="53"/>
        <v>0</v>
      </c>
      <c r="M580" s="217">
        <f>IFERROR(IF(workdata!H580&gt;=0.75*MAX(workdata!$H580:$Y580),1,workdata!H580/MAX(workdata!$H580:$Y580)),0)*$H580</f>
        <v>0</v>
      </c>
      <c r="N580" s="217">
        <f>IFERROR(IF(workdata!I580&gt;=0.75*MAX(workdata!$H580:$Y580),1,workdata!I580/MAX(workdata!$H580:$Y580)),0)*$H580</f>
        <v>0</v>
      </c>
      <c r="O580" s="217">
        <f>IFERROR(IF(workdata!J580&gt;=0.75*MAX(workdata!$H580:$Y580),1,workdata!J580/MAX(workdata!$H580:$Y580)),0)*$H580</f>
        <v>0</v>
      </c>
      <c r="P580" s="217">
        <f>IFERROR(IF(workdata!K580&gt;=0.75*MAX(workdata!$H580:$Y580),1,workdata!K580/MAX(workdata!$H580:$Y580)),0)*$H580</f>
        <v>0</v>
      </c>
      <c r="Q580" s="217">
        <f>IFERROR(IF(workdata!L580&gt;=0.75*MAX(workdata!$H580:$Y580),1,workdata!L580/MAX(workdata!$H580:$Y580)),0)*$H580</f>
        <v>0</v>
      </c>
      <c r="R580" s="217">
        <f>IFERROR(IF(workdata!M580&gt;=0.75*MAX(workdata!$H580:$Y580),1,workdata!M580/MAX(workdata!$H580:$Y580)),0)*$H580</f>
        <v>0</v>
      </c>
      <c r="S580" s="217">
        <f>IFERROR(IF(workdata!N580&gt;=0.75*MAX(workdata!$H580:$Y580),1,workdata!N580/MAX(workdata!$H580:$Y580)),0)*$H580</f>
        <v>0</v>
      </c>
      <c r="T580" s="217">
        <f>IFERROR(IF(workdata!O580&gt;=0.75*MAX(workdata!$H580:$Y580),1,workdata!O580/MAX(workdata!$H580:$Y580)),0)*$H580</f>
        <v>0</v>
      </c>
      <c r="U580" s="217">
        <f>IFERROR(IF(workdata!P580&gt;=0.75*MAX(workdata!$H580:$Y580),1,workdata!P580/MAX(workdata!$H580:$Y580)),0)*$H580</f>
        <v>0</v>
      </c>
      <c r="V580" s="217">
        <f>IFERROR(IF(workdata!Q580&gt;=0.75*MAX(workdata!$H580:$Y580),1,workdata!Q580/MAX(workdata!$H580:$Y580)),0)*$H580</f>
        <v>0</v>
      </c>
      <c r="W580" s="217">
        <f>IFERROR(IF(workdata!R580&gt;=0.75*MAX(workdata!$H580:$Y580),1,workdata!R580/MAX(workdata!$H580:$Y580)),0)*$H580</f>
        <v>0</v>
      </c>
      <c r="X580" s="217">
        <f>IFERROR(IF(workdata!S580&gt;=0.75*MAX(workdata!$H580:$Y580),1,workdata!S580/MAX(workdata!$H580:$Y580)),0)*$H580</f>
        <v>0</v>
      </c>
      <c r="Y580" s="217">
        <f>IFERROR(IF(workdata!T580&gt;=0.75*MAX(workdata!$H580:$Y580),1,workdata!T580/MAX(workdata!$H580:$Y580)),0)*$H580</f>
        <v>0</v>
      </c>
      <c r="Z580" s="217">
        <f>IFERROR(IF(workdata!U580&gt;=0.75*MAX(workdata!$H580:$Y580),1,workdata!U580/MAX(workdata!$H580:$Y580)),0)*$H580</f>
        <v>0</v>
      </c>
      <c r="AA580" s="217">
        <f>IFERROR(IF(workdata!V580&gt;=0.75*MAX(workdata!$H580:$Y580),1,workdata!V580/MAX(workdata!$H580:$Y580)),0)*$H580</f>
        <v>0</v>
      </c>
      <c r="AB580" s="217">
        <f>IFERROR(IF(workdata!W580&gt;=0.75*MAX(workdata!$H580:$Y580),1,workdata!W580/MAX(workdata!$H580:$Y580)),0)*$H580</f>
        <v>0</v>
      </c>
      <c r="AC580" s="217">
        <f>IFERROR(IF(workdata!X580&gt;=0.75*MAX(workdata!$H580:$Y580),1,workdata!X580/MAX(workdata!$H580:$Y580)),0)*$H580</f>
        <v>0</v>
      </c>
      <c r="AD580" s="217">
        <f>IFERROR(IF(workdata!Y580&gt;=0.75*MAX(workdata!$H580:$Y580),1,workdata!Y580/MAX(workdata!$H580:$Y580)),0)*$H580</f>
        <v>0</v>
      </c>
    </row>
    <row r="581" spans="1:30" x14ac:dyDescent="0.25">
      <c r="A581" s="1">
        <f>workdata!A581</f>
        <v>45498</v>
      </c>
      <c r="B581">
        <f t="shared" si="49"/>
        <v>2024</v>
      </c>
      <c r="C581">
        <f t="shared" si="50"/>
        <v>7</v>
      </c>
      <c r="D581">
        <f t="shared" ref="D581:D644" si="54">DAY(A581)</f>
        <v>25</v>
      </c>
      <c r="E581">
        <v>1000</v>
      </c>
      <c r="F581">
        <v>49890</v>
      </c>
      <c r="G581">
        <f>workdata!B581</f>
        <v>0</v>
      </c>
      <c r="H581">
        <f t="shared" si="51"/>
        <v>0</v>
      </c>
      <c r="I581" s="217">
        <f>IFERROR(workdata!B581*1000*AUX!H581/(AUX!K581*50000),0)</f>
        <v>0</v>
      </c>
      <c r="J581" s="218">
        <f t="shared" si="52"/>
        <v>0</v>
      </c>
      <c r="K581" s="222">
        <f>AVERAGE(workdata!C581:F581)</f>
        <v>0</v>
      </c>
      <c r="L581" s="3">
        <f t="shared" si="53"/>
        <v>0</v>
      </c>
      <c r="M581" s="217">
        <f>IFERROR(IF(workdata!H581&gt;=0.75*MAX(workdata!$H581:$Y581),1,workdata!H581/MAX(workdata!$H581:$Y581)),0)*$H581</f>
        <v>0</v>
      </c>
      <c r="N581" s="217">
        <f>IFERROR(IF(workdata!I581&gt;=0.75*MAX(workdata!$H581:$Y581),1,workdata!I581/MAX(workdata!$H581:$Y581)),0)*$H581</f>
        <v>0</v>
      </c>
      <c r="O581" s="217">
        <f>IFERROR(IF(workdata!J581&gt;=0.75*MAX(workdata!$H581:$Y581),1,workdata!J581/MAX(workdata!$H581:$Y581)),0)*$H581</f>
        <v>0</v>
      </c>
      <c r="P581" s="217">
        <f>IFERROR(IF(workdata!K581&gt;=0.75*MAX(workdata!$H581:$Y581),1,workdata!K581/MAX(workdata!$H581:$Y581)),0)*$H581</f>
        <v>0</v>
      </c>
      <c r="Q581" s="217">
        <f>IFERROR(IF(workdata!L581&gt;=0.75*MAX(workdata!$H581:$Y581),1,workdata!L581/MAX(workdata!$H581:$Y581)),0)*$H581</f>
        <v>0</v>
      </c>
      <c r="R581" s="217">
        <f>IFERROR(IF(workdata!M581&gt;=0.75*MAX(workdata!$H581:$Y581),1,workdata!M581/MAX(workdata!$H581:$Y581)),0)*$H581</f>
        <v>0</v>
      </c>
      <c r="S581" s="217">
        <f>IFERROR(IF(workdata!N581&gt;=0.75*MAX(workdata!$H581:$Y581),1,workdata!N581/MAX(workdata!$H581:$Y581)),0)*$H581</f>
        <v>0</v>
      </c>
      <c r="T581" s="217">
        <f>IFERROR(IF(workdata!O581&gt;=0.75*MAX(workdata!$H581:$Y581),1,workdata!O581/MAX(workdata!$H581:$Y581)),0)*$H581</f>
        <v>0</v>
      </c>
      <c r="U581" s="217">
        <f>IFERROR(IF(workdata!P581&gt;=0.75*MAX(workdata!$H581:$Y581),1,workdata!P581/MAX(workdata!$H581:$Y581)),0)*$H581</f>
        <v>0</v>
      </c>
      <c r="V581" s="217">
        <f>IFERROR(IF(workdata!Q581&gt;=0.75*MAX(workdata!$H581:$Y581),1,workdata!Q581/MAX(workdata!$H581:$Y581)),0)*$H581</f>
        <v>0</v>
      </c>
      <c r="W581" s="217">
        <f>IFERROR(IF(workdata!R581&gt;=0.75*MAX(workdata!$H581:$Y581),1,workdata!R581/MAX(workdata!$H581:$Y581)),0)*$H581</f>
        <v>0</v>
      </c>
      <c r="X581" s="217">
        <f>IFERROR(IF(workdata!S581&gt;=0.75*MAX(workdata!$H581:$Y581),1,workdata!S581/MAX(workdata!$H581:$Y581)),0)*$H581</f>
        <v>0</v>
      </c>
      <c r="Y581" s="217">
        <f>IFERROR(IF(workdata!T581&gt;=0.75*MAX(workdata!$H581:$Y581),1,workdata!T581/MAX(workdata!$H581:$Y581)),0)*$H581</f>
        <v>0</v>
      </c>
      <c r="Z581" s="217">
        <f>IFERROR(IF(workdata!U581&gt;=0.75*MAX(workdata!$H581:$Y581),1,workdata!U581/MAX(workdata!$H581:$Y581)),0)*$H581</f>
        <v>0</v>
      </c>
      <c r="AA581" s="217">
        <f>IFERROR(IF(workdata!V581&gt;=0.75*MAX(workdata!$H581:$Y581),1,workdata!V581/MAX(workdata!$H581:$Y581)),0)*$H581</f>
        <v>0</v>
      </c>
      <c r="AB581" s="217">
        <f>IFERROR(IF(workdata!W581&gt;=0.75*MAX(workdata!$H581:$Y581),1,workdata!W581/MAX(workdata!$H581:$Y581)),0)*$H581</f>
        <v>0</v>
      </c>
      <c r="AC581" s="217">
        <f>IFERROR(IF(workdata!X581&gt;=0.75*MAX(workdata!$H581:$Y581),1,workdata!X581/MAX(workdata!$H581:$Y581)),0)*$H581</f>
        <v>0</v>
      </c>
      <c r="AD581" s="217">
        <f>IFERROR(IF(workdata!Y581&gt;=0.75*MAX(workdata!$H581:$Y581),1,workdata!Y581/MAX(workdata!$H581:$Y581)),0)*$H581</f>
        <v>0</v>
      </c>
    </row>
    <row r="582" spans="1:30" x14ac:dyDescent="0.25">
      <c r="A582" s="1">
        <f>workdata!A582</f>
        <v>45498.041666666664</v>
      </c>
      <c r="B582">
        <f t="shared" ref="B582:B645" si="55">YEAR(A582)</f>
        <v>2024</v>
      </c>
      <c r="C582">
        <f t="shared" ref="C582:C645" si="56">MONTH(A582)</f>
        <v>7</v>
      </c>
      <c r="D582">
        <f t="shared" si="54"/>
        <v>25</v>
      </c>
      <c r="E582">
        <v>1000</v>
      </c>
      <c r="F582">
        <v>49890</v>
      </c>
      <c r="G582">
        <f>workdata!B582</f>
        <v>0</v>
      </c>
      <c r="H582">
        <f t="shared" ref="H582:H645" si="57">IF(K582&gt;=100,1,0)</f>
        <v>0</v>
      </c>
      <c r="I582" s="217">
        <f>IFERROR(workdata!B582*1000*AUX!H582/(AUX!K582*50000),0)</f>
        <v>0</v>
      </c>
      <c r="J582" s="218">
        <f t="shared" ref="J582:J645" si="58">AVERAGE(M582:AD582)</f>
        <v>0</v>
      </c>
      <c r="K582" s="222">
        <f>AVERAGE(workdata!C582:F582)</f>
        <v>0</v>
      </c>
      <c r="L582" s="3">
        <f t="shared" ref="L582:L645" si="59">I582*K582</f>
        <v>0</v>
      </c>
      <c r="M582" s="217">
        <f>IFERROR(IF(workdata!H582&gt;=0.75*MAX(workdata!$H582:$Y582),1,workdata!H582/MAX(workdata!$H582:$Y582)),0)*$H582</f>
        <v>0</v>
      </c>
      <c r="N582" s="217">
        <f>IFERROR(IF(workdata!I582&gt;=0.75*MAX(workdata!$H582:$Y582),1,workdata!I582/MAX(workdata!$H582:$Y582)),0)*$H582</f>
        <v>0</v>
      </c>
      <c r="O582" s="217">
        <f>IFERROR(IF(workdata!J582&gt;=0.75*MAX(workdata!$H582:$Y582),1,workdata!J582/MAX(workdata!$H582:$Y582)),0)*$H582</f>
        <v>0</v>
      </c>
      <c r="P582" s="217">
        <f>IFERROR(IF(workdata!K582&gt;=0.75*MAX(workdata!$H582:$Y582),1,workdata!K582/MAX(workdata!$H582:$Y582)),0)*$H582</f>
        <v>0</v>
      </c>
      <c r="Q582" s="217">
        <f>IFERROR(IF(workdata!L582&gt;=0.75*MAX(workdata!$H582:$Y582),1,workdata!L582/MAX(workdata!$H582:$Y582)),0)*$H582</f>
        <v>0</v>
      </c>
      <c r="R582" s="217">
        <f>IFERROR(IF(workdata!M582&gt;=0.75*MAX(workdata!$H582:$Y582),1,workdata!M582/MAX(workdata!$H582:$Y582)),0)*$H582</f>
        <v>0</v>
      </c>
      <c r="S582" s="217">
        <f>IFERROR(IF(workdata!N582&gt;=0.75*MAX(workdata!$H582:$Y582),1,workdata!N582/MAX(workdata!$H582:$Y582)),0)*$H582</f>
        <v>0</v>
      </c>
      <c r="T582" s="217">
        <f>IFERROR(IF(workdata!O582&gt;=0.75*MAX(workdata!$H582:$Y582),1,workdata!O582/MAX(workdata!$H582:$Y582)),0)*$H582</f>
        <v>0</v>
      </c>
      <c r="U582" s="217">
        <f>IFERROR(IF(workdata!P582&gt;=0.75*MAX(workdata!$H582:$Y582),1,workdata!P582/MAX(workdata!$H582:$Y582)),0)*$H582</f>
        <v>0</v>
      </c>
      <c r="V582" s="217">
        <f>IFERROR(IF(workdata!Q582&gt;=0.75*MAX(workdata!$H582:$Y582),1,workdata!Q582/MAX(workdata!$H582:$Y582)),0)*$H582</f>
        <v>0</v>
      </c>
      <c r="W582" s="217">
        <f>IFERROR(IF(workdata!R582&gt;=0.75*MAX(workdata!$H582:$Y582),1,workdata!R582/MAX(workdata!$H582:$Y582)),0)*$H582</f>
        <v>0</v>
      </c>
      <c r="X582" s="217">
        <f>IFERROR(IF(workdata!S582&gt;=0.75*MAX(workdata!$H582:$Y582),1,workdata!S582/MAX(workdata!$H582:$Y582)),0)*$H582</f>
        <v>0</v>
      </c>
      <c r="Y582" s="217">
        <f>IFERROR(IF(workdata!T582&gt;=0.75*MAX(workdata!$H582:$Y582),1,workdata!T582/MAX(workdata!$H582:$Y582)),0)*$H582</f>
        <v>0</v>
      </c>
      <c r="Z582" s="217">
        <f>IFERROR(IF(workdata!U582&gt;=0.75*MAX(workdata!$H582:$Y582),1,workdata!U582/MAX(workdata!$H582:$Y582)),0)*$H582</f>
        <v>0</v>
      </c>
      <c r="AA582" s="217">
        <f>IFERROR(IF(workdata!V582&gt;=0.75*MAX(workdata!$H582:$Y582),1,workdata!V582/MAX(workdata!$H582:$Y582)),0)*$H582</f>
        <v>0</v>
      </c>
      <c r="AB582" s="217">
        <f>IFERROR(IF(workdata!W582&gt;=0.75*MAX(workdata!$H582:$Y582),1,workdata!W582/MAX(workdata!$H582:$Y582)),0)*$H582</f>
        <v>0</v>
      </c>
      <c r="AC582" s="217">
        <f>IFERROR(IF(workdata!X582&gt;=0.75*MAX(workdata!$H582:$Y582),1,workdata!X582/MAX(workdata!$H582:$Y582)),0)*$H582</f>
        <v>0</v>
      </c>
      <c r="AD582" s="217">
        <f>IFERROR(IF(workdata!Y582&gt;=0.75*MAX(workdata!$H582:$Y582),1,workdata!Y582/MAX(workdata!$H582:$Y582)),0)*$H582</f>
        <v>0</v>
      </c>
    </row>
    <row r="583" spans="1:30" x14ac:dyDescent="0.25">
      <c r="A583" s="1">
        <f>workdata!A583</f>
        <v>45498.083333333336</v>
      </c>
      <c r="B583">
        <f t="shared" si="55"/>
        <v>2024</v>
      </c>
      <c r="C583">
        <f t="shared" si="56"/>
        <v>7</v>
      </c>
      <c r="D583">
        <f t="shared" si="54"/>
        <v>25</v>
      </c>
      <c r="E583">
        <v>1000</v>
      </c>
      <c r="F583">
        <v>49890</v>
      </c>
      <c r="G583">
        <f>workdata!B583</f>
        <v>0</v>
      </c>
      <c r="H583">
        <f t="shared" si="57"/>
        <v>0</v>
      </c>
      <c r="I583" s="217">
        <f>IFERROR(workdata!B583*1000*AUX!H583/(AUX!K583*50000),0)</f>
        <v>0</v>
      </c>
      <c r="J583" s="218">
        <f t="shared" si="58"/>
        <v>0</v>
      </c>
      <c r="K583" s="222">
        <f>AVERAGE(workdata!C583:F583)</f>
        <v>0</v>
      </c>
      <c r="L583" s="3">
        <f t="shared" si="59"/>
        <v>0</v>
      </c>
      <c r="M583" s="217">
        <f>IFERROR(IF(workdata!H583&gt;=0.75*MAX(workdata!$H583:$Y583),1,workdata!H583/MAX(workdata!$H583:$Y583)),0)*$H583</f>
        <v>0</v>
      </c>
      <c r="N583" s="217">
        <f>IFERROR(IF(workdata!I583&gt;=0.75*MAX(workdata!$H583:$Y583),1,workdata!I583/MAX(workdata!$H583:$Y583)),0)*$H583</f>
        <v>0</v>
      </c>
      <c r="O583" s="217">
        <f>IFERROR(IF(workdata!J583&gt;=0.75*MAX(workdata!$H583:$Y583),1,workdata!J583/MAX(workdata!$H583:$Y583)),0)*$H583</f>
        <v>0</v>
      </c>
      <c r="P583" s="217">
        <f>IFERROR(IF(workdata!K583&gt;=0.75*MAX(workdata!$H583:$Y583),1,workdata!K583/MAX(workdata!$H583:$Y583)),0)*$H583</f>
        <v>0</v>
      </c>
      <c r="Q583" s="217">
        <f>IFERROR(IF(workdata!L583&gt;=0.75*MAX(workdata!$H583:$Y583),1,workdata!L583/MAX(workdata!$H583:$Y583)),0)*$H583</f>
        <v>0</v>
      </c>
      <c r="R583" s="217">
        <f>IFERROR(IF(workdata!M583&gt;=0.75*MAX(workdata!$H583:$Y583),1,workdata!M583/MAX(workdata!$H583:$Y583)),0)*$H583</f>
        <v>0</v>
      </c>
      <c r="S583" s="217">
        <f>IFERROR(IF(workdata!N583&gt;=0.75*MAX(workdata!$H583:$Y583),1,workdata!N583/MAX(workdata!$H583:$Y583)),0)*$H583</f>
        <v>0</v>
      </c>
      <c r="T583" s="217">
        <f>IFERROR(IF(workdata!O583&gt;=0.75*MAX(workdata!$H583:$Y583),1,workdata!O583/MAX(workdata!$H583:$Y583)),0)*$H583</f>
        <v>0</v>
      </c>
      <c r="U583" s="217">
        <f>IFERROR(IF(workdata!P583&gt;=0.75*MAX(workdata!$H583:$Y583),1,workdata!P583/MAX(workdata!$H583:$Y583)),0)*$H583</f>
        <v>0</v>
      </c>
      <c r="V583" s="217">
        <f>IFERROR(IF(workdata!Q583&gt;=0.75*MAX(workdata!$H583:$Y583),1,workdata!Q583/MAX(workdata!$H583:$Y583)),0)*$H583</f>
        <v>0</v>
      </c>
      <c r="W583" s="217">
        <f>IFERROR(IF(workdata!R583&gt;=0.75*MAX(workdata!$H583:$Y583),1,workdata!R583/MAX(workdata!$H583:$Y583)),0)*$H583</f>
        <v>0</v>
      </c>
      <c r="X583" s="217">
        <f>IFERROR(IF(workdata!S583&gt;=0.75*MAX(workdata!$H583:$Y583),1,workdata!S583/MAX(workdata!$H583:$Y583)),0)*$H583</f>
        <v>0</v>
      </c>
      <c r="Y583" s="217">
        <f>IFERROR(IF(workdata!T583&gt;=0.75*MAX(workdata!$H583:$Y583),1,workdata!T583/MAX(workdata!$H583:$Y583)),0)*$H583</f>
        <v>0</v>
      </c>
      <c r="Z583" s="217">
        <f>IFERROR(IF(workdata!U583&gt;=0.75*MAX(workdata!$H583:$Y583),1,workdata!U583/MAX(workdata!$H583:$Y583)),0)*$H583</f>
        <v>0</v>
      </c>
      <c r="AA583" s="217">
        <f>IFERROR(IF(workdata!V583&gt;=0.75*MAX(workdata!$H583:$Y583),1,workdata!V583/MAX(workdata!$H583:$Y583)),0)*$H583</f>
        <v>0</v>
      </c>
      <c r="AB583" s="217">
        <f>IFERROR(IF(workdata!W583&gt;=0.75*MAX(workdata!$H583:$Y583),1,workdata!W583/MAX(workdata!$H583:$Y583)),0)*$H583</f>
        <v>0</v>
      </c>
      <c r="AC583" s="217">
        <f>IFERROR(IF(workdata!X583&gt;=0.75*MAX(workdata!$H583:$Y583),1,workdata!X583/MAX(workdata!$H583:$Y583)),0)*$H583</f>
        <v>0</v>
      </c>
      <c r="AD583" s="217">
        <f>IFERROR(IF(workdata!Y583&gt;=0.75*MAX(workdata!$H583:$Y583),1,workdata!Y583/MAX(workdata!$H583:$Y583)),0)*$H583</f>
        <v>0</v>
      </c>
    </row>
    <row r="584" spans="1:30" x14ac:dyDescent="0.25">
      <c r="A584" s="1">
        <f>workdata!A584</f>
        <v>45498.125</v>
      </c>
      <c r="B584">
        <f t="shared" si="55"/>
        <v>2024</v>
      </c>
      <c r="C584">
        <f t="shared" si="56"/>
        <v>7</v>
      </c>
      <c r="D584">
        <f t="shared" si="54"/>
        <v>25</v>
      </c>
      <c r="E584">
        <v>1000</v>
      </c>
      <c r="F584">
        <v>49890</v>
      </c>
      <c r="G584">
        <f>workdata!B584</f>
        <v>0</v>
      </c>
      <c r="H584">
        <f t="shared" si="57"/>
        <v>0</v>
      </c>
      <c r="I584" s="217">
        <f>IFERROR(workdata!B584*1000*AUX!H584/(AUX!K584*50000),0)</f>
        <v>0</v>
      </c>
      <c r="J584" s="218">
        <f t="shared" si="58"/>
        <v>0</v>
      </c>
      <c r="K584" s="222">
        <f>AVERAGE(workdata!C584:F584)</f>
        <v>0</v>
      </c>
      <c r="L584" s="3">
        <f t="shared" si="59"/>
        <v>0</v>
      </c>
      <c r="M584" s="217">
        <f>IFERROR(IF(workdata!H584&gt;=0.75*MAX(workdata!$H584:$Y584),1,workdata!H584/MAX(workdata!$H584:$Y584)),0)*$H584</f>
        <v>0</v>
      </c>
      <c r="N584" s="217">
        <f>IFERROR(IF(workdata!I584&gt;=0.75*MAX(workdata!$H584:$Y584),1,workdata!I584/MAX(workdata!$H584:$Y584)),0)*$H584</f>
        <v>0</v>
      </c>
      <c r="O584" s="217">
        <f>IFERROR(IF(workdata!J584&gt;=0.75*MAX(workdata!$H584:$Y584),1,workdata!J584/MAX(workdata!$H584:$Y584)),0)*$H584</f>
        <v>0</v>
      </c>
      <c r="P584" s="217">
        <f>IFERROR(IF(workdata!K584&gt;=0.75*MAX(workdata!$H584:$Y584),1,workdata!K584/MAX(workdata!$H584:$Y584)),0)*$H584</f>
        <v>0</v>
      </c>
      <c r="Q584" s="217">
        <f>IFERROR(IF(workdata!L584&gt;=0.75*MAX(workdata!$H584:$Y584),1,workdata!L584/MAX(workdata!$H584:$Y584)),0)*$H584</f>
        <v>0</v>
      </c>
      <c r="R584" s="217">
        <f>IFERROR(IF(workdata!M584&gt;=0.75*MAX(workdata!$H584:$Y584),1,workdata!M584/MAX(workdata!$H584:$Y584)),0)*$H584</f>
        <v>0</v>
      </c>
      <c r="S584" s="217">
        <f>IFERROR(IF(workdata!N584&gt;=0.75*MAX(workdata!$H584:$Y584),1,workdata!N584/MAX(workdata!$H584:$Y584)),0)*$H584</f>
        <v>0</v>
      </c>
      <c r="T584" s="217">
        <f>IFERROR(IF(workdata!O584&gt;=0.75*MAX(workdata!$H584:$Y584),1,workdata!O584/MAX(workdata!$H584:$Y584)),0)*$H584</f>
        <v>0</v>
      </c>
      <c r="U584" s="217">
        <f>IFERROR(IF(workdata!P584&gt;=0.75*MAX(workdata!$H584:$Y584),1,workdata!P584/MAX(workdata!$H584:$Y584)),0)*$H584</f>
        <v>0</v>
      </c>
      <c r="V584" s="217">
        <f>IFERROR(IF(workdata!Q584&gt;=0.75*MAX(workdata!$H584:$Y584),1,workdata!Q584/MAX(workdata!$H584:$Y584)),0)*$H584</f>
        <v>0</v>
      </c>
      <c r="W584" s="217">
        <f>IFERROR(IF(workdata!R584&gt;=0.75*MAX(workdata!$H584:$Y584),1,workdata!R584/MAX(workdata!$H584:$Y584)),0)*$H584</f>
        <v>0</v>
      </c>
      <c r="X584" s="217">
        <f>IFERROR(IF(workdata!S584&gt;=0.75*MAX(workdata!$H584:$Y584),1,workdata!S584/MAX(workdata!$H584:$Y584)),0)*$H584</f>
        <v>0</v>
      </c>
      <c r="Y584" s="217">
        <f>IFERROR(IF(workdata!T584&gt;=0.75*MAX(workdata!$H584:$Y584),1,workdata!T584/MAX(workdata!$H584:$Y584)),0)*$H584</f>
        <v>0</v>
      </c>
      <c r="Z584" s="217">
        <f>IFERROR(IF(workdata!U584&gt;=0.75*MAX(workdata!$H584:$Y584),1,workdata!U584/MAX(workdata!$H584:$Y584)),0)*$H584</f>
        <v>0</v>
      </c>
      <c r="AA584" s="217">
        <f>IFERROR(IF(workdata!V584&gt;=0.75*MAX(workdata!$H584:$Y584),1,workdata!V584/MAX(workdata!$H584:$Y584)),0)*$H584</f>
        <v>0</v>
      </c>
      <c r="AB584" s="217">
        <f>IFERROR(IF(workdata!W584&gt;=0.75*MAX(workdata!$H584:$Y584),1,workdata!W584/MAX(workdata!$H584:$Y584)),0)*$H584</f>
        <v>0</v>
      </c>
      <c r="AC584" s="217">
        <f>IFERROR(IF(workdata!X584&gt;=0.75*MAX(workdata!$H584:$Y584),1,workdata!X584/MAX(workdata!$H584:$Y584)),0)*$H584</f>
        <v>0</v>
      </c>
      <c r="AD584" s="217">
        <f>IFERROR(IF(workdata!Y584&gt;=0.75*MAX(workdata!$H584:$Y584),1,workdata!Y584/MAX(workdata!$H584:$Y584)),0)*$H584</f>
        <v>0</v>
      </c>
    </row>
    <row r="585" spans="1:30" x14ac:dyDescent="0.25">
      <c r="A585" s="1">
        <f>workdata!A585</f>
        <v>45498.166666666664</v>
      </c>
      <c r="B585">
        <f t="shared" si="55"/>
        <v>2024</v>
      </c>
      <c r="C585">
        <f t="shared" si="56"/>
        <v>7</v>
      </c>
      <c r="D585">
        <f t="shared" si="54"/>
        <v>25</v>
      </c>
      <c r="E585">
        <v>1000</v>
      </c>
      <c r="F585">
        <v>49890</v>
      </c>
      <c r="G585">
        <f>workdata!B585</f>
        <v>0</v>
      </c>
      <c r="H585">
        <f t="shared" si="57"/>
        <v>0</v>
      </c>
      <c r="I585" s="217">
        <f>IFERROR(workdata!B585*1000*AUX!H585/(AUX!K585*50000),0)</f>
        <v>0</v>
      </c>
      <c r="J585" s="218">
        <f t="shared" si="58"/>
        <v>0</v>
      </c>
      <c r="K585" s="222">
        <f>AVERAGE(workdata!C585:F585)</f>
        <v>0</v>
      </c>
      <c r="L585" s="3">
        <f t="shared" si="59"/>
        <v>0</v>
      </c>
      <c r="M585" s="217">
        <f>IFERROR(IF(workdata!H585&gt;=0.75*MAX(workdata!$H585:$Y585),1,workdata!H585/MAX(workdata!$H585:$Y585)),0)*$H585</f>
        <v>0</v>
      </c>
      <c r="N585" s="217">
        <f>IFERROR(IF(workdata!I585&gt;=0.75*MAX(workdata!$H585:$Y585),1,workdata!I585/MAX(workdata!$H585:$Y585)),0)*$H585</f>
        <v>0</v>
      </c>
      <c r="O585" s="217">
        <f>IFERROR(IF(workdata!J585&gt;=0.75*MAX(workdata!$H585:$Y585),1,workdata!J585/MAX(workdata!$H585:$Y585)),0)*$H585</f>
        <v>0</v>
      </c>
      <c r="P585" s="217">
        <f>IFERROR(IF(workdata!K585&gt;=0.75*MAX(workdata!$H585:$Y585),1,workdata!K585/MAX(workdata!$H585:$Y585)),0)*$H585</f>
        <v>0</v>
      </c>
      <c r="Q585" s="217">
        <f>IFERROR(IF(workdata!L585&gt;=0.75*MAX(workdata!$H585:$Y585),1,workdata!L585/MAX(workdata!$H585:$Y585)),0)*$H585</f>
        <v>0</v>
      </c>
      <c r="R585" s="217">
        <f>IFERROR(IF(workdata!M585&gt;=0.75*MAX(workdata!$H585:$Y585),1,workdata!M585/MAX(workdata!$H585:$Y585)),0)*$H585</f>
        <v>0</v>
      </c>
      <c r="S585" s="217">
        <f>IFERROR(IF(workdata!N585&gt;=0.75*MAX(workdata!$H585:$Y585),1,workdata!N585/MAX(workdata!$H585:$Y585)),0)*$H585</f>
        <v>0</v>
      </c>
      <c r="T585" s="217">
        <f>IFERROR(IF(workdata!O585&gt;=0.75*MAX(workdata!$H585:$Y585),1,workdata!O585/MAX(workdata!$H585:$Y585)),0)*$H585</f>
        <v>0</v>
      </c>
      <c r="U585" s="217">
        <f>IFERROR(IF(workdata!P585&gt;=0.75*MAX(workdata!$H585:$Y585),1,workdata!P585/MAX(workdata!$H585:$Y585)),0)*$H585</f>
        <v>0</v>
      </c>
      <c r="V585" s="217">
        <f>IFERROR(IF(workdata!Q585&gt;=0.75*MAX(workdata!$H585:$Y585),1,workdata!Q585/MAX(workdata!$H585:$Y585)),0)*$H585</f>
        <v>0</v>
      </c>
      <c r="W585" s="217">
        <f>IFERROR(IF(workdata!R585&gt;=0.75*MAX(workdata!$H585:$Y585),1,workdata!R585/MAX(workdata!$H585:$Y585)),0)*$H585</f>
        <v>0</v>
      </c>
      <c r="X585" s="217">
        <f>IFERROR(IF(workdata!S585&gt;=0.75*MAX(workdata!$H585:$Y585),1,workdata!S585/MAX(workdata!$H585:$Y585)),0)*$H585</f>
        <v>0</v>
      </c>
      <c r="Y585" s="217">
        <f>IFERROR(IF(workdata!T585&gt;=0.75*MAX(workdata!$H585:$Y585),1,workdata!T585/MAX(workdata!$H585:$Y585)),0)*$H585</f>
        <v>0</v>
      </c>
      <c r="Z585" s="217">
        <f>IFERROR(IF(workdata!U585&gt;=0.75*MAX(workdata!$H585:$Y585),1,workdata!U585/MAX(workdata!$H585:$Y585)),0)*$H585</f>
        <v>0</v>
      </c>
      <c r="AA585" s="217">
        <f>IFERROR(IF(workdata!V585&gt;=0.75*MAX(workdata!$H585:$Y585),1,workdata!V585/MAX(workdata!$H585:$Y585)),0)*$H585</f>
        <v>0</v>
      </c>
      <c r="AB585" s="217">
        <f>IFERROR(IF(workdata!W585&gt;=0.75*MAX(workdata!$H585:$Y585),1,workdata!W585/MAX(workdata!$H585:$Y585)),0)*$H585</f>
        <v>0</v>
      </c>
      <c r="AC585" s="217">
        <f>IFERROR(IF(workdata!X585&gt;=0.75*MAX(workdata!$H585:$Y585),1,workdata!X585/MAX(workdata!$H585:$Y585)),0)*$H585</f>
        <v>0</v>
      </c>
      <c r="AD585" s="217">
        <f>IFERROR(IF(workdata!Y585&gt;=0.75*MAX(workdata!$H585:$Y585),1,workdata!Y585/MAX(workdata!$H585:$Y585)),0)*$H585</f>
        <v>0</v>
      </c>
    </row>
    <row r="586" spans="1:30" x14ac:dyDescent="0.25">
      <c r="A586" s="1">
        <f>workdata!A586</f>
        <v>45498.208333333336</v>
      </c>
      <c r="B586">
        <f t="shared" si="55"/>
        <v>2024</v>
      </c>
      <c r="C586">
        <f t="shared" si="56"/>
        <v>7</v>
      </c>
      <c r="D586">
        <f t="shared" si="54"/>
        <v>25</v>
      </c>
      <c r="E586">
        <v>1000</v>
      </c>
      <c r="F586">
        <v>49890</v>
      </c>
      <c r="G586">
        <f>workdata!B586</f>
        <v>0</v>
      </c>
      <c r="H586">
        <f t="shared" si="57"/>
        <v>0</v>
      </c>
      <c r="I586" s="217">
        <f>IFERROR(workdata!B586*1000*AUX!H586/(AUX!K586*50000),0)</f>
        <v>0</v>
      </c>
      <c r="J586" s="218">
        <f t="shared" si="58"/>
        <v>0</v>
      </c>
      <c r="K586" s="222">
        <f>AVERAGE(workdata!C586:F586)</f>
        <v>0</v>
      </c>
      <c r="L586" s="3">
        <f t="shared" si="59"/>
        <v>0</v>
      </c>
      <c r="M586" s="217">
        <f>IFERROR(IF(workdata!H586&gt;=0.75*MAX(workdata!$H586:$Y586),1,workdata!H586/MAX(workdata!$H586:$Y586)),0)*$H586</f>
        <v>0</v>
      </c>
      <c r="N586" s="217">
        <f>IFERROR(IF(workdata!I586&gt;=0.75*MAX(workdata!$H586:$Y586),1,workdata!I586/MAX(workdata!$H586:$Y586)),0)*$H586</f>
        <v>0</v>
      </c>
      <c r="O586" s="217">
        <f>IFERROR(IF(workdata!J586&gt;=0.75*MAX(workdata!$H586:$Y586),1,workdata!J586/MAX(workdata!$H586:$Y586)),0)*$H586</f>
        <v>0</v>
      </c>
      <c r="P586" s="217">
        <f>IFERROR(IF(workdata!K586&gt;=0.75*MAX(workdata!$H586:$Y586),1,workdata!K586/MAX(workdata!$H586:$Y586)),0)*$H586</f>
        <v>0</v>
      </c>
      <c r="Q586" s="217">
        <f>IFERROR(IF(workdata!L586&gt;=0.75*MAX(workdata!$H586:$Y586),1,workdata!L586/MAX(workdata!$H586:$Y586)),0)*$H586</f>
        <v>0</v>
      </c>
      <c r="R586" s="217">
        <f>IFERROR(IF(workdata!M586&gt;=0.75*MAX(workdata!$H586:$Y586),1,workdata!M586/MAX(workdata!$H586:$Y586)),0)*$H586</f>
        <v>0</v>
      </c>
      <c r="S586" s="217">
        <f>IFERROR(IF(workdata!N586&gt;=0.75*MAX(workdata!$H586:$Y586),1,workdata!N586/MAX(workdata!$H586:$Y586)),0)*$H586</f>
        <v>0</v>
      </c>
      <c r="T586" s="217">
        <f>IFERROR(IF(workdata!O586&gt;=0.75*MAX(workdata!$H586:$Y586),1,workdata!O586/MAX(workdata!$H586:$Y586)),0)*$H586</f>
        <v>0</v>
      </c>
      <c r="U586" s="217">
        <f>IFERROR(IF(workdata!P586&gt;=0.75*MAX(workdata!$H586:$Y586),1,workdata!P586/MAX(workdata!$H586:$Y586)),0)*$H586</f>
        <v>0</v>
      </c>
      <c r="V586" s="217">
        <f>IFERROR(IF(workdata!Q586&gt;=0.75*MAX(workdata!$H586:$Y586),1,workdata!Q586/MAX(workdata!$H586:$Y586)),0)*$H586</f>
        <v>0</v>
      </c>
      <c r="W586" s="217">
        <f>IFERROR(IF(workdata!R586&gt;=0.75*MAX(workdata!$H586:$Y586),1,workdata!R586/MAX(workdata!$H586:$Y586)),0)*$H586</f>
        <v>0</v>
      </c>
      <c r="X586" s="217">
        <f>IFERROR(IF(workdata!S586&gt;=0.75*MAX(workdata!$H586:$Y586),1,workdata!S586/MAX(workdata!$H586:$Y586)),0)*$H586</f>
        <v>0</v>
      </c>
      <c r="Y586" s="217">
        <f>IFERROR(IF(workdata!T586&gt;=0.75*MAX(workdata!$H586:$Y586),1,workdata!T586/MAX(workdata!$H586:$Y586)),0)*$H586</f>
        <v>0</v>
      </c>
      <c r="Z586" s="217">
        <f>IFERROR(IF(workdata!U586&gt;=0.75*MAX(workdata!$H586:$Y586),1,workdata!U586/MAX(workdata!$H586:$Y586)),0)*$H586</f>
        <v>0</v>
      </c>
      <c r="AA586" s="217">
        <f>IFERROR(IF(workdata!V586&gt;=0.75*MAX(workdata!$H586:$Y586),1,workdata!V586/MAX(workdata!$H586:$Y586)),0)*$H586</f>
        <v>0</v>
      </c>
      <c r="AB586" s="217">
        <f>IFERROR(IF(workdata!W586&gt;=0.75*MAX(workdata!$H586:$Y586),1,workdata!W586/MAX(workdata!$H586:$Y586)),0)*$H586</f>
        <v>0</v>
      </c>
      <c r="AC586" s="217">
        <f>IFERROR(IF(workdata!X586&gt;=0.75*MAX(workdata!$H586:$Y586),1,workdata!X586/MAX(workdata!$H586:$Y586)),0)*$H586</f>
        <v>0</v>
      </c>
      <c r="AD586" s="217">
        <f>IFERROR(IF(workdata!Y586&gt;=0.75*MAX(workdata!$H586:$Y586),1,workdata!Y586/MAX(workdata!$H586:$Y586)),0)*$H586</f>
        <v>0</v>
      </c>
    </row>
    <row r="587" spans="1:30" x14ac:dyDescent="0.25">
      <c r="A587" s="1">
        <f>workdata!A587</f>
        <v>45498.25</v>
      </c>
      <c r="B587">
        <f t="shared" si="55"/>
        <v>2024</v>
      </c>
      <c r="C587">
        <f t="shared" si="56"/>
        <v>7</v>
      </c>
      <c r="D587">
        <f t="shared" si="54"/>
        <v>25</v>
      </c>
      <c r="E587">
        <v>1000</v>
      </c>
      <c r="F587">
        <v>49890</v>
      </c>
      <c r="G587">
        <f>workdata!B587</f>
        <v>0</v>
      </c>
      <c r="H587">
        <f t="shared" si="57"/>
        <v>0</v>
      </c>
      <c r="I587" s="217">
        <f>IFERROR(workdata!B587*1000*AUX!H587/(AUX!K587*50000),0)</f>
        <v>0</v>
      </c>
      <c r="J587" s="218">
        <f t="shared" si="58"/>
        <v>0</v>
      </c>
      <c r="K587" s="222">
        <f>AVERAGE(workdata!C587:F587)</f>
        <v>0</v>
      </c>
      <c r="L587" s="3">
        <f t="shared" si="59"/>
        <v>0</v>
      </c>
      <c r="M587" s="217">
        <f>IFERROR(IF(workdata!H587&gt;=0.75*MAX(workdata!$H587:$Y587),1,workdata!H587/MAX(workdata!$H587:$Y587)),0)*$H587</f>
        <v>0</v>
      </c>
      <c r="N587" s="217">
        <f>IFERROR(IF(workdata!I587&gt;=0.75*MAX(workdata!$H587:$Y587),1,workdata!I587/MAX(workdata!$H587:$Y587)),0)*$H587</f>
        <v>0</v>
      </c>
      <c r="O587" s="217">
        <f>IFERROR(IF(workdata!J587&gt;=0.75*MAX(workdata!$H587:$Y587),1,workdata!J587/MAX(workdata!$H587:$Y587)),0)*$H587</f>
        <v>0</v>
      </c>
      <c r="P587" s="217">
        <f>IFERROR(IF(workdata!K587&gt;=0.75*MAX(workdata!$H587:$Y587),1,workdata!K587/MAX(workdata!$H587:$Y587)),0)*$H587</f>
        <v>0</v>
      </c>
      <c r="Q587" s="217">
        <f>IFERROR(IF(workdata!L587&gt;=0.75*MAX(workdata!$H587:$Y587),1,workdata!L587/MAX(workdata!$H587:$Y587)),0)*$H587</f>
        <v>0</v>
      </c>
      <c r="R587" s="217">
        <f>IFERROR(IF(workdata!M587&gt;=0.75*MAX(workdata!$H587:$Y587),1,workdata!M587/MAX(workdata!$H587:$Y587)),0)*$H587</f>
        <v>0</v>
      </c>
      <c r="S587" s="217">
        <f>IFERROR(IF(workdata!N587&gt;=0.75*MAX(workdata!$H587:$Y587),1,workdata!N587/MAX(workdata!$H587:$Y587)),0)*$H587</f>
        <v>0</v>
      </c>
      <c r="T587" s="217">
        <f>IFERROR(IF(workdata!O587&gt;=0.75*MAX(workdata!$H587:$Y587),1,workdata!O587/MAX(workdata!$H587:$Y587)),0)*$H587</f>
        <v>0</v>
      </c>
      <c r="U587" s="217">
        <f>IFERROR(IF(workdata!P587&gt;=0.75*MAX(workdata!$H587:$Y587),1,workdata!P587/MAX(workdata!$H587:$Y587)),0)*$H587</f>
        <v>0</v>
      </c>
      <c r="V587" s="217">
        <f>IFERROR(IF(workdata!Q587&gt;=0.75*MAX(workdata!$H587:$Y587),1,workdata!Q587/MAX(workdata!$H587:$Y587)),0)*$H587</f>
        <v>0</v>
      </c>
      <c r="W587" s="217">
        <f>IFERROR(IF(workdata!R587&gt;=0.75*MAX(workdata!$H587:$Y587),1,workdata!R587/MAX(workdata!$H587:$Y587)),0)*$H587</f>
        <v>0</v>
      </c>
      <c r="X587" s="217">
        <f>IFERROR(IF(workdata!S587&gt;=0.75*MAX(workdata!$H587:$Y587),1,workdata!S587/MAX(workdata!$H587:$Y587)),0)*$H587</f>
        <v>0</v>
      </c>
      <c r="Y587" s="217">
        <f>IFERROR(IF(workdata!T587&gt;=0.75*MAX(workdata!$H587:$Y587),1,workdata!T587/MAX(workdata!$H587:$Y587)),0)*$H587</f>
        <v>0</v>
      </c>
      <c r="Z587" s="217">
        <f>IFERROR(IF(workdata!U587&gt;=0.75*MAX(workdata!$H587:$Y587),1,workdata!U587/MAX(workdata!$H587:$Y587)),0)*$H587</f>
        <v>0</v>
      </c>
      <c r="AA587" s="217">
        <f>IFERROR(IF(workdata!V587&gt;=0.75*MAX(workdata!$H587:$Y587),1,workdata!V587/MAX(workdata!$H587:$Y587)),0)*$H587</f>
        <v>0</v>
      </c>
      <c r="AB587" s="217">
        <f>IFERROR(IF(workdata!W587&gt;=0.75*MAX(workdata!$H587:$Y587),1,workdata!W587/MAX(workdata!$H587:$Y587)),0)*$H587</f>
        <v>0</v>
      </c>
      <c r="AC587" s="217">
        <f>IFERROR(IF(workdata!X587&gt;=0.75*MAX(workdata!$H587:$Y587),1,workdata!X587/MAX(workdata!$H587:$Y587)),0)*$H587</f>
        <v>0</v>
      </c>
      <c r="AD587" s="217">
        <f>IFERROR(IF(workdata!Y587&gt;=0.75*MAX(workdata!$H587:$Y587),1,workdata!Y587/MAX(workdata!$H587:$Y587)),0)*$H587</f>
        <v>0</v>
      </c>
    </row>
    <row r="588" spans="1:30" x14ac:dyDescent="0.25">
      <c r="A588" s="1">
        <f>workdata!A588</f>
        <v>45498.291666666664</v>
      </c>
      <c r="B588">
        <f t="shared" si="55"/>
        <v>2024</v>
      </c>
      <c r="C588">
        <f t="shared" si="56"/>
        <v>7</v>
      </c>
      <c r="D588">
        <f t="shared" si="54"/>
        <v>25</v>
      </c>
      <c r="E588">
        <v>1000</v>
      </c>
      <c r="F588">
        <v>49890</v>
      </c>
      <c r="G588">
        <f>workdata!B588</f>
        <v>329</v>
      </c>
      <c r="H588">
        <f t="shared" si="57"/>
        <v>0</v>
      </c>
      <c r="I588" s="217">
        <f>IFERROR(workdata!B588*1000*AUX!H588/(AUX!K588*50000),0)</f>
        <v>0</v>
      </c>
      <c r="J588" s="218">
        <f t="shared" si="58"/>
        <v>0</v>
      </c>
      <c r="K588" s="222">
        <f>AVERAGE(workdata!C588:F588)</f>
        <v>9.8164999999999996</v>
      </c>
      <c r="L588" s="3">
        <f t="shared" si="59"/>
        <v>0</v>
      </c>
      <c r="M588" s="217">
        <f>IFERROR(IF(workdata!H588&gt;=0.75*MAX(workdata!$H588:$Y588),1,workdata!H588/MAX(workdata!$H588:$Y588)),0)*$H588</f>
        <v>0</v>
      </c>
      <c r="N588" s="217">
        <f>IFERROR(IF(workdata!I588&gt;=0.75*MAX(workdata!$H588:$Y588),1,workdata!I588/MAX(workdata!$H588:$Y588)),0)*$H588</f>
        <v>0</v>
      </c>
      <c r="O588" s="217">
        <f>IFERROR(IF(workdata!J588&gt;=0.75*MAX(workdata!$H588:$Y588),1,workdata!J588/MAX(workdata!$H588:$Y588)),0)*$H588</f>
        <v>0</v>
      </c>
      <c r="P588" s="217">
        <f>IFERROR(IF(workdata!K588&gt;=0.75*MAX(workdata!$H588:$Y588),1,workdata!K588/MAX(workdata!$H588:$Y588)),0)*$H588</f>
        <v>0</v>
      </c>
      <c r="Q588" s="217">
        <f>IFERROR(IF(workdata!L588&gt;=0.75*MAX(workdata!$H588:$Y588),1,workdata!L588/MAX(workdata!$H588:$Y588)),0)*$H588</f>
        <v>0</v>
      </c>
      <c r="R588" s="217">
        <f>IFERROR(IF(workdata!M588&gt;=0.75*MAX(workdata!$H588:$Y588),1,workdata!M588/MAX(workdata!$H588:$Y588)),0)*$H588</f>
        <v>0</v>
      </c>
      <c r="S588" s="217">
        <f>IFERROR(IF(workdata!N588&gt;=0.75*MAX(workdata!$H588:$Y588),1,workdata!N588/MAX(workdata!$H588:$Y588)),0)*$H588</f>
        <v>0</v>
      </c>
      <c r="T588" s="217">
        <f>IFERROR(IF(workdata!O588&gt;=0.75*MAX(workdata!$H588:$Y588),1,workdata!O588/MAX(workdata!$H588:$Y588)),0)*$H588</f>
        <v>0</v>
      </c>
      <c r="U588" s="217">
        <f>IFERROR(IF(workdata!P588&gt;=0.75*MAX(workdata!$H588:$Y588),1,workdata!P588/MAX(workdata!$H588:$Y588)),0)*$H588</f>
        <v>0</v>
      </c>
      <c r="V588" s="217">
        <f>IFERROR(IF(workdata!Q588&gt;=0.75*MAX(workdata!$H588:$Y588),1,workdata!Q588/MAX(workdata!$H588:$Y588)),0)*$H588</f>
        <v>0</v>
      </c>
      <c r="W588" s="217">
        <f>IFERROR(IF(workdata!R588&gt;=0.75*MAX(workdata!$H588:$Y588),1,workdata!R588/MAX(workdata!$H588:$Y588)),0)*$H588</f>
        <v>0</v>
      </c>
      <c r="X588" s="217">
        <f>IFERROR(IF(workdata!S588&gt;=0.75*MAX(workdata!$H588:$Y588),1,workdata!S588/MAX(workdata!$H588:$Y588)),0)*$H588</f>
        <v>0</v>
      </c>
      <c r="Y588" s="217">
        <f>IFERROR(IF(workdata!T588&gt;=0.75*MAX(workdata!$H588:$Y588),1,workdata!T588/MAX(workdata!$H588:$Y588)),0)*$H588</f>
        <v>0</v>
      </c>
      <c r="Z588" s="217">
        <f>IFERROR(IF(workdata!U588&gt;=0.75*MAX(workdata!$H588:$Y588),1,workdata!U588/MAX(workdata!$H588:$Y588)),0)*$H588</f>
        <v>0</v>
      </c>
      <c r="AA588" s="217">
        <f>IFERROR(IF(workdata!V588&gt;=0.75*MAX(workdata!$H588:$Y588),1,workdata!V588/MAX(workdata!$H588:$Y588)),0)*$H588</f>
        <v>0</v>
      </c>
      <c r="AB588" s="217">
        <f>IFERROR(IF(workdata!W588&gt;=0.75*MAX(workdata!$H588:$Y588),1,workdata!W588/MAX(workdata!$H588:$Y588)),0)*$H588</f>
        <v>0</v>
      </c>
      <c r="AC588" s="217">
        <f>IFERROR(IF(workdata!X588&gt;=0.75*MAX(workdata!$H588:$Y588),1,workdata!X588/MAX(workdata!$H588:$Y588)),0)*$H588</f>
        <v>0</v>
      </c>
      <c r="AD588" s="217">
        <f>IFERROR(IF(workdata!Y588&gt;=0.75*MAX(workdata!$H588:$Y588),1,workdata!Y588/MAX(workdata!$H588:$Y588)),0)*$H588</f>
        <v>0</v>
      </c>
    </row>
    <row r="589" spans="1:30" x14ac:dyDescent="0.25">
      <c r="A589" s="1">
        <f>workdata!A589</f>
        <v>45498.333333333336</v>
      </c>
      <c r="B589">
        <f t="shared" si="55"/>
        <v>2024</v>
      </c>
      <c r="C589">
        <f t="shared" si="56"/>
        <v>7</v>
      </c>
      <c r="D589">
        <f t="shared" si="54"/>
        <v>25</v>
      </c>
      <c r="E589">
        <v>1000</v>
      </c>
      <c r="F589">
        <v>49890</v>
      </c>
      <c r="G589">
        <f>workdata!B589</f>
        <v>9488</v>
      </c>
      <c r="H589">
        <f t="shared" si="57"/>
        <v>1</v>
      </c>
      <c r="I589" s="217">
        <f>IFERROR(workdata!B589*1000*AUX!H589/(AUX!K589*50000),0)</f>
        <v>0.88968905892502159</v>
      </c>
      <c r="J589" s="218">
        <f t="shared" si="58"/>
        <v>1</v>
      </c>
      <c r="K589" s="222">
        <f>AVERAGE(workdata!C589:F589)</f>
        <v>213.28800000000001</v>
      </c>
      <c r="L589" s="3">
        <f t="shared" si="59"/>
        <v>189.76000000000002</v>
      </c>
      <c r="M589" s="217">
        <f>IFERROR(IF(workdata!H589&gt;=0.75*MAX(workdata!$H589:$Y589),1,workdata!H589/MAX(workdata!$H589:$Y589)),0)*$H589</f>
        <v>1</v>
      </c>
      <c r="N589" s="217">
        <f>IFERROR(IF(workdata!I589&gt;=0.75*MAX(workdata!$H589:$Y589),1,workdata!I589/MAX(workdata!$H589:$Y589)),0)*$H589</f>
        <v>1</v>
      </c>
      <c r="O589" s="217">
        <f>IFERROR(IF(workdata!J589&gt;=0.75*MAX(workdata!$H589:$Y589),1,workdata!J589/MAX(workdata!$H589:$Y589)),0)*$H589</f>
        <v>1</v>
      </c>
      <c r="P589" s="217">
        <f>IFERROR(IF(workdata!K589&gt;=0.75*MAX(workdata!$H589:$Y589),1,workdata!K589/MAX(workdata!$H589:$Y589)),0)*$H589</f>
        <v>1</v>
      </c>
      <c r="Q589" s="217">
        <f>IFERROR(IF(workdata!L589&gt;=0.75*MAX(workdata!$H589:$Y589),1,workdata!L589/MAX(workdata!$H589:$Y589)),0)*$H589</f>
        <v>1</v>
      </c>
      <c r="R589" s="217">
        <f>IFERROR(IF(workdata!M589&gt;=0.75*MAX(workdata!$H589:$Y589),1,workdata!M589/MAX(workdata!$H589:$Y589)),0)*$H589</f>
        <v>1</v>
      </c>
      <c r="S589" s="217">
        <f>IFERROR(IF(workdata!N589&gt;=0.75*MAX(workdata!$H589:$Y589),1,workdata!N589/MAX(workdata!$H589:$Y589)),0)*$H589</f>
        <v>1</v>
      </c>
      <c r="T589" s="217">
        <f>IFERROR(IF(workdata!O589&gt;=0.75*MAX(workdata!$H589:$Y589),1,workdata!O589/MAX(workdata!$H589:$Y589)),0)*$H589</f>
        <v>1</v>
      </c>
      <c r="U589" s="217">
        <f>IFERROR(IF(workdata!P589&gt;=0.75*MAX(workdata!$H589:$Y589),1,workdata!P589/MAX(workdata!$H589:$Y589)),0)*$H589</f>
        <v>1</v>
      </c>
      <c r="V589" s="217">
        <f>IFERROR(IF(workdata!Q589&gt;=0.75*MAX(workdata!$H589:$Y589),1,workdata!Q589/MAX(workdata!$H589:$Y589)),0)*$H589</f>
        <v>1</v>
      </c>
      <c r="W589" s="217">
        <f>IFERROR(IF(workdata!R589&gt;=0.75*MAX(workdata!$H589:$Y589),1,workdata!R589/MAX(workdata!$H589:$Y589)),0)*$H589</f>
        <v>1</v>
      </c>
      <c r="X589" s="217">
        <f>IFERROR(IF(workdata!S589&gt;=0.75*MAX(workdata!$H589:$Y589),1,workdata!S589/MAX(workdata!$H589:$Y589)),0)*$H589</f>
        <v>1</v>
      </c>
      <c r="Y589" s="217">
        <f>IFERROR(IF(workdata!T589&gt;=0.75*MAX(workdata!$H589:$Y589),1,workdata!T589/MAX(workdata!$H589:$Y589)),0)*$H589</f>
        <v>1</v>
      </c>
      <c r="Z589" s="217">
        <f>IFERROR(IF(workdata!U589&gt;=0.75*MAX(workdata!$H589:$Y589),1,workdata!U589/MAX(workdata!$H589:$Y589)),0)*$H589</f>
        <v>1</v>
      </c>
      <c r="AA589" s="217">
        <f>IFERROR(IF(workdata!V589&gt;=0.75*MAX(workdata!$H589:$Y589),1,workdata!V589/MAX(workdata!$H589:$Y589)),0)*$H589</f>
        <v>1</v>
      </c>
      <c r="AB589" s="217">
        <f>IFERROR(IF(workdata!W589&gt;=0.75*MAX(workdata!$H589:$Y589),1,workdata!W589/MAX(workdata!$H589:$Y589)),0)*$H589</f>
        <v>1</v>
      </c>
      <c r="AC589" s="217">
        <f>IFERROR(IF(workdata!X589&gt;=0.75*MAX(workdata!$H589:$Y589),1,workdata!X589/MAX(workdata!$H589:$Y589)),0)*$H589</f>
        <v>1</v>
      </c>
      <c r="AD589" s="217">
        <f>IFERROR(IF(workdata!Y589&gt;=0.75*MAX(workdata!$H589:$Y589),1,workdata!Y589/MAX(workdata!$H589:$Y589)),0)*$H589</f>
        <v>1</v>
      </c>
    </row>
    <row r="590" spans="1:30" x14ac:dyDescent="0.25">
      <c r="A590" s="1">
        <f>workdata!A590</f>
        <v>45498.375</v>
      </c>
      <c r="B590">
        <f t="shared" si="55"/>
        <v>2024</v>
      </c>
      <c r="C590">
        <f t="shared" si="56"/>
        <v>7</v>
      </c>
      <c r="D590">
        <f t="shared" si="54"/>
        <v>25</v>
      </c>
      <c r="E590">
        <v>1000</v>
      </c>
      <c r="F590">
        <v>49890</v>
      </c>
      <c r="G590">
        <f>workdata!B590</f>
        <v>29808</v>
      </c>
      <c r="H590">
        <f t="shared" si="57"/>
        <v>1</v>
      </c>
      <c r="I590" s="217">
        <f>IFERROR(workdata!B590*1000*AUX!H590/(AUX!K590*50000),0)</f>
        <v>0.85417574104215876</v>
      </c>
      <c r="J590" s="218">
        <f t="shared" si="58"/>
        <v>1</v>
      </c>
      <c r="K590" s="222">
        <f>AVERAGE(workdata!C590:F590)</f>
        <v>697.93599999999992</v>
      </c>
      <c r="L590" s="3">
        <f t="shared" si="59"/>
        <v>596.16000000000008</v>
      </c>
      <c r="M590" s="217">
        <f>IFERROR(IF(workdata!H590&gt;=0.75*MAX(workdata!$H590:$Y590),1,workdata!H590/MAX(workdata!$H590:$Y590)),0)*$H590</f>
        <v>1</v>
      </c>
      <c r="N590" s="217">
        <f>IFERROR(IF(workdata!I590&gt;=0.75*MAX(workdata!$H590:$Y590),1,workdata!I590/MAX(workdata!$H590:$Y590)),0)*$H590</f>
        <v>1</v>
      </c>
      <c r="O590" s="217">
        <f>IFERROR(IF(workdata!J590&gt;=0.75*MAX(workdata!$H590:$Y590),1,workdata!J590/MAX(workdata!$H590:$Y590)),0)*$H590</f>
        <v>1</v>
      </c>
      <c r="P590" s="217">
        <f>IFERROR(IF(workdata!K590&gt;=0.75*MAX(workdata!$H590:$Y590),1,workdata!K590/MAX(workdata!$H590:$Y590)),0)*$H590</f>
        <v>1</v>
      </c>
      <c r="Q590" s="217">
        <f>IFERROR(IF(workdata!L590&gt;=0.75*MAX(workdata!$H590:$Y590),1,workdata!L590/MAX(workdata!$H590:$Y590)),0)*$H590</f>
        <v>1</v>
      </c>
      <c r="R590" s="217">
        <f>IFERROR(IF(workdata!M590&gt;=0.75*MAX(workdata!$H590:$Y590),1,workdata!M590/MAX(workdata!$H590:$Y590)),0)*$H590</f>
        <v>1</v>
      </c>
      <c r="S590" s="217">
        <f>IFERROR(IF(workdata!N590&gt;=0.75*MAX(workdata!$H590:$Y590),1,workdata!N590/MAX(workdata!$H590:$Y590)),0)*$H590</f>
        <v>1</v>
      </c>
      <c r="T590" s="217">
        <f>IFERROR(IF(workdata!O590&gt;=0.75*MAX(workdata!$H590:$Y590),1,workdata!O590/MAX(workdata!$H590:$Y590)),0)*$H590</f>
        <v>1</v>
      </c>
      <c r="U590" s="217">
        <f>IFERROR(IF(workdata!P590&gt;=0.75*MAX(workdata!$H590:$Y590),1,workdata!P590/MAX(workdata!$H590:$Y590)),0)*$H590</f>
        <v>1</v>
      </c>
      <c r="V590" s="217">
        <f>IFERROR(IF(workdata!Q590&gt;=0.75*MAX(workdata!$H590:$Y590),1,workdata!Q590/MAX(workdata!$H590:$Y590)),0)*$H590</f>
        <v>1</v>
      </c>
      <c r="W590" s="217">
        <f>IFERROR(IF(workdata!R590&gt;=0.75*MAX(workdata!$H590:$Y590),1,workdata!R590/MAX(workdata!$H590:$Y590)),0)*$H590</f>
        <v>1</v>
      </c>
      <c r="X590" s="217">
        <f>IFERROR(IF(workdata!S590&gt;=0.75*MAX(workdata!$H590:$Y590),1,workdata!S590/MAX(workdata!$H590:$Y590)),0)*$H590</f>
        <v>1</v>
      </c>
      <c r="Y590" s="217">
        <f>IFERROR(IF(workdata!T590&gt;=0.75*MAX(workdata!$H590:$Y590),1,workdata!T590/MAX(workdata!$H590:$Y590)),0)*$H590</f>
        <v>1</v>
      </c>
      <c r="Z590" s="217">
        <f>IFERROR(IF(workdata!U590&gt;=0.75*MAX(workdata!$H590:$Y590),1,workdata!U590/MAX(workdata!$H590:$Y590)),0)*$H590</f>
        <v>1</v>
      </c>
      <c r="AA590" s="217">
        <f>IFERROR(IF(workdata!V590&gt;=0.75*MAX(workdata!$H590:$Y590),1,workdata!V590/MAX(workdata!$H590:$Y590)),0)*$H590</f>
        <v>1</v>
      </c>
      <c r="AB590" s="217">
        <f>IFERROR(IF(workdata!W590&gt;=0.75*MAX(workdata!$H590:$Y590),1,workdata!W590/MAX(workdata!$H590:$Y590)),0)*$H590</f>
        <v>1</v>
      </c>
      <c r="AC590" s="217">
        <f>IFERROR(IF(workdata!X590&gt;=0.75*MAX(workdata!$H590:$Y590),1,workdata!X590/MAX(workdata!$H590:$Y590)),0)*$H590</f>
        <v>1</v>
      </c>
      <c r="AD590" s="217">
        <f>IFERROR(IF(workdata!Y590&gt;=0.75*MAX(workdata!$H590:$Y590),1,workdata!Y590/MAX(workdata!$H590:$Y590)),0)*$H590</f>
        <v>1</v>
      </c>
    </row>
    <row r="591" spans="1:30" x14ac:dyDescent="0.25">
      <c r="A591" s="1">
        <f>workdata!A591</f>
        <v>45498.416666666664</v>
      </c>
      <c r="B591">
        <f t="shared" si="55"/>
        <v>2024</v>
      </c>
      <c r="C591">
        <f t="shared" si="56"/>
        <v>7</v>
      </c>
      <c r="D591">
        <f t="shared" si="54"/>
        <v>25</v>
      </c>
      <c r="E591">
        <v>1000</v>
      </c>
      <c r="F591">
        <v>49890</v>
      </c>
      <c r="G591">
        <f>workdata!B591</f>
        <v>38332</v>
      </c>
      <c r="H591">
        <f t="shared" si="57"/>
        <v>1</v>
      </c>
      <c r="I591" s="217">
        <f>IFERROR(workdata!B591*1000*AUX!H591/(AUX!K591*50000),0)</f>
        <v>0.84640522875817004</v>
      </c>
      <c r="J591" s="218">
        <f t="shared" si="58"/>
        <v>1</v>
      </c>
      <c r="K591" s="222">
        <f>AVERAGE(workdata!C591:F591)</f>
        <v>905.75999999999988</v>
      </c>
      <c r="L591" s="3">
        <f t="shared" si="59"/>
        <v>766.64</v>
      </c>
      <c r="M591" s="217">
        <f>IFERROR(IF(workdata!H591&gt;=0.75*MAX(workdata!$H591:$Y591),1,workdata!H591/MAX(workdata!$H591:$Y591)),0)*$H591</f>
        <v>1</v>
      </c>
      <c r="N591" s="217">
        <f>IFERROR(IF(workdata!I591&gt;=0.75*MAX(workdata!$H591:$Y591),1,workdata!I591/MAX(workdata!$H591:$Y591)),0)*$H591</f>
        <v>1</v>
      </c>
      <c r="O591" s="217">
        <f>IFERROR(IF(workdata!J591&gt;=0.75*MAX(workdata!$H591:$Y591),1,workdata!J591/MAX(workdata!$H591:$Y591)),0)*$H591</f>
        <v>1</v>
      </c>
      <c r="P591" s="217">
        <f>IFERROR(IF(workdata!K591&gt;=0.75*MAX(workdata!$H591:$Y591),1,workdata!K591/MAX(workdata!$H591:$Y591)),0)*$H591</f>
        <v>1</v>
      </c>
      <c r="Q591" s="217">
        <f>IFERROR(IF(workdata!L591&gt;=0.75*MAX(workdata!$H591:$Y591),1,workdata!L591/MAX(workdata!$H591:$Y591)),0)*$H591</f>
        <v>1</v>
      </c>
      <c r="R591" s="217">
        <f>IFERROR(IF(workdata!M591&gt;=0.75*MAX(workdata!$H591:$Y591),1,workdata!M591/MAX(workdata!$H591:$Y591)),0)*$H591</f>
        <v>1</v>
      </c>
      <c r="S591" s="217">
        <f>IFERROR(IF(workdata!N591&gt;=0.75*MAX(workdata!$H591:$Y591),1,workdata!N591/MAX(workdata!$H591:$Y591)),0)*$H591</f>
        <v>1</v>
      </c>
      <c r="T591" s="217">
        <f>IFERROR(IF(workdata!O591&gt;=0.75*MAX(workdata!$H591:$Y591),1,workdata!O591/MAX(workdata!$H591:$Y591)),0)*$H591</f>
        <v>1</v>
      </c>
      <c r="U591" s="217">
        <f>IFERROR(IF(workdata!P591&gt;=0.75*MAX(workdata!$H591:$Y591),1,workdata!P591/MAX(workdata!$H591:$Y591)),0)*$H591</f>
        <v>1</v>
      </c>
      <c r="V591" s="217">
        <f>IFERROR(IF(workdata!Q591&gt;=0.75*MAX(workdata!$H591:$Y591),1,workdata!Q591/MAX(workdata!$H591:$Y591)),0)*$H591</f>
        <v>1</v>
      </c>
      <c r="W591" s="217">
        <f>IFERROR(IF(workdata!R591&gt;=0.75*MAX(workdata!$H591:$Y591),1,workdata!R591/MAX(workdata!$H591:$Y591)),0)*$H591</f>
        <v>1</v>
      </c>
      <c r="X591" s="217">
        <f>IFERROR(IF(workdata!S591&gt;=0.75*MAX(workdata!$H591:$Y591),1,workdata!S591/MAX(workdata!$H591:$Y591)),0)*$H591</f>
        <v>1</v>
      </c>
      <c r="Y591" s="217">
        <f>IFERROR(IF(workdata!T591&gt;=0.75*MAX(workdata!$H591:$Y591),1,workdata!T591/MAX(workdata!$H591:$Y591)),0)*$H591</f>
        <v>1</v>
      </c>
      <c r="Z591" s="217">
        <f>IFERROR(IF(workdata!U591&gt;=0.75*MAX(workdata!$H591:$Y591),1,workdata!U591/MAX(workdata!$H591:$Y591)),0)*$H591</f>
        <v>1</v>
      </c>
      <c r="AA591" s="217">
        <f>IFERROR(IF(workdata!V591&gt;=0.75*MAX(workdata!$H591:$Y591),1,workdata!V591/MAX(workdata!$H591:$Y591)),0)*$H591</f>
        <v>1</v>
      </c>
      <c r="AB591" s="217">
        <f>IFERROR(IF(workdata!W591&gt;=0.75*MAX(workdata!$H591:$Y591),1,workdata!W591/MAX(workdata!$H591:$Y591)),0)*$H591</f>
        <v>1</v>
      </c>
      <c r="AC591" s="217">
        <f>IFERROR(IF(workdata!X591&gt;=0.75*MAX(workdata!$H591:$Y591),1,workdata!X591/MAX(workdata!$H591:$Y591)),0)*$H591</f>
        <v>1</v>
      </c>
      <c r="AD591" s="217">
        <f>IFERROR(IF(workdata!Y591&gt;=0.75*MAX(workdata!$H591:$Y591),1,workdata!Y591/MAX(workdata!$H591:$Y591)),0)*$H591</f>
        <v>1</v>
      </c>
    </row>
    <row r="592" spans="1:30" x14ac:dyDescent="0.25">
      <c r="A592" s="1">
        <f>workdata!A592</f>
        <v>45498.458333333336</v>
      </c>
      <c r="B592">
        <f t="shared" si="55"/>
        <v>2024</v>
      </c>
      <c r="C592">
        <f t="shared" si="56"/>
        <v>7</v>
      </c>
      <c r="D592">
        <f t="shared" si="54"/>
        <v>25</v>
      </c>
      <c r="E592">
        <v>1000</v>
      </c>
      <c r="F592">
        <v>49890</v>
      </c>
      <c r="G592">
        <f>workdata!B592</f>
        <v>40957</v>
      </c>
      <c r="H592">
        <f t="shared" si="57"/>
        <v>1</v>
      </c>
      <c r="I592" s="217">
        <f>IFERROR(workdata!B592*1000*AUX!H592/(AUX!K592*50000),0)</f>
        <v>0.85295341915729794</v>
      </c>
      <c r="J592" s="218">
        <f t="shared" si="58"/>
        <v>1</v>
      </c>
      <c r="K592" s="222">
        <f>AVERAGE(workdata!C592:F592)</f>
        <v>960.35725000000002</v>
      </c>
      <c r="L592" s="3">
        <f t="shared" si="59"/>
        <v>819.14</v>
      </c>
      <c r="M592" s="217">
        <f>IFERROR(IF(workdata!H592&gt;=0.75*MAX(workdata!$H592:$Y592),1,workdata!H592/MAX(workdata!$H592:$Y592)),0)*$H592</f>
        <v>1</v>
      </c>
      <c r="N592" s="217">
        <f>IFERROR(IF(workdata!I592&gt;=0.75*MAX(workdata!$H592:$Y592),1,workdata!I592/MAX(workdata!$H592:$Y592)),0)*$H592</f>
        <v>1</v>
      </c>
      <c r="O592" s="217">
        <f>IFERROR(IF(workdata!J592&gt;=0.75*MAX(workdata!$H592:$Y592),1,workdata!J592/MAX(workdata!$H592:$Y592)),0)*$H592</f>
        <v>1</v>
      </c>
      <c r="P592" s="217">
        <f>IFERROR(IF(workdata!K592&gt;=0.75*MAX(workdata!$H592:$Y592),1,workdata!K592/MAX(workdata!$H592:$Y592)),0)*$H592</f>
        <v>1</v>
      </c>
      <c r="Q592" s="217">
        <f>IFERROR(IF(workdata!L592&gt;=0.75*MAX(workdata!$H592:$Y592),1,workdata!L592/MAX(workdata!$H592:$Y592)),0)*$H592</f>
        <v>1</v>
      </c>
      <c r="R592" s="217">
        <f>IFERROR(IF(workdata!M592&gt;=0.75*MAX(workdata!$H592:$Y592),1,workdata!M592/MAX(workdata!$H592:$Y592)),0)*$H592</f>
        <v>1</v>
      </c>
      <c r="S592" s="217">
        <f>IFERROR(IF(workdata!N592&gt;=0.75*MAX(workdata!$H592:$Y592),1,workdata!N592/MAX(workdata!$H592:$Y592)),0)*$H592</f>
        <v>1</v>
      </c>
      <c r="T592" s="217">
        <f>IFERROR(IF(workdata!O592&gt;=0.75*MAX(workdata!$H592:$Y592),1,workdata!O592/MAX(workdata!$H592:$Y592)),0)*$H592</f>
        <v>1</v>
      </c>
      <c r="U592" s="217">
        <f>IFERROR(IF(workdata!P592&gt;=0.75*MAX(workdata!$H592:$Y592),1,workdata!P592/MAX(workdata!$H592:$Y592)),0)*$H592</f>
        <v>1</v>
      </c>
      <c r="V592" s="217">
        <f>IFERROR(IF(workdata!Q592&gt;=0.75*MAX(workdata!$H592:$Y592),1,workdata!Q592/MAX(workdata!$H592:$Y592)),0)*$H592</f>
        <v>1</v>
      </c>
      <c r="W592" s="217">
        <f>IFERROR(IF(workdata!R592&gt;=0.75*MAX(workdata!$H592:$Y592),1,workdata!R592/MAX(workdata!$H592:$Y592)),0)*$H592</f>
        <v>1</v>
      </c>
      <c r="X592" s="217">
        <f>IFERROR(IF(workdata!S592&gt;=0.75*MAX(workdata!$H592:$Y592),1,workdata!S592/MAX(workdata!$H592:$Y592)),0)*$H592</f>
        <v>1</v>
      </c>
      <c r="Y592" s="217">
        <f>IFERROR(IF(workdata!T592&gt;=0.75*MAX(workdata!$H592:$Y592),1,workdata!T592/MAX(workdata!$H592:$Y592)),0)*$H592</f>
        <v>1</v>
      </c>
      <c r="Z592" s="217">
        <f>IFERROR(IF(workdata!U592&gt;=0.75*MAX(workdata!$H592:$Y592),1,workdata!U592/MAX(workdata!$H592:$Y592)),0)*$H592</f>
        <v>1</v>
      </c>
      <c r="AA592" s="217">
        <f>IFERROR(IF(workdata!V592&gt;=0.75*MAX(workdata!$H592:$Y592),1,workdata!V592/MAX(workdata!$H592:$Y592)),0)*$H592</f>
        <v>1</v>
      </c>
      <c r="AB592" s="217">
        <f>IFERROR(IF(workdata!W592&gt;=0.75*MAX(workdata!$H592:$Y592),1,workdata!W592/MAX(workdata!$H592:$Y592)),0)*$H592</f>
        <v>1</v>
      </c>
      <c r="AC592" s="217">
        <f>IFERROR(IF(workdata!X592&gt;=0.75*MAX(workdata!$H592:$Y592),1,workdata!X592/MAX(workdata!$H592:$Y592)),0)*$H592</f>
        <v>1</v>
      </c>
      <c r="AD592" s="217">
        <f>IFERROR(IF(workdata!Y592&gt;=0.75*MAX(workdata!$H592:$Y592),1,workdata!Y592/MAX(workdata!$H592:$Y592)),0)*$H592</f>
        <v>1</v>
      </c>
    </row>
    <row r="593" spans="1:30" x14ac:dyDescent="0.25">
      <c r="A593" s="1">
        <f>workdata!A593</f>
        <v>45498.5</v>
      </c>
      <c r="B593">
        <f t="shared" si="55"/>
        <v>2024</v>
      </c>
      <c r="C593">
        <f t="shared" si="56"/>
        <v>7</v>
      </c>
      <c r="D593">
        <f t="shared" si="54"/>
        <v>25</v>
      </c>
      <c r="E593">
        <v>1000</v>
      </c>
      <c r="F593">
        <v>49890</v>
      </c>
      <c r="G593">
        <f>workdata!B593</f>
        <v>41748</v>
      </c>
      <c r="H593">
        <f t="shared" si="57"/>
        <v>1</v>
      </c>
      <c r="I593" s="217">
        <f>IFERROR(workdata!B593*1000*AUX!H593/(AUX!K593*50000),0)</f>
        <v>0.85536450646048834</v>
      </c>
      <c r="J593" s="218">
        <f t="shared" si="58"/>
        <v>1</v>
      </c>
      <c r="K593" s="222">
        <f>AVERAGE(workdata!C593:F593)</f>
        <v>976.14525000000003</v>
      </c>
      <c r="L593" s="3">
        <f t="shared" si="59"/>
        <v>834.96</v>
      </c>
      <c r="M593" s="217">
        <f>IFERROR(IF(workdata!H593&gt;=0.75*MAX(workdata!$H593:$Y593),1,workdata!H593/MAX(workdata!$H593:$Y593)),0)*$H593</f>
        <v>1</v>
      </c>
      <c r="N593" s="217">
        <f>IFERROR(IF(workdata!I593&gt;=0.75*MAX(workdata!$H593:$Y593),1,workdata!I593/MAX(workdata!$H593:$Y593)),0)*$H593</f>
        <v>1</v>
      </c>
      <c r="O593" s="217">
        <f>IFERROR(IF(workdata!J593&gt;=0.75*MAX(workdata!$H593:$Y593),1,workdata!J593/MAX(workdata!$H593:$Y593)),0)*$H593</f>
        <v>1</v>
      </c>
      <c r="P593" s="217">
        <f>IFERROR(IF(workdata!K593&gt;=0.75*MAX(workdata!$H593:$Y593),1,workdata!K593/MAX(workdata!$H593:$Y593)),0)*$H593</f>
        <v>1</v>
      </c>
      <c r="Q593" s="217">
        <f>IFERROR(IF(workdata!L593&gt;=0.75*MAX(workdata!$H593:$Y593),1,workdata!L593/MAX(workdata!$H593:$Y593)),0)*$H593</f>
        <v>1</v>
      </c>
      <c r="R593" s="217">
        <f>IFERROR(IF(workdata!M593&gt;=0.75*MAX(workdata!$H593:$Y593),1,workdata!M593/MAX(workdata!$H593:$Y593)),0)*$H593</f>
        <v>1</v>
      </c>
      <c r="S593" s="217">
        <f>IFERROR(IF(workdata!N593&gt;=0.75*MAX(workdata!$H593:$Y593),1,workdata!N593/MAX(workdata!$H593:$Y593)),0)*$H593</f>
        <v>1</v>
      </c>
      <c r="T593" s="217">
        <f>IFERROR(IF(workdata!O593&gt;=0.75*MAX(workdata!$H593:$Y593),1,workdata!O593/MAX(workdata!$H593:$Y593)),0)*$H593</f>
        <v>1</v>
      </c>
      <c r="U593" s="217">
        <f>IFERROR(IF(workdata!P593&gt;=0.75*MAX(workdata!$H593:$Y593),1,workdata!P593/MAX(workdata!$H593:$Y593)),0)*$H593</f>
        <v>1</v>
      </c>
      <c r="V593" s="217">
        <f>IFERROR(IF(workdata!Q593&gt;=0.75*MAX(workdata!$H593:$Y593),1,workdata!Q593/MAX(workdata!$H593:$Y593)),0)*$H593</f>
        <v>1</v>
      </c>
      <c r="W593" s="217">
        <f>IFERROR(IF(workdata!R593&gt;=0.75*MAX(workdata!$H593:$Y593),1,workdata!R593/MAX(workdata!$H593:$Y593)),0)*$H593</f>
        <v>1</v>
      </c>
      <c r="X593" s="217">
        <f>IFERROR(IF(workdata!S593&gt;=0.75*MAX(workdata!$H593:$Y593),1,workdata!S593/MAX(workdata!$H593:$Y593)),0)*$H593</f>
        <v>1</v>
      </c>
      <c r="Y593" s="217">
        <f>IFERROR(IF(workdata!T593&gt;=0.75*MAX(workdata!$H593:$Y593),1,workdata!T593/MAX(workdata!$H593:$Y593)),0)*$H593</f>
        <v>1</v>
      </c>
      <c r="Z593" s="217">
        <f>IFERROR(IF(workdata!U593&gt;=0.75*MAX(workdata!$H593:$Y593),1,workdata!U593/MAX(workdata!$H593:$Y593)),0)*$H593</f>
        <v>1</v>
      </c>
      <c r="AA593" s="217">
        <f>IFERROR(IF(workdata!V593&gt;=0.75*MAX(workdata!$H593:$Y593),1,workdata!V593/MAX(workdata!$H593:$Y593)),0)*$H593</f>
        <v>1</v>
      </c>
      <c r="AB593" s="217">
        <f>IFERROR(IF(workdata!W593&gt;=0.75*MAX(workdata!$H593:$Y593),1,workdata!W593/MAX(workdata!$H593:$Y593)),0)*$H593</f>
        <v>1</v>
      </c>
      <c r="AC593" s="217">
        <f>IFERROR(IF(workdata!X593&gt;=0.75*MAX(workdata!$H593:$Y593),1,workdata!X593/MAX(workdata!$H593:$Y593)),0)*$H593</f>
        <v>1</v>
      </c>
      <c r="AD593" s="217">
        <f>IFERROR(IF(workdata!Y593&gt;=0.75*MAX(workdata!$H593:$Y593),1,workdata!Y593/MAX(workdata!$H593:$Y593)),0)*$H593</f>
        <v>1</v>
      </c>
    </row>
    <row r="594" spans="1:30" x14ac:dyDescent="0.25">
      <c r="A594" s="1">
        <f>workdata!A594</f>
        <v>45498.541666666664</v>
      </c>
      <c r="B594">
        <f t="shared" si="55"/>
        <v>2024</v>
      </c>
      <c r="C594">
        <f t="shared" si="56"/>
        <v>7</v>
      </c>
      <c r="D594">
        <f t="shared" si="54"/>
        <v>25</v>
      </c>
      <c r="E594">
        <v>1000</v>
      </c>
      <c r="F594">
        <v>49890</v>
      </c>
      <c r="G594">
        <f>workdata!B594</f>
        <v>41823</v>
      </c>
      <c r="H594">
        <f t="shared" si="57"/>
        <v>1</v>
      </c>
      <c r="I594" s="217">
        <f>IFERROR(workdata!B594*1000*AUX!H594/(AUX!K594*50000),0)</f>
        <v>0.85573412762352852</v>
      </c>
      <c r="J594" s="218">
        <f t="shared" si="58"/>
        <v>1</v>
      </c>
      <c r="K594" s="222">
        <f>AVERAGE(workdata!C594:F594)</f>
        <v>977.47649999999999</v>
      </c>
      <c r="L594" s="3">
        <f t="shared" si="59"/>
        <v>836.45999999999992</v>
      </c>
      <c r="M594" s="217">
        <f>IFERROR(IF(workdata!H594&gt;=0.75*MAX(workdata!$H594:$Y594),1,workdata!H594/MAX(workdata!$H594:$Y594)),0)*$H594</f>
        <v>1</v>
      </c>
      <c r="N594" s="217">
        <f>IFERROR(IF(workdata!I594&gt;=0.75*MAX(workdata!$H594:$Y594),1,workdata!I594/MAX(workdata!$H594:$Y594)),0)*$H594</f>
        <v>1</v>
      </c>
      <c r="O594" s="217">
        <f>IFERROR(IF(workdata!J594&gt;=0.75*MAX(workdata!$H594:$Y594),1,workdata!J594/MAX(workdata!$H594:$Y594)),0)*$H594</f>
        <v>1</v>
      </c>
      <c r="P594" s="217">
        <f>IFERROR(IF(workdata!K594&gt;=0.75*MAX(workdata!$H594:$Y594),1,workdata!K594/MAX(workdata!$H594:$Y594)),0)*$H594</f>
        <v>1</v>
      </c>
      <c r="Q594" s="217">
        <f>IFERROR(IF(workdata!L594&gt;=0.75*MAX(workdata!$H594:$Y594),1,workdata!L594/MAX(workdata!$H594:$Y594)),0)*$H594</f>
        <v>1</v>
      </c>
      <c r="R594" s="217">
        <f>IFERROR(IF(workdata!M594&gt;=0.75*MAX(workdata!$H594:$Y594),1,workdata!M594/MAX(workdata!$H594:$Y594)),0)*$H594</f>
        <v>1</v>
      </c>
      <c r="S594" s="217">
        <f>IFERROR(IF(workdata!N594&gt;=0.75*MAX(workdata!$H594:$Y594),1,workdata!N594/MAX(workdata!$H594:$Y594)),0)*$H594</f>
        <v>1</v>
      </c>
      <c r="T594" s="217">
        <f>IFERROR(IF(workdata!O594&gt;=0.75*MAX(workdata!$H594:$Y594),1,workdata!O594/MAX(workdata!$H594:$Y594)),0)*$H594</f>
        <v>1</v>
      </c>
      <c r="U594" s="217">
        <f>IFERROR(IF(workdata!P594&gt;=0.75*MAX(workdata!$H594:$Y594),1,workdata!P594/MAX(workdata!$H594:$Y594)),0)*$H594</f>
        <v>1</v>
      </c>
      <c r="V594" s="217">
        <f>IFERROR(IF(workdata!Q594&gt;=0.75*MAX(workdata!$H594:$Y594),1,workdata!Q594/MAX(workdata!$H594:$Y594)),0)*$H594</f>
        <v>1</v>
      </c>
      <c r="W594" s="217">
        <f>IFERROR(IF(workdata!R594&gt;=0.75*MAX(workdata!$H594:$Y594),1,workdata!R594/MAX(workdata!$H594:$Y594)),0)*$H594</f>
        <v>1</v>
      </c>
      <c r="X594" s="217">
        <f>IFERROR(IF(workdata!S594&gt;=0.75*MAX(workdata!$H594:$Y594),1,workdata!S594/MAX(workdata!$H594:$Y594)),0)*$H594</f>
        <v>1</v>
      </c>
      <c r="Y594" s="217">
        <f>IFERROR(IF(workdata!T594&gt;=0.75*MAX(workdata!$H594:$Y594),1,workdata!T594/MAX(workdata!$H594:$Y594)),0)*$H594</f>
        <v>1</v>
      </c>
      <c r="Z594" s="217">
        <f>IFERROR(IF(workdata!U594&gt;=0.75*MAX(workdata!$H594:$Y594),1,workdata!U594/MAX(workdata!$H594:$Y594)),0)*$H594</f>
        <v>1</v>
      </c>
      <c r="AA594" s="217">
        <f>IFERROR(IF(workdata!V594&gt;=0.75*MAX(workdata!$H594:$Y594),1,workdata!V594/MAX(workdata!$H594:$Y594)),0)*$H594</f>
        <v>1</v>
      </c>
      <c r="AB594" s="217">
        <f>IFERROR(IF(workdata!W594&gt;=0.75*MAX(workdata!$H594:$Y594),1,workdata!W594/MAX(workdata!$H594:$Y594)),0)*$H594</f>
        <v>1</v>
      </c>
      <c r="AC594" s="217">
        <f>IFERROR(IF(workdata!X594&gt;=0.75*MAX(workdata!$H594:$Y594),1,workdata!X594/MAX(workdata!$H594:$Y594)),0)*$H594</f>
        <v>1</v>
      </c>
      <c r="AD594" s="217">
        <f>IFERROR(IF(workdata!Y594&gt;=0.75*MAX(workdata!$H594:$Y594),1,workdata!Y594/MAX(workdata!$H594:$Y594)),0)*$H594</f>
        <v>1</v>
      </c>
    </row>
    <row r="595" spans="1:30" x14ac:dyDescent="0.25">
      <c r="A595" s="1">
        <f>workdata!A595</f>
        <v>45498.583333333336</v>
      </c>
      <c r="B595">
        <f t="shared" si="55"/>
        <v>2024</v>
      </c>
      <c r="C595">
        <f t="shared" si="56"/>
        <v>7</v>
      </c>
      <c r="D595">
        <f t="shared" si="54"/>
        <v>25</v>
      </c>
      <c r="E595">
        <v>1000</v>
      </c>
      <c r="F595">
        <v>49890</v>
      </c>
      <c r="G595">
        <f>workdata!B595</f>
        <v>42524</v>
      </c>
      <c r="H595">
        <f t="shared" si="57"/>
        <v>1</v>
      </c>
      <c r="I595" s="217">
        <f>IFERROR(workdata!B595*1000*AUX!H595/(AUX!K595*50000),0)</f>
        <v>0.87514846617749464</v>
      </c>
      <c r="J595" s="218">
        <f t="shared" si="58"/>
        <v>1</v>
      </c>
      <c r="K595" s="222">
        <f>AVERAGE(workdata!C595:F595)</f>
        <v>971.81224999999995</v>
      </c>
      <c r="L595" s="3">
        <f t="shared" si="59"/>
        <v>850.4799999999999</v>
      </c>
      <c r="M595" s="217">
        <f>IFERROR(IF(workdata!H595&gt;=0.75*MAX(workdata!$H595:$Y595),1,workdata!H595/MAX(workdata!$H595:$Y595)),0)*$H595</f>
        <v>1</v>
      </c>
      <c r="N595" s="217">
        <f>IFERROR(IF(workdata!I595&gt;=0.75*MAX(workdata!$H595:$Y595),1,workdata!I595/MAX(workdata!$H595:$Y595)),0)*$H595</f>
        <v>1</v>
      </c>
      <c r="O595" s="217">
        <f>IFERROR(IF(workdata!J595&gt;=0.75*MAX(workdata!$H595:$Y595),1,workdata!J595/MAX(workdata!$H595:$Y595)),0)*$H595</f>
        <v>1</v>
      </c>
      <c r="P595" s="217">
        <f>IFERROR(IF(workdata!K595&gt;=0.75*MAX(workdata!$H595:$Y595),1,workdata!K595/MAX(workdata!$H595:$Y595)),0)*$H595</f>
        <v>1</v>
      </c>
      <c r="Q595" s="217">
        <f>IFERROR(IF(workdata!L595&gt;=0.75*MAX(workdata!$H595:$Y595),1,workdata!L595/MAX(workdata!$H595:$Y595)),0)*$H595</f>
        <v>1</v>
      </c>
      <c r="R595" s="217">
        <f>IFERROR(IF(workdata!M595&gt;=0.75*MAX(workdata!$H595:$Y595),1,workdata!M595/MAX(workdata!$H595:$Y595)),0)*$H595</f>
        <v>1</v>
      </c>
      <c r="S595" s="217">
        <f>IFERROR(IF(workdata!N595&gt;=0.75*MAX(workdata!$H595:$Y595),1,workdata!N595/MAX(workdata!$H595:$Y595)),0)*$H595</f>
        <v>1</v>
      </c>
      <c r="T595" s="217">
        <f>IFERROR(IF(workdata!O595&gt;=0.75*MAX(workdata!$H595:$Y595),1,workdata!O595/MAX(workdata!$H595:$Y595)),0)*$H595</f>
        <v>1</v>
      </c>
      <c r="U595" s="217">
        <f>IFERROR(IF(workdata!P595&gt;=0.75*MAX(workdata!$H595:$Y595),1,workdata!P595/MAX(workdata!$H595:$Y595)),0)*$H595</f>
        <v>1</v>
      </c>
      <c r="V595" s="217">
        <f>IFERROR(IF(workdata!Q595&gt;=0.75*MAX(workdata!$H595:$Y595),1,workdata!Q595/MAX(workdata!$H595:$Y595)),0)*$H595</f>
        <v>1</v>
      </c>
      <c r="W595" s="217">
        <f>IFERROR(IF(workdata!R595&gt;=0.75*MAX(workdata!$H595:$Y595),1,workdata!R595/MAX(workdata!$H595:$Y595)),0)*$H595</f>
        <v>1</v>
      </c>
      <c r="X595" s="217">
        <f>IFERROR(IF(workdata!S595&gt;=0.75*MAX(workdata!$H595:$Y595),1,workdata!S595/MAX(workdata!$H595:$Y595)),0)*$H595</f>
        <v>1</v>
      </c>
      <c r="Y595" s="217">
        <f>IFERROR(IF(workdata!T595&gt;=0.75*MAX(workdata!$H595:$Y595),1,workdata!T595/MAX(workdata!$H595:$Y595)),0)*$H595</f>
        <v>1</v>
      </c>
      <c r="Z595" s="217">
        <f>IFERROR(IF(workdata!U595&gt;=0.75*MAX(workdata!$H595:$Y595),1,workdata!U595/MAX(workdata!$H595:$Y595)),0)*$H595</f>
        <v>1</v>
      </c>
      <c r="AA595" s="217">
        <f>IFERROR(IF(workdata!V595&gt;=0.75*MAX(workdata!$H595:$Y595),1,workdata!V595/MAX(workdata!$H595:$Y595)),0)*$H595</f>
        <v>1</v>
      </c>
      <c r="AB595" s="217">
        <f>IFERROR(IF(workdata!W595&gt;=0.75*MAX(workdata!$H595:$Y595),1,workdata!W595/MAX(workdata!$H595:$Y595)),0)*$H595</f>
        <v>1</v>
      </c>
      <c r="AC595" s="217">
        <f>IFERROR(IF(workdata!X595&gt;=0.75*MAX(workdata!$H595:$Y595),1,workdata!X595/MAX(workdata!$H595:$Y595)),0)*$H595</f>
        <v>1</v>
      </c>
      <c r="AD595" s="217">
        <f>IFERROR(IF(workdata!Y595&gt;=0.75*MAX(workdata!$H595:$Y595),1,workdata!Y595/MAX(workdata!$H595:$Y595)),0)*$H595</f>
        <v>1</v>
      </c>
    </row>
    <row r="596" spans="1:30" x14ac:dyDescent="0.25">
      <c r="A596" s="1">
        <f>workdata!A596</f>
        <v>45498.625</v>
      </c>
      <c r="B596">
        <f t="shared" si="55"/>
        <v>2024</v>
      </c>
      <c r="C596">
        <f t="shared" si="56"/>
        <v>7</v>
      </c>
      <c r="D596">
        <f t="shared" si="54"/>
        <v>25</v>
      </c>
      <c r="E596">
        <v>1000</v>
      </c>
      <c r="F596">
        <v>49890</v>
      </c>
      <c r="G596">
        <f>workdata!B596</f>
        <v>42258</v>
      </c>
      <c r="H596">
        <f t="shared" si="57"/>
        <v>1</v>
      </c>
      <c r="I596" s="217">
        <f>IFERROR(workdata!B596*1000*AUX!H596/(AUX!K596*50000),0)</f>
        <v>0.86670298609820351</v>
      </c>
      <c r="J596" s="218">
        <f t="shared" si="58"/>
        <v>1</v>
      </c>
      <c r="K596" s="222">
        <f>AVERAGE(workdata!C596:F596)</f>
        <v>975.14375000000007</v>
      </c>
      <c r="L596" s="3">
        <f t="shared" si="59"/>
        <v>845.16000000000008</v>
      </c>
      <c r="M596" s="217">
        <f>IFERROR(IF(workdata!H596&gt;=0.75*MAX(workdata!$H596:$Y596),1,workdata!H596/MAX(workdata!$H596:$Y596)),0)*$H596</f>
        <v>1</v>
      </c>
      <c r="N596" s="217">
        <f>IFERROR(IF(workdata!I596&gt;=0.75*MAX(workdata!$H596:$Y596),1,workdata!I596/MAX(workdata!$H596:$Y596)),0)*$H596</f>
        <v>1</v>
      </c>
      <c r="O596" s="217">
        <f>IFERROR(IF(workdata!J596&gt;=0.75*MAX(workdata!$H596:$Y596),1,workdata!J596/MAX(workdata!$H596:$Y596)),0)*$H596</f>
        <v>1</v>
      </c>
      <c r="P596" s="217">
        <f>IFERROR(IF(workdata!K596&gt;=0.75*MAX(workdata!$H596:$Y596),1,workdata!K596/MAX(workdata!$H596:$Y596)),0)*$H596</f>
        <v>1</v>
      </c>
      <c r="Q596" s="217">
        <f>IFERROR(IF(workdata!L596&gt;=0.75*MAX(workdata!$H596:$Y596),1,workdata!L596/MAX(workdata!$H596:$Y596)),0)*$H596</f>
        <v>1</v>
      </c>
      <c r="R596" s="217">
        <f>IFERROR(IF(workdata!M596&gt;=0.75*MAX(workdata!$H596:$Y596),1,workdata!M596/MAX(workdata!$H596:$Y596)),0)*$H596</f>
        <v>1</v>
      </c>
      <c r="S596" s="217">
        <f>IFERROR(IF(workdata!N596&gt;=0.75*MAX(workdata!$H596:$Y596),1,workdata!N596/MAX(workdata!$H596:$Y596)),0)*$H596</f>
        <v>1</v>
      </c>
      <c r="T596" s="217">
        <f>IFERROR(IF(workdata!O596&gt;=0.75*MAX(workdata!$H596:$Y596),1,workdata!O596/MAX(workdata!$H596:$Y596)),0)*$H596</f>
        <v>1</v>
      </c>
      <c r="U596" s="217">
        <f>IFERROR(IF(workdata!P596&gt;=0.75*MAX(workdata!$H596:$Y596),1,workdata!P596/MAX(workdata!$H596:$Y596)),0)*$H596</f>
        <v>1</v>
      </c>
      <c r="V596" s="217">
        <f>IFERROR(IF(workdata!Q596&gt;=0.75*MAX(workdata!$H596:$Y596),1,workdata!Q596/MAX(workdata!$H596:$Y596)),0)*$H596</f>
        <v>1</v>
      </c>
      <c r="W596" s="217">
        <f>IFERROR(IF(workdata!R596&gt;=0.75*MAX(workdata!$H596:$Y596),1,workdata!R596/MAX(workdata!$H596:$Y596)),0)*$H596</f>
        <v>1</v>
      </c>
      <c r="X596" s="217">
        <f>IFERROR(IF(workdata!S596&gt;=0.75*MAX(workdata!$H596:$Y596),1,workdata!S596/MAX(workdata!$H596:$Y596)),0)*$H596</f>
        <v>1</v>
      </c>
      <c r="Y596" s="217">
        <f>IFERROR(IF(workdata!T596&gt;=0.75*MAX(workdata!$H596:$Y596),1,workdata!T596/MAX(workdata!$H596:$Y596)),0)*$H596</f>
        <v>1</v>
      </c>
      <c r="Z596" s="217">
        <f>IFERROR(IF(workdata!U596&gt;=0.75*MAX(workdata!$H596:$Y596),1,workdata!U596/MAX(workdata!$H596:$Y596)),0)*$H596</f>
        <v>1</v>
      </c>
      <c r="AA596" s="217">
        <f>IFERROR(IF(workdata!V596&gt;=0.75*MAX(workdata!$H596:$Y596),1,workdata!V596/MAX(workdata!$H596:$Y596)),0)*$H596</f>
        <v>1</v>
      </c>
      <c r="AB596" s="217">
        <f>IFERROR(IF(workdata!W596&gt;=0.75*MAX(workdata!$H596:$Y596),1,workdata!W596/MAX(workdata!$H596:$Y596)),0)*$H596</f>
        <v>1</v>
      </c>
      <c r="AC596" s="217">
        <f>IFERROR(IF(workdata!X596&gt;=0.75*MAX(workdata!$H596:$Y596),1,workdata!X596/MAX(workdata!$H596:$Y596)),0)*$H596</f>
        <v>1</v>
      </c>
      <c r="AD596" s="217">
        <f>IFERROR(IF(workdata!Y596&gt;=0.75*MAX(workdata!$H596:$Y596),1,workdata!Y596/MAX(workdata!$H596:$Y596)),0)*$H596</f>
        <v>1</v>
      </c>
    </row>
    <row r="597" spans="1:30" x14ac:dyDescent="0.25">
      <c r="A597" s="1">
        <f>workdata!A597</f>
        <v>45498.666666666664</v>
      </c>
      <c r="B597">
        <f t="shared" si="55"/>
        <v>2024</v>
      </c>
      <c r="C597">
        <f t="shared" si="56"/>
        <v>7</v>
      </c>
      <c r="D597">
        <f t="shared" si="54"/>
        <v>25</v>
      </c>
      <c r="E597">
        <v>1000</v>
      </c>
      <c r="F597">
        <v>49890</v>
      </c>
      <c r="G597">
        <f>workdata!B597</f>
        <v>41736</v>
      </c>
      <c r="H597">
        <f t="shared" si="57"/>
        <v>1</v>
      </c>
      <c r="I597" s="217">
        <f>IFERROR(workdata!B597*1000*AUX!H597/(AUX!K597*50000),0)</f>
        <v>0.85297472534069763</v>
      </c>
      <c r="J597" s="218">
        <f t="shared" si="58"/>
        <v>1</v>
      </c>
      <c r="K597" s="222">
        <f>AVERAGE(workdata!C597:F597)</f>
        <v>978.59875</v>
      </c>
      <c r="L597" s="3">
        <f t="shared" si="59"/>
        <v>834.72</v>
      </c>
      <c r="M597" s="217">
        <f>IFERROR(IF(workdata!H597&gt;=0.75*MAX(workdata!$H597:$Y597),1,workdata!H597/MAX(workdata!$H597:$Y597)),0)*$H597</f>
        <v>1</v>
      </c>
      <c r="N597" s="217">
        <f>IFERROR(IF(workdata!I597&gt;=0.75*MAX(workdata!$H597:$Y597),1,workdata!I597/MAX(workdata!$H597:$Y597)),0)*$H597</f>
        <v>1</v>
      </c>
      <c r="O597" s="217">
        <f>IFERROR(IF(workdata!J597&gt;=0.75*MAX(workdata!$H597:$Y597),1,workdata!J597/MAX(workdata!$H597:$Y597)),0)*$H597</f>
        <v>1</v>
      </c>
      <c r="P597" s="217">
        <f>IFERROR(IF(workdata!K597&gt;=0.75*MAX(workdata!$H597:$Y597),1,workdata!K597/MAX(workdata!$H597:$Y597)),0)*$H597</f>
        <v>1</v>
      </c>
      <c r="Q597" s="217">
        <f>IFERROR(IF(workdata!L597&gt;=0.75*MAX(workdata!$H597:$Y597),1,workdata!L597/MAX(workdata!$H597:$Y597)),0)*$H597</f>
        <v>1</v>
      </c>
      <c r="R597" s="217">
        <f>IFERROR(IF(workdata!M597&gt;=0.75*MAX(workdata!$H597:$Y597),1,workdata!M597/MAX(workdata!$H597:$Y597)),0)*$H597</f>
        <v>1</v>
      </c>
      <c r="S597" s="217">
        <f>IFERROR(IF(workdata!N597&gt;=0.75*MAX(workdata!$H597:$Y597),1,workdata!N597/MAX(workdata!$H597:$Y597)),0)*$H597</f>
        <v>1</v>
      </c>
      <c r="T597" s="217">
        <f>IFERROR(IF(workdata!O597&gt;=0.75*MAX(workdata!$H597:$Y597),1,workdata!O597/MAX(workdata!$H597:$Y597)),0)*$H597</f>
        <v>1</v>
      </c>
      <c r="U597" s="217">
        <f>IFERROR(IF(workdata!P597&gt;=0.75*MAX(workdata!$H597:$Y597),1,workdata!P597/MAX(workdata!$H597:$Y597)),0)*$H597</f>
        <v>1</v>
      </c>
      <c r="V597" s="217">
        <f>IFERROR(IF(workdata!Q597&gt;=0.75*MAX(workdata!$H597:$Y597),1,workdata!Q597/MAX(workdata!$H597:$Y597)),0)*$H597</f>
        <v>1</v>
      </c>
      <c r="W597" s="217">
        <f>IFERROR(IF(workdata!R597&gt;=0.75*MAX(workdata!$H597:$Y597),1,workdata!R597/MAX(workdata!$H597:$Y597)),0)*$H597</f>
        <v>1</v>
      </c>
      <c r="X597" s="217">
        <f>IFERROR(IF(workdata!S597&gt;=0.75*MAX(workdata!$H597:$Y597),1,workdata!S597/MAX(workdata!$H597:$Y597)),0)*$H597</f>
        <v>1</v>
      </c>
      <c r="Y597" s="217">
        <f>IFERROR(IF(workdata!T597&gt;=0.75*MAX(workdata!$H597:$Y597),1,workdata!T597/MAX(workdata!$H597:$Y597)),0)*$H597</f>
        <v>1</v>
      </c>
      <c r="Z597" s="217">
        <f>IFERROR(IF(workdata!U597&gt;=0.75*MAX(workdata!$H597:$Y597),1,workdata!U597/MAX(workdata!$H597:$Y597)),0)*$H597</f>
        <v>1</v>
      </c>
      <c r="AA597" s="217">
        <f>IFERROR(IF(workdata!V597&gt;=0.75*MAX(workdata!$H597:$Y597),1,workdata!V597/MAX(workdata!$H597:$Y597)),0)*$H597</f>
        <v>1</v>
      </c>
      <c r="AB597" s="217">
        <f>IFERROR(IF(workdata!W597&gt;=0.75*MAX(workdata!$H597:$Y597),1,workdata!W597/MAX(workdata!$H597:$Y597)),0)*$H597</f>
        <v>1</v>
      </c>
      <c r="AC597" s="217">
        <f>IFERROR(IF(workdata!X597&gt;=0.75*MAX(workdata!$H597:$Y597),1,workdata!X597/MAX(workdata!$H597:$Y597)),0)*$H597</f>
        <v>1</v>
      </c>
      <c r="AD597" s="217">
        <f>IFERROR(IF(workdata!Y597&gt;=0.75*MAX(workdata!$H597:$Y597),1,workdata!Y597/MAX(workdata!$H597:$Y597)),0)*$H597</f>
        <v>1</v>
      </c>
    </row>
    <row r="598" spans="1:30" x14ac:dyDescent="0.25">
      <c r="A598" s="1">
        <f>workdata!A598</f>
        <v>45498.708333333336</v>
      </c>
      <c r="B598">
        <f t="shared" si="55"/>
        <v>2024</v>
      </c>
      <c r="C598">
        <f t="shared" si="56"/>
        <v>7</v>
      </c>
      <c r="D598">
        <f t="shared" si="54"/>
        <v>25</v>
      </c>
      <c r="E598">
        <v>1000</v>
      </c>
      <c r="F598">
        <v>49890</v>
      </c>
      <c r="G598">
        <f>workdata!B598</f>
        <v>41098</v>
      </c>
      <c r="H598">
        <f t="shared" si="57"/>
        <v>1</v>
      </c>
      <c r="I598" s="217">
        <f>IFERROR(workdata!B598*1000*AUX!H598/(AUX!K598*50000),0)</f>
        <v>0.85234039486434732</v>
      </c>
      <c r="J598" s="218">
        <f t="shared" si="58"/>
        <v>1</v>
      </c>
      <c r="K598" s="222">
        <f>AVERAGE(workdata!C598:F598)</f>
        <v>964.35649999999998</v>
      </c>
      <c r="L598" s="3">
        <f t="shared" si="59"/>
        <v>821.95999999999992</v>
      </c>
      <c r="M598" s="217">
        <f>IFERROR(IF(workdata!H598&gt;=0.75*MAX(workdata!$H598:$Y598),1,workdata!H598/MAX(workdata!$H598:$Y598)),0)*$H598</f>
        <v>1</v>
      </c>
      <c r="N598" s="217">
        <f>IFERROR(IF(workdata!I598&gt;=0.75*MAX(workdata!$H598:$Y598),1,workdata!I598/MAX(workdata!$H598:$Y598)),0)*$H598</f>
        <v>1</v>
      </c>
      <c r="O598" s="217">
        <f>IFERROR(IF(workdata!J598&gt;=0.75*MAX(workdata!$H598:$Y598),1,workdata!J598/MAX(workdata!$H598:$Y598)),0)*$H598</f>
        <v>1</v>
      </c>
      <c r="P598" s="217">
        <f>IFERROR(IF(workdata!K598&gt;=0.75*MAX(workdata!$H598:$Y598),1,workdata!K598/MAX(workdata!$H598:$Y598)),0)*$H598</f>
        <v>1</v>
      </c>
      <c r="Q598" s="217">
        <f>IFERROR(IF(workdata!L598&gt;=0.75*MAX(workdata!$H598:$Y598),1,workdata!L598/MAX(workdata!$H598:$Y598)),0)*$H598</f>
        <v>1</v>
      </c>
      <c r="R598" s="217">
        <f>IFERROR(IF(workdata!M598&gt;=0.75*MAX(workdata!$H598:$Y598),1,workdata!M598/MAX(workdata!$H598:$Y598)),0)*$H598</f>
        <v>1</v>
      </c>
      <c r="S598" s="217">
        <f>IFERROR(IF(workdata!N598&gt;=0.75*MAX(workdata!$H598:$Y598),1,workdata!N598/MAX(workdata!$H598:$Y598)),0)*$H598</f>
        <v>1</v>
      </c>
      <c r="T598" s="217">
        <f>IFERROR(IF(workdata!O598&gt;=0.75*MAX(workdata!$H598:$Y598),1,workdata!O598/MAX(workdata!$H598:$Y598)),0)*$H598</f>
        <v>1</v>
      </c>
      <c r="U598" s="217">
        <f>IFERROR(IF(workdata!P598&gt;=0.75*MAX(workdata!$H598:$Y598),1,workdata!P598/MAX(workdata!$H598:$Y598)),0)*$H598</f>
        <v>1</v>
      </c>
      <c r="V598" s="217">
        <f>IFERROR(IF(workdata!Q598&gt;=0.75*MAX(workdata!$H598:$Y598),1,workdata!Q598/MAX(workdata!$H598:$Y598)),0)*$H598</f>
        <v>1</v>
      </c>
      <c r="W598" s="217">
        <f>IFERROR(IF(workdata!R598&gt;=0.75*MAX(workdata!$H598:$Y598),1,workdata!R598/MAX(workdata!$H598:$Y598)),0)*$H598</f>
        <v>1</v>
      </c>
      <c r="X598" s="217">
        <f>IFERROR(IF(workdata!S598&gt;=0.75*MAX(workdata!$H598:$Y598),1,workdata!S598/MAX(workdata!$H598:$Y598)),0)*$H598</f>
        <v>1</v>
      </c>
      <c r="Y598" s="217">
        <f>IFERROR(IF(workdata!T598&gt;=0.75*MAX(workdata!$H598:$Y598),1,workdata!T598/MAX(workdata!$H598:$Y598)),0)*$H598</f>
        <v>1</v>
      </c>
      <c r="Z598" s="217">
        <f>IFERROR(IF(workdata!U598&gt;=0.75*MAX(workdata!$H598:$Y598),1,workdata!U598/MAX(workdata!$H598:$Y598)),0)*$H598</f>
        <v>1</v>
      </c>
      <c r="AA598" s="217">
        <f>IFERROR(IF(workdata!V598&gt;=0.75*MAX(workdata!$H598:$Y598),1,workdata!V598/MAX(workdata!$H598:$Y598)),0)*$H598</f>
        <v>1</v>
      </c>
      <c r="AB598" s="217">
        <f>IFERROR(IF(workdata!W598&gt;=0.75*MAX(workdata!$H598:$Y598),1,workdata!W598/MAX(workdata!$H598:$Y598)),0)*$H598</f>
        <v>1</v>
      </c>
      <c r="AC598" s="217">
        <f>IFERROR(IF(workdata!X598&gt;=0.75*MAX(workdata!$H598:$Y598),1,workdata!X598/MAX(workdata!$H598:$Y598)),0)*$H598</f>
        <v>1</v>
      </c>
      <c r="AD598" s="217">
        <f>IFERROR(IF(workdata!Y598&gt;=0.75*MAX(workdata!$H598:$Y598),1,workdata!Y598/MAX(workdata!$H598:$Y598)),0)*$H598</f>
        <v>1</v>
      </c>
    </row>
    <row r="599" spans="1:30" x14ac:dyDescent="0.25">
      <c r="A599" s="1">
        <f>workdata!A599</f>
        <v>45498.75</v>
      </c>
      <c r="B599">
        <f t="shared" si="55"/>
        <v>2024</v>
      </c>
      <c r="C599">
        <f t="shared" si="56"/>
        <v>7</v>
      </c>
      <c r="D599">
        <f t="shared" si="54"/>
        <v>25</v>
      </c>
      <c r="E599">
        <v>1000</v>
      </c>
      <c r="F599">
        <v>49890</v>
      </c>
      <c r="G599">
        <f>workdata!B599</f>
        <v>39384</v>
      </c>
      <c r="H599">
        <f t="shared" si="57"/>
        <v>1</v>
      </c>
      <c r="I599" s="217">
        <f>IFERROR(workdata!B599*1000*AUX!H599/(AUX!K599*50000),0)</f>
        <v>0.861397775586348</v>
      </c>
      <c r="J599" s="218">
        <f t="shared" si="58"/>
        <v>1</v>
      </c>
      <c r="K599" s="222">
        <f>AVERAGE(workdata!C599:F599)</f>
        <v>914.42075</v>
      </c>
      <c r="L599" s="3">
        <f t="shared" si="59"/>
        <v>787.68000000000006</v>
      </c>
      <c r="M599" s="217">
        <f>IFERROR(IF(workdata!H599&gt;=0.75*MAX(workdata!$H599:$Y599),1,workdata!H599/MAX(workdata!$H599:$Y599)),0)*$H599</f>
        <v>1</v>
      </c>
      <c r="N599" s="217">
        <f>IFERROR(IF(workdata!I599&gt;=0.75*MAX(workdata!$H599:$Y599),1,workdata!I599/MAX(workdata!$H599:$Y599)),0)*$H599</f>
        <v>1</v>
      </c>
      <c r="O599" s="217">
        <f>IFERROR(IF(workdata!J599&gt;=0.75*MAX(workdata!$H599:$Y599),1,workdata!J599/MAX(workdata!$H599:$Y599)),0)*$H599</f>
        <v>1</v>
      </c>
      <c r="P599" s="217">
        <f>IFERROR(IF(workdata!K599&gt;=0.75*MAX(workdata!$H599:$Y599),1,workdata!K599/MAX(workdata!$H599:$Y599)),0)*$H599</f>
        <v>1</v>
      </c>
      <c r="Q599" s="217">
        <f>IFERROR(IF(workdata!L599&gt;=0.75*MAX(workdata!$H599:$Y599),1,workdata!L599/MAX(workdata!$H599:$Y599)),0)*$H599</f>
        <v>1</v>
      </c>
      <c r="R599" s="217">
        <f>IFERROR(IF(workdata!M599&gt;=0.75*MAX(workdata!$H599:$Y599),1,workdata!M599/MAX(workdata!$H599:$Y599)),0)*$H599</f>
        <v>1</v>
      </c>
      <c r="S599" s="217">
        <f>IFERROR(IF(workdata!N599&gt;=0.75*MAX(workdata!$H599:$Y599),1,workdata!N599/MAX(workdata!$H599:$Y599)),0)*$H599</f>
        <v>1</v>
      </c>
      <c r="T599" s="217">
        <f>IFERROR(IF(workdata!O599&gt;=0.75*MAX(workdata!$H599:$Y599),1,workdata!O599/MAX(workdata!$H599:$Y599)),0)*$H599</f>
        <v>1</v>
      </c>
      <c r="U599" s="217">
        <f>IFERROR(IF(workdata!P599&gt;=0.75*MAX(workdata!$H599:$Y599),1,workdata!P599/MAX(workdata!$H599:$Y599)),0)*$H599</f>
        <v>1</v>
      </c>
      <c r="V599" s="217">
        <f>IFERROR(IF(workdata!Q599&gt;=0.75*MAX(workdata!$H599:$Y599),1,workdata!Q599/MAX(workdata!$H599:$Y599)),0)*$H599</f>
        <v>1</v>
      </c>
      <c r="W599" s="217">
        <f>IFERROR(IF(workdata!R599&gt;=0.75*MAX(workdata!$H599:$Y599),1,workdata!R599/MAX(workdata!$H599:$Y599)),0)*$H599</f>
        <v>1</v>
      </c>
      <c r="X599" s="217">
        <f>IFERROR(IF(workdata!S599&gt;=0.75*MAX(workdata!$H599:$Y599),1,workdata!S599/MAX(workdata!$H599:$Y599)),0)*$H599</f>
        <v>1</v>
      </c>
      <c r="Y599" s="217">
        <f>IFERROR(IF(workdata!T599&gt;=0.75*MAX(workdata!$H599:$Y599),1,workdata!T599/MAX(workdata!$H599:$Y599)),0)*$H599</f>
        <v>1</v>
      </c>
      <c r="Z599" s="217">
        <f>IFERROR(IF(workdata!U599&gt;=0.75*MAX(workdata!$H599:$Y599),1,workdata!U599/MAX(workdata!$H599:$Y599)),0)*$H599</f>
        <v>1</v>
      </c>
      <c r="AA599" s="217">
        <f>IFERROR(IF(workdata!V599&gt;=0.75*MAX(workdata!$H599:$Y599),1,workdata!V599/MAX(workdata!$H599:$Y599)),0)*$H599</f>
        <v>1</v>
      </c>
      <c r="AB599" s="217">
        <f>IFERROR(IF(workdata!W599&gt;=0.75*MAX(workdata!$H599:$Y599),1,workdata!W599/MAX(workdata!$H599:$Y599)),0)*$H599</f>
        <v>1</v>
      </c>
      <c r="AC599" s="217">
        <f>IFERROR(IF(workdata!X599&gt;=0.75*MAX(workdata!$H599:$Y599),1,workdata!X599/MAX(workdata!$H599:$Y599)),0)*$H599</f>
        <v>1</v>
      </c>
      <c r="AD599" s="217">
        <f>IFERROR(IF(workdata!Y599&gt;=0.75*MAX(workdata!$H599:$Y599),1,workdata!Y599/MAX(workdata!$H599:$Y599)),0)*$H599</f>
        <v>1</v>
      </c>
    </row>
    <row r="600" spans="1:30" x14ac:dyDescent="0.25">
      <c r="A600" s="1">
        <f>workdata!A600</f>
        <v>45498.791666666664</v>
      </c>
      <c r="B600">
        <f t="shared" si="55"/>
        <v>2024</v>
      </c>
      <c r="C600">
        <f t="shared" si="56"/>
        <v>7</v>
      </c>
      <c r="D600">
        <f t="shared" si="54"/>
        <v>25</v>
      </c>
      <c r="E600">
        <v>1000</v>
      </c>
      <c r="F600">
        <v>49890</v>
      </c>
      <c r="G600">
        <f>workdata!B600</f>
        <v>32738</v>
      </c>
      <c r="H600">
        <f t="shared" si="57"/>
        <v>1</v>
      </c>
      <c r="I600" s="217">
        <f>IFERROR(workdata!B600*1000*AUX!H600/(AUX!K600*50000),0)</f>
        <v>0.82741268939136636</v>
      </c>
      <c r="J600" s="218">
        <f t="shared" si="58"/>
        <v>1</v>
      </c>
      <c r="K600" s="222">
        <f>AVERAGE(workdata!C600:F600)</f>
        <v>791.33425000000011</v>
      </c>
      <c r="L600" s="3">
        <f t="shared" si="59"/>
        <v>654.76</v>
      </c>
      <c r="M600" s="217">
        <f>IFERROR(IF(workdata!H600&gt;=0.75*MAX(workdata!$H600:$Y600),1,workdata!H600/MAX(workdata!$H600:$Y600)),0)*$H600</f>
        <v>1</v>
      </c>
      <c r="N600" s="217">
        <f>IFERROR(IF(workdata!I600&gt;=0.75*MAX(workdata!$H600:$Y600),1,workdata!I600/MAX(workdata!$H600:$Y600)),0)*$H600</f>
        <v>1</v>
      </c>
      <c r="O600" s="217">
        <f>IFERROR(IF(workdata!J600&gt;=0.75*MAX(workdata!$H600:$Y600),1,workdata!J600/MAX(workdata!$H600:$Y600)),0)*$H600</f>
        <v>1</v>
      </c>
      <c r="P600" s="217">
        <f>IFERROR(IF(workdata!K600&gt;=0.75*MAX(workdata!$H600:$Y600),1,workdata!K600/MAX(workdata!$H600:$Y600)),0)*$H600</f>
        <v>1</v>
      </c>
      <c r="Q600" s="217">
        <f>IFERROR(IF(workdata!L600&gt;=0.75*MAX(workdata!$H600:$Y600),1,workdata!L600/MAX(workdata!$H600:$Y600)),0)*$H600</f>
        <v>1</v>
      </c>
      <c r="R600" s="217">
        <f>IFERROR(IF(workdata!M600&gt;=0.75*MAX(workdata!$H600:$Y600),1,workdata!M600/MAX(workdata!$H600:$Y600)),0)*$H600</f>
        <v>1</v>
      </c>
      <c r="S600" s="217">
        <f>IFERROR(IF(workdata!N600&gt;=0.75*MAX(workdata!$H600:$Y600),1,workdata!N600/MAX(workdata!$H600:$Y600)),0)*$H600</f>
        <v>1</v>
      </c>
      <c r="T600" s="217">
        <f>IFERROR(IF(workdata!O600&gt;=0.75*MAX(workdata!$H600:$Y600),1,workdata!O600/MAX(workdata!$H600:$Y600)),0)*$H600</f>
        <v>1</v>
      </c>
      <c r="U600" s="217">
        <f>IFERROR(IF(workdata!P600&gt;=0.75*MAX(workdata!$H600:$Y600),1,workdata!P600/MAX(workdata!$H600:$Y600)),0)*$H600</f>
        <v>1</v>
      </c>
      <c r="V600" s="217">
        <f>IFERROR(IF(workdata!Q600&gt;=0.75*MAX(workdata!$H600:$Y600),1,workdata!Q600/MAX(workdata!$H600:$Y600)),0)*$H600</f>
        <v>1</v>
      </c>
      <c r="W600" s="217">
        <f>IFERROR(IF(workdata!R600&gt;=0.75*MAX(workdata!$H600:$Y600),1,workdata!R600/MAX(workdata!$H600:$Y600)),0)*$H600</f>
        <v>1</v>
      </c>
      <c r="X600" s="217">
        <f>IFERROR(IF(workdata!S600&gt;=0.75*MAX(workdata!$H600:$Y600),1,workdata!S600/MAX(workdata!$H600:$Y600)),0)*$H600</f>
        <v>1</v>
      </c>
      <c r="Y600" s="217">
        <f>IFERROR(IF(workdata!T600&gt;=0.75*MAX(workdata!$H600:$Y600),1,workdata!T600/MAX(workdata!$H600:$Y600)),0)*$H600</f>
        <v>1</v>
      </c>
      <c r="Z600" s="217">
        <f>IFERROR(IF(workdata!U600&gt;=0.75*MAX(workdata!$H600:$Y600),1,workdata!U600/MAX(workdata!$H600:$Y600)),0)*$H600</f>
        <v>1</v>
      </c>
      <c r="AA600" s="217">
        <f>IFERROR(IF(workdata!V600&gt;=0.75*MAX(workdata!$H600:$Y600),1,workdata!V600/MAX(workdata!$H600:$Y600)),0)*$H600</f>
        <v>1</v>
      </c>
      <c r="AB600" s="217">
        <f>IFERROR(IF(workdata!W600&gt;=0.75*MAX(workdata!$H600:$Y600),1,workdata!W600/MAX(workdata!$H600:$Y600)),0)*$H600</f>
        <v>1</v>
      </c>
      <c r="AC600" s="217">
        <f>IFERROR(IF(workdata!X600&gt;=0.75*MAX(workdata!$H600:$Y600),1,workdata!X600/MAX(workdata!$H600:$Y600)),0)*$H600</f>
        <v>1</v>
      </c>
      <c r="AD600" s="217">
        <f>IFERROR(IF(workdata!Y600&gt;=0.75*MAX(workdata!$H600:$Y600),1,workdata!Y600/MAX(workdata!$H600:$Y600)),0)*$H600</f>
        <v>1</v>
      </c>
    </row>
    <row r="601" spans="1:30" x14ac:dyDescent="0.25">
      <c r="A601" s="1">
        <f>workdata!A601</f>
        <v>45498.833333333336</v>
      </c>
      <c r="B601">
        <f t="shared" si="55"/>
        <v>2024</v>
      </c>
      <c r="C601">
        <f t="shared" si="56"/>
        <v>7</v>
      </c>
      <c r="D601">
        <f t="shared" si="54"/>
        <v>25</v>
      </c>
      <c r="E601">
        <v>1000</v>
      </c>
      <c r="F601">
        <v>49890</v>
      </c>
      <c r="G601">
        <f>workdata!B601</f>
        <v>12395</v>
      </c>
      <c r="H601">
        <f t="shared" si="57"/>
        <v>1</v>
      </c>
      <c r="I601" s="217">
        <f>IFERROR(workdata!B601*1000*AUX!H601/(AUX!K601*50000),0)</f>
        <v>0.63567321678469624</v>
      </c>
      <c r="J601" s="218">
        <f t="shared" si="58"/>
        <v>1</v>
      </c>
      <c r="K601" s="222">
        <f>AVERAGE(workdata!C601:F601)</f>
        <v>389.98024999999996</v>
      </c>
      <c r="L601" s="3">
        <f t="shared" si="59"/>
        <v>247.9</v>
      </c>
      <c r="M601" s="217">
        <f>IFERROR(IF(workdata!H601&gt;=0.75*MAX(workdata!$H601:$Y601),1,workdata!H601/MAX(workdata!$H601:$Y601)),0)*$H601</f>
        <v>1</v>
      </c>
      <c r="N601" s="217">
        <f>IFERROR(IF(workdata!I601&gt;=0.75*MAX(workdata!$H601:$Y601),1,workdata!I601/MAX(workdata!$H601:$Y601)),0)*$H601</f>
        <v>1</v>
      </c>
      <c r="O601" s="217">
        <f>IFERROR(IF(workdata!J601&gt;=0.75*MAX(workdata!$H601:$Y601),1,workdata!J601/MAX(workdata!$H601:$Y601)),0)*$H601</f>
        <v>1</v>
      </c>
      <c r="P601" s="217">
        <f>IFERROR(IF(workdata!K601&gt;=0.75*MAX(workdata!$H601:$Y601),1,workdata!K601/MAX(workdata!$H601:$Y601)),0)*$H601</f>
        <v>1</v>
      </c>
      <c r="Q601" s="217">
        <f>IFERROR(IF(workdata!L601&gt;=0.75*MAX(workdata!$H601:$Y601),1,workdata!L601/MAX(workdata!$H601:$Y601)),0)*$H601</f>
        <v>1</v>
      </c>
      <c r="R601" s="217">
        <f>IFERROR(IF(workdata!M601&gt;=0.75*MAX(workdata!$H601:$Y601),1,workdata!M601/MAX(workdata!$H601:$Y601)),0)*$H601</f>
        <v>1</v>
      </c>
      <c r="S601" s="217">
        <f>IFERROR(IF(workdata!N601&gt;=0.75*MAX(workdata!$H601:$Y601),1,workdata!N601/MAX(workdata!$H601:$Y601)),0)*$H601</f>
        <v>1</v>
      </c>
      <c r="T601" s="217">
        <f>IFERROR(IF(workdata!O601&gt;=0.75*MAX(workdata!$H601:$Y601),1,workdata!O601/MAX(workdata!$H601:$Y601)),0)*$H601</f>
        <v>1</v>
      </c>
      <c r="U601" s="217">
        <f>IFERROR(IF(workdata!P601&gt;=0.75*MAX(workdata!$H601:$Y601),1,workdata!P601/MAX(workdata!$H601:$Y601)),0)*$H601</f>
        <v>1</v>
      </c>
      <c r="V601" s="217">
        <f>IFERROR(IF(workdata!Q601&gt;=0.75*MAX(workdata!$H601:$Y601),1,workdata!Q601/MAX(workdata!$H601:$Y601)),0)*$H601</f>
        <v>1</v>
      </c>
      <c r="W601" s="217">
        <f>IFERROR(IF(workdata!R601&gt;=0.75*MAX(workdata!$H601:$Y601),1,workdata!R601/MAX(workdata!$H601:$Y601)),0)*$H601</f>
        <v>1</v>
      </c>
      <c r="X601" s="217">
        <f>IFERROR(IF(workdata!S601&gt;=0.75*MAX(workdata!$H601:$Y601),1,workdata!S601/MAX(workdata!$H601:$Y601)),0)*$H601</f>
        <v>1</v>
      </c>
      <c r="Y601" s="217">
        <f>IFERROR(IF(workdata!T601&gt;=0.75*MAX(workdata!$H601:$Y601),1,workdata!T601/MAX(workdata!$H601:$Y601)),0)*$H601</f>
        <v>1</v>
      </c>
      <c r="Z601" s="217">
        <f>IFERROR(IF(workdata!U601&gt;=0.75*MAX(workdata!$H601:$Y601),1,workdata!U601/MAX(workdata!$H601:$Y601)),0)*$H601</f>
        <v>1</v>
      </c>
      <c r="AA601" s="217">
        <f>IFERROR(IF(workdata!V601&gt;=0.75*MAX(workdata!$H601:$Y601),1,workdata!V601/MAX(workdata!$H601:$Y601)),0)*$H601</f>
        <v>1</v>
      </c>
      <c r="AB601" s="217">
        <f>IFERROR(IF(workdata!W601&gt;=0.75*MAX(workdata!$H601:$Y601),1,workdata!W601/MAX(workdata!$H601:$Y601)),0)*$H601</f>
        <v>1</v>
      </c>
      <c r="AC601" s="217">
        <f>IFERROR(IF(workdata!X601&gt;=0.75*MAX(workdata!$H601:$Y601),1,workdata!X601/MAX(workdata!$H601:$Y601)),0)*$H601</f>
        <v>1</v>
      </c>
      <c r="AD601" s="217">
        <f>IFERROR(IF(workdata!Y601&gt;=0.75*MAX(workdata!$H601:$Y601),1,workdata!Y601/MAX(workdata!$H601:$Y601)),0)*$H601</f>
        <v>1</v>
      </c>
    </row>
    <row r="602" spans="1:30" x14ac:dyDescent="0.25">
      <c r="A602" s="1">
        <f>workdata!A602</f>
        <v>45498.875</v>
      </c>
      <c r="B602">
        <f t="shared" si="55"/>
        <v>2024</v>
      </c>
      <c r="C602">
        <f t="shared" si="56"/>
        <v>7</v>
      </c>
      <c r="D602">
        <f t="shared" si="54"/>
        <v>25</v>
      </c>
      <c r="E602">
        <v>1000</v>
      </c>
      <c r="F602">
        <v>49890</v>
      </c>
      <c r="G602">
        <f>workdata!B602</f>
        <v>739</v>
      </c>
      <c r="H602">
        <f t="shared" si="57"/>
        <v>0</v>
      </c>
      <c r="I602" s="217">
        <f>IFERROR(workdata!B602*1000*AUX!H602/(AUX!K602*50000),0)</f>
        <v>0</v>
      </c>
      <c r="J602" s="218">
        <f t="shared" si="58"/>
        <v>0</v>
      </c>
      <c r="K602" s="222">
        <f>AVERAGE(workdata!C602:F602)</f>
        <v>41.593000000000004</v>
      </c>
      <c r="L602" s="3">
        <f t="shared" si="59"/>
        <v>0</v>
      </c>
      <c r="M602" s="217">
        <f>IFERROR(IF(workdata!H602&gt;=0.75*MAX(workdata!$H602:$Y602),1,workdata!H602/MAX(workdata!$H602:$Y602)),0)*$H602</f>
        <v>0</v>
      </c>
      <c r="N602" s="217">
        <f>IFERROR(IF(workdata!I602&gt;=0.75*MAX(workdata!$H602:$Y602),1,workdata!I602/MAX(workdata!$H602:$Y602)),0)*$H602</f>
        <v>0</v>
      </c>
      <c r="O602" s="217">
        <f>IFERROR(IF(workdata!J602&gt;=0.75*MAX(workdata!$H602:$Y602),1,workdata!J602/MAX(workdata!$H602:$Y602)),0)*$H602</f>
        <v>0</v>
      </c>
      <c r="P602" s="217">
        <f>IFERROR(IF(workdata!K602&gt;=0.75*MAX(workdata!$H602:$Y602),1,workdata!K602/MAX(workdata!$H602:$Y602)),0)*$H602</f>
        <v>0</v>
      </c>
      <c r="Q602" s="217">
        <f>IFERROR(IF(workdata!L602&gt;=0.75*MAX(workdata!$H602:$Y602),1,workdata!L602/MAX(workdata!$H602:$Y602)),0)*$H602</f>
        <v>0</v>
      </c>
      <c r="R602" s="217">
        <f>IFERROR(IF(workdata!M602&gt;=0.75*MAX(workdata!$H602:$Y602),1,workdata!M602/MAX(workdata!$H602:$Y602)),0)*$H602</f>
        <v>0</v>
      </c>
      <c r="S602" s="217">
        <f>IFERROR(IF(workdata!N602&gt;=0.75*MAX(workdata!$H602:$Y602),1,workdata!N602/MAX(workdata!$H602:$Y602)),0)*$H602</f>
        <v>0</v>
      </c>
      <c r="T602" s="217">
        <f>IFERROR(IF(workdata!O602&gt;=0.75*MAX(workdata!$H602:$Y602),1,workdata!O602/MAX(workdata!$H602:$Y602)),0)*$H602</f>
        <v>0</v>
      </c>
      <c r="U602" s="217">
        <f>IFERROR(IF(workdata!P602&gt;=0.75*MAX(workdata!$H602:$Y602),1,workdata!P602/MAX(workdata!$H602:$Y602)),0)*$H602</f>
        <v>0</v>
      </c>
      <c r="V602" s="217">
        <f>IFERROR(IF(workdata!Q602&gt;=0.75*MAX(workdata!$H602:$Y602),1,workdata!Q602/MAX(workdata!$H602:$Y602)),0)*$H602</f>
        <v>0</v>
      </c>
      <c r="W602" s="217">
        <f>IFERROR(IF(workdata!R602&gt;=0.75*MAX(workdata!$H602:$Y602),1,workdata!R602/MAX(workdata!$H602:$Y602)),0)*$H602</f>
        <v>0</v>
      </c>
      <c r="X602" s="217">
        <f>IFERROR(IF(workdata!S602&gt;=0.75*MAX(workdata!$H602:$Y602),1,workdata!S602/MAX(workdata!$H602:$Y602)),0)*$H602</f>
        <v>0</v>
      </c>
      <c r="Y602" s="217">
        <f>IFERROR(IF(workdata!T602&gt;=0.75*MAX(workdata!$H602:$Y602),1,workdata!T602/MAX(workdata!$H602:$Y602)),0)*$H602</f>
        <v>0</v>
      </c>
      <c r="Z602" s="217">
        <f>IFERROR(IF(workdata!U602&gt;=0.75*MAX(workdata!$H602:$Y602),1,workdata!U602/MAX(workdata!$H602:$Y602)),0)*$H602</f>
        <v>0</v>
      </c>
      <c r="AA602" s="217">
        <f>IFERROR(IF(workdata!V602&gt;=0.75*MAX(workdata!$H602:$Y602),1,workdata!V602/MAX(workdata!$H602:$Y602)),0)*$H602</f>
        <v>0</v>
      </c>
      <c r="AB602" s="217">
        <f>IFERROR(IF(workdata!W602&gt;=0.75*MAX(workdata!$H602:$Y602),1,workdata!W602/MAX(workdata!$H602:$Y602)),0)*$H602</f>
        <v>0</v>
      </c>
      <c r="AC602" s="217">
        <f>IFERROR(IF(workdata!X602&gt;=0.75*MAX(workdata!$H602:$Y602),1,workdata!X602/MAX(workdata!$H602:$Y602)),0)*$H602</f>
        <v>0</v>
      </c>
      <c r="AD602" s="217">
        <f>IFERROR(IF(workdata!Y602&gt;=0.75*MAX(workdata!$H602:$Y602),1,workdata!Y602/MAX(workdata!$H602:$Y602)),0)*$H602</f>
        <v>0</v>
      </c>
    </row>
    <row r="603" spans="1:30" x14ac:dyDescent="0.25">
      <c r="A603" s="1">
        <f>workdata!A603</f>
        <v>45498.916666666664</v>
      </c>
      <c r="B603">
        <f t="shared" si="55"/>
        <v>2024</v>
      </c>
      <c r="C603">
        <f t="shared" si="56"/>
        <v>7</v>
      </c>
      <c r="D603">
        <f t="shared" si="54"/>
        <v>25</v>
      </c>
      <c r="E603">
        <v>1000</v>
      </c>
      <c r="F603">
        <v>49890</v>
      </c>
      <c r="G603">
        <f>workdata!B603</f>
        <v>0</v>
      </c>
      <c r="H603">
        <f t="shared" si="57"/>
        <v>0</v>
      </c>
      <c r="I603" s="217">
        <f>IFERROR(workdata!B603*1000*AUX!H603/(AUX!K603*50000),0)</f>
        <v>0</v>
      </c>
      <c r="J603" s="218">
        <f t="shared" si="58"/>
        <v>0</v>
      </c>
      <c r="K603" s="222">
        <f>AVERAGE(workdata!C603:F603)</f>
        <v>4.4499999999999998E-2</v>
      </c>
      <c r="L603" s="3">
        <f t="shared" si="59"/>
        <v>0</v>
      </c>
      <c r="M603" s="217">
        <f>IFERROR(IF(workdata!H603&gt;=0.75*MAX(workdata!$H603:$Y603),1,workdata!H603/MAX(workdata!$H603:$Y603)),0)*$H603</f>
        <v>0</v>
      </c>
      <c r="N603" s="217">
        <f>IFERROR(IF(workdata!I603&gt;=0.75*MAX(workdata!$H603:$Y603),1,workdata!I603/MAX(workdata!$H603:$Y603)),0)*$H603</f>
        <v>0</v>
      </c>
      <c r="O603" s="217">
        <f>IFERROR(IF(workdata!J603&gt;=0.75*MAX(workdata!$H603:$Y603),1,workdata!J603/MAX(workdata!$H603:$Y603)),0)*$H603</f>
        <v>0</v>
      </c>
      <c r="P603" s="217">
        <f>IFERROR(IF(workdata!K603&gt;=0.75*MAX(workdata!$H603:$Y603),1,workdata!K603/MAX(workdata!$H603:$Y603)),0)*$H603</f>
        <v>0</v>
      </c>
      <c r="Q603" s="217">
        <f>IFERROR(IF(workdata!L603&gt;=0.75*MAX(workdata!$H603:$Y603),1,workdata!L603/MAX(workdata!$H603:$Y603)),0)*$H603</f>
        <v>0</v>
      </c>
      <c r="R603" s="217">
        <f>IFERROR(IF(workdata!M603&gt;=0.75*MAX(workdata!$H603:$Y603),1,workdata!M603/MAX(workdata!$H603:$Y603)),0)*$H603</f>
        <v>0</v>
      </c>
      <c r="S603" s="217">
        <f>IFERROR(IF(workdata!N603&gt;=0.75*MAX(workdata!$H603:$Y603),1,workdata!N603/MAX(workdata!$H603:$Y603)),0)*$H603</f>
        <v>0</v>
      </c>
      <c r="T603" s="217">
        <f>IFERROR(IF(workdata!O603&gt;=0.75*MAX(workdata!$H603:$Y603),1,workdata!O603/MAX(workdata!$H603:$Y603)),0)*$H603</f>
        <v>0</v>
      </c>
      <c r="U603" s="217">
        <f>IFERROR(IF(workdata!P603&gt;=0.75*MAX(workdata!$H603:$Y603),1,workdata!P603/MAX(workdata!$H603:$Y603)),0)*$H603</f>
        <v>0</v>
      </c>
      <c r="V603" s="217">
        <f>IFERROR(IF(workdata!Q603&gt;=0.75*MAX(workdata!$H603:$Y603),1,workdata!Q603/MAX(workdata!$H603:$Y603)),0)*$H603</f>
        <v>0</v>
      </c>
      <c r="W603" s="217">
        <f>IFERROR(IF(workdata!R603&gt;=0.75*MAX(workdata!$H603:$Y603),1,workdata!R603/MAX(workdata!$H603:$Y603)),0)*$H603</f>
        <v>0</v>
      </c>
      <c r="X603" s="217">
        <f>IFERROR(IF(workdata!S603&gt;=0.75*MAX(workdata!$H603:$Y603),1,workdata!S603/MAX(workdata!$H603:$Y603)),0)*$H603</f>
        <v>0</v>
      </c>
      <c r="Y603" s="217">
        <f>IFERROR(IF(workdata!T603&gt;=0.75*MAX(workdata!$H603:$Y603),1,workdata!T603/MAX(workdata!$H603:$Y603)),0)*$H603</f>
        <v>0</v>
      </c>
      <c r="Z603" s="217">
        <f>IFERROR(IF(workdata!U603&gt;=0.75*MAX(workdata!$H603:$Y603),1,workdata!U603/MAX(workdata!$H603:$Y603)),0)*$H603</f>
        <v>0</v>
      </c>
      <c r="AA603" s="217">
        <f>IFERROR(IF(workdata!V603&gt;=0.75*MAX(workdata!$H603:$Y603),1,workdata!V603/MAX(workdata!$H603:$Y603)),0)*$H603</f>
        <v>0</v>
      </c>
      <c r="AB603" s="217">
        <f>IFERROR(IF(workdata!W603&gt;=0.75*MAX(workdata!$H603:$Y603),1,workdata!W603/MAX(workdata!$H603:$Y603)),0)*$H603</f>
        <v>0</v>
      </c>
      <c r="AC603" s="217">
        <f>IFERROR(IF(workdata!X603&gt;=0.75*MAX(workdata!$H603:$Y603),1,workdata!X603/MAX(workdata!$H603:$Y603)),0)*$H603</f>
        <v>0</v>
      </c>
      <c r="AD603" s="217">
        <f>IFERROR(IF(workdata!Y603&gt;=0.75*MAX(workdata!$H603:$Y603),1,workdata!Y603/MAX(workdata!$H603:$Y603)),0)*$H603</f>
        <v>0</v>
      </c>
    </row>
    <row r="604" spans="1:30" x14ac:dyDescent="0.25">
      <c r="A604" s="1">
        <f>workdata!A604</f>
        <v>45498.958333333336</v>
      </c>
      <c r="B604">
        <f t="shared" si="55"/>
        <v>2024</v>
      </c>
      <c r="C604">
        <f t="shared" si="56"/>
        <v>7</v>
      </c>
      <c r="D604">
        <f t="shared" si="54"/>
        <v>25</v>
      </c>
      <c r="E604">
        <v>1000</v>
      </c>
      <c r="F604">
        <v>49890</v>
      </c>
      <c r="G604">
        <f>workdata!B604</f>
        <v>0</v>
      </c>
      <c r="H604">
        <f t="shared" si="57"/>
        <v>0</v>
      </c>
      <c r="I604" s="217">
        <f>IFERROR(workdata!B604*1000*AUX!H604/(AUX!K604*50000),0)</f>
        <v>0</v>
      </c>
      <c r="J604" s="218">
        <f t="shared" si="58"/>
        <v>0</v>
      </c>
      <c r="K604" s="222">
        <f>AVERAGE(workdata!C604:F604)</f>
        <v>0</v>
      </c>
      <c r="L604" s="3">
        <f t="shared" si="59"/>
        <v>0</v>
      </c>
      <c r="M604" s="217">
        <f>IFERROR(IF(workdata!H604&gt;=0.75*MAX(workdata!$H604:$Y604),1,workdata!H604/MAX(workdata!$H604:$Y604)),0)*$H604</f>
        <v>0</v>
      </c>
      <c r="N604" s="217">
        <f>IFERROR(IF(workdata!I604&gt;=0.75*MAX(workdata!$H604:$Y604),1,workdata!I604/MAX(workdata!$H604:$Y604)),0)*$H604</f>
        <v>0</v>
      </c>
      <c r="O604" s="217">
        <f>IFERROR(IF(workdata!J604&gt;=0.75*MAX(workdata!$H604:$Y604),1,workdata!J604/MAX(workdata!$H604:$Y604)),0)*$H604</f>
        <v>0</v>
      </c>
      <c r="P604" s="217">
        <f>IFERROR(IF(workdata!K604&gt;=0.75*MAX(workdata!$H604:$Y604),1,workdata!K604/MAX(workdata!$H604:$Y604)),0)*$H604</f>
        <v>0</v>
      </c>
      <c r="Q604" s="217">
        <f>IFERROR(IF(workdata!L604&gt;=0.75*MAX(workdata!$H604:$Y604),1,workdata!L604/MAX(workdata!$H604:$Y604)),0)*$H604</f>
        <v>0</v>
      </c>
      <c r="R604" s="217">
        <f>IFERROR(IF(workdata!M604&gt;=0.75*MAX(workdata!$H604:$Y604),1,workdata!M604/MAX(workdata!$H604:$Y604)),0)*$H604</f>
        <v>0</v>
      </c>
      <c r="S604" s="217">
        <f>IFERROR(IF(workdata!N604&gt;=0.75*MAX(workdata!$H604:$Y604),1,workdata!N604/MAX(workdata!$H604:$Y604)),0)*$H604</f>
        <v>0</v>
      </c>
      <c r="T604" s="217">
        <f>IFERROR(IF(workdata!O604&gt;=0.75*MAX(workdata!$H604:$Y604),1,workdata!O604/MAX(workdata!$H604:$Y604)),0)*$H604</f>
        <v>0</v>
      </c>
      <c r="U604" s="217">
        <f>IFERROR(IF(workdata!P604&gt;=0.75*MAX(workdata!$H604:$Y604),1,workdata!P604/MAX(workdata!$H604:$Y604)),0)*$H604</f>
        <v>0</v>
      </c>
      <c r="V604" s="217">
        <f>IFERROR(IF(workdata!Q604&gt;=0.75*MAX(workdata!$H604:$Y604),1,workdata!Q604/MAX(workdata!$H604:$Y604)),0)*$H604</f>
        <v>0</v>
      </c>
      <c r="W604" s="217">
        <f>IFERROR(IF(workdata!R604&gt;=0.75*MAX(workdata!$H604:$Y604),1,workdata!R604/MAX(workdata!$H604:$Y604)),0)*$H604</f>
        <v>0</v>
      </c>
      <c r="X604" s="217">
        <f>IFERROR(IF(workdata!S604&gt;=0.75*MAX(workdata!$H604:$Y604),1,workdata!S604/MAX(workdata!$H604:$Y604)),0)*$H604</f>
        <v>0</v>
      </c>
      <c r="Y604" s="217">
        <f>IFERROR(IF(workdata!T604&gt;=0.75*MAX(workdata!$H604:$Y604),1,workdata!T604/MAX(workdata!$H604:$Y604)),0)*$H604</f>
        <v>0</v>
      </c>
      <c r="Z604" s="217">
        <f>IFERROR(IF(workdata!U604&gt;=0.75*MAX(workdata!$H604:$Y604),1,workdata!U604/MAX(workdata!$H604:$Y604)),0)*$H604</f>
        <v>0</v>
      </c>
      <c r="AA604" s="217">
        <f>IFERROR(IF(workdata!V604&gt;=0.75*MAX(workdata!$H604:$Y604),1,workdata!V604/MAX(workdata!$H604:$Y604)),0)*$H604</f>
        <v>0</v>
      </c>
      <c r="AB604" s="217">
        <f>IFERROR(IF(workdata!W604&gt;=0.75*MAX(workdata!$H604:$Y604),1,workdata!W604/MAX(workdata!$H604:$Y604)),0)*$H604</f>
        <v>0</v>
      </c>
      <c r="AC604" s="217">
        <f>IFERROR(IF(workdata!X604&gt;=0.75*MAX(workdata!$H604:$Y604),1,workdata!X604/MAX(workdata!$H604:$Y604)),0)*$H604</f>
        <v>0</v>
      </c>
      <c r="AD604" s="217">
        <f>IFERROR(IF(workdata!Y604&gt;=0.75*MAX(workdata!$H604:$Y604),1,workdata!Y604/MAX(workdata!$H604:$Y604)),0)*$H604</f>
        <v>0</v>
      </c>
    </row>
    <row r="605" spans="1:30" x14ac:dyDescent="0.25">
      <c r="A605" s="1">
        <f>workdata!A605</f>
        <v>45499</v>
      </c>
      <c r="B605">
        <f t="shared" si="55"/>
        <v>2024</v>
      </c>
      <c r="C605">
        <f t="shared" si="56"/>
        <v>7</v>
      </c>
      <c r="D605">
        <f t="shared" si="54"/>
        <v>26</v>
      </c>
      <c r="E605">
        <v>1000</v>
      </c>
      <c r="F605">
        <v>49890</v>
      </c>
      <c r="G605">
        <f>workdata!B605</f>
        <v>0</v>
      </c>
      <c r="H605">
        <f t="shared" si="57"/>
        <v>0</v>
      </c>
      <c r="I605" s="217">
        <f>IFERROR(workdata!B605*1000*AUX!H605/(AUX!K605*50000),0)</f>
        <v>0</v>
      </c>
      <c r="J605" s="218">
        <f t="shared" si="58"/>
        <v>0</v>
      </c>
      <c r="K605" s="222">
        <f>AVERAGE(workdata!C605:F605)</f>
        <v>0</v>
      </c>
      <c r="L605" s="3">
        <f t="shared" si="59"/>
        <v>0</v>
      </c>
      <c r="M605" s="217">
        <f>IFERROR(IF(workdata!H605&gt;=0.75*MAX(workdata!$H605:$Y605),1,workdata!H605/MAX(workdata!$H605:$Y605)),0)*$H605</f>
        <v>0</v>
      </c>
      <c r="N605" s="217">
        <f>IFERROR(IF(workdata!I605&gt;=0.75*MAX(workdata!$H605:$Y605),1,workdata!I605/MAX(workdata!$H605:$Y605)),0)*$H605</f>
        <v>0</v>
      </c>
      <c r="O605" s="217">
        <f>IFERROR(IF(workdata!J605&gt;=0.75*MAX(workdata!$H605:$Y605),1,workdata!J605/MAX(workdata!$H605:$Y605)),0)*$H605</f>
        <v>0</v>
      </c>
      <c r="P605" s="217">
        <f>IFERROR(IF(workdata!K605&gt;=0.75*MAX(workdata!$H605:$Y605),1,workdata!K605/MAX(workdata!$H605:$Y605)),0)*$H605</f>
        <v>0</v>
      </c>
      <c r="Q605" s="217">
        <f>IFERROR(IF(workdata!L605&gt;=0.75*MAX(workdata!$H605:$Y605),1,workdata!L605/MAX(workdata!$H605:$Y605)),0)*$H605</f>
        <v>0</v>
      </c>
      <c r="R605" s="217">
        <f>IFERROR(IF(workdata!M605&gt;=0.75*MAX(workdata!$H605:$Y605),1,workdata!M605/MAX(workdata!$H605:$Y605)),0)*$H605</f>
        <v>0</v>
      </c>
      <c r="S605" s="217">
        <f>IFERROR(IF(workdata!N605&gt;=0.75*MAX(workdata!$H605:$Y605),1,workdata!N605/MAX(workdata!$H605:$Y605)),0)*$H605</f>
        <v>0</v>
      </c>
      <c r="T605" s="217">
        <f>IFERROR(IF(workdata!O605&gt;=0.75*MAX(workdata!$H605:$Y605),1,workdata!O605/MAX(workdata!$H605:$Y605)),0)*$H605</f>
        <v>0</v>
      </c>
      <c r="U605" s="217">
        <f>IFERROR(IF(workdata!P605&gt;=0.75*MAX(workdata!$H605:$Y605),1,workdata!P605/MAX(workdata!$H605:$Y605)),0)*$H605</f>
        <v>0</v>
      </c>
      <c r="V605" s="217">
        <f>IFERROR(IF(workdata!Q605&gt;=0.75*MAX(workdata!$H605:$Y605),1,workdata!Q605/MAX(workdata!$H605:$Y605)),0)*$H605</f>
        <v>0</v>
      </c>
      <c r="W605" s="217">
        <f>IFERROR(IF(workdata!R605&gt;=0.75*MAX(workdata!$H605:$Y605),1,workdata!R605/MAX(workdata!$H605:$Y605)),0)*$H605</f>
        <v>0</v>
      </c>
      <c r="X605" s="217">
        <f>IFERROR(IF(workdata!S605&gt;=0.75*MAX(workdata!$H605:$Y605),1,workdata!S605/MAX(workdata!$H605:$Y605)),0)*$H605</f>
        <v>0</v>
      </c>
      <c r="Y605" s="217">
        <f>IFERROR(IF(workdata!T605&gt;=0.75*MAX(workdata!$H605:$Y605),1,workdata!T605/MAX(workdata!$H605:$Y605)),0)*$H605</f>
        <v>0</v>
      </c>
      <c r="Z605" s="217">
        <f>IFERROR(IF(workdata!U605&gt;=0.75*MAX(workdata!$H605:$Y605),1,workdata!U605/MAX(workdata!$H605:$Y605)),0)*$H605</f>
        <v>0</v>
      </c>
      <c r="AA605" s="217">
        <f>IFERROR(IF(workdata!V605&gt;=0.75*MAX(workdata!$H605:$Y605),1,workdata!V605/MAX(workdata!$H605:$Y605)),0)*$H605</f>
        <v>0</v>
      </c>
      <c r="AB605" s="217">
        <f>IFERROR(IF(workdata!W605&gt;=0.75*MAX(workdata!$H605:$Y605),1,workdata!W605/MAX(workdata!$H605:$Y605)),0)*$H605</f>
        <v>0</v>
      </c>
      <c r="AC605" s="217">
        <f>IFERROR(IF(workdata!X605&gt;=0.75*MAX(workdata!$H605:$Y605),1,workdata!X605/MAX(workdata!$H605:$Y605)),0)*$H605</f>
        <v>0</v>
      </c>
      <c r="AD605" s="217">
        <f>IFERROR(IF(workdata!Y605&gt;=0.75*MAX(workdata!$H605:$Y605),1,workdata!Y605/MAX(workdata!$H605:$Y605)),0)*$H605</f>
        <v>0</v>
      </c>
    </row>
    <row r="606" spans="1:30" x14ac:dyDescent="0.25">
      <c r="A606" s="1">
        <f>workdata!A606</f>
        <v>45499.041666666664</v>
      </c>
      <c r="B606">
        <f t="shared" si="55"/>
        <v>2024</v>
      </c>
      <c r="C606">
        <f t="shared" si="56"/>
        <v>7</v>
      </c>
      <c r="D606">
        <f t="shared" si="54"/>
        <v>26</v>
      </c>
      <c r="E606">
        <v>1000</v>
      </c>
      <c r="F606">
        <v>49890</v>
      </c>
      <c r="G606">
        <f>workdata!B606</f>
        <v>0</v>
      </c>
      <c r="H606">
        <f t="shared" si="57"/>
        <v>0</v>
      </c>
      <c r="I606" s="217">
        <f>IFERROR(workdata!B606*1000*AUX!H606/(AUX!K606*50000),0)</f>
        <v>0</v>
      </c>
      <c r="J606" s="218">
        <f t="shared" si="58"/>
        <v>0</v>
      </c>
      <c r="K606" s="222">
        <f>AVERAGE(workdata!C606:F606)</f>
        <v>0</v>
      </c>
      <c r="L606" s="3">
        <f t="shared" si="59"/>
        <v>0</v>
      </c>
      <c r="M606" s="217">
        <f>IFERROR(IF(workdata!H606&gt;=0.75*MAX(workdata!$H606:$Y606),1,workdata!H606/MAX(workdata!$H606:$Y606)),0)*$H606</f>
        <v>0</v>
      </c>
      <c r="N606" s="217">
        <f>IFERROR(IF(workdata!I606&gt;=0.75*MAX(workdata!$H606:$Y606),1,workdata!I606/MAX(workdata!$H606:$Y606)),0)*$H606</f>
        <v>0</v>
      </c>
      <c r="O606" s="217">
        <f>IFERROR(IF(workdata!J606&gt;=0.75*MAX(workdata!$H606:$Y606),1,workdata!J606/MAX(workdata!$H606:$Y606)),0)*$H606</f>
        <v>0</v>
      </c>
      <c r="P606" s="217">
        <f>IFERROR(IF(workdata!K606&gt;=0.75*MAX(workdata!$H606:$Y606),1,workdata!K606/MAX(workdata!$H606:$Y606)),0)*$H606</f>
        <v>0</v>
      </c>
      <c r="Q606" s="217">
        <f>IFERROR(IF(workdata!L606&gt;=0.75*MAX(workdata!$H606:$Y606),1,workdata!L606/MAX(workdata!$H606:$Y606)),0)*$H606</f>
        <v>0</v>
      </c>
      <c r="R606" s="217">
        <f>IFERROR(IF(workdata!M606&gt;=0.75*MAX(workdata!$H606:$Y606),1,workdata!M606/MAX(workdata!$H606:$Y606)),0)*$H606</f>
        <v>0</v>
      </c>
      <c r="S606" s="217">
        <f>IFERROR(IF(workdata!N606&gt;=0.75*MAX(workdata!$H606:$Y606),1,workdata!N606/MAX(workdata!$H606:$Y606)),0)*$H606</f>
        <v>0</v>
      </c>
      <c r="T606" s="217">
        <f>IFERROR(IF(workdata!O606&gt;=0.75*MAX(workdata!$H606:$Y606),1,workdata!O606/MAX(workdata!$H606:$Y606)),0)*$H606</f>
        <v>0</v>
      </c>
      <c r="U606" s="217">
        <f>IFERROR(IF(workdata!P606&gt;=0.75*MAX(workdata!$H606:$Y606),1,workdata!P606/MAX(workdata!$H606:$Y606)),0)*$H606</f>
        <v>0</v>
      </c>
      <c r="V606" s="217">
        <f>IFERROR(IF(workdata!Q606&gt;=0.75*MAX(workdata!$H606:$Y606),1,workdata!Q606/MAX(workdata!$H606:$Y606)),0)*$H606</f>
        <v>0</v>
      </c>
      <c r="W606" s="217">
        <f>IFERROR(IF(workdata!R606&gt;=0.75*MAX(workdata!$H606:$Y606),1,workdata!R606/MAX(workdata!$H606:$Y606)),0)*$H606</f>
        <v>0</v>
      </c>
      <c r="X606" s="217">
        <f>IFERROR(IF(workdata!S606&gt;=0.75*MAX(workdata!$H606:$Y606),1,workdata!S606/MAX(workdata!$H606:$Y606)),0)*$H606</f>
        <v>0</v>
      </c>
      <c r="Y606" s="217">
        <f>IFERROR(IF(workdata!T606&gt;=0.75*MAX(workdata!$H606:$Y606),1,workdata!T606/MAX(workdata!$H606:$Y606)),0)*$H606</f>
        <v>0</v>
      </c>
      <c r="Z606" s="217">
        <f>IFERROR(IF(workdata!U606&gt;=0.75*MAX(workdata!$H606:$Y606),1,workdata!U606/MAX(workdata!$H606:$Y606)),0)*$H606</f>
        <v>0</v>
      </c>
      <c r="AA606" s="217">
        <f>IFERROR(IF(workdata!V606&gt;=0.75*MAX(workdata!$H606:$Y606),1,workdata!V606/MAX(workdata!$H606:$Y606)),0)*$H606</f>
        <v>0</v>
      </c>
      <c r="AB606" s="217">
        <f>IFERROR(IF(workdata!W606&gt;=0.75*MAX(workdata!$H606:$Y606),1,workdata!W606/MAX(workdata!$H606:$Y606)),0)*$H606</f>
        <v>0</v>
      </c>
      <c r="AC606" s="217">
        <f>IFERROR(IF(workdata!X606&gt;=0.75*MAX(workdata!$H606:$Y606),1,workdata!X606/MAX(workdata!$H606:$Y606)),0)*$H606</f>
        <v>0</v>
      </c>
      <c r="AD606" s="217">
        <f>IFERROR(IF(workdata!Y606&gt;=0.75*MAX(workdata!$H606:$Y606),1,workdata!Y606/MAX(workdata!$H606:$Y606)),0)*$H606</f>
        <v>0</v>
      </c>
    </row>
    <row r="607" spans="1:30" x14ac:dyDescent="0.25">
      <c r="A607" s="1">
        <f>workdata!A607</f>
        <v>45499.083333333336</v>
      </c>
      <c r="B607">
        <f t="shared" si="55"/>
        <v>2024</v>
      </c>
      <c r="C607">
        <f t="shared" si="56"/>
        <v>7</v>
      </c>
      <c r="D607">
        <f t="shared" si="54"/>
        <v>26</v>
      </c>
      <c r="E607">
        <v>1000</v>
      </c>
      <c r="F607">
        <v>49890</v>
      </c>
      <c r="G607">
        <f>workdata!B607</f>
        <v>0</v>
      </c>
      <c r="H607">
        <f t="shared" si="57"/>
        <v>0</v>
      </c>
      <c r="I607" s="217">
        <f>IFERROR(workdata!B607*1000*AUX!H607/(AUX!K607*50000),0)</f>
        <v>0</v>
      </c>
      <c r="J607" s="218">
        <f t="shared" si="58"/>
        <v>0</v>
      </c>
      <c r="K607" s="222">
        <f>AVERAGE(workdata!C607:F607)</f>
        <v>0</v>
      </c>
      <c r="L607" s="3">
        <f t="shared" si="59"/>
        <v>0</v>
      </c>
      <c r="M607" s="217">
        <f>IFERROR(IF(workdata!H607&gt;=0.75*MAX(workdata!$H607:$Y607),1,workdata!H607/MAX(workdata!$H607:$Y607)),0)*$H607</f>
        <v>0</v>
      </c>
      <c r="N607" s="217">
        <f>IFERROR(IF(workdata!I607&gt;=0.75*MAX(workdata!$H607:$Y607),1,workdata!I607/MAX(workdata!$H607:$Y607)),0)*$H607</f>
        <v>0</v>
      </c>
      <c r="O607" s="217">
        <f>IFERROR(IF(workdata!J607&gt;=0.75*MAX(workdata!$H607:$Y607),1,workdata!J607/MAX(workdata!$H607:$Y607)),0)*$H607</f>
        <v>0</v>
      </c>
      <c r="P607" s="217">
        <f>IFERROR(IF(workdata!K607&gt;=0.75*MAX(workdata!$H607:$Y607),1,workdata!K607/MAX(workdata!$H607:$Y607)),0)*$H607</f>
        <v>0</v>
      </c>
      <c r="Q607" s="217">
        <f>IFERROR(IF(workdata!L607&gt;=0.75*MAX(workdata!$H607:$Y607),1,workdata!L607/MAX(workdata!$H607:$Y607)),0)*$H607</f>
        <v>0</v>
      </c>
      <c r="R607" s="217">
        <f>IFERROR(IF(workdata!M607&gt;=0.75*MAX(workdata!$H607:$Y607),1,workdata!M607/MAX(workdata!$H607:$Y607)),0)*$H607</f>
        <v>0</v>
      </c>
      <c r="S607" s="217">
        <f>IFERROR(IF(workdata!N607&gt;=0.75*MAX(workdata!$H607:$Y607),1,workdata!N607/MAX(workdata!$H607:$Y607)),0)*$H607</f>
        <v>0</v>
      </c>
      <c r="T607" s="217">
        <f>IFERROR(IF(workdata!O607&gt;=0.75*MAX(workdata!$H607:$Y607),1,workdata!O607/MAX(workdata!$H607:$Y607)),0)*$H607</f>
        <v>0</v>
      </c>
      <c r="U607" s="217">
        <f>IFERROR(IF(workdata!P607&gt;=0.75*MAX(workdata!$H607:$Y607),1,workdata!P607/MAX(workdata!$H607:$Y607)),0)*$H607</f>
        <v>0</v>
      </c>
      <c r="V607" s="217">
        <f>IFERROR(IF(workdata!Q607&gt;=0.75*MAX(workdata!$H607:$Y607),1,workdata!Q607/MAX(workdata!$H607:$Y607)),0)*$H607</f>
        <v>0</v>
      </c>
      <c r="W607" s="217">
        <f>IFERROR(IF(workdata!R607&gt;=0.75*MAX(workdata!$H607:$Y607),1,workdata!R607/MAX(workdata!$H607:$Y607)),0)*$H607</f>
        <v>0</v>
      </c>
      <c r="X607" s="217">
        <f>IFERROR(IF(workdata!S607&gt;=0.75*MAX(workdata!$H607:$Y607),1,workdata!S607/MAX(workdata!$H607:$Y607)),0)*$H607</f>
        <v>0</v>
      </c>
      <c r="Y607" s="217">
        <f>IFERROR(IF(workdata!T607&gt;=0.75*MAX(workdata!$H607:$Y607),1,workdata!T607/MAX(workdata!$H607:$Y607)),0)*$H607</f>
        <v>0</v>
      </c>
      <c r="Z607" s="217">
        <f>IFERROR(IF(workdata!U607&gt;=0.75*MAX(workdata!$H607:$Y607),1,workdata!U607/MAX(workdata!$H607:$Y607)),0)*$H607</f>
        <v>0</v>
      </c>
      <c r="AA607" s="217">
        <f>IFERROR(IF(workdata!V607&gt;=0.75*MAX(workdata!$H607:$Y607),1,workdata!V607/MAX(workdata!$H607:$Y607)),0)*$H607</f>
        <v>0</v>
      </c>
      <c r="AB607" s="217">
        <f>IFERROR(IF(workdata!W607&gt;=0.75*MAX(workdata!$H607:$Y607),1,workdata!W607/MAX(workdata!$H607:$Y607)),0)*$H607</f>
        <v>0</v>
      </c>
      <c r="AC607" s="217">
        <f>IFERROR(IF(workdata!X607&gt;=0.75*MAX(workdata!$H607:$Y607),1,workdata!X607/MAX(workdata!$H607:$Y607)),0)*$H607</f>
        <v>0</v>
      </c>
      <c r="AD607" s="217">
        <f>IFERROR(IF(workdata!Y607&gt;=0.75*MAX(workdata!$H607:$Y607),1,workdata!Y607/MAX(workdata!$H607:$Y607)),0)*$H607</f>
        <v>0</v>
      </c>
    </row>
    <row r="608" spans="1:30" x14ac:dyDescent="0.25">
      <c r="A608" s="1">
        <f>workdata!A608</f>
        <v>45499.125</v>
      </c>
      <c r="B608">
        <f t="shared" si="55"/>
        <v>2024</v>
      </c>
      <c r="C608">
        <f t="shared" si="56"/>
        <v>7</v>
      </c>
      <c r="D608">
        <f t="shared" si="54"/>
        <v>26</v>
      </c>
      <c r="E608">
        <v>1000</v>
      </c>
      <c r="F608">
        <v>49890</v>
      </c>
      <c r="G608">
        <f>workdata!B608</f>
        <v>0</v>
      </c>
      <c r="H608">
        <f t="shared" si="57"/>
        <v>0</v>
      </c>
      <c r="I608" s="217">
        <f>IFERROR(workdata!B608*1000*AUX!H608/(AUX!K608*50000),0)</f>
        <v>0</v>
      </c>
      <c r="J608" s="218">
        <f t="shared" si="58"/>
        <v>0</v>
      </c>
      <c r="K608" s="222">
        <f>AVERAGE(workdata!C608:F608)</f>
        <v>0</v>
      </c>
      <c r="L608" s="3">
        <f t="shared" si="59"/>
        <v>0</v>
      </c>
      <c r="M608" s="217">
        <f>IFERROR(IF(workdata!H608&gt;=0.75*MAX(workdata!$H608:$Y608),1,workdata!H608/MAX(workdata!$H608:$Y608)),0)*$H608</f>
        <v>0</v>
      </c>
      <c r="N608" s="217">
        <f>IFERROR(IF(workdata!I608&gt;=0.75*MAX(workdata!$H608:$Y608),1,workdata!I608/MAX(workdata!$H608:$Y608)),0)*$H608</f>
        <v>0</v>
      </c>
      <c r="O608" s="217">
        <f>IFERROR(IF(workdata!J608&gt;=0.75*MAX(workdata!$H608:$Y608),1,workdata!J608/MAX(workdata!$H608:$Y608)),0)*$H608</f>
        <v>0</v>
      </c>
      <c r="P608" s="217">
        <f>IFERROR(IF(workdata!K608&gt;=0.75*MAX(workdata!$H608:$Y608),1,workdata!K608/MAX(workdata!$H608:$Y608)),0)*$H608</f>
        <v>0</v>
      </c>
      <c r="Q608" s="217">
        <f>IFERROR(IF(workdata!L608&gt;=0.75*MAX(workdata!$H608:$Y608),1,workdata!L608/MAX(workdata!$H608:$Y608)),0)*$H608</f>
        <v>0</v>
      </c>
      <c r="R608" s="217">
        <f>IFERROR(IF(workdata!M608&gt;=0.75*MAX(workdata!$H608:$Y608),1,workdata!M608/MAX(workdata!$H608:$Y608)),0)*$H608</f>
        <v>0</v>
      </c>
      <c r="S608" s="217">
        <f>IFERROR(IF(workdata!N608&gt;=0.75*MAX(workdata!$H608:$Y608),1,workdata!N608/MAX(workdata!$H608:$Y608)),0)*$H608</f>
        <v>0</v>
      </c>
      <c r="T608" s="217">
        <f>IFERROR(IF(workdata!O608&gt;=0.75*MAX(workdata!$H608:$Y608),1,workdata!O608/MAX(workdata!$H608:$Y608)),0)*$H608</f>
        <v>0</v>
      </c>
      <c r="U608" s="217">
        <f>IFERROR(IF(workdata!P608&gt;=0.75*MAX(workdata!$H608:$Y608),1,workdata!P608/MAX(workdata!$H608:$Y608)),0)*$H608</f>
        <v>0</v>
      </c>
      <c r="V608" s="217">
        <f>IFERROR(IF(workdata!Q608&gt;=0.75*MAX(workdata!$H608:$Y608),1,workdata!Q608/MAX(workdata!$H608:$Y608)),0)*$H608</f>
        <v>0</v>
      </c>
      <c r="W608" s="217">
        <f>IFERROR(IF(workdata!R608&gt;=0.75*MAX(workdata!$H608:$Y608),1,workdata!R608/MAX(workdata!$H608:$Y608)),0)*$H608</f>
        <v>0</v>
      </c>
      <c r="X608" s="217">
        <f>IFERROR(IF(workdata!S608&gt;=0.75*MAX(workdata!$H608:$Y608),1,workdata!S608/MAX(workdata!$H608:$Y608)),0)*$H608</f>
        <v>0</v>
      </c>
      <c r="Y608" s="217">
        <f>IFERROR(IF(workdata!T608&gt;=0.75*MAX(workdata!$H608:$Y608),1,workdata!T608/MAX(workdata!$H608:$Y608)),0)*$H608</f>
        <v>0</v>
      </c>
      <c r="Z608" s="217">
        <f>IFERROR(IF(workdata!U608&gt;=0.75*MAX(workdata!$H608:$Y608),1,workdata!U608/MAX(workdata!$H608:$Y608)),0)*$H608</f>
        <v>0</v>
      </c>
      <c r="AA608" s="217">
        <f>IFERROR(IF(workdata!V608&gt;=0.75*MAX(workdata!$H608:$Y608),1,workdata!V608/MAX(workdata!$H608:$Y608)),0)*$H608</f>
        <v>0</v>
      </c>
      <c r="AB608" s="217">
        <f>IFERROR(IF(workdata!W608&gt;=0.75*MAX(workdata!$H608:$Y608),1,workdata!W608/MAX(workdata!$H608:$Y608)),0)*$H608</f>
        <v>0</v>
      </c>
      <c r="AC608" s="217">
        <f>IFERROR(IF(workdata!X608&gt;=0.75*MAX(workdata!$H608:$Y608),1,workdata!X608/MAX(workdata!$H608:$Y608)),0)*$H608</f>
        <v>0</v>
      </c>
      <c r="AD608" s="217">
        <f>IFERROR(IF(workdata!Y608&gt;=0.75*MAX(workdata!$H608:$Y608),1,workdata!Y608/MAX(workdata!$H608:$Y608)),0)*$H608</f>
        <v>0</v>
      </c>
    </row>
    <row r="609" spans="1:30" x14ac:dyDescent="0.25">
      <c r="A609" s="1">
        <f>workdata!A609</f>
        <v>45499.166666666664</v>
      </c>
      <c r="B609">
        <f t="shared" si="55"/>
        <v>2024</v>
      </c>
      <c r="C609">
        <f t="shared" si="56"/>
        <v>7</v>
      </c>
      <c r="D609">
        <f t="shared" si="54"/>
        <v>26</v>
      </c>
      <c r="E609">
        <v>1000</v>
      </c>
      <c r="F609">
        <v>49890</v>
      </c>
      <c r="G609">
        <f>workdata!B609</f>
        <v>0</v>
      </c>
      <c r="H609">
        <f t="shared" si="57"/>
        <v>0</v>
      </c>
      <c r="I609" s="217">
        <f>IFERROR(workdata!B609*1000*AUX!H609/(AUX!K609*50000),0)</f>
        <v>0</v>
      </c>
      <c r="J609" s="218">
        <f t="shared" si="58"/>
        <v>0</v>
      </c>
      <c r="K609" s="222">
        <f>AVERAGE(workdata!C609:F609)</f>
        <v>0</v>
      </c>
      <c r="L609" s="3">
        <f t="shared" si="59"/>
        <v>0</v>
      </c>
      <c r="M609" s="217">
        <f>IFERROR(IF(workdata!H609&gt;=0.75*MAX(workdata!$H609:$Y609),1,workdata!H609/MAX(workdata!$H609:$Y609)),0)*$H609</f>
        <v>0</v>
      </c>
      <c r="N609" s="217">
        <f>IFERROR(IF(workdata!I609&gt;=0.75*MAX(workdata!$H609:$Y609),1,workdata!I609/MAX(workdata!$H609:$Y609)),0)*$H609</f>
        <v>0</v>
      </c>
      <c r="O609" s="217">
        <f>IFERROR(IF(workdata!J609&gt;=0.75*MAX(workdata!$H609:$Y609),1,workdata!J609/MAX(workdata!$H609:$Y609)),0)*$H609</f>
        <v>0</v>
      </c>
      <c r="P609" s="217">
        <f>IFERROR(IF(workdata!K609&gt;=0.75*MAX(workdata!$H609:$Y609),1,workdata!K609/MAX(workdata!$H609:$Y609)),0)*$H609</f>
        <v>0</v>
      </c>
      <c r="Q609" s="217">
        <f>IFERROR(IF(workdata!L609&gt;=0.75*MAX(workdata!$H609:$Y609),1,workdata!L609/MAX(workdata!$H609:$Y609)),0)*$H609</f>
        <v>0</v>
      </c>
      <c r="R609" s="217">
        <f>IFERROR(IF(workdata!M609&gt;=0.75*MAX(workdata!$H609:$Y609),1,workdata!M609/MAX(workdata!$H609:$Y609)),0)*$H609</f>
        <v>0</v>
      </c>
      <c r="S609" s="217">
        <f>IFERROR(IF(workdata!N609&gt;=0.75*MAX(workdata!$H609:$Y609),1,workdata!N609/MAX(workdata!$H609:$Y609)),0)*$H609</f>
        <v>0</v>
      </c>
      <c r="T609" s="217">
        <f>IFERROR(IF(workdata!O609&gt;=0.75*MAX(workdata!$H609:$Y609),1,workdata!O609/MAX(workdata!$H609:$Y609)),0)*$H609</f>
        <v>0</v>
      </c>
      <c r="U609" s="217">
        <f>IFERROR(IF(workdata!P609&gt;=0.75*MAX(workdata!$H609:$Y609),1,workdata!P609/MAX(workdata!$H609:$Y609)),0)*$H609</f>
        <v>0</v>
      </c>
      <c r="V609" s="217">
        <f>IFERROR(IF(workdata!Q609&gt;=0.75*MAX(workdata!$H609:$Y609),1,workdata!Q609/MAX(workdata!$H609:$Y609)),0)*$H609</f>
        <v>0</v>
      </c>
      <c r="W609" s="217">
        <f>IFERROR(IF(workdata!R609&gt;=0.75*MAX(workdata!$H609:$Y609),1,workdata!R609/MAX(workdata!$H609:$Y609)),0)*$H609</f>
        <v>0</v>
      </c>
      <c r="X609" s="217">
        <f>IFERROR(IF(workdata!S609&gt;=0.75*MAX(workdata!$H609:$Y609),1,workdata!S609/MAX(workdata!$H609:$Y609)),0)*$H609</f>
        <v>0</v>
      </c>
      <c r="Y609" s="217">
        <f>IFERROR(IF(workdata!T609&gt;=0.75*MAX(workdata!$H609:$Y609),1,workdata!T609/MAX(workdata!$H609:$Y609)),0)*$H609</f>
        <v>0</v>
      </c>
      <c r="Z609" s="217">
        <f>IFERROR(IF(workdata!U609&gt;=0.75*MAX(workdata!$H609:$Y609),1,workdata!U609/MAX(workdata!$H609:$Y609)),0)*$H609</f>
        <v>0</v>
      </c>
      <c r="AA609" s="217">
        <f>IFERROR(IF(workdata!V609&gt;=0.75*MAX(workdata!$H609:$Y609),1,workdata!V609/MAX(workdata!$H609:$Y609)),0)*$H609</f>
        <v>0</v>
      </c>
      <c r="AB609" s="217">
        <f>IFERROR(IF(workdata!W609&gt;=0.75*MAX(workdata!$H609:$Y609),1,workdata!W609/MAX(workdata!$H609:$Y609)),0)*$H609</f>
        <v>0</v>
      </c>
      <c r="AC609" s="217">
        <f>IFERROR(IF(workdata!X609&gt;=0.75*MAX(workdata!$H609:$Y609),1,workdata!X609/MAX(workdata!$H609:$Y609)),0)*$H609</f>
        <v>0</v>
      </c>
      <c r="AD609" s="217">
        <f>IFERROR(IF(workdata!Y609&gt;=0.75*MAX(workdata!$H609:$Y609),1,workdata!Y609/MAX(workdata!$H609:$Y609)),0)*$H609</f>
        <v>0</v>
      </c>
    </row>
    <row r="610" spans="1:30" x14ac:dyDescent="0.25">
      <c r="A610" s="1">
        <f>workdata!A610</f>
        <v>45499.208333333336</v>
      </c>
      <c r="B610">
        <f t="shared" si="55"/>
        <v>2024</v>
      </c>
      <c r="C610">
        <f t="shared" si="56"/>
        <v>7</v>
      </c>
      <c r="D610">
        <f t="shared" si="54"/>
        <v>26</v>
      </c>
      <c r="E610">
        <v>1000</v>
      </c>
      <c r="F610">
        <v>49890</v>
      </c>
      <c r="G610">
        <f>workdata!B610</f>
        <v>0</v>
      </c>
      <c r="H610">
        <f t="shared" si="57"/>
        <v>0</v>
      </c>
      <c r="I610" s="217">
        <f>IFERROR(workdata!B610*1000*AUX!H610/(AUX!K610*50000),0)</f>
        <v>0</v>
      </c>
      <c r="J610" s="218">
        <f t="shared" si="58"/>
        <v>0</v>
      </c>
      <c r="K610" s="222">
        <f>AVERAGE(workdata!C610:F610)</f>
        <v>0</v>
      </c>
      <c r="L610" s="3">
        <f t="shared" si="59"/>
        <v>0</v>
      </c>
      <c r="M610" s="217">
        <f>IFERROR(IF(workdata!H610&gt;=0.75*MAX(workdata!$H610:$Y610),1,workdata!H610/MAX(workdata!$H610:$Y610)),0)*$H610</f>
        <v>0</v>
      </c>
      <c r="N610" s="217">
        <f>IFERROR(IF(workdata!I610&gt;=0.75*MAX(workdata!$H610:$Y610),1,workdata!I610/MAX(workdata!$H610:$Y610)),0)*$H610</f>
        <v>0</v>
      </c>
      <c r="O610" s="217">
        <f>IFERROR(IF(workdata!J610&gt;=0.75*MAX(workdata!$H610:$Y610),1,workdata!J610/MAX(workdata!$H610:$Y610)),0)*$H610</f>
        <v>0</v>
      </c>
      <c r="P610" s="217">
        <f>IFERROR(IF(workdata!K610&gt;=0.75*MAX(workdata!$H610:$Y610),1,workdata!K610/MAX(workdata!$H610:$Y610)),0)*$H610</f>
        <v>0</v>
      </c>
      <c r="Q610" s="217">
        <f>IFERROR(IF(workdata!L610&gt;=0.75*MAX(workdata!$H610:$Y610),1,workdata!L610/MAX(workdata!$H610:$Y610)),0)*$H610</f>
        <v>0</v>
      </c>
      <c r="R610" s="217">
        <f>IFERROR(IF(workdata!M610&gt;=0.75*MAX(workdata!$H610:$Y610),1,workdata!M610/MAX(workdata!$H610:$Y610)),0)*$H610</f>
        <v>0</v>
      </c>
      <c r="S610" s="217">
        <f>IFERROR(IF(workdata!N610&gt;=0.75*MAX(workdata!$H610:$Y610),1,workdata!N610/MAX(workdata!$H610:$Y610)),0)*$H610</f>
        <v>0</v>
      </c>
      <c r="T610" s="217">
        <f>IFERROR(IF(workdata!O610&gt;=0.75*MAX(workdata!$H610:$Y610),1,workdata!O610/MAX(workdata!$H610:$Y610)),0)*$H610</f>
        <v>0</v>
      </c>
      <c r="U610" s="217">
        <f>IFERROR(IF(workdata!P610&gt;=0.75*MAX(workdata!$H610:$Y610),1,workdata!P610/MAX(workdata!$H610:$Y610)),0)*$H610</f>
        <v>0</v>
      </c>
      <c r="V610" s="217">
        <f>IFERROR(IF(workdata!Q610&gt;=0.75*MAX(workdata!$H610:$Y610),1,workdata!Q610/MAX(workdata!$H610:$Y610)),0)*$H610</f>
        <v>0</v>
      </c>
      <c r="W610" s="217">
        <f>IFERROR(IF(workdata!R610&gt;=0.75*MAX(workdata!$H610:$Y610),1,workdata!R610/MAX(workdata!$H610:$Y610)),0)*$H610</f>
        <v>0</v>
      </c>
      <c r="X610" s="217">
        <f>IFERROR(IF(workdata!S610&gt;=0.75*MAX(workdata!$H610:$Y610),1,workdata!S610/MAX(workdata!$H610:$Y610)),0)*$H610</f>
        <v>0</v>
      </c>
      <c r="Y610" s="217">
        <f>IFERROR(IF(workdata!T610&gt;=0.75*MAX(workdata!$H610:$Y610),1,workdata!T610/MAX(workdata!$H610:$Y610)),0)*$H610</f>
        <v>0</v>
      </c>
      <c r="Z610" s="217">
        <f>IFERROR(IF(workdata!U610&gt;=0.75*MAX(workdata!$H610:$Y610),1,workdata!U610/MAX(workdata!$H610:$Y610)),0)*$H610</f>
        <v>0</v>
      </c>
      <c r="AA610" s="217">
        <f>IFERROR(IF(workdata!V610&gt;=0.75*MAX(workdata!$H610:$Y610),1,workdata!V610/MAX(workdata!$H610:$Y610)),0)*$H610</f>
        <v>0</v>
      </c>
      <c r="AB610" s="217">
        <f>IFERROR(IF(workdata!W610&gt;=0.75*MAX(workdata!$H610:$Y610),1,workdata!W610/MAX(workdata!$H610:$Y610)),0)*$H610</f>
        <v>0</v>
      </c>
      <c r="AC610" s="217">
        <f>IFERROR(IF(workdata!X610&gt;=0.75*MAX(workdata!$H610:$Y610),1,workdata!X610/MAX(workdata!$H610:$Y610)),0)*$H610</f>
        <v>0</v>
      </c>
      <c r="AD610" s="217">
        <f>IFERROR(IF(workdata!Y610&gt;=0.75*MAX(workdata!$H610:$Y610),1,workdata!Y610/MAX(workdata!$H610:$Y610)),0)*$H610</f>
        <v>0</v>
      </c>
    </row>
    <row r="611" spans="1:30" x14ac:dyDescent="0.25">
      <c r="A611" s="1">
        <f>workdata!A611</f>
        <v>45499.25</v>
      </c>
      <c r="B611">
        <f t="shared" si="55"/>
        <v>2024</v>
      </c>
      <c r="C611">
        <f t="shared" si="56"/>
        <v>7</v>
      </c>
      <c r="D611">
        <f t="shared" si="54"/>
        <v>26</v>
      </c>
      <c r="E611">
        <v>1000</v>
      </c>
      <c r="F611">
        <v>49890</v>
      </c>
      <c r="G611">
        <f>workdata!B611</f>
        <v>0</v>
      </c>
      <c r="H611">
        <f t="shared" si="57"/>
        <v>0</v>
      </c>
      <c r="I611" s="217">
        <f>IFERROR(workdata!B611*1000*AUX!H611/(AUX!K611*50000),0)</f>
        <v>0</v>
      </c>
      <c r="J611" s="218">
        <f t="shared" si="58"/>
        <v>0</v>
      </c>
      <c r="K611" s="222">
        <f>AVERAGE(workdata!C611:F611)</f>
        <v>0</v>
      </c>
      <c r="L611" s="3">
        <f t="shared" si="59"/>
        <v>0</v>
      </c>
      <c r="M611" s="217">
        <f>IFERROR(IF(workdata!H611&gt;=0.75*MAX(workdata!$H611:$Y611),1,workdata!H611/MAX(workdata!$H611:$Y611)),0)*$H611</f>
        <v>0</v>
      </c>
      <c r="N611" s="217">
        <f>IFERROR(IF(workdata!I611&gt;=0.75*MAX(workdata!$H611:$Y611),1,workdata!I611/MAX(workdata!$H611:$Y611)),0)*$H611</f>
        <v>0</v>
      </c>
      <c r="O611" s="217">
        <f>IFERROR(IF(workdata!J611&gt;=0.75*MAX(workdata!$H611:$Y611),1,workdata!J611/MAX(workdata!$H611:$Y611)),0)*$H611</f>
        <v>0</v>
      </c>
      <c r="P611" s="217">
        <f>IFERROR(IF(workdata!K611&gt;=0.75*MAX(workdata!$H611:$Y611),1,workdata!K611/MAX(workdata!$H611:$Y611)),0)*$H611</f>
        <v>0</v>
      </c>
      <c r="Q611" s="217">
        <f>IFERROR(IF(workdata!L611&gt;=0.75*MAX(workdata!$H611:$Y611),1,workdata!L611/MAX(workdata!$H611:$Y611)),0)*$H611</f>
        <v>0</v>
      </c>
      <c r="R611" s="217">
        <f>IFERROR(IF(workdata!M611&gt;=0.75*MAX(workdata!$H611:$Y611),1,workdata!M611/MAX(workdata!$H611:$Y611)),0)*$H611</f>
        <v>0</v>
      </c>
      <c r="S611" s="217">
        <f>IFERROR(IF(workdata!N611&gt;=0.75*MAX(workdata!$H611:$Y611),1,workdata!N611/MAX(workdata!$H611:$Y611)),0)*$H611</f>
        <v>0</v>
      </c>
      <c r="T611" s="217">
        <f>IFERROR(IF(workdata!O611&gt;=0.75*MAX(workdata!$H611:$Y611),1,workdata!O611/MAX(workdata!$H611:$Y611)),0)*$H611</f>
        <v>0</v>
      </c>
      <c r="U611" s="217">
        <f>IFERROR(IF(workdata!P611&gt;=0.75*MAX(workdata!$H611:$Y611),1,workdata!P611/MAX(workdata!$H611:$Y611)),0)*$H611</f>
        <v>0</v>
      </c>
      <c r="V611" s="217">
        <f>IFERROR(IF(workdata!Q611&gt;=0.75*MAX(workdata!$H611:$Y611),1,workdata!Q611/MAX(workdata!$H611:$Y611)),0)*$H611</f>
        <v>0</v>
      </c>
      <c r="W611" s="217">
        <f>IFERROR(IF(workdata!R611&gt;=0.75*MAX(workdata!$H611:$Y611),1,workdata!R611/MAX(workdata!$H611:$Y611)),0)*$H611</f>
        <v>0</v>
      </c>
      <c r="X611" s="217">
        <f>IFERROR(IF(workdata!S611&gt;=0.75*MAX(workdata!$H611:$Y611),1,workdata!S611/MAX(workdata!$H611:$Y611)),0)*$H611</f>
        <v>0</v>
      </c>
      <c r="Y611" s="217">
        <f>IFERROR(IF(workdata!T611&gt;=0.75*MAX(workdata!$H611:$Y611),1,workdata!T611/MAX(workdata!$H611:$Y611)),0)*$H611</f>
        <v>0</v>
      </c>
      <c r="Z611" s="217">
        <f>IFERROR(IF(workdata!U611&gt;=0.75*MAX(workdata!$H611:$Y611),1,workdata!U611/MAX(workdata!$H611:$Y611)),0)*$H611</f>
        <v>0</v>
      </c>
      <c r="AA611" s="217">
        <f>IFERROR(IF(workdata!V611&gt;=0.75*MAX(workdata!$H611:$Y611),1,workdata!V611/MAX(workdata!$H611:$Y611)),0)*$H611</f>
        <v>0</v>
      </c>
      <c r="AB611" s="217">
        <f>IFERROR(IF(workdata!W611&gt;=0.75*MAX(workdata!$H611:$Y611),1,workdata!W611/MAX(workdata!$H611:$Y611)),0)*$H611</f>
        <v>0</v>
      </c>
      <c r="AC611" s="217">
        <f>IFERROR(IF(workdata!X611&gt;=0.75*MAX(workdata!$H611:$Y611),1,workdata!X611/MAX(workdata!$H611:$Y611)),0)*$H611</f>
        <v>0</v>
      </c>
      <c r="AD611" s="217">
        <f>IFERROR(IF(workdata!Y611&gt;=0.75*MAX(workdata!$H611:$Y611),1,workdata!Y611/MAX(workdata!$H611:$Y611)),0)*$H611</f>
        <v>0</v>
      </c>
    </row>
    <row r="612" spans="1:30" x14ac:dyDescent="0.25">
      <c r="A612" s="1">
        <f>workdata!A612</f>
        <v>45499.291666666664</v>
      </c>
      <c r="B612">
        <f t="shared" si="55"/>
        <v>2024</v>
      </c>
      <c r="C612">
        <f t="shared" si="56"/>
        <v>7</v>
      </c>
      <c r="D612">
        <f t="shared" si="54"/>
        <v>26</v>
      </c>
      <c r="E612">
        <v>1000</v>
      </c>
      <c r="F612">
        <v>49890</v>
      </c>
      <c r="G612">
        <f>workdata!B612</f>
        <v>262</v>
      </c>
      <c r="H612">
        <f t="shared" si="57"/>
        <v>0</v>
      </c>
      <c r="I612" s="217">
        <f>IFERROR(workdata!B612*1000*AUX!H612/(AUX!K612*50000),0)</f>
        <v>0</v>
      </c>
      <c r="J612" s="218">
        <f t="shared" si="58"/>
        <v>0</v>
      </c>
      <c r="K612" s="222">
        <f>AVERAGE(workdata!C612:F612)</f>
        <v>8.7645</v>
      </c>
      <c r="L612" s="3">
        <f t="shared" si="59"/>
        <v>0</v>
      </c>
      <c r="M612" s="217">
        <f>IFERROR(IF(workdata!H612&gt;=0.75*MAX(workdata!$H612:$Y612),1,workdata!H612/MAX(workdata!$H612:$Y612)),0)*$H612</f>
        <v>0</v>
      </c>
      <c r="N612" s="217">
        <f>IFERROR(IF(workdata!I612&gt;=0.75*MAX(workdata!$H612:$Y612),1,workdata!I612/MAX(workdata!$H612:$Y612)),0)*$H612</f>
        <v>0</v>
      </c>
      <c r="O612" s="217">
        <f>IFERROR(IF(workdata!J612&gt;=0.75*MAX(workdata!$H612:$Y612),1,workdata!J612/MAX(workdata!$H612:$Y612)),0)*$H612</f>
        <v>0</v>
      </c>
      <c r="P612" s="217">
        <f>IFERROR(IF(workdata!K612&gt;=0.75*MAX(workdata!$H612:$Y612),1,workdata!K612/MAX(workdata!$H612:$Y612)),0)*$H612</f>
        <v>0</v>
      </c>
      <c r="Q612" s="217">
        <f>IFERROR(IF(workdata!L612&gt;=0.75*MAX(workdata!$H612:$Y612),1,workdata!L612/MAX(workdata!$H612:$Y612)),0)*$H612</f>
        <v>0</v>
      </c>
      <c r="R612" s="217">
        <f>IFERROR(IF(workdata!M612&gt;=0.75*MAX(workdata!$H612:$Y612),1,workdata!M612/MAX(workdata!$H612:$Y612)),0)*$H612</f>
        <v>0</v>
      </c>
      <c r="S612" s="217">
        <f>IFERROR(IF(workdata!N612&gt;=0.75*MAX(workdata!$H612:$Y612),1,workdata!N612/MAX(workdata!$H612:$Y612)),0)*$H612</f>
        <v>0</v>
      </c>
      <c r="T612" s="217">
        <f>IFERROR(IF(workdata!O612&gt;=0.75*MAX(workdata!$H612:$Y612),1,workdata!O612/MAX(workdata!$H612:$Y612)),0)*$H612</f>
        <v>0</v>
      </c>
      <c r="U612" s="217">
        <f>IFERROR(IF(workdata!P612&gt;=0.75*MAX(workdata!$H612:$Y612),1,workdata!P612/MAX(workdata!$H612:$Y612)),0)*$H612</f>
        <v>0</v>
      </c>
      <c r="V612" s="217">
        <f>IFERROR(IF(workdata!Q612&gt;=0.75*MAX(workdata!$H612:$Y612),1,workdata!Q612/MAX(workdata!$H612:$Y612)),0)*$H612</f>
        <v>0</v>
      </c>
      <c r="W612" s="217">
        <f>IFERROR(IF(workdata!R612&gt;=0.75*MAX(workdata!$H612:$Y612),1,workdata!R612/MAX(workdata!$H612:$Y612)),0)*$H612</f>
        <v>0</v>
      </c>
      <c r="X612" s="217">
        <f>IFERROR(IF(workdata!S612&gt;=0.75*MAX(workdata!$H612:$Y612),1,workdata!S612/MAX(workdata!$H612:$Y612)),0)*$H612</f>
        <v>0</v>
      </c>
      <c r="Y612" s="217">
        <f>IFERROR(IF(workdata!T612&gt;=0.75*MAX(workdata!$H612:$Y612),1,workdata!T612/MAX(workdata!$H612:$Y612)),0)*$H612</f>
        <v>0</v>
      </c>
      <c r="Z612" s="217">
        <f>IFERROR(IF(workdata!U612&gt;=0.75*MAX(workdata!$H612:$Y612),1,workdata!U612/MAX(workdata!$H612:$Y612)),0)*$H612</f>
        <v>0</v>
      </c>
      <c r="AA612" s="217">
        <f>IFERROR(IF(workdata!V612&gt;=0.75*MAX(workdata!$H612:$Y612),1,workdata!V612/MAX(workdata!$H612:$Y612)),0)*$H612</f>
        <v>0</v>
      </c>
      <c r="AB612" s="217">
        <f>IFERROR(IF(workdata!W612&gt;=0.75*MAX(workdata!$H612:$Y612),1,workdata!W612/MAX(workdata!$H612:$Y612)),0)*$H612</f>
        <v>0</v>
      </c>
      <c r="AC612" s="217">
        <f>IFERROR(IF(workdata!X612&gt;=0.75*MAX(workdata!$H612:$Y612),1,workdata!X612/MAX(workdata!$H612:$Y612)),0)*$H612</f>
        <v>0</v>
      </c>
      <c r="AD612" s="217">
        <f>IFERROR(IF(workdata!Y612&gt;=0.75*MAX(workdata!$H612:$Y612),1,workdata!Y612/MAX(workdata!$H612:$Y612)),0)*$H612</f>
        <v>0</v>
      </c>
    </row>
    <row r="613" spans="1:30" x14ac:dyDescent="0.25">
      <c r="A613" s="1">
        <f>workdata!A613</f>
        <v>45499.333333333336</v>
      </c>
      <c r="B613">
        <f t="shared" si="55"/>
        <v>2024</v>
      </c>
      <c r="C613">
        <f t="shared" si="56"/>
        <v>7</v>
      </c>
      <c r="D613">
        <f t="shared" si="54"/>
        <v>26</v>
      </c>
      <c r="E613">
        <v>1000</v>
      </c>
      <c r="F613">
        <v>49890</v>
      </c>
      <c r="G613">
        <f>workdata!B613</f>
        <v>6868</v>
      </c>
      <c r="H613">
        <f t="shared" si="57"/>
        <v>1</v>
      </c>
      <c r="I613" s="217">
        <f>IFERROR(workdata!B613*1000*AUX!H613/(AUX!K613*50000),0)</f>
        <v>0.88487479949236947</v>
      </c>
      <c r="J613" s="218">
        <f t="shared" si="58"/>
        <v>0.89560602319282778</v>
      </c>
      <c r="K613" s="222">
        <f>AVERAGE(workdata!C613:F613)</f>
        <v>155.23099999999999</v>
      </c>
      <c r="L613" s="3">
        <f t="shared" si="59"/>
        <v>137.36000000000001</v>
      </c>
      <c r="M613" s="217">
        <f>IFERROR(IF(workdata!H613&gt;=0.75*MAX(workdata!$H613:$Y613),1,workdata!H613/MAX(workdata!$H613:$Y613)),0)*$H613</f>
        <v>1</v>
      </c>
      <c r="N613" s="217">
        <f>IFERROR(IF(workdata!I613&gt;=0.75*MAX(workdata!$H613:$Y613),1,workdata!I613/MAX(workdata!$H613:$Y613)),0)*$H613</f>
        <v>1</v>
      </c>
      <c r="O613" s="217">
        <f>IFERROR(IF(workdata!J613&gt;=0.75*MAX(workdata!$H613:$Y613),1,workdata!J613/MAX(workdata!$H613:$Y613)),0)*$H613</f>
        <v>0.73675413672070866</v>
      </c>
      <c r="P613" s="217">
        <f>IFERROR(IF(workdata!K613&gt;=0.75*MAX(workdata!$H613:$Y613),1,workdata!K613/MAX(workdata!$H613:$Y613)),0)*$H613</f>
        <v>0.72269784966871153</v>
      </c>
      <c r="Q613" s="217">
        <f>IFERROR(IF(workdata!L613&gt;=0.75*MAX(workdata!$H613:$Y613),1,workdata!L613/MAX(workdata!$H613:$Y613)),0)*$H613</f>
        <v>0.71266737236986277</v>
      </c>
      <c r="R613" s="217">
        <f>IFERROR(IF(workdata!M613&gt;=0.75*MAX(workdata!$H613:$Y613),1,workdata!M613/MAX(workdata!$H613:$Y613)),0)*$H613</f>
        <v>0.74358212466185059</v>
      </c>
      <c r="S613" s="217">
        <f>IFERROR(IF(workdata!N613&gt;=0.75*MAX(workdata!$H613:$Y613),1,workdata!N613/MAX(workdata!$H613:$Y613)),0)*$H613</f>
        <v>1</v>
      </c>
      <c r="T613" s="217">
        <f>IFERROR(IF(workdata!O613&gt;=0.75*MAX(workdata!$H613:$Y613),1,workdata!O613/MAX(workdata!$H613:$Y613)),0)*$H613</f>
        <v>1</v>
      </c>
      <c r="U613" s="217">
        <f>IFERROR(IF(workdata!P613&gt;=0.75*MAX(workdata!$H613:$Y613),1,workdata!P613/MAX(workdata!$H613:$Y613)),0)*$H613</f>
        <v>1</v>
      </c>
      <c r="V613" s="217">
        <f>IFERROR(IF(workdata!Q613&gt;=0.75*MAX(workdata!$H613:$Y613),1,workdata!Q613/MAX(workdata!$H613:$Y613)),0)*$H613</f>
        <v>1</v>
      </c>
      <c r="W613" s="217">
        <f>IFERROR(IF(workdata!R613&gt;=0.75*MAX(workdata!$H613:$Y613),1,workdata!R613/MAX(workdata!$H613:$Y613)),0)*$H613</f>
        <v>1</v>
      </c>
      <c r="X613" s="217">
        <f>IFERROR(IF(workdata!S613&gt;=0.75*MAX(workdata!$H613:$Y613),1,workdata!S613/MAX(workdata!$H613:$Y613)),0)*$H613</f>
        <v>0.73999376835189412</v>
      </c>
      <c r="Y613" s="217">
        <f>IFERROR(IF(workdata!T613&gt;=0.75*MAX(workdata!$H613:$Y613),1,workdata!T613/MAX(workdata!$H613:$Y613)),0)*$H613</f>
        <v>1</v>
      </c>
      <c r="Z613" s="217">
        <f>IFERROR(IF(workdata!U613&gt;=0.75*MAX(workdata!$H613:$Y613),1,workdata!U613/MAX(workdata!$H613:$Y613)),0)*$H613</f>
        <v>1</v>
      </c>
      <c r="AA613" s="217">
        <f>IFERROR(IF(workdata!V613&gt;=0.75*MAX(workdata!$H613:$Y613),1,workdata!V613/MAX(workdata!$H613:$Y613)),0)*$H613</f>
        <v>0.71833363253498073</v>
      </c>
      <c r="AB613" s="217">
        <f>IFERROR(IF(workdata!W613&gt;=0.75*MAX(workdata!$H613:$Y613),1,workdata!W613/MAX(workdata!$H613:$Y613)),0)*$H613</f>
        <v>1</v>
      </c>
      <c r="AC613" s="217">
        <f>IFERROR(IF(workdata!X613&gt;=0.75*MAX(workdata!$H613:$Y613),1,workdata!X613/MAX(workdata!$H613:$Y613)),0)*$H613</f>
        <v>1</v>
      </c>
      <c r="AD613" s="217">
        <f>IFERROR(IF(workdata!Y613&gt;=0.75*MAX(workdata!$H613:$Y613),1,workdata!Y613/MAX(workdata!$H613:$Y613)),0)*$H613</f>
        <v>0.74687953316289157</v>
      </c>
    </row>
    <row r="614" spans="1:30" x14ac:dyDescent="0.25">
      <c r="A614" s="1">
        <f>workdata!A614</f>
        <v>45499.375</v>
      </c>
      <c r="B614">
        <f t="shared" si="55"/>
        <v>2024</v>
      </c>
      <c r="C614">
        <f t="shared" si="56"/>
        <v>7</v>
      </c>
      <c r="D614">
        <f t="shared" si="54"/>
        <v>26</v>
      </c>
      <c r="E614">
        <v>1000</v>
      </c>
      <c r="F614">
        <v>49890</v>
      </c>
      <c r="G614">
        <f>workdata!B614</f>
        <v>19717</v>
      </c>
      <c r="H614">
        <f t="shared" si="57"/>
        <v>1</v>
      </c>
      <c r="I614" s="217">
        <f>IFERROR(workdata!B614*1000*AUX!H614/(AUX!K614*50000),0)</f>
        <v>0.85611767330255195</v>
      </c>
      <c r="J614" s="218">
        <f t="shared" si="58"/>
        <v>0.86578081295821463</v>
      </c>
      <c r="K614" s="222">
        <f>AVERAGE(workdata!C614:F614)</f>
        <v>460.61425000000003</v>
      </c>
      <c r="L614" s="3">
        <f t="shared" si="59"/>
        <v>394.34000000000003</v>
      </c>
      <c r="M614" s="217">
        <f>IFERROR(IF(workdata!H614&gt;=0.75*MAX(workdata!$H614:$Y614),1,workdata!H614/MAX(workdata!$H614:$Y614)),0)*$H614</f>
        <v>0.73192281207642429</v>
      </c>
      <c r="N614" s="217">
        <f>IFERROR(IF(workdata!I614&gt;=0.75*MAX(workdata!$H614:$Y614),1,workdata!I614/MAX(workdata!$H614:$Y614)),0)*$H614</f>
        <v>1</v>
      </c>
      <c r="O614" s="217">
        <f>IFERROR(IF(workdata!J614&gt;=0.75*MAX(workdata!$H614:$Y614),1,workdata!J614/MAX(workdata!$H614:$Y614)),0)*$H614</f>
        <v>1</v>
      </c>
      <c r="P614" s="217">
        <f>IFERROR(IF(workdata!K614&gt;=0.75*MAX(workdata!$H614:$Y614),1,workdata!K614/MAX(workdata!$H614:$Y614)),0)*$H614</f>
        <v>1</v>
      </c>
      <c r="Q614" s="217">
        <f>IFERROR(IF(workdata!L614&gt;=0.75*MAX(workdata!$H614:$Y614),1,workdata!L614/MAX(workdata!$H614:$Y614)),0)*$H614</f>
        <v>0.71856703544155776</v>
      </c>
      <c r="R614" s="217">
        <f>IFERROR(IF(workdata!M614&gt;=0.75*MAX(workdata!$H614:$Y614),1,workdata!M614/MAX(workdata!$H614:$Y614)),0)*$H614</f>
        <v>0.66742452585834755</v>
      </c>
      <c r="S614" s="217">
        <f>IFERROR(IF(workdata!N614&gt;=0.75*MAX(workdata!$H614:$Y614),1,workdata!N614/MAX(workdata!$H614:$Y614)),0)*$H614</f>
        <v>0.66641935046857881</v>
      </c>
      <c r="T614" s="217">
        <f>IFERROR(IF(workdata!O614&gt;=0.75*MAX(workdata!$H614:$Y614),1,workdata!O614/MAX(workdata!$H614:$Y614)),0)*$H614</f>
        <v>1</v>
      </c>
      <c r="U614" s="217">
        <f>IFERROR(IF(workdata!P614&gt;=0.75*MAX(workdata!$H614:$Y614),1,workdata!P614/MAX(workdata!$H614:$Y614)),0)*$H614</f>
        <v>1</v>
      </c>
      <c r="V614" s="217">
        <f>IFERROR(IF(workdata!Q614&gt;=0.75*MAX(workdata!$H614:$Y614),1,workdata!Q614/MAX(workdata!$H614:$Y614)),0)*$H614</f>
        <v>1</v>
      </c>
      <c r="W614" s="217">
        <f>IFERROR(IF(workdata!R614&gt;=0.75*MAX(workdata!$H614:$Y614),1,workdata!R614/MAX(workdata!$H614:$Y614)),0)*$H614</f>
        <v>1</v>
      </c>
      <c r="X614" s="217">
        <f>IFERROR(IF(workdata!S614&gt;=0.75*MAX(workdata!$H614:$Y614),1,workdata!S614/MAX(workdata!$H614:$Y614)),0)*$H614</f>
        <v>1</v>
      </c>
      <c r="Y614" s="217">
        <f>IFERROR(IF(workdata!T614&gt;=0.75*MAX(workdata!$H614:$Y614),1,workdata!T614/MAX(workdata!$H614:$Y614)),0)*$H614</f>
        <v>0.73896816500038254</v>
      </c>
      <c r="Z614" s="217">
        <f>IFERROR(IF(workdata!U614&gt;=0.75*MAX(workdata!$H614:$Y614),1,workdata!U614/MAX(workdata!$H614:$Y614)),0)*$H614</f>
        <v>0.69167859376524521</v>
      </c>
      <c r="AA614" s="217">
        <f>IFERROR(IF(workdata!V614&gt;=0.75*MAX(workdata!$H614:$Y614),1,workdata!V614/MAX(workdata!$H614:$Y614)),0)*$H614</f>
        <v>0.66550402315834256</v>
      </c>
      <c r="AB614" s="217">
        <f>IFERROR(IF(workdata!W614&gt;=0.75*MAX(workdata!$H614:$Y614),1,workdata!W614/MAX(workdata!$H614:$Y614)),0)*$H614</f>
        <v>1</v>
      </c>
      <c r="AC614" s="217">
        <f>IFERROR(IF(workdata!X614&gt;=0.75*MAX(workdata!$H614:$Y614),1,workdata!X614/MAX(workdata!$H614:$Y614)),0)*$H614</f>
        <v>1</v>
      </c>
      <c r="AD614" s="217">
        <f>IFERROR(IF(workdata!Y614&gt;=0.75*MAX(workdata!$H614:$Y614),1,workdata!Y614/MAX(workdata!$H614:$Y614)),0)*$H614</f>
        <v>0.70357012747898229</v>
      </c>
    </row>
    <row r="615" spans="1:30" x14ac:dyDescent="0.25">
      <c r="A615" s="1">
        <f>workdata!A615</f>
        <v>45499.416666666664</v>
      </c>
      <c r="B615">
        <f t="shared" si="55"/>
        <v>2024</v>
      </c>
      <c r="C615">
        <f t="shared" si="56"/>
        <v>7</v>
      </c>
      <c r="D615">
        <f t="shared" si="54"/>
        <v>26</v>
      </c>
      <c r="E615">
        <v>1000</v>
      </c>
      <c r="F615">
        <v>49890</v>
      </c>
      <c r="G615">
        <f>workdata!B615</f>
        <v>30898</v>
      </c>
      <c r="H615">
        <f t="shared" si="57"/>
        <v>1</v>
      </c>
      <c r="I615" s="217">
        <f>IFERROR(workdata!B615*1000*AUX!H615/(AUX!K615*50000),0)</f>
        <v>0.83151120123469913</v>
      </c>
      <c r="J615" s="218">
        <f t="shared" si="58"/>
        <v>1</v>
      </c>
      <c r="K615" s="222">
        <f>AVERAGE(workdata!C615:F615)</f>
        <v>743.17700000000002</v>
      </c>
      <c r="L615" s="3">
        <f t="shared" si="59"/>
        <v>617.96</v>
      </c>
      <c r="M615" s="217">
        <f>IFERROR(IF(workdata!H615&gt;=0.75*MAX(workdata!$H615:$Y615),1,workdata!H615/MAX(workdata!$H615:$Y615)),0)*$H615</f>
        <v>1</v>
      </c>
      <c r="N615" s="217">
        <f>IFERROR(IF(workdata!I615&gt;=0.75*MAX(workdata!$H615:$Y615),1,workdata!I615/MAX(workdata!$H615:$Y615)),0)*$H615</f>
        <v>1</v>
      </c>
      <c r="O615" s="217">
        <f>IFERROR(IF(workdata!J615&gt;=0.75*MAX(workdata!$H615:$Y615),1,workdata!J615/MAX(workdata!$H615:$Y615)),0)*$H615</f>
        <v>1</v>
      </c>
      <c r="P615" s="217">
        <f>IFERROR(IF(workdata!K615&gt;=0.75*MAX(workdata!$H615:$Y615),1,workdata!K615/MAX(workdata!$H615:$Y615)),0)*$H615</f>
        <v>1</v>
      </c>
      <c r="Q615" s="217">
        <f>IFERROR(IF(workdata!L615&gt;=0.75*MAX(workdata!$H615:$Y615),1,workdata!L615/MAX(workdata!$H615:$Y615)),0)*$H615</f>
        <v>1</v>
      </c>
      <c r="R615" s="217">
        <f>IFERROR(IF(workdata!M615&gt;=0.75*MAX(workdata!$H615:$Y615),1,workdata!M615/MAX(workdata!$H615:$Y615)),0)*$H615</f>
        <v>1</v>
      </c>
      <c r="S615" s="217">
        <f>IFERROR(IF(workdata!N615&gt;=0.75*MAX(workdata!$H615:$Y615),1,workdata!N615/MAX(workdata!$H615:$Y615)),0)*$H615</f>
        <v>1</v>
      </c>
      <c r="T615" s="217">
        <f>IFERROR(IF(workdata!O615&gt;=0.75*MAX(workdata!$H615:$Y615),1,workdata!O615/MAX(workdata!$H615:$Y615)),0)*$H615</f>
        <v>1</v>
      </c>
      <c r="U615" s="217">
        <f>IFERROR(IF(workdata!P615&gt;=0.75*MAX(workdata!$H615:$Y615),1,workdata!P615/MAX(workdata!$H615:$Y615)),0)*$H615</f>
        <v>1</v>
      </c>
      <c r="V615" s="217">
        <f>IFERROR(IF(workdata!Q615&gt;=0.75*MAX(workdata!$H615:$Y615),1,workdata!Q615/MAX(workdata!$H615:$Y615)),0)*$H615</f>
        <v>1</v>
      </c>
      <c r="W615" s="217">
        <f>IFERROR(IF(workdata!R615&gt;=0.75*MAX(workdata!$H615:$Y615),1,workdata!R615/MAX(workdata!$H615:$Y615)),0)*$H615</f>
        <v>1</v>
      </c>
      <c r="X615" s="217">
        <f>IFERROR(IF(workdata!S615&gt;=0.75*MAX(workdata!$H615:$Y615),1,workdata!S615/MAX(workdata!$H615:$Y615)),0)*$H615</f>
        <v>1</v>
      </c>
      <c r="Y615" s="217">
        <f>IFERROR(IF(workdata!T615&gt;=0.75*MAX(workdata!$H615:$Y615),1,workdata!T615/MAX(workdata!$H615:$Y615)),0)*$H615</f>
        <v>1</v>
      </c>
      <c r="Z615" s="217">
        <f>IFERROR(IF(workdata!U615&gt;=0.75*MAX(workdata!$H615:$Y615),1,workdata!U615/MAX(workdata!$H615:$Y615)),0)*$H615</f>
        <v>1</v>
      </c>
      <c r="AA615" s="217">
        <f>IFERROR(IF(workdata!V615&gt;=0.75*MAX(workdata!$H615:$Y615),1,workdata!V615/MAX(workdata!$H615:$Y615)),0)*$H615</f>
        <v>1</v>
      </c>
      <c r="AB615" s="217">
        <f>IFERROR(IF(workdata!W615&gt;=0.75*MAX(workdata!$H615:$Y615),1,workdata!W615/MAX(workdata!$H615:$Y615)),0)*$H615</f>
        <v>1</v>
      </c>
      <c r="AC615" s="217">
        <f>IFERROR(IF(workdata!X615&gt;=0.75*MAX(workdata!$H615:$Y615),1,workdata!X615/MAX(workdata!$H615:$Y615)),0)*$H615</f>
        <v>1</v>
      </c>
      <c r="AD615" s="217">
        <f>IFERROR(IF(workdata!Y615&gt;=0.75*MAX(workdata!$H615:$Y615),1,workdata!Y615/MAX(workdata!$H615:$Y615)),0)*$H615</f>
        <v>1</v>
      </c>
    </row>
    <row r="616" spans="1:30" x14ac:dyDescent="0.25">
      <c r="A616" s="1">
        <f>workdata!A616</f>
        <v>45499.458333333336</v>
      </c>
      <c r="B616">
        <f t="shared" si="55"/>
        <v>2024</v>
      </c>
      <c r="C616">
        <f t="shared" si="56"/>
        <v>7</v>
      </c>
      <c r="D616">
        <f t="shared" si="54"/>
        <v>26</v>
      </c>
      <c r="E616">
        <v>1000</v>
      </c>
      <c r="F616">
        <v>49890</v>
      </c>
      <c r="G616">
        <f>workdata!B616</f>
        <v>40185</v>
      </c>
      <c r="H616">
        <f t="shared" si="57"/>
        <v>1</v>
      </c>
      <c r="I616" s="217">
        <f>IFERROR(workdata!B616*1000*AUX!H616/(AUX!K616*50000),0)</f>
        <v>0.85055111997961708</v>
      </c>
      <c r="J616" s="218">
        <f t="shared" si="58"/>
        <v>1</v>
      </c>
      <c r="K616" s="222">
        <f>AVERAGE(workdata!C616:F616)</f>
        <v>944.91675000000009</v>
      </c>
      <c r="L616" s="3">
        <f t="shared" si="59"/>
        <v>803.69999999999993</v>
      </c>
      <c r="M616" s="217">
        <f>IFERROR(IF(workdata!H616&gt;=0.75*MAX(workdata!$H616:$Y616),1,workdata!H616/MAX(workdata!$H616:$Y616)),0)*$H616</f>
        <v>1</v>
      </c>
      <c r="N616" s="217">
        <f>IFERROR(IF(workdata!I616&gt;=0.75*MAX(workdata!$H616:$Y616),1,workdata!I616/MAX(workdata!$H616:$Y616)),0)*$H616</f>
        <v>1</v>
      </c>
      <c r="O616" s="217">
        <f>IFERROR(IF(workdata!J616&gt;=0.75*MAX(workdata!$H616:$Y616),1,workdata!J616/MAX(workdata!$H616:$Y616)),0)*$H616</f>
        <v>1</v>
      </c>
      <c r="P616" s="217">
        <f>IFERROR(IF(workdata!K616&gt;=0.75*MAX(workdata!$H616:$Y616),1,workdata!K616/MAX(workdata!$H616:$Y616)),0)*$H616</f>
        <v>1</v>
      </c>
      <c r="Q616" s="217">
        <f>IFERROR(IF(workdata!L616&gt;=0.75*MAX(workdata!$H616:$Y616),1,workdata!L616/MAX(workdata!$H616:$Y616)),0)*$H616</f>
        <v>1</v>
      </c>
      <c r="R616" s="217">
        <f>IFERROR(IF(workdata!M616&gt;=0.75*MAX(workdata!$H616:$Y616),1,workdata!M616/MAX(workdata!$H616:$Y616)),0)*$H616</f>
        <v>1</v>
      </c>
      <c r="S616" s="217">
        <f>IFERROR(IF(workdata!N616&gt;=0.75*MAX(workdata!$H616:$Y616),1,workdata!N616/MAX(workdata!$H616:$Y616)),0)*$H616</f>
        <v>1</v>
      </c>
      <c r="T616" s="217">
        <f>IFERROR(IF(workdata!O616&gt;=0.75*MAX(workdata!$H616:$Y616),1,workdata!O616/MAX(workdata!$H616:$Y616)),0)*$H616</f>
        <v>1</v>
      </c>
      <c r="U616" s="217">
        <f>IFERROR(IF(workdata!P616&gt;=0.75*MAX(workdata!$H616:$Y616),1,workdata!P616/MAX(workdata!$H616:$Y616)),0)*$H616</f>
        <v>1</v>
      </c>
      <c r="V616" s="217">
        <f>IFERROR(IF(workdata!Q616&gt;=0.75*MAX(workdata!$H616:$Y616),1,workdata!Q616/MAX(workdata!$H616:$Y616)),0)*$H616</f>
        <v>1</v>
      </c>
      <c r="W616" s="217">
        <f>IFERROR(IF(workdata!R616&gt;=0.75*MAX(workdata!$H616:$Y616),1,workdata!R616/MAX(workdata!$H616:$Y616)),0)*$H616</f>
        <v>1</v>
      </c>
      <c r="X616" s="217">
        <f>IFERROR(IF(workdata!S616&gt;=0.75*MAX(workdata!$H616:$Y616),1,workdata!S616/MAX(workdata!$H616:$Y616)),0)*$H616</f>
        <v>1</v>
      </c>
      <c r="Y616" s="217">
        <f>IFERROR(IF(workdata!T616&gt;=0.75*MAX(workdata!$H616:$Y616),1,workdata!T616/MAX(workdata!$H616:$Y616)),0)*$H616</f>
        <v>1</v>
      </c>
      <c r="Z616" s="217">
        <f>IFERROR(IF(workdata!U616&gt;=0.75*MAX(workdata!$H616:$Y616),1,workdata!U616/MAX(workdata!$H616:$Y616)),0)*$H616</f>
        <v>1</v>
      </c>
      <c r="AA616" s="217">
        <f>IFERROR(IF(workdata!V616&gt;=0.75*MAX(workdata!$H616:$Y616),1,workdata!V616/MAX(workdata!$H616:$Y616)),0)*$H616</f>
        <v>1</v>
      </c>
      <c r="AB616" s="217">
        <f>IFERROR(IF(workdata!W616&gt;=0.75*MAX(workdata!$H616:$Y616),1,workdata!W616/MAX(workdata!$H616:$Y616)),0)*$H616</f>
        <v>1</v>
      </c>
      <c r="AC616" s="217">
        <f>IFERROR(IF(workdata!X616&gt;=0.75*MAX(workdata!$H616:$Y616),1,workdata!X616/MAX(workdata!$H616:$Y616)),0)*$H616</f>
        <v>1</v>
      </c>
      <c r="AD616" s="217">
        <f>IFERROR(IF(workdata!Y616&gt;=0.75*MAX(workdata!$H616:$Y616),1,workdata!Y616/MAX(workdata!$H616:$Y616)),0)*$H616</f>
        <v>1</v>
      </c>
    </row>
    <row r="617" spans="1:30" x14ac:dyDescent="0.25">
      <c r="A617" s="1">
        <f>workdata!A617</f>
        <v>45499.5</v>
      </c>
      <c r="B617">
        <f t="shared" si="55"/>
        <v>2024</v>
      </c>
      <c r="C617">
        <f t="shared" si="56"/>
        <v>7</v>
      </c>
      <c r="D617">
        <f t="shared" si="54"/>
        <v>26</v>
      </c>
      <c r="E617">
        <v>1000</v>
      </c>
      <c r="F617">
        <v>49890</v>
      </c>
      <c r="G617">
        <f>workdata!B617</f>
        <v>42081</v>
      </c>
      <c r="H617">
        <f t="shared" si="57"/>
        <v>1</v>
      </c>
      <c r="I617" s="217">
        <f>IFERROR(workdata!B617*1000*AUX!H617/(AUX!K617*50000),0)</f>
        <v>0.86724067443465436</v>
      </c>
      <c r="J617" s="218">
        <f t="shared" si="58"/>
        <v>1</v>
      </c>
      <c r="K617" s="222">
        <f>AVERAGE(workdata!C617:F617)</f>
        <v>970.45724999999993</v>
      </c>
      <c r="L617" s="3">
        <f t="shared" si="59"/>
        <v>841.61999999999989</v>
      </c>
      <c r="M617" s="217">
        <f>IFERROR(IF(workdata!H617&gt;=0.75*MAX(workdata!$H617:$Y617),1,workdata!H617/MAX(workdata!$H617:$Y617)),0)*$H617</f>
        <v>1</v>
      </c>
      <c r="N617" s="217">
        <f>IFERROR(IF(workdata!I617&gt;=0.75*MAX(workdata!$H617:$Y617),1,workdata!I617/MAX(workdata!$H617:$Y617)),0)*$H617</f>
        <v>1</v>
      </c>
      <c r="O617" s="217">
        <f>IFERROR(IF(workdata!J617&gt;=0.75*MAX(workdata!$H617:$Y617),1,workdata!J617/MAX(workdata!$H617:$Y617)),0)*$H617</f>
        <v>1</v>
      </c>
      <c r="P617" s="217">
        <f>IFERROR(IF(workdata!K617&gt;=0.75*MAX(workdata!$H617:$Y617),1,workdata!K617/MAX(workdata!$H617:$Y617)),0)*$H617</f>
        <v>1</v>
      </c>
      <c r="Q617" s="217">
        <f>IFERROR(IF(workdata!L617&gt;=0.75*MAX(workdata!$H617:$Y617),1,workdata!L617/MAX(workdata!$H617:$Y617)),0)*$H617</f>
        <v>1</v>
      </c>
      <c r="R617" s="217">
        <f>IFERROR(IF(workdata!M617&gt;=0.75*MAX(workdata!$H617:$Y617),1,workdata!M617/MAX(workdata!$H617:$Y617)),0)*$H617</f>
        <v>1</v>
      </c>
      <c r="S617" s="217">
        <f>IFERROR(IF(workdata!N617&gt;=0.75*MAX(workdata!$H617:$Y617),1,workdata!N617/MAX(workdata!$H617:$Y617)),0)*$H617</f>
        <v>1</v>
      </c>
      <c r="T617" s="217">
        <f>IFERROR(IF(workdata!O617&gt;=0.75*MAX(workdata!$H617:$Y617),1,workdata!O617/MAX(workdata!$H617:$Y617)),0)*$H617</f>
        <v>1</v>
      </c>
      <c r="U617" s="217">
        <f>IFERROR(IF(workdata!P617&gt;=0.75*MAX(workdata!$H617:$Y617),1,workdata!P617/MAX(workdata!$H617:$Y617)),0)*$H617</f>
        <v>1</v>
      </c>
      <c r="V617" s="217">
        <f>IFERROR(IF(workdata!Q617&gt;=0.75*MAX(workdata!$H617:$Y617),1,workdata!Q617/MAX(workdata!$H617:$Y617)),0)*$H617</f>
        <v>1</v>
      </c>
      <c r="W617" s="217">
        <f>IFERROR(IF(workdata!R617&gt;=0.75*MAX(workdata!$H617:$Y617),1,workdata!R617/MAX(workdata!$H617:$Y617)),0)*$H617</f>
        <v>1</v>
      </c>
      <c r="X617" s="217">
        <f>IFERROR(IF(workdata!S617&gt;=0.75*MAX(workdata!$H617:$Y617),1,workdata!S617/MAX(workdata!$H617:$Y617)),0)*$H617</f>
        <v>1</v>
      </c>
      <c r="Y617" s="217">
        <f>IFERROR(IF(workdata!T617&gt;=0.75*MAX(workdata!$H617:$Y617),1,workdata!T617/MAX(workdata!$H617:$Y617)),0)*$H617</f>
        <v>1</v>
      </c>
      <c r="Z617" s="217">
        <f>IFERROR(IF(workdata!U617&gt;=0.75*MAX(workdata!$H617:$Y617),1,workdata!U617/MAX(workdata!$H617:$Y617)),0)*$H617</f>
        <v>1</v>
      </c>
      <c r="AA617" s="217">
        <f>IFERROR(IF(workdata!V617&gt;=0.75*MAX(workdata!$H617:$Y617),1,workdata!V617/MAX(workdata!$H617:$Y617)),0)*$H617</f>
        <v>1</v>
      </c>
      <c r="AB617" s="217">
        <f>IFERROR(IF(workdata!W617&gt;=0.75*MAX(workdata!$H617:$Y617),1,workdata!W617/MAX(workdata!$H617:$Y617)),0)*$H617</f>
        <v>1</v>
      </c>
      <c r="AC617" s="217">
        <f>IFERROR(IF(workdata!X617&gt;=0.75*MAX(workdata!$H617:$Y617),1,workdata!X617/MAX(workdata!$H617:$Y617)),0)*$H617</f>
        <v>1</v>
      </c>
      <c r="AD617" s="217">
        <f>IFERROR(IF(workdata!Y617&gt;=0.75*MAX(workdata!$H617:$Y617),1,workdata!Y617/MAX(workdata!$H617:$Y617)),0)*$H617</f>
        <v>1</v>
      </c>
    </row>
    <row r="618" spans="1:30" x14ac:dyDescent="0.25">
      <c r="A618" s="1">
        <f>workdata!A618</f>
        <v>45499.541666666664</v>
      </c>
      <c r="B618">
        <f t="shared" si="55"/>
        <v>2024</v>
      </c>
      <c r="C618">
        <f t="shared" si="56"/>
        <v>7</v>
      </c>
      <c r="D618">
        <f t="shared" si="54"/>
        <v>26</v>
      </c>
      <c r="E618">
        <v>1000</v>
      </c>
      <c r="F618">
        <v>49890</v>
      </c>
      <c r="G618">
        <f>workdata!B618</f>
        <v>42247</v>
      </c>
      <c r="H618">
        <f t="shared" si="57"/>
        <v>1</v>
      </c>
      <c r="I618" s="217">
        <f>IFERROR(workdata!B618*1000*AUX!H618/(AUX!K618*50000),0)</f>
        <v>0.87578265676910183</v>
      </c>
      <c r="J618" s="218">
        <f t="shared" si="58"/>
        <v>1</v>
      </c>
      <c r="K618" s="222">
        <f>AVERAGE(workdata!C618:F618)</f>
        <v>964.78274999999985</v>
      </c>
      <c r="L618" s="3">
        <f t="shared" si="59"/>
        <v>844.94</v>
      </c>
      <c r="M618" s="217">
        <f>IFERROR(IF(workdata!H618&gt;=0.75*MAX(workdata!$H618:$Y618),1,workdata!H618/MAX(workdata!$H618:$Y618)),0)*$H618</f>
        <v>1</v>
      </c>
      <c r="N618" s="217">
        <f>IFERROR(IF(workdata!I618&gt;=0.75*MAX(workdata!$H618:$Y618),1,workdata!I618/MAX(workdata!$H618:$Y618)),0)*$H618</f>
        <v>1</v>
      </c>
      <c r="O618" s="217">
        <f>IFERROR(IF(workdata!J618&gt;=0.75*MAX(workdata!$H618:$Y618),1,workdata!J618/MAX(workdata!$H618:$Y618)),0)*$H618</f>
        <v>1</v>
      </c>
      <c r="P618" s="217">
        <f>IFERROR(IF(workdata!K618&gt;=0.75*MAX(workdata!$H618:$Y618),1,workdata!K618/MAX(workdata!$H618:$Y618)),0)*$H618</f>
        <v>1</v>
      </c>
      <c r="Q618" s="217">
        <f>IFERROR(IF(workdata!L618&gt;=0.75*MAX(workdata!$H618:$Y618),1,workdata!L618/MAX(workdata!$H618:$Y618)),0)*$H618</f>
        <v>1</v>
      </c>
      <c r="R618" s="217">
        <f>IFERROR(IF(workdata!M618&gt;=0.75*MAX(workdata!$H618:$Y618),1,workdata!M618/MAX(workdata!$H618:$Y618)),0)*$H618</f>
        <v>1</v>
      </c>
      <c r="S618" s="217">
        <f>IFERROR(IF(workdata!N618&gt;=0.75*MAX(workdata!$H618:$Y618),1,workdata!N618/MAX(workdata!$H618:$Y618)),0)*$H618</f>
        <v>1</v>
      </c>
      <c r="T618" s="217">
        <f>IFERROR(IF(workdata!O618&gt;=0.75*MAX(workdata!$H618:$Y618),1,workdata!O618/MAX(workdata!$H618:$Y618)),0)*$H618</f>
        <v>1</v>
      </c>
      <c r="U618" s="217">
        <f>IFERROR(IF(workdata!P618&gt;=0.75*MAX(workdata!$H618:$Y618),1,workdata!P618/MAX(workdata!$H618:$Y618)),0)*$H618</f>
        <v>1</v>
      </c>
      <c r="V618" s="217">
        <f>IFERROR(IF(workdata!Q618&gt;=0.75*MAX(workdata!$H618:$Y618),1,workdata!Q618/MAX(workdata!$H618:$Y618)),0)*$H618</f>
        <v>1</v>
      </c>
      <c r="W618" s="217">
        <f>IFERROR(IF(workdata!R618&gt;=0.75*MAX(workdata!$H618:$Y618),1,workdata!R618/MAX(workdata!$H618:$Y618)),0)*$H618</f>
        <v>1</v>
      </c>
      <c r="X618" s="217">
        <f>IFERROR(IF(workdata!S618&gt;=0.75*MAX(workdata!$H618:$Y618),1,workdata!S618/MAX(workdata!$H618:$Y618)),0)*$H618</f>
        <v>1</v>
      </c>
      <c r="Y618" s="217">
        <f>IFERROR(IF(workdata!T618&gt;=0.75*MAX(workdata!$H618:$Y618),1,workdata!T618/MAX(workdata!$H618:$Y618)),0)*$H618</f>
        <v>1</v>
      </c>
      <c r="Z618" s="217">
        <f>IFERROR(IF(workdata!U618&gt;=0.75*MAX(workdata!$H618:$Y618),1,workdata!U618/MAX(workdata!$H618:$Y618)),0)*$H618</f>
        <v>1</v>
      </c>
      <c r="AA618" s="217">
        <f>IFERROR(IF(workdata!V618&gt;=0.75*MAX(workdata!$H618:$Y618),1,workdata!V618/MAX(workdata!$H618:$Y618)),0)*$H618</f>
        <v>1</v>
      </c>
      <c r="AB618" s="217">
        <f>IFERROR(IF(workdata!W618&gt;=0.75*MAX(workdata!$H618:$Y618),1,workdata!W618/MAX(workdata!$H618:$Y618)),0)*$H618</f>
        <v>1</v>
      </c>
      <c r="AC618" s="217">
        <f>IFERROR(IF(workdata!X618&gt;=0.75*MAX(workdata!$H618:$Y618),1,workdata!X618/MAX(workdata!$H618:$Y618)),0)*$H618</f>
        <v>1</v>
      </c>
      <c r="AD618" s="217">
        <f>IFERROR(IF(workdata!Y618&gt;=0.75*MAX(workdata!$H618:$Y618),1,workdata!Y618/MAX(workdata!$H618:$Y618)),0)*$H618</f>
        <v>1</v>
      </c>
    </row>
    <row r="619" spans="1:30" x14ac:dyDescent="0.25">
      <c r="A619" s="1">
        <f>workdata!A619</f>
        <v>45499.583333333336</v>
      </c>
      <c r="B619">
        <f t="shared" si="55"/>
        <v>2024</v>
      </c>
      <c r="C619">
        <f t="shared" si="56"/>
        <v>7</v>
      </c>
      <c r="D619">
        <f t="shared" si="54"/>
        <v>26</v>
      </c>
      <c r="E619">
        <v>1000</v>
      </c>
      <c r="F619">
        <v>49890</v>
      </c>
      <c r="G619">
        <f>workdata!B619</f>
        <v>41550</v>
      </c>
      <c r="H619">
        <f t="shared" si="57"/>
        <v>1</v>
      </c>
      <c r="I619" s="217">
        <f>IFERROR(workdata!B619*1000*AUX!H619/(AUX!K619*50000),0)</f>
        <v>0.86797146139080672</v>
      </c>
      <c r="J619" s="218">
        <f t="shared" si="58"/>
        <v>1</v>
      </c>
      <c r="K619" s="222">
        <f>AVERAGE(workdata!C619:F619)</f>
        <v>957.40475000000004</v>
      </c>
      <c r="L619" s="3">
        <f t="shared" si="59"/>
        <v>831</v>
      </c>
      <c r="M619" s="217">
        <f>IFERROR(IF(workdata!H619&gt;=0.75*MAX(workdata!$H619:$Y619),1,workdata!H619/MAX(workdata!$H619:$Y619)),0)*$H619</f>
        <v>1</v>
      </c>
      <c r="N619" s="217">
        <f>IFERROR(IF(workdata!I619&gt;=0.75*MAX(workdata!$H619:$Y619),1,workdata!I619/MAX(workdata!$H619:$Y619)),0)*$H619</f>
        <v>1</v>
      </c>
      <c r="O619" s="217">
        <f>IFERROR(IF(workdata!J619&gt;=0.75*MAX(workdata!$H619:$Y619),1,workdata!J619/MAX(workdata!$H619:$Y619)),0)*$H619</f>
        <v>1</v>
      </c>
      <c r="P619" s="217">
        <f>IFERROR(IF(workdata!K619&gt;=0.75*MAX(workdata!$H619:$Y619),1,workdata!K619/MAX(workdata!$H619:$Y619)),0)*$H619</f>
        <v>1</v>
      </c>
      <c r="Q619" s="217">
        <f>IFERROR(IF(workdata!L619&gt;=0.75*MAX(workdata!$H619:$Y619),1,workdata!L619/MAX(workdata!$H619:$Y619)),0)*$H619</f>
        <v>1</v>
      </c>
      <c r="R619" s="217">
        <f>IFERROR(IF(workdata!M619&gt;=0.75*MAX(workdata!$H619:$Y619),1,workdata!M619/MAX(workdata!$H619:$Y619)),0)*$H619</f>
        <v>1</v>
      </c>
      <c r="S619" s="217">
        <f>IFERROR(IF(workdata!N619&gt;=0.75*MAX(workdata!$H619:$Y619),1,workdata!N619/MAX(workdata!$H619:$Y619)),0)*$H619</f>
        <v>1</v>
      </c>
      <c r="T619" s="217">
        <f>IFERROR(IF(workdata!O619&gt;=0.75*MAX(workdata!$H619:$Y619),1,workdata!O619/MAX(workdata!$H619:$Y619)),0)*$H619</f>
        <v>1</v>
      </c>
      <c r="U619" s="217">
        <f>IFERROR(IF(workdata!P619&gt;=0.75*MAX(workdata!$H619:$Y619),1,workdata!P619/MAX(workdata!$H619:$Y619)),0)*$H619</f>
        <v>1</v>
      </c>
      <c r="V619" s="217">
        <f>IFERROR(IF(workdata!Q619&gt;=0.75*MAX(workdata!$H619:$Y619),1,workdata!Q619/MAX(workdata!$H619:$Y619)),0)*$H619</f>
        <v>1</v>
      </c>
      <c r="W619" s="217">
        <f>IFERROR(IF(workdata!R619&gt;=0.75*MAX(workdata!$H619:$Y619),1,workdata!R619/MAX(workdata!$H619:$Y619)),0)*$H619</f>
        <v>1</v>
      </c>
      <c r="X619" s="217">
        <f>IFERROR(IF(workdata!S619&gt;=0.75*MAX(workdata!$H619:$Y619),1,workdata!S619/MAX(workdata!$H619:$Y619)),0)*$H619</f>
        <v>1</v>
      </c>
      <c r="Y619" s="217">
        <f>IFERROR(IF(workdata!T619&gt;=0.75*MAX(workdata!$H619:$Y619),1,workdata!T619/MAX(workdata!$H619:$Y619)),0)*$H619</f>
        <v>1</v>
      </c>
      <c r="Z619" s="217">
        <f>IFERROR(IF(workdata!U619&gt;=0.75*MAX(workdata!$H619:$Y619),1,workdata!U619/MAX(workdata!$H619:$Y619)),0)*$H619</f>
        <v>1</v>
      </c>
      <c r="AA619" s="217">
        <f>IFERROR(IF(workdata!V619&gt;=0.75*MAX(workdata!$H619:$Y619),1,workdata!V619/MAX(workdata!$H619:$Y619)),0)*$H619</f>
        <v>1</v>
      </c>
      <c r="AB619" s="217">
        <f>IFERROR(IF(workdata!W619&gt;=0.75*MAX(workdata!$H619:$Y619),1,workdata!W619/MAX(workdata!$H619:$Y619)),0)*$H619</f>
        <v>1</v>
      </c>
      <c r="AC619" s="217">
        <f>IFERROR(IF(workdata!X619&gt;=0.75*MAX(workdata!$H619:$Y619),1,workdata!X619/MAX(workdata!$H619:$Y619)),0)*$H619</f>
        <v>1</v>
      </c>
      <c r="AD619" s="217">
        <f>IFERROR(IF(workdata!Y619&gt;=0.75*MAX(workdata!$H619:$Y619),1,workdata!Y619/MAX(workdata!$H619:$Y619)),0)*$H619</f>
        <v>1</v>
      </c>
    </row>
    <row r="620" spans="1:30" x14ac:dyDescent="0.25">
      <c r="A620" s="1">
        <f>workdata!A620</f>
        <v>45499.625</v>
      </c>
      <c r="B620">
        <f t="shared" si="55"/>
        <v>2024</v>
      </c>
      <c r="C620">
        <f t="shared" si="56"/>
        <v>7</v>
      </c>
      <c r="D620">
        <f t="shared" si="54"/>
        <v>26</v>
      </c>
      <c r="E620">
        <v>1000</v>
      </c>
      <c r="F620">
        <v>49890</v>
      </c>
      <c r="G620">
        <f>workdata!B620</f>
        <v>42793</v>
      </c>
      <c r="H620">
        <f t="shared" si="57"/>
        <v>1</v>
      </c>
      <c r="I620" s="217">
        <f>IFERROR(workdata!B620*1000*AUX!H620/(AUX!K620*50000),0)</f>
        <v>0.89137946612112817</v>
      </c>
      <c r="J620" s="218">
        <f t="shared" si="58"/>
        <v>1</v>
      </c>
      <c r="K620" s="222">
        <f>AVERAGE(workdata!C620:F620)</f>
        <v>960.15224999999998</v>
      </c>
      <c r="L620" s="3">
        <f t="shared" si="59"/>
        <v>855.86</v>
      </c>
      <c r="M620" s="217">
        <f>IFERROR(IF(workdata!H620&gt;=0.75*MAX(workdata!$H620:$Y620),1,workdata!H620/MAX(workdata!$H620:$Y620)),0)*$H620</f>
        <v>1</v>
      </c>
      <c r="N620" s="217">
        <f>IFERROR(IF(workdata!I620&gt;=0.75*MAX(workdata!$H620:$Y620),1,workdata!I620/MAX(workdata!$H620:$Y620)),0)*$H620</f>
        <v>1</v>
      </c>
      <c r="O620" s="217">
        <f>IFERROR(IF(workdata!J620&gt;=0.75*MAX(workdata!$H620:$Y620),1,workdata!J620/MAX(workdata!$H620:$Y620)),0)*$H620</f>
        <v>1</v>
      </c>
      <c r="P620" s="217">
        <f>IFERROR(IF(workdata!K620&gt;=0.75*MAX(workdata!$H620:$Y620),1,workdata!K620/MAX(workdata!$H620:$Y620)),0)*$H620</f>
        <v>1</v>
      </c>
      <c r="Q620" s="217">
        <f>IFERROR(IF(workdata!L620&gt;=0.75*MAX(workdata!$H620:$Y620),1,workdata!L620/MAX(workdata!$H620:$Y620)),0)*$H620</f>
        <v>1</v>
      </c>
      <c r="R620" s="217">
        <f>IFERROR(IF(workdata!M620&gt;=0.75*MAX(workdata!$H620:$Y620),1,workdata!M620/MAX(workdata!$H620:$Y620)),0)*$H620</f>
        <v>1</v>
      </c>
      <c r="S620" s="217">
        <f>IFERROR(IF(workdata!N620&gt;=0.75*MAX(workdata!$H620:$Y620),1,workdata!N620/MAX(workdata!$H620:$Y620)),0)*$H620</f>
        <v>1</v>
      </c>
      <c r="T620" s="217">
        <f>IFERROR(IF(workdata!O620&gt;=0.75*MAX(workdata!$H620:$Y620),1,workdata!O620/MAX(workdata!$H620:$Y620)),0)*$H620</f>
        <v>1</v>
      </c>
      <c r="U620" s="217">
        <f>IFERROR(IF(workdata!P620&gt;=0.75*MAX(workdata!$H620:$Y620),1,workdata!P620/MAX(workdata!$H620:$Y620)),0)*$H620</f>
        <v>1</v>
      </c>
      <c r="V620" s="217">
        <f>IFERROR(IF(workdata!Q620&gt;=0.75*MAX(workdata!$H620:$Y620),1,workdata!Q620/MAX(workdata!$H620:$Y620)),0)*$H620</f>
        <v>1</v>
      </c>
      <c r="W620" s="217">
        <f>IFERROR(IF(workdata!R620&gt;=0.75*MAX(workdata!$H620:$Y620),1,workdata!R620/MAX(workdata!$H620:$Y620)),0)*$H620</f>
        <v>1</v>
      </c>
      <c r="X620" s="217">
        <f>IFERROR(IF(workdata!S620&gt;=0.75*MAX(workdata!$H620:$Y620),1,workdata!S620/MAX(workdata!$H620:$Y620)),0)*$H620</f>
        <v>1</v>
      </c>
      <c r="Y620" s="217">
        <f>IFERROR(IF(workdata!T620&gt;=0.75*MAX(workdata!$H620:$Y620),1,workdata!T620/MAX(workdata!$H620:$Y620)),0)*$H620</f>
        <v>1</v>
      </c>
      <c r="Z620" s="217">
        <f>IFERROR(IF(workdata!U620&gt;=0.75*MAX(workdata!$H620:$Y620),1,workdata!U620/MAX(workdata!$H620:$Y620)),0)*$H620</f>
        <v>1</v>
      </c>
      <c r="AA620" s="217">
        <f>IFERROR(IF(workdata!V620&gt;=0.75*MAX(workdata!$H620:$Y620),1,workdata!V620/MAX(workdata!$H620:$Y620)),0)*$H620</f>
        <v>1</v>
      </c>
      <c r="AB620" s="217">
        <f>IFERROR(IF(workdata!W620&gt;=0.75*MAX(workdata!$H620:$Y620),1,workdata!W620/MAX(workdata!$H620:$Y620)),0)*$H620</f>
        <v>1</v>
      </c>
      <c r="AC620" s="217">
        <f>IFERROR(IF(workdata!X620&gt;=0.75*MAX(workdata!$H620:$Y620),1,workdata!X620/MAX(workdata!$H620:$Y620)),0)*$H620</f>
        <v>1</v>
      </c>
      <c r="AD620" s="217">
        <f>IFERROR(IF(workdata!Y620&gt;=0.75*MAX(workdata!$H620:$Y620),1,workdata!Y620/MAX(workdata!$H620:$Y620)),0)*$H620</f>
        <v>1</v>
      </c>
    </row>
    <row r="621" spans="1:30" x14ac:dyDescent="0.25">
      <c r="A621" s="1">
        <f>workdata!A621</f>
        <v>45499.666666666664</v>
      </c>
      <c r="B621">
        <f t="shared" si="55"/>
        <v>2024</v>
      </c>
      <c r="C621">
        <f t="shared" si="56"/>
        <v>7</v>
      </c>
      <c r="D621">
        <f t="shared" si="54"/>
        <v>26</v>
      </c>
      <c r="E621">
        <v>1000</v>
      </c>
      <c r="F621">
        <v>49890</v>
      </c>
      <c r="G621">
        <f>workdata!B621</f>
        <v>41050</v>
      </c>
      <c r="H621">
        <f t="shared" si="57"/>
        <v>1</v>
      </c>
      <c r="I621" s="217">
        <f>IFERROR(workdata!B621*1000*AUX!H621/(AUX!K621*50000),0)</f>
        <v>0.84618369607060528</v>
      </c>
      <c r="J621" s="218">
        <f t="shared" si="58"/>
        <v>1</v>
      </c>
      <c r="K621" s="222">
        <f>AVERAGE(workdata!C621:F621)</f>
        <v>970.23850000000004</v>
      </c>
      <c r="L621" s="3">
        <f t="shared" si="59"/>
        <v>821</v>
      </c>
      <c r="M621" s="217">
        <f>IFERROR(IF(workdata!H621&gt;=0.75*MAX(workdata!$H621:$Y621),1,workdata!H621/MAX(workdata!$H621:$Y621)),0)*$H621</f>
        <v>1</v>
      </c>
      <c r="N621" s="217">
        <f>IFERROR(IF(workdata!I621&gt;=0.75*MAX(workdata!$H621:$Y621),1,workdata!I621/MAX(workdata!$H621:$Y621)),0)*$H621</f>
        <v>1</v>
      </c>
      <c r="O621" s="217">
        <f>IFERROR(IF(workdata!J621&gt;=0.75*MAX(workdata!$H621:$Y621),1,workdata!J621/MAX(workdata!$H621:$Y621)),0)*$H621</f>
        <v>1</v>
      </c>
      <c r="P621" s="217">
        <f>IFERROR(IF(workdata!K621&gt;=0.75*MAX(workdata!$H621:$Y621),1,workdata!K621/MAX(workdata!$H621:$Y621)),0)*$H621</f>
        <v>1</v>
      </c>
      <c r="Q621" s="217">
        <f>IFERROR(IF(workdata!L621&gt;=0.75*MAX(workdata!$H621:$Y621),1,workdata!L621/MAX(workdata!$H621:$Y621)),0)*$H621</f>
        <v>1</v>
      </c>
      <c r="R621" s="217">
        <f>IFERROR(IF(workdata!M621&gt;=0.75*MAX(workdata!$H621:$Y621),1,workdata!M621/MAX(workdata!$H621:$Y621)),0)*$H621</f>
        <v>1</v>
      </c>
      <c r="S621" s="217">
        <f>IFERROR(IF(workdata!N621&gt;=0.75*MAX(workdata!$H621:$Y621),1,workdata!N621/MAX(workdata!$H621:$Y621)),0)*$H621</f>
        <v>1</v>
      </c>
      <c r="T621" s="217">
        <f>IFERROR(IF(workdata!O621&gt;=0.75*MAX(workdata!$H621:$Y621),1,workdata!O621/MAX(workdata!$H621:$Y621)),0)*$H621</f>
        <v>1</v>
      </c>
      <c r="U621" s="217">
        <f>IFERROR(IF(workdata!P621&gt;=0.75*MAX(workdata!$H621:$Y621),1,workdata!P621/MAX(workdata!$H621:$Y621)),0)*$H621</f>
        <v>1</v>
      </c>
      <c r="V621" s="217">
        <f>IFERROR(IF(workdata!Q621&gt;=0.75*MAX(workdata!$H621:$Y621),1,workdata!Q621/MAX(workdata!$H621:$Y621)),0)*$H621</f>
        <v>1</v>
      </c>
      <c r="W621" s="217">
        <f>IFERROR(IF(workdata!R621&gt;=0.75*MAX(workdata!$H621:$Y621),1,workdata!R621/MAX(workdata!$H621:$Y621)),0)*$H621</f>
        <v>1</v>
      </c>
      <c r="X621" s="217">
        <f>IFERROR(IF(workdata!S621&gt;=0.75*MAX(workdata!$H621:$Y621),1,workdata!S621/MAX(workdata!$H621:$Y621)),0)*$H621</f>
        <v>1</v>
      </c>
      <c r="Y621" s="217">
        <f>IFERROR(IF(workdata!T621&gt;=0.75*MAX(workdata!$H621:$Y621),1,workdata!T621/MAX(workdata!$H621:$Y621)),0)*$H621</f>
        <v>1</v>
      </c>
      <c r="Z621" s="217">
        <f>IFERROR(IF(workdata!U621&gt;=0.75*MAX(workdata!$H621:$Y621),1,workdata!U621/MAX(workdata!$H621:$Y621)),0)*$H621</f>
        <v>1</v>
      </c>
      <c r="AA621" s="217">
        <f>IFERROR(IF(workdata!V621&gt;=0.75*MAX(workdata!$H621:$Y621),1,workdata!V621/MAX(workdata!$H621:$Y621)),0)*$H621</f>
        <v>1</v>
      </c>
      <c r="AB621" s="217">
        <f>IFERROR(IF(workdata!W621&gt;=0.75*MAX(workdata!$H621:$Y621),1,workdata!W621/MAX(workdata!$H621:$Y621)),0)*$H621</f>
        <v>1</v>
      </c>
      <c r="AC621" s="217">
        <f>IFERROR(IF(workdata!X621&gt;=0.75*MAX(workdata!$H621:$Y621),1,workdata!X621/MAX(workdata!$H621:$Y621)),0)*$H621</f>
        <v>1</v>
      </c>
      <c r="AD621" s="217">
        <f>IFERROR(IF(workdata!Y621&gt;=0.75*MAX(workdata!$H621:$Y621),1,workdata!Y621/MAX(workdata!$H621:$Y621)),0)*$H621</f>
        <v>1</v>
      </c>
    </row>
    <row r="622" spans="1:30" x14ac:dyDescent="0.25">
      <c r="A622" s="1">
        <f>workdata!A622</f>
        <v>45499.708333333336</v>
      </c>
      <c r="B622">
        <f t="shared" si="55"/>
        <v>2024</v>
      </c>
      <c r="C622">
        <f t="shared" si="56"/>
        <v>7</v>
      </c>
      <c r="D622">
        <f t="shared" si="54"/>
        <v>26</v>
      </c>
      <c r="E622">
        <v>1000</v>
      </c>
      <c r="F622">
        <v>49890</v>
      </c>
      <c r="G622">
        <f>workdata!B622</f>
        <v>41330</v>
      </c>
      <c r="H622">
        <f t="shared" si="57"/>
        <v>1</v>
      </c>
      <c r="I622" s="217">
        <f>IFERROR(workdata!B622*1000*AUX!H622/(AUX!K622*50000),0)</f>
        <v>0.85159166045950507</v>
      </c>
      <c r="J622" s="218">
        <f t="shared" si="58"/>
        <v>1</v>
      </c>
      <c r="K622" s="222">
        <f>AVERAGE(workdata!C622:F622)</f>
        <v>970.65300000000002</v>
      </c>
      <c r="L622" s="3">
        <f t="shared" si="59"/>
        <v>826.6</v>
      </c>
      <c r="M622" s="217">
        <f>IFERROR(IF(workdata!H622&gt;=0.75*MAX(workdata!$H622:$Y622),1,workdata!H622/MAX(workdata!$H622:$Y622)),0)*$H622</f>
        <v>1</v>
      </c>
      <c r="N622" s="217">
        <f>IFERROR(IF(workdata!I622&gt;=0.75*MAX(workdata!$H622:$Y622),1,workdata!I622/MAX(workdata!$H622:$Y622)),0)*$H622</f>
        <v>1</v>
      </c>
      <c r="O622" s="217">
        <f>IFERROR(IF(workdata!J622&gt;=0.75*MAX(workdata!$H622:$Y622),1,workdata!J622/MAX(workdata!$H622:$Y622)),0)*$H622</f>
        <v>1</v>
      </c>
      <c r="P622" s="217">
        <f>IFERROR(IF(workdata!K622&gt;=0.75*MAX(workdata!$H622:$Y622),1,workdata!K622/MAX(workdata!$H622:$Y622)),0)*$H622</f>
        <v>1</v>
      </c>
      <c r="Q622" s="217">
        <f>IFERROR(IF(workdata!L622&gt;=0.75*MAX(workdata!$H622:$Y622),1,workdata!L622/MAX(workdata!$H622:$Y622)),0)*$H622</f>
        <v>1</v>
      </c>
      <c r="R622" s="217">
        <f>IFERROR(IF(workdata!M622&gt;=0.75*MAX(workdata!$H622:$Y622),1,workdata!M622/MAX(workdata!$H622:$Y622)),0)*$H622</f>
        <v>1</v>
      </c>
      <c r="S622" s="217">
        <f>IFERROR(IF(workdata!N622&gt;=0.75*MAX(workdata!$H622:$Y622),1,workdata!N622/MAX(workdata!$H622:$Y622)),0)*$H622</f>
        <v>1</v>
      </c>
      <c r="T622" s="217">
        <f>IFERROR(IF(workdata!O622&gt;=0.75*MAX(workdata!$H622:$Y622),1,workdata!O622/MAX(workdata!$H622:$Y622)),0)*$H622</f>
        <v>1</v>
      </c>
      <c r="U622" s="217">
        <f>IFERROR(IF(workdata!P622&gt;=0.75*MAX(workdata!$H622:$Y622),1,workdata!P622/MAX(workdata!$H622:$Y622)),0)*$H622</f>
        <v>1</v>
      </c>
      <c r="V622" s="217">
        <f>IFERROR(IF(workdata!Q622&gt;=0.75*MAX(workdata!$H622:$Y622),1,workdata!Q622/MAX(workdata!$H622:$Y622)),0)*$H622</f>
        <v>1</v>
      </c>
      <c r="W622" s="217">
        <f>IFERROR(IF(workdata!R622&gt;=0.75*MAX(workdata!$H622:$Y622),1,workdata!R622/MAX(workdata!$H622:$Y622)),0)*$H622</f>
        <v>1</v>
      </c>
      <c r="X622" s="217">
        <f>IFERROR(IF(workdata!S622&gt;=0.75*MAX(workdata!$H622:$Y622),1,workdata!S622/MAX(workdata!$H622:$Y622)),0)*$H622</f>
        <v>1</v>
      </c>
      <c r="Y622" s="217">
        <f>IFERROR(IF(workdata!T622&gt;=0.75*MAX(workdata!$H622:$Y622),1,workdata!T622/MAX(workdata!$H622:$Y622)),0)*$H622</f>
        <v>1</v>
      </c>
      <c r="Z622" s="217">
        <f>IFERROR(IF(workdata!U622&gt;=0.75*MAX(workdata!$H622:$Y622),1,workdata!U622/MAX(workdata!$H622:$Y622)),0)*$H622</f>
        <v>1</v>
      </c>
      <c r="AA622" s="217">
        <f>IFERROR(IF(workdata!V622&gt;=0.75*MAX(workdata!$H622:$Y622),1,workdata!V622/MAX(workdata!$H622:$Y622)),0)*$H622</f>
        <v>1</v>
      </c>
      <c r="AB622" s="217">
        <f>IFERROR(IF(workdata!W622&gt;=0.75*MAX(workdata!$H622:$Y622),1,workdata!W622/MAX(workdata!$H622:$Y622)),0)*$H622</f>
        <v>1</v>
      </c>
      <c r="AC622" s="217">
        <f>IFERROR(IF(workdata!X622&gt;=0.75*MAX(workdata!$H622:$Y622),1,workdata!X622/MAX(workdata!$H622:$Y622)),0)*$H622</f>
        <v>1</v>
      </c>
      <c r="AD622" s="217">
        <f>IFERROR(IF(workdata!Y622&gt;=0.75*MAX(workdata!$H622:$Y622),1,workdata!Y622/MAX(workdata!$H622:$Y622)),0)*$H622</f>
        <v>1</v>
      </c>
    </row>
    <row r="623" spans="1:30" x14ac:dyDescent="0.25">
      <c r="A623" s="1">
        <f>workdata!A623</f>
        <v>45499.75</v>
      </c>
      <c r="B623">
        <f t="shared" si="55"/>
        <v>2024</v>
      </c>
      <c r="C623">
        <f t="shared" si="56"/>
        <v>7</v>
      </c>
      <c r="D623">
        <f t="shared" si="54"/>
        <v>26</v>
      </c>
      <c r="E623">
        <v>1000</v>
      </c>
      <c r="F623">
        <v>49890</v>
      </c>
      <c r="G623">
        <f>workdata!B623</f>
        <v>38680</v>
      </c>
      <c r="H623">
        <f t="shared" si="57"/>
        <v>1</v>
      </c>
      <c r="I623" s="217">
        <f>IFERROR(workdata!B623*1000*AUX!H623/(AUX!K623*50000),0)</f>
        <v>0.82598874942676748</v>
      </c>
      <c r="J623" s="218">
        <f t="shared" si="58"/>
        <v>1</v>
      </c>
      <c r="K623" s="222">
        <f>AVERAGE(workdata!C623:F623)</f>
        <v>936.57450000000006</v>
      </c>
      <c r="L623" s="3">
        <f t="shared" si="59"/>
        <v>773.60000000000014</v>
      </c>
      <c r="M623" s="217">
        <f>IFERROR(IF(workdata!H623&gt;=0.75*MAX(workdata!$H623:$Y623),1,workdata!H623/MAX(workdata!$H623:$Y623)),0)*$H623</f>
        <v>1</v>
      </c>
      <c r="N623" s="217">
        <f>IFERROR(IF(workdata!I623&gt;=0.75*MAX(workdata!$H623:$Y623),1,workdata!I623/MAX(workdata!$H623:$Y623)),0)*$H623</f>
        <v>1</v>
      </c>
      <c r="O623" s="217">
        <f>IFERROR(IF(workdata!J623&gt;=0.75*MAX(workdata!$H623:$Y623),1,workdata!J623/MAX(workdata!$H623:$Y623)),0)*$H623</f>
        <v>1</v>
      </c>
      <c r="P623" s="217">
        <f>IFERROR(IF(workdata!K623&gt;=0.75*MAX(workdata!$H623:$Y623),1,workdata!K623/MAX(workdata!$H623:$Y623)),0)*$H623</f>
        <v>1</v>
      </c>
      <c r="Q623" s="217">
        <f>IFERROR(IF(workdata!L623&gt;=0.75*MAX(workdata!$H623:$Y623),1,workdata!L623/MAX(workdata!$H623:$Y623)),0)*$H623</f>
        <v>1</v>
      </c>
      <c r="R623" s="217">
        <f>IFERROR(IF(workdata!M623&gt;=0.75*MAX(workdata!$H623:$Y623),1,workdata!M623/MAX(workdata!$H623:$Y623)),0)*$H623</f>
        <v>1</v>
      </c>
      <c r="S623" s="217">
        <f>IFERROR(IF(workdata!N623&gt;=0.75*MAX(workdata!$H623:$Y623),1,workdata!N623/MAX(workdata!$H623:$Y623)),0)*$H623</f>
        <v>1</v>
      </c>
      <c r="T623" s="217">
        <f>IFERROR(IF(workdata!O623&gt;=0.75*MAX(workdata!$H623:$Y623),1,workdata!O623/MAX(workdata!$H623:$Y623)),0)*$H623</f>
        <v>1</v>
      </c>
      <c r="U623" s="217">
        <f>IFERROR(IF(workdata!P623&gt;=0.75*MAX(workdata!$H623:$Y623),1,workdata!P623/MAX(workdata!$H623:$Y623)),0)*$H623</f>
        <v>1</v>
      </c>
      <c r="V623" s="217">
        <f>IFERROR(IF(workdata!Q623&gt;=0.75*MAX(workdata!$H623:$Y623),1,workdata!Q623/MAX(workdata!$H623:$Y623)),0)*$H623</f>
        <v>1</v>
      </c>
      <c r="W623" s="217">
        <f>IFERROR(IF(workdata!R623&gt;=0.75*MAX(workdata!$H623:$Y623),1,workdata!R623/MAX(workdata!$H623:$Y623)),0)*$H623</f>
        <v>1</v>
      </c>
      <c r="X623" s="217">
        <f>IFERROR(IF(workdata!S623&gt;=0.75*MAX(workdata!$H623:$Y623),1,workdata!S623/MAX(workdata!$H623:$Y623)),0)*$H623</f>
        <v>1</v>
      </c>
      <c r="Y623" s="217">
        <f>IFERROR(IF(workdata!T623&gt;=0.75*MAX(workdata!$H623:$Y623),1,workdata!T623/MAX(workdata!$H623:$Y623)),0)*$H623</f>
        <v>1</v>
      </c>
      <c r="Z623" s="217">
        <f>IFERROR(IF(workdata!U623&gt;=0.75*MAX(workdata!$H623:$Y623),1,workdata!U623/MAX(workdata!$H623:$Y623)),0)*$H623</f>
        <v>1</v>
      </c>
      <c r="AA623" s="217">
        <f>IFERROR(IF(workdata!V623&gt;=0.75*MAX(workdata!$H623:$Y623),1,workdata!V623/MAX(workdata!$H623:$Y623)),0)*$H623</f>
        <v>1</v>
      </c>
      <c r="AB623" s="217">
        <f>IFERROR(IF(workdata!W623&gt;=0.75*MAX(workdata!$H623:$Y623),1,workdata!W623/MAX(workdata!$H623:$Y623)),0)*$H623</f>
        <v>1</v>
      </c>
      <c r="AC623" s="217">
        <f>IFERROR(IF(workdata!X623&gt;=0.75*MAX(workdata!$H623:$Y623),1,workdata!X623/MAX(workdata!$H623:$Y623)),0)*$H623</f>
        <v>1</v>
      </c>
      <c r="AD623" s="217">
        <f>IFERROR(IF(workdata!Y623&gt;=0.75*MAX(workdata!$H623:$Y623),1,workdata!Y623/MAX(workdata!$H623:$Y623)),0)*$H623</f>
        <v>1</v>
      </c>
    </row>
    <row r="624" spans="1:30" x14ac:dyDescent="0.25">
      <c r="A624" s="1">
        <f>workdata!A624</f>
        <v>45499.791666666664</v>
      </c>
      <c r="B624">
        <f t="shared" si="55"/>
        <v>2024</v>
      </c>
      <c r="C624">
        <f t="shared" si="56"/>
        <v>7</v>
      </c>
      <c r="D624">
        <f t="shared" si="54"/>
        <v>26</v>
      </c>
      <c r="E624">
        <v>1000</v>
      </c>
      <c r="F624">
        <v>49890</v>
      </c>
      <c r="G624">
        <f>workdata!B624</f>
        <v>33757</v>
      </c>
      <c r="H624">
        <f t="shared" si="57"/>
        <v>1</v>
      </c>
      <c r="I624" s="217">
        <f>IFERROR(workdata!B624*1000*AUX!H624/(AUX!K624*50000),0)</f>
        <v>0.82740508184862804</v>
      </c>
      <c r="J624" s="218">
        <f t="shared" si="58"/>
        <v>1</v>
      </c>
      <c r="K624" s="222">
        <f>AVERAGE(workdata!C624:F624)</f>
        <v>815.97274999999991</v>
      </c>
      <c r="L624" s="3">
        <f t="shared" si="59"/>
        <v>675.14</v>
      </c>
      <c r="M624" s="217">
        <f>IFERROR(IF(workdata!H624&gt;=0.75*MAX(workdata!$H624:$Y624),1,workdata!H624/MAX(workdata!$H624:$Y624)),0)*$H624</f>
        <v>1</v>
      </c>
      <c r="N624" s="217">
        <f>IFERROR(IF(workdata!I624&gt;=0.75*MAX(workdata!$H624:$Y624),1,workdata!I624/MAX(workdata!$H624:$Y624)),0)*$H624</f>
        <v>1</v>
      </c>
      <c r="O624" s="217">
        <f>IFERROR(IF(workdata!J624&gt;=0.75*MAX(workdata!$H624:$Y624),1,workdata!J624/MAX(workdata!$H624:$Y624)),0)*$H624</f>
        <v>1</v>
      </c>
      <c r="P624" s="217">
        <f>IFERROR(IF(workdata!K624&gt;=0.75*MAX(workdata!$H624:$Y624),1,workdata!K624/MAX(workdata!$H624:$Y624)),0)*$H624</f>
        <v>1</v>
      </c>
      <c r="Q624" s="217">
        <f>IFERROR(IF(workdata!L624&gt;=0.75*MAX(workdata!$H624:$Y624),1,workdata!L624/MAX(workdata!$H624:$Y624)),0)*$H624</f>
        <v>1</v>
      </c>
      <c r="R624" s="217">
        <f>IFERROR(IF(workdata!M624&gt;=0.75*MAX(workdata!$H624:$Y624),1,workdata!M624/MAX(workdata!$H624:$Y624)),0)*$H624</f>
        <v>1</v>
      </c>
      <c r="S624" s="217">
        <f>IFERROR(IF(workdata!N624&gt;=0.75*MAX(workdata!$H624:$Y624),1,workdata!N624/MAX(workdata!$H624:$Y624)),0)*$H624</f>
        <v>1</v>
      </c>
      <c r="T624" s="217">
        <f>IFERROR(IF(workdata!O624&gt;=0.75*MAX(workdata!$H624:$Y624),1,workdata!O624/MAX(workdata!$H624:$Y624)),0)*$H624</f>
        <v>1</v>
      </c>
      <c r="U624" s="217">
        <f>IFERROR(IF(workdata!P624&gt;=0.75*MAX(workdata!$H624:$Y624),1,workdata!P624/MAX(workdata!$H624:$Y624)),0)*$H624</f>
        <v>1</v>
      </c>
      <c r="V624" s="217">
        <f>IFERROR(IF(workdata!Q624&gt;=0.75*MAX(workdata!$H624:$Y624),1,workdata!Q624/MAX(workdata!$H624:$Y624)),0)*$H624</f>
        <v>1</v>
      </c>
      <c r="W624" s="217">
        <f>IFERROR(IF(workdata!R624&gt;=0.75*MAX(workdata!$H624:$Y624),1,workdata!R624/MAX(workdata!$H624:$Y624)),0)*$H624</f>
        <v>1</v>
      </c>
      <c r="X624" s="217">
        <f>IFERROR(IF(workdata!S624&gt;=0.75*MAX(workdata!$H624:$Y624),1,workdata!S624/MAX(workdata!$H624:$Y624)),0)*$H624</f>
        <v>1</v>
      </c>
      <c r="Y624" s="217">
        <f>IFERROR(IF(workdata!T624&gt;=0.75*MAX(workdata!$H624:$Y624),1,workdata!T624/MAX(workdata!$H624:$Y624)),0)*$H624</f>
        <v>1</v>
      </c>
      <c r="Z624" s="217">
        <f>IFERROR(IF(workdata!U624&gt;=0.75*MAX(workdata!$H624:$Y624),1,workdata!U624/MAX(workdata!$H624:$Y624)),0)*$H624</f>
        <v>1</v>
      </c>
      <c r="AA624" s="217">
        <f>IFERROR(IF(workdata!V624&gt;=0.75*MAX(workdata!$H624:$Y624),1,workdata!V624/MAX(workdata!$H624:$Y624)),0)*$H624</f>
        <v>1</v>
      </c>
      <c r="AB624" s="217">
        <f>IFERROR(IF(workdata!W624&gt;=0.75*MAX(workdata!$H624:$Y624),1,workdata!W624/MAX(workdata!$H624:$Y624)),0)*$H624</f>
        <v>1</v>
      </c>
      <c r="AC624" s="217">
        <f>IFERROR(IF(workdata!X624&gt;=0.75*MAX(workdata!$H624:$Y624),1,workdata!X624/MAX(workdata!$H624:$Y624)),0)*$H624</f>
        <v>1</v>
      </c>
      <c r="AD624" s="217">
        <f>IFERROR(IF(workdata!Y624&gt;=0.75*MAX(workdata!$H624:$Y624),1,workdata!Y624/MAX(workdata!$H624:$Y624)),0)*$H624</f>
        <v>1</v>
      </c>
    </row>
    <row r="625" spans="1:30" x14ac:dyDescent="0.25">
      <c r="A625" s="1">
        <f>workdata!A625</f>
        <v>45499.833333333336</v>
      </c>
      <c r="B625">
        <f t="shared" si="55"/>
        <v>2024</v>
      </c>
      <c r="C625">
        <f t="shared" si="56"/>
        <v>7</v>
      </c>
      <c r="D625">
        <f t="shared" si="54"/>
        <v>26</v>
      </c>
      <c r="E625">
        <v>1000</v>
      </c>
      <c r="F625">
        <v>49890</v>
      </c>
      <c r="G625">
        <f>workdata!B625</f>
        <v>12487</v>
      </c>
      <c r="H625">
        <f t="shared" si="57"/>
        <v>1</v>
      </c>
      <c r="I625" s="217">
        <f>IFERROR(workdata!B625*1000*AUX!H625/(AUX!K625*50000),0)</f>
        <v>0.6295389750014494</v>
      </c>
      <c r="J625" s="218">
        <f t="shared" si="58"/>
        <v>1</v>
      </c>
      <c r="K625" s="222">
        <f>AVERAGE(workdata!C625:F625)</f>
        <v>396.70300000000003</v>
      </c>
      <c r="L625" s="3">
        <f t="shared" si="59"/>
        <v>249.74</v>
      </c>
      <c r="M625" s="217">
        <f>IFERROR(IF(workdata!H625&gt;=0.75*MAX(workdata!$H625:$Y625),1,workdata!H625/MAX(workdata!$H625:$Y625)),0)*$H625</f>
        <v>1</v>
      </c>
      <c r="N625" s="217">
        <f>IFERROR(IF(workdata!I625&gt;=0.75*MAX(workdata!$H625:$Y625),1,workdata!I625/MAX(workdata!$H625:$Y625)),0)*$H625</f>
        <v>1</v>
      </c>
      <c r="O625" s="217">
        <f>IFERROR(IF(workdata!J625&gt;=0.75*MAX(workdata!$H625:$Y625),1,workdata!J625/MAX(workdata!$H625:$Y625)),0)*$H625</f>
        <v>1</v>
      </c>
      <c r="P625" s="217">
        <f>IFERROR(IF(workdata!K625&gt;=0.75*MAX(workdata!$H625:$Y625),1,workdata!K625/MAX(workdata!$H625:$Y625)),0)*$H625</f>
        <v>1</v>
      </c>
      <c r="Q625" s="217">
        <f>IFERROR(IF(workdata!L625&gt;=0.75*MAX(workdata!$H625:$Y625),1,workdata!L625/MAX(workdata!$H625:$Y625)),0)*$H625</f>
        <v>1</v>
      </c>
      <c r="R625" s="217">
        <f>IFERROR(IF(workdata!M625&gt;=0.75*MAX(workdata!$H625:$Y625),1,workdata!M625/MAX(workdata!$H625:$Y625)),0)*$H625</f>
        <v>1</v>
      </c>
      <c r="S625" s="217">
        <f>IFERROR(IF(workdata!N625&gt;=0.75*MAX(workdata!$H625:$Y625),1,workdata!N625/MAX(workdata!$H625:$Y625)),0)*$H625</f>
        <v>1</v>
      </c>
      <c r="T625" s="217">
        <f>IFERROR(IF(workdata!O625&gt;=0.75*MAX(workdata!$H625:$Y625),1,workdata!O625/MAX(workdata!$H625:$Y625)),0)*$H625</f>
        <v>1</v>
      </c>
      <c r="U625" s="217">
        <f>IFERROR(IF(workdata!P625&gt;=0.75*MAX(workdata!$H625:$Y625),1,workdata!P625/MAX(workdata!$H625:$Y625)),0)*$H625</f>
        <v>1</v>
      </c>
      <c r="V625" s="217">
        <f>IFERROR(IF(workdata!Q625&gt;=0.75*MAX(workdata!$H625:$Y625),1,workdata!Q625/MAX(workdata!$H625:$Y625)),0)*$H625</f>
        <v>1</v>
      </c>
      <c r="W625" s="217">
        <f>IFERROR(IF(workdata!R625&gt;=0.75*MAX(workdata!$H625:$Y625),1,workdata!R625/MAX(workdata!$H625:$Y625)),0)*$H625</f>
        <v>1</v>
      </c>
      <c r="X625" s="217">
        <f>IFERROR(IF(workdata!S625&gt;=0.75*MAX(workdata!$H625:$Y625),1,workdata!S625/MAX(workdata!$H625:$Y625)),0)*$H625</f>
        <v>1</v>
      </c>
      <c r="Y625" s="217">
        <f>IFERROR(IF(workdata!T625&gt;=0.75*MAX(workdata!$H625:$Y625),1,workdata!T625/MAX(workdata!$H625:$Y625)),0)*$H625</f>
        <v>1</v>
      </c>
      <c r="Z625" s="217">
        <f>IFERROR(IF(workdata!U625&gt;=0.75*MAX(workdata!$H625:$Y625),1,workdata!U625/MAX(workdata!$H625:$Y625)),0)*$H625</f>
        <v>1</v>
      </c>
      <c r="AA625" s="217">
        <f>IFERROR(IF(workdata!V625&gt;=0.75*MAX(workdata!$H625:$Y625),1,workdata!V625/MAX(workdata!$H625:$Y625)),0)*$H625</f>
        <v>1</v>
      </c>
      <c r="AB625" s="217">
        <f>IFERROR(IF(workdata!W625&gt;=0.75*MAX(workdata!$H625:$Y625),1,workdata!W625/MAX(workdata!$H625:$Y625)),0)*$H625</f>
        <v>1</v>
      </c>
      <c r="AC625" s="217">
        <f>IFERROR(IF(workdata!X625&gt;=0.75*MAX(workdata!$H625:$Y625),1,workdata!X625/MAX(workdata!$H625:$Y625)),0)*$H625</f>
        <v>1</v>
      </c>
      <c r="AD625" s="217">
        <f>IFERROR(IF(workdata!Y625&gt;=0.75*MAX(workdata!$H625:$Y625),1,workdata!Y625/MAX(workdata!$H625:$Y625)),0)*$H625</f>
        <v>1</v>
      </c>
    </row>
    <row r="626" spans="1:30" x14ac:dyDescent="0.25">
      <c r="A626" s="1">
        <f>workdata!A626</f>
        <v>45499.875</v>
      </c>
      <c r="B626">
        <f t="shared" si="55"/>
        <v>2024</v>
      </c>
      <c r="C626">
        <f t="shared" si="56"/>
        <v>7</v>
      </c>
      <c r="D626">
        <f t="shared" si="54"/>
        <v>26</v>
      </c>
      <c r="E626">
        <v>1000</v>
      </c>
      <c r="F626">
        <v>49890</v>
      </c>
      <c r="G626">
        <f>workdata!B626</f>
        <v>918</v>
      </c>
      <c r="H626">
        <f t="shared" si="57"/>
        <v>0</v>
      </c>
      <c r="I626" s="217">
        <f>IFERROR(workdata!B626*1000*AUX!H626/(AUX!K626*50000),0)</f>
        <v>0</v>
      </c>
      <c r="J626" s="218">
        <f t="shared" si="58"/>
        <v>0</v>
      </c>
      <c r="K626" s="222">
        <f>AVERAGE(workdata!C626:F626)</f>
        <v>31.1325</v>
      </c>
      <c r="L626" s="3">
        <f t="shared" si="59"/>
        <v>0</v>
      </c>
      <c r="M626" s="217">
        <f>IFERROR(IF(workdata!H626&gt;=0.75*MAX(workdata!$H626:$Y626),1,workdata!H626/MAX(workdata!$H626:$Y626)),0)*$H626</f>
        <v>0</v>
      </c>
      <c r="N626" s="217">
        <f>IFERROR(IF(workdata!I626&gt;=0.75*MAX(workdata!$H626:$Y626),1,workdata!I626/MAX(workdata!$H626:$Y626)),0)*$H626</f>
        <v>0</v>
      </c>
      <c r="O626" s="217">
        <f>IFERROR(IF(workdata!J626&gt;=0.75*MAX(workdata!$H626:$Y626),1,workdata!J626/MAX(workdata!$H626:$Y626)),0)*$H626</f>
        <v>0</v>
      </c>
      <c r="P626" s="217">
        <f>IFERROR(IF(workdata!K626&gt;=0.75*MAX(workdata!$H626:$Y626),1,workdata!K626/MAX(workdata!$H626:$Y626)),0)*$H626</f>
        <v>0</v>
      </c>
      <c r="Q626" s="217">
        <f>IFERROR(IF(workdata!L626&gt;=0.75*MAX(workdata!$H626:$Y626),1,workdata!L626/MAX(workdata!$H626:$Y626)),0)*$H626</f>
        <v>0</v>
      </c>
      <c r="R626" s="217">
        <f>IFERROR(IF(workdata!M626&gt;=0.75*MAX(workdata!$H626:$Y626),1,workdata!M626/MAX(workdata!$H626:$Y626)),0)*$H626</f>
        <v>0</v>
      </c>
      <c r="S626" s="217">
        <f>IFERROR(IF(workdata!N626&gt;=0.75*MAX(workdata!$H626:$Y626),1,workdata!N626/MAX(workdata!$H626:$Y626)),0)*$H626</f>
        <v>0</v>
      </c>
      <c r="T626" s="217">
        <f>IFERROR(IF(workdata!O626&gt;=0.75*MAX(workdata!$H626:$Y626),1,workdata!O626/MAX(workdata!$H626:$Y626)),0)*$H626</f>
        <v>0</v>
      </c>
      <c r="U626" s="217">
        <f>IFERROR(IF(workdata!P626&gt;=0.75*MAX(workdata!$H626:$Y626),1,workdata!P626/MAX(workdata!$H626:$Y626)),0)*$H626</f>
        <v>0</v>
      </c>
      <c r="V626" s="217">
        <f>IFERROR(IF(workdata!Q626&gt;=0.75*MAX(workdata!$H626:$Y626),1,workdata!Q626/MAX(workdata!$H626:$Y626)),0)*$H626</f>
        <v>0</v>
      </c>
      <c r="W626" s="217">
        <f>IFERROR(IF(workdata!R626&gt;=0.75*MAX(workdata!$H626:$Y626),1,workdata!R626/MAX(workdata!$H626:$Y626)),0)*$H626</f>
        <v>0</v>
      </c>
      <c r="X626" s="217">
        <f>IFERROR(IF(workdata!S626&gt;=0.75*MAX(workdata!$H626:$Y626),1,workdata!S626/MAX(workdata!$H626:$Y626)),0)*$H626</f>
        <v>0</v>
      </c>
      <c r="Y626" s="217">
        <f>IFERROR(IF(workdata!T626&gt;=0.75*MAX(workdata!$H626:$Y626),1,workdata!T626/MAX(workdata!$H626:$Y626)),0)*$H626</f>
        <v>0</v>
      </c>
      <c r="Z626" s="217">
        <f>IFERROR(IF(workdata!U626&gt;=0.75*MAX(workdata!$H626:$Y626),1,workdata!U626/MAX(workdata!$H626:$Y626)),0)*$H626</f>
        <v>0</v>
      </c>
      <c r="AA626" s="217">
        <f>IFERROR(IF(workdata!V626&gt;=0.75*MAX(workdata!$H626:$Y626),1,workdata!V626/MAX(workdata!$H626:$Y626)),0)*$H626</f>
        <v>0</v>
      </c>
      <c r="AB626" s="217">
        <f>IFERROR(IF(workdata!W626&gt;=0.75*MAX(workdata!$H626:$Y626),1,workdata!W626/MAX(workdata!$H626:$Y626)),0)*$H626</f>
        <v>0</v>
      </c>
      <c r="AC626" s="217">
        <f>IFERROR(IF(workdata!X626&gt;=0.75*MAX(workdata!$H626:$Y626),1,workdata!X626/MAX(workdata!$H626:$Y626)),0)*$H626</f>
        <v>0</v>
      </c>
      <c r="AD626" s="217">
        <f>IFERROR(IF(workdata!Y626&gt;=0.75*MAX(workdata!$H626:$Y626),1,workdata!Y626/MAX(workdata!$H626:$Y626)),0)*$H626</f>
        <v>0</v>
      </c>
    </row>
    <row r="627" spans="1:30" x14ac:dyDescent="0.25">
      <c r="A627" s="1">
        <f>workdata!A627</f>
        <v>45499.916666666664</v>
      </c>
      <c r="B627">
        <f t="shared" si="55"/>
        <v>2024</v>
      </c>
      <c r="C627">
        <f t="shared" si="56"/>
        <v>7</v>
      </c>
      <c r="D627">
        <f t="shared" si="54"/>
        <v>26</v>
      </c>
      <c r="E627">
        <v>1000</v>
      </c>
      <c r="F627">
        <v>49890</v>
      </c>
      <c r="G627">
        <f>workdata!B627</f>
        <v>0</v>
      </c>
      <c r="H627">
        <f t="shared" si="57"/>
        <v>0</v>
      </c>
      <c r="I627" s="217">
        <f>IFERROR(workdata!B627*1000*AUX!H627/(AUX!K627*50000),0)</f>
        <v>0</v>
      </c>
      <c r="J627" s="218">
        <f t="shared" si="58"/>
        <v>0</v>
      </c>
      <c r="K627" s="222">
        <f>AVERAGE(workdata!C627:F627)</f>
        <v>0</v>
      </c>
      <c r="L627" s="3">
        <f t="shared" si="59"/>
        <v>0</v>
      </c>
      <c r="M627" s="217">
        <f>IFERROR(IF(workdata!H627&gt;=0.75*MAX(workdata!$H627:$Y627),1,workdata!H627/MAX(workdata!$H627:$Y627)),0)*$H627</f>
        <v>0</v>
      </c>
      <c r="N627" s="217">
        <f>IFERROR(IF(workdata!I627&gt;=0.75*MAX(workdata!$H627:$Y627),1,workdata!I627/MAX(workdata!$H627:$Y627)),0)*$H627</f>
        <v>0</v>
      </c>
      <c r="O627" s="217">
        <f>IFERROR(IF(workdata!J627&gt;=0.75*MAX(workdata!$H627:$Y627),1,workdata!J627/MAX(workdata!$H627:$Y627)),0)*$H627</f>
        <v>0</v>
      </c>
      <c r="P627" s="217">
        <f>IFERROR(IF(workdata!K627&gt;=0.75*MAX(workdata!$H627:$Y627),1,workdata!K627/MAX(workdata!$H627:$Y627)),0)*$H627</f>
        <v>0</v>
      </c>
      <c r="Q627" s="217">
        <f>IFERROR(IF(workdata!L627&gt;=0.75*MAX(workdata!$H627:$Y627),1,workdata!L627/MAX(workdata!$H627:$Y627)),0)*$H627</f>
        <v>0</v>
      </c>
      <c r="R627" s="217">
        <f>IFERROR(IF(workdata!M627&gt;=0.75*MAX(workdata!$H627:$Y627),1,workdata!M627/MAX(workdata!$H627:$Y627)),0)*$H627</f>
        <v>0</v>
      </c>
      <c r="S627" s="217">
        <f>IFERROR(IF(workdata!N627&gt;=0.75*MAX(workdata!$H627:$Y627),1,workdata!N627/MAX(workdata!$H627:$Y627)),0)*$H627</f>
        <v>0</v>
      </c>
      <c r="T627" s="217">
        <f>IFERROR(IF(workdata!O627&gt;=0.75*MAX(workdata!$H627:$Y627),1,workdata!O627/MAX(workdata!$H627:$Y627)),0)*$H627</f>
        <v>0</v>
      </c>
      <c r="U627" s="217">
        <f>IFERROR(IF(workdata!P627&gt;=0.75*MAX(workdata!$H627:$Y627),1,workdata!P627/MAX(workdata!$H627:$Y627)),0)*$H627</f>
        <v>0</v>
      </c>
      <c r="V627" s="217">
        <f>IFERROR(IF(workdata!Q627&gt;=0.75*MAX(workdata!$H627:$Y627),1,workdata!Q627/MAX(workdata!$H627:$Y627)),0)*$H627</f>
        <v>0</v>
      </c>
      <c r="W627" s="217">
        <f>IFERROR(IF(workdata!R627&gt;=0.75*MAX(workdata!$H627:$Y627),1,workdata!R627/MAX(workdata!$H627:$Y627)),0)*$H627</f>
        <v>0</v>
      </c>
      <c r="X627" s="217">
        <f>IFERROR(IF(workdata!S627&gt;=0.75*MAX(workdata!$H627:$Y627),1,workdata!S627/MAX(workdata!$H627:$Y627)),0)*$H627</f>
        <v>0</v>
      </c>
      <c r="Y627" s="217">
        <f>IFERROR(IF(workdata!T627&gt;=0.75*MAX(workdata!$H627:$Y627),1,workdata!T627/MAX(workdata!$H627:$Y627)),0)*$H627</f>
        <v>0</v>
      </c>
      <c r="Z627" s="217">
        <f>IFERROR(IF(workdata!U627&gt;=0.75*MAX(workdata!$H627:$Y627),1,workdata!U627/MAX(workdata!$H627:$Y627)),0)*$H627</f>
        <v>0</v>
      </c>
      <c r="AA627" s="217">
        <f>IFERROR(IF(workdata!V627&gt;=0.75*MAX(workdata!$H627:$Y627),1,workdata!V627/MAX(workdata!$H627:$Y627)),0)*$H627</f>
        <v>0</v>
      </c>
      <c r="AB627" s="217">
        <f>IFERROR(IF(workdata!W627&gt;=0.75*MAX(workdata!$H627:$Y627),1,workdata!W627/MAX(workdata!$H627:$Y627)),0)*$H627</f>
        <v>0</v>
      </c>
      <c r="AC627" s="217">
        <f>IFERROR(IF(workdata!X627&gt;=0.75*MAX(workdata!$H627:$Y627),1,workdata!X627/MAX(workdata!$H627:$Y627)),0)*$H627</f>
        <v>0</v>
      </c>
      <c r="AD627" s="217">
        <f>IFERROR(IF(workdata!Y627&gt;=0.75*MAX(workdata!$H627:$Y627),1,workdata!Y627/MAX(workdata!$H627:$Y627)),0)*$H627</f>
        <v>0</v>
      </c>
    </row>
    <row r="628" spans="1:30" x14ac:dyDescent="0.25">
      <c r="A628" s="1">
        <f>workdata!A628</f>
        <v>45499.958333333336</v>
      </c>
      <c r="B628">
        <f t="shared" si="55"/>
        <v>2024</v>
      </c>
      <c r="C628">
        <f t="shared" si="56"/>
        <v>7</v>
      </c>
      <c r="D628">
        <f t="shared" si="54"/>
        <v>26</v>
      </c>
      <c r="E628">
        <v>1000</v>
      </c>
      <c r="F628">
        <v>49890</v>
      </c>
      <c r="G628">
        <f>workdata!B628</f>
        <v>0</v>
      </c>
      <c r="H628">
        <f t="shared" si="57"/>
        <v>0</v>
      </c>
      <c r="I628" s="217">
        <f>IFERROR(workdata!B628*1000*AUX!H628/(AUX!K628*50000),0)</f>
        <v>0</v>
      </c>
      <c r="J628" s="218">
        <f t="shared" si="58"/>
        <v>0</v>
      </c>
      <c r="K628" s="222">
        <f>AVERAGE(workdata!C628:F628)</f>
        <v>0</v>
      </c>
      <c r="L628" s="3">
        <f t="shared" si="59"/>
        <v>0</v>
      </c>
      <c r="M628" s="217">
        <f>IFERROR(IF(workdata!H628&gt;=0.75*MAX(workdata!$H628:$Y628),1,workdata!H628/MAX(workdata!$H628:$Y628)),0)*$H628</f>
        <v>0</v>
      </c>
      <c r="N628" s="217">
        <f>IFERROR(IF(workdata!I628&gt;=0.75*MAX(workdata!$H628:$Y628),1,workdata!I628/MAX(workdata!$H628:$Y628)),0)*$H628</f>
        <v>0</v>
      </c>
      <c r="O628" s="217">
        <f>IFERROR(IF(workdata!J628&gt;=0.75*MAX(workdata!$H628:$Y628),1,workdata!J628/MAX(workdata!$H628:$Y628)),0)*$H628</f>
        <v>0</v>
      </c>
      <c r="P628" s="217">
        <f>IFERROR(IF(workdata!K628&gt;=0.75*MAX(workdata!$H628:$Y628),1,workdata!K628/MAX(workdata!$H628:$Y628)),0)*$H628</f>
        <v>0</v>
      </c>
      <c r="Q628" s="217">
        <f>IFERROR(IF(workdata!L628&gt;=0.75*MAX(workdata!$H628:$Y628),1,workdata!L628/MAX(workdata!$H628:$Y628)),0)*$H628</f>
        <v>0</v>
      </c>
      <c r="R628" s="217">
        <f>IFERROR(IF(workdata!M628&gt;=0.75*MAX(workdata!$H628:$Y628),1,workdata!M628/MAX(workdata!$H628:$Y628)),0)*$H628</f>
        <v>0</v>
      </c>
      <c r="S628" s="217">
        <f>IFERROR(IF(workdata!N628&gt;=0.75*MAX(workdata!$H628:$Y628),1,workdata!N628/MAX(workdata!$H628:$Y628)),0)*$H628</f>
        <v>0</v>
      </c>
      <c r="T628" s="217">
        <f>IFERROR(IF(workdata!O628&gt;=0.75*MAX(workdata!$H628:$Y628),1,workdata!O628/MAX(workdata!$H628:$Y628)),0)*$H628</f>
        <v>0</v>
      </c>
      <c r="U628" s="217">
        <f>IFERROR(IF(workdata!P628&gt;=0.75*MAX(workdata!$H628:$Y628),1,workdata!P628/MAX(workdata!$H628:$Y628)),0)*$H628</f>
        <v>0</v>
      </c>
      <c r="V628" s="217">
        <f>IFERROR(IF(workdata!Q628&gt;=0.75*MAX(workdata!$H628:$Y628),1,workdata!Q628/MAX(workdata!$H628:$Y628)),0)*$H628</f>
        <v>0</v>
      </c>
      <c r="W628" s="217">
        <f>IFERROR(IF(workdata!R628&gt;=0.75*MAX(workdata!$H628:$Y628),1,workdata!R628/MAX(workdata!$H628:$Y628)),0)*$H628</f>
        <v>0</v>
      </c>
      <c r="X628" s="217">
        <f>IFERROR(IF(workdata!S628&gt;=0.75*MAX(workdata!$H628:$Y628),1,workdata!S628/MAX(workdata!$H628:$Y628)),0)*$H628</f>
        <v>0</v>
      </c>
      <c r="Y628" s="217">
        <f>IFERROR(IF(workdata!T628&gt;=0.75*MAX(workdata!$H628:$Y628),1,workdata!T628/MAX(workdata!$H628:$Y628)),0)*$H628</f>
        <v>0</v>
      </c>
      <c r="Z628" s="217">
        <f>IFERROR(IF(workdata!U628&gt;=0.75*MAX(workdata!$H628:$Y628),1,workdata!U628/MAX(workdata!$H628:$Y628)),0)*$H628</f>
        <v>0</v>
      </c>
      <c r="AA628" s="217">
        <f>IFERROR(IF(workdata!V628&gt;=0.75*MAX(workdata!$H628:$Y628),1,workdata!V628/MAX(workdata!$H628:$Y628)),0)*$H628</f>
        <v>0</v>
      </c>
      <c r="AB628" s="217">
        <f>IFERROR(IF(workdata!W628&gt;=0.75*MAX(workdata!$H628:$Y628),1,workdata!W628/MAX(workdata!$H628:$Y628)),0)*$H628</f>
        <v>0</v>
      </c>
      <c r="AC628" s="217">
        <f>IFERROR(IF(workdata!X628&gt;=0.75*MAX(workdata!$H628:$Y628),1,workdata!X628/MAX(workdata!$H628:$Y628)),0)*$H628</f>
        <v>0</v>
      </c>
      <c r="AD628" s="217">
        <f>IFERROR(IF(workdata!Y628&gt;=0.75*MAX(workdata!$H628:$Y628),1,workdata!Y628/MAX(workdata!$H628:$Y628)),0)*$H628</f>
        <v>0</v>
      </c>
    </row>
    <row r="629" spans="1:30" x14ac:dyDescent="0.25">
      <c r="A629" s="1">
        <f>workdata!A629</f>
        <v>45500</v>
      </c>
      <c r="B629">
        <f t="shared" si="55"/>
        <v>2024</v>
      </c>
      <c r="C629">
        <f t="shared" si="56"/>
        <v>7</v>
      </c>
      <c r="D629">
        <f t="shared" si="54"/>
        <v>27</v>
      </c>
      <c r="E629">
        <v>1000</v>
      </c>
      <c r="F629">
        <v>49890</v>
      </c>
      <c r="G629">
        <f>workdata!B629</f>
        <v>0</v>
      </c>
      <c r="H629">
        <f t="shared" si="57"/>
        <v>0</v>
      </c>
      <c r="I629" s="217">
        <f>IFERROR(workdata!B629*1000*AUX!H629/(AUX!K629*50000),0)</f>
        <v>0</v>
      </c>
      <c r="J629" s="218">
        <f t="shared" si="58"/>
        <v>0</v>
      </c>
      <c r="K629" s="222">
        <f>AVERAGE(workdata!C629:F629)</f>
        <v>0</v>
      </c>
      <c r="L629" s="3">
        <f t="shared" si="59"/>
        <v>0</v>
      </c>
      <c r="M629" s="217">
        <f>IFERROR(IF(workdata!H629&gt;=0.75*MAX(workdata!$H629:$Y629),1,workdata!H629/MAX(workdata!$H629:$Y629)),0)*$H629</f>
        <v>0</v>
      </c>
      <c r="N629" s="217">
        <f>IFERROR(IF(workdata!I629&gt;=0.75*MAX(workdata!$H629:$Y629),1,workdata!I629/MAX(workdata!$H629:$Y629)),0)*$H629</f>
        <v>0</v>
      </c>
      <c r="O629" s="217">
        <f>IFERROR(IF(workdata!J629&gt;=0.75*MAX(workdata!$H629:$Y629),1,workdata!J629/MAX(workdata!$H629:$Y629)),0)*$H629</f>
        <v>0</v>
      </c>
      <c r="P629" s="217">
        <f>IFERROR(IF(workdata!K629&gt;=0.75*MAX(workdata!$H629:$Y629),1,workdata!K629/MAX(workdata!$H629:$Y629)),0)*$H629</f>
        <v>0</v>
      </c>
      <c r="Q629" s="217">
        <f>IFERROR(IF(workdata!L629&gt;=0.75*MAX(workdata!$H629:$Y629),1,workdata!L629/MAX(workdata!$H629:$Y629)),0)*$H629</f>
        <v>0</v>
      </c>
      <c r="R629" s="217">
        <f>IFERROR(IF(workdata!M629&gt;=0.75*MAX(workdata!$H629:$Y629),1,workdata!M629/MAX(workdata!$H629:$Y629)),0)*$H629</f>
        <v>0</v>
      </c>
      <c r="S629" s="217">
        <f>IFERROR(IF(workdata!N629&gt;=0.75*MAX(workdata!$H629:$Y629),1,workdata!N629/MAX(workdata!$H629:$Y629)),0)*$H629</f>
        <v>0</v>
      </c>
      <c r="T629" s="217">
        <f>IFERROR(IF(workdata!O629&gt;=0.75*MAX(workdata!$H629:$Y629),1,workdata!O629/MAX(workdata!$H629:$Y629)),0)*$H629</f>
        <v>0</v>
      </c>
      <c r="U629" s="217">
        <f>IFERROR(IF(workdata!P629&gt;=0.75*MAX(workdata!$H629:$Y629),1,workdata!P629/MAX(workdata!$H629:$Y629)),0)*$H629</f>
        <v>0</v>
      </c>
      <c r="V629" s="217">
        <f>IFERROR(IF(workdata!Q629&gt;=0.75*MAX(workdata!$H629:$Y629),1,workdata!Q629/MAX(workdata!$H629:$Y629)),0)*$H629</f>
        <v>0</v>
      </c>
      <c r="W629" s="217">
        <f>IFERROR(IF(workdata!R629&gt;=0.75*MAX(workdata!$H629:$Y629),1,workdata!R629/MAX(workdata!$H629:$Y629)),0)*$H629</f>
        <v>0</v>
      </c>
      <c r="X629" s="217">
        <f>IFERROR(IF(workdata!S629&gt;=0.75*MAX(workdata!$H629:$Y629),1,workdata!S629/MAX(workdata!$H629:$Y629)),0)*$H629</f>
        <v>0</v>
      </c>
      <c r="Y629" s="217">
        <f>IFERROR(IF(workdata!T629&gt;=0.75*MAX(workdata!$H629:$Y629),1,workdata!T629/MAX(workdata!$H629:$Y629)),0)*$H629</f>
        <v>0</v>
      </c>
      <c r="Z629" s="217">
        <f>IFERROR(IF(workdata!U629&gt;=0.75*MAX(workdata!$H629:$Y629),1,workdata!U629/MAX(workdata!$H629:$Y629)),0)*$H629</f>
        <v>0</v>
      </c>
      <c r="AA629" s="217">
        <f>IFERROR(IF(workdata!V629&gt;=0.75*MAX(workdata!$H629:$Y629),1,workdata!V629/MAX(workdata!$H629:$Y629)),0)*$H629</f>
        <v>0</v>
      </c>
      <c r="AB629" s="217">
        <f>IFERROR(IF(workdata!W629&gt;=0.75*MAX(workdata!$H629:$Y629),1,workdata!W629/MAX(workdata!$H629:$Y629)),0)*$H629</f>
        <v>0</v>
      </c>
      <c r="AC629" s="217">
        <f>IFERROR(IF(workdata!X629&gt;=0.75*MAX(workdata!$H629:$Y629),1,workdata!X629/MAX(workdata!$H629:$Y629)),0)*$H629</f>
        <v>0</v>
      </c>
      <c r="AD629" s="217">
        <f>IFERROR(IF(workdata!Y629&gt;=0.75*MAX(workdata!$H629:$Y629),1,workdata!Y629/MAX(workdata!$H629:$Y629)),0)*$H629</f>
        <v>0</v>
      </c>
    </row>
    <row r="630" spans="1:30" x14ac:dyDescent="0.25">
      <c r="A630" s="1">
        <f>workdata!A630</f>
        <v>45500.041666666664</v>
      </c>
      <c r="B630">
        <f t="shared" si="55"/>
        <v>2024</v>
      </c>
      <c r="C630">
        <f t="shared" si="56"/>
        <v>7</v>
      </c>
      <c r="D630">
        <f t="shared" si="54"/>
        <v>27</v>
      </c>
      <c r="E630">
        <v>1000</v>
      </c>
      <c r="F630">
        <v>49890</v>
      </c>
      <c r="G630">
        <f>workdata!B630</f>
        <v>0</v>
      </c>
      <c r="H630">
        <f t="shared" si="57"/>
        <v>0</v>
      </c>
      <c r="I630" s="217">
        <f>IFERROR(workdata!B630*1000*AUX!H630/(AUX!K630*50000),0)</f>
        <v>0</v>
      </c>
      <c r="J630" s="218">
        <f t="shared" si="58"/>
        <v>0</v>
      </c>
      <c r="K630" s="222">
        <f>AVERAGE(workdata!C630:F630)</f>
        <v>0</v>
      </c>
      <c r="L630" s="3">
        <f t="shared" si="59"/>
        <v>0</v>
      </c>
      <c r="M630" s="217">
        <f>IFERROR(IF(workdata!H630&gt;=0.75*MAX(workdata!$H630:$Y630),1,workdata!H630/MAX(workdata!$H630:$Y630)),0)*$H630</f>
        <v>0</v>
      </c>
      <c r="N630" s="217">
        <f>IFERROR(IF(workdata!I630&gt;=0.75*MAX(workdata!$H630:$Y630),1,workdata!I630/MAX(workdata!$H630:$Y630)),0)*$H630</f>
        <v>0</v>
      </c>
      <c r="O630" s="217">
        <f>IFERROR(IF(workdata!J630&gt;=0.75*MAX(workdata!$H630:$Y630),1,workdata!J630/MAX(workdata!$H630:$Y630)),0)*$H630</f>
        <v>0</v>
      </c>
      <c r="P630" s="217">
        <f>IFERROR(IF(workdata!K630&gt;=0.75*MAX(workdata!$H630:$Y630),1,workdata!K630/MAX(workdata!$H630:$Y630)),0)*$H630</f>
        <v>0</v>
      </c>
      <c r="Q630" s="217">
        <f>IFERROR(IF(workdata!L630&gt;=0.75*MAX(workdata!$H630:$Y630),1,workdata!L630/MAX(workdata!$H630:$Y630)),0)*$H630</f>
        <v>0</v>
      </c>
      <c r="R630" s="217">
        <f>IFERROR(IF(workdata!M630&gt;=0.75*MAX(workdata!$H630:$Y630),1,workdata!M630/MAX(workdata!$H630:$Y630)),0)*$H630</f>
        <v>0</v>
      </c>
      <c r="S630" s="217">
        <f>IFERROR(IF(workdata!N630&gt;=0.75*MAX(workdata!$H630:$Y630),1,workdata!N630/MAX(workdata!$H630:$Y630)),0)*$H630</f>
        <v>0</v>
      </c>
      <c r="T630" s="217">
        <f>IFERROR(IF(workdata!O630&gt;=0.75*MAX(workdata!$H630:$Y630),1,workdata!O630/MAX(workdata!$H630:$Y630)),0)*$H630</f>
        <v>0</v>
      </c>
      <c r="U630" s="217">
        <f>IFERROR(IF(workdata!P630&gt;=0.75*MAX(workdata!$H630:$Y630),1,workdata!P630/MAX(workdata!$H630:$Y630)),0)*$H630</f>
        <v>0</v>
      </c>
      <c r="V630" s="217">
        <f>IFERROR(IF(workdata!Q630&gt;=0.75*MAX(workdata!$H630:$Y630),1,workdata!Q630/MAX(workdata!$H630:$Y630)),0)*$H630</f>
        <v>0</v>
      </c>
      <c r="W630" s="217">
        <f>IFERROR(IF(workdata!R630&gt;=0.75*MAX(workdata!$H630:$Y630),1,workdata!R630/MAX(workdata!$H630:$Y630)),0)*$H630</f>
        <v>0</v>
      </c>
      <c r="X630" s="217">
        <f>IFERROR(IF(workdata!S630&gt;=0.75*MAX(workdata!$H630:$Y630),1,workdata!S630/MAX(workdata!$H630:$Y630)),0)*$H630</f>
        <v>0</v>
      </c>
      <c r="Y630" s="217">
        <f>IFERROR(IF(workdata!T630&gt;=0.75*MAX(workdata!$H630:$Y630),1,workdata!T630/MAX(workdata!$H630:$Y630)),0)*$H630</f>
        <v>0</v>
      </c>
      <c r="Z630" s="217">
        <f>IFERROR(IF(workdata!U630&gt;=0.75*MAX(workdata!$H630:$Y630),1,workdata!U630/MAX(workdata!$H630:$Y630)),0)*$H630</f>
        <v>0</v>
      </c>
      <c r="AA630" s="217">
        <f>IFERROR(IF(workdata!V630&gt;=0.75*MAX(workdata!$H630:$Y630),1,workdata!V630/MAX(workdata!$H630:$Y630)),0)*$H630</f>
        <v>0</v>
      </c>
      <c r="AB630" s="217">
        <f>IFERROR(IF(workdata!W630&gt;=0.75*MAX(workdata!$H630:$Y630),1,workdata!W630/MAX(workdata!$H630:$Y630)),0)*$H630</f>
        <v>0</v>
      </c>
      <c r="AC630" s="217">
        <f>IFERROR(IF(workdata!X630&gt;=0.75*MAX(workdata!$H630:$Y630),1,workdata!X630/MAX(workdata!$H630:$Y630)),0)*$H630</f>
        <v>0</v>
      </c>
      <c r="AD630" s="217">
        <f>IFERROR(IF(workdata!Y630&gt;=0.75*MAX(workdata!$H630:$Y630),1,workdata!Y630/MAX(workdata!$H630:$Y630)),0)*$H630</f>
        <v>0</v>
      </c>
    </row>
    <row r="631" spans="1:30" x14ac:dyDescent="0.25">
      <c r="A631" s="1">
        <f>workdata!A631</f>
        <v>45500.083333333336</v>
      </c>
      <c r="B631">
        <f t="shared" si="55"/>
        <v>2024</v>
      </c>
      <c r="C631">
        <f t="shared" si="56"/>
        <v>7</v>
      </c>
      <c r="D631">
        <f t="shared" si="54"/>
        <v>27</v>
      </c>
      <c r="E631">
        <v>1000</v>
      </c>
      <c r="F631">
        <v>49890</v>
      </c>
      <c r="G631">
        <f>workdata!B631</f>
        <v>0</v>
      </c>
      <c r="H631">
        <f t="shared" si="57"/>
        <v>0</v>
      </c>
      <c r="I631" s="217">
        <f>IFERROR(workdata!B631*1000*AUX!H631/(AUX!K631*50000),0)</f>
        <v>0</v>
      </c>
      <c r="J631" s="218">
        <f t="shared" si="58"/>
        <v>0</v>
      </c>
      <c r="K631" s="222">
        <f>AVERAGE(workdata!C631:F631)</f>
        <v>0</v>
      </c>
      <c r="L631" s="3">
        <f t="shared" si="59"/>
        <v>0</v>
      </c>
      <c r="M631" s="217">
        <f>IFERROR(IF(workdata!H631&gt;=0.75*MAX(workdata!$H631:$Y631),1,workdata!H631/MAX(workdata!$H631:$Y631)),0)*$H631</f>
        <v>0</v>
      </c>
      <c r="N631" s="217">
        <f>IFERROR(IF(workdata!I631&gt;=0.75*MAX(workdata!$H631:$Y631),1,workdata!I631/MAX(workdata!$H631:$Y631)),0)*$H631</f>
        <v>0</v>
      </c>
      <c r="O631" s="217">
        <f>IFERROR(IF(workdata!J631&gt;=0.75*MAX(workdata!$H631:$Y631),1,workdata!J631/MAX(workdata!$H631:$Y631)),0)*$H631</f>
        <v>0</v>
      </c>
      <c r="P631" s="217">
        <f>IFERROR(IF(workdata!K631&gt;=0.75*MAX(workdata!$H631:$Y631),1,workdata!K631/MAX(workdata!$H631:$Y631)),0)*$H631</f>
        <v>0</v>
      </c>
      <c r="Q631" s="217">
        <f>IFERROR(IF(workdata!L631&gt;=0.75*MAX(workdata!$H631:$Y631),1,workdata!L631/MAX(workdata!$H631:$Y631)),0)*$H631</f>
        <v>0</v>
      </c>
      <c r="R631" s="217">
        <f>IFERROR(IF(workdata!M631&gt;=0.75*MAX(workdata!$H631:$Y631),1,workdata!M631/MAX(workdata!$H631:$Y631)),0)*$H631</f>
        <v>0</v>
      </c>
      <c r="S631" s="217">
        <f>IFERROR(IF(workdata!N631&gt;=0.75*MAX(workdata!$H631:$Y631),1,workdata!N631/MAX(workdata!$H631:$Y631)),0)*$H631</f>
        <v>0</v>
      </c>
      <c r="T631" s="217">
        <f>IFERROR(IF(workdata!O631&gt;=0.75*MAX(workdata!$H631:$Y631),1,workdata!O631/MAX(workdata!$H631:$Y631)),0)*$H631</f>
        <v>0</v>
      </c>
      <c r="U631" s="217">
        <f>IFERROR(IF(workdata!P631&gt;=0.75*MAX(workdata!$H631:$Y631),1,workdata!P631/MAX(workdata!$H631:$Y631)),0)*$H631</f>
        <v>0</v>
      </c>
      <c r="V631" s="217">
        <f>IFERROR(IF(workdata!Q631&gt;=0.75*MAX(workdata!$H631:$Y631),1,workdata!Q631/MAX(workdata!$H631:$Y631)),0)*$H631</f>
        <v>0</v>
      </c>
      <c r="W631" s="217">
        <f>IFERROR(IF(workdata!R631&gt;=0.75*MAX(workdata!$H631:$Y631),1,workdata!R631/MAX(workdata!$H631:$Y631)),0)*$H631</f>
        <v>0</v>
      </c>
      <c r="X631" s="217">
        <f>IFERROR(IF(workdata!S631&gt;=0.75*MAX(workdata!$H631:$Y631),1,workdata!S631/MAX(workdata!$H631:$Y631)),0)*$H631</f>
        <v>0</v>
      </c>
      <c r="Y631" s="217">
        <f>IFERROR(IF(workdata!T631&gt;=0.75*MAX(workdata!$H631:$Y631),1,workdata!T631/MAX(workdata!$H631:$Y631)),0)*$H631</f>
        <v>0</v>
      </c>
      <c r="Z631" s="217">
        <f>IFERROR(IF(workdata!U631&gt;=0.75*MAX(workdata!$H631:$Y631),1,workdata!U631/MAX(workdata!$H631:$Y631)),0)*$H631</f>
        <v>0</v>
      </c>
      <c r="AA631" s="217">
        <f>IFERROR(IF(workdata!V631&gt;=0.75*MAX(workdata!$H631:$Y631),1,workdata!V631/MAX(workdata!$H631:$Y631)),0)*$H631</f>
        <v>0</v>
      </c>
      <c r="AB631" s="217">
        <f>IFERROR(IF(workdata!W631&gt;=0.75*MAX(workdata!$H631:$Y631),1,workdata!W631/MAX(workdata!$H631:$Y631)),0)*$H631</f>
        <v>0</v>
      </c>
      <c r="AC631" s="217">
        <f>IFERROR(IF(workdata!X631&gt;=0.75*MAX(workdata!$H631:$Y631),1,workdata!X631/MAX(workdata!$H631:$Y631)),0)*$H631</f>
        <v>0</v>
      </c>
      <c r="AD631" s="217">
        <f>IFERROR(IF(workdata!Y631&gt;=0.75*MAX(workdata!$H631:$Y631),1,workdata!Y631/MAX(workdata!$H631:$Y631)),0)*$H631</f>
        <v>0</v>
      </c>
    </row>
    <row r="632" spans="1:30" x14ac:dyDescent="0.25">
      <c r="A632" s="1">
        <f>workdata!A632</f>
        <v>45500.125</v>
      </c>
      <c r="B632">
        <f t="shared" si="55"/>
        <v>2024</v>
      </c>
      <c r="C632">
        <f t="shared" si="56"/>
        <v>7</v>
      </c>
      <c r="D632">
        <f t="shared" si="54"/>
        <v>27</v>
      </c>
      <c r="E632">
        <v>1000</v>
      </c>
      <c r="F632">
        <v>49890</v>
      </c>
      <c r="G632">
        <f>workdata!B632</f>
        <v>0</v>
      </c>
      <c r="H632">
        <f t="shared" si="57"/>
        <v>0</v>
      </c>
      <c r="I632" s="217">
        <f>IFERROR(workdata!B632*1000*AUX!H632/(AUX!K632*50000),0)</f>
        <v>0</v>
      </c>
      <c r="J632" s="218">
        <f t="shared" si="58"/>
        <v>0</v>
      </c>
      <c r="K632" s="222">
        <f>AVERAGE(workdata!C632:F632)</f>
        <v>0</v>
      </c>
      <c r="L632" s="3">
        <f t="shared" si="59"/>
        <v>0</v>
      </c>
      <c r="M632" s="217">
        <f>IFERROR(IF(workdata!H632&gt;=0.75*MAX(workdata!$H632:$Y632),1,workdata!H632/MAX(workdata!$H632:$Y632)),0)*$H632</f>
        <v>0</v>
      </c>
      <c r="N632" s="217">
        <f>IFERROR(IF(workdata!I632&gt;=0.75*MAX(workdata!$H632:$Y632),1,workdata!I632/MAX(workdata!$H632:$Y632)),0)*$H632</f>
        <v>0</v>
      </c>
      <c r="O632" s="217">
        <f>IFERROR(IF(workdata!J632&gt;=0.75*MAX(workdata!$H632:$Y632),1,workdata!J632/MAX(workdata!$H632:$Y632)),0)*$H632</f>
        <v>0</v>
      </c>
      <c r="P632" s="217">
        <f>IFERROR(IF(workdata!K632&gt;=0.75*MAX(workdata!$H632:$Y632),1,workdata!K632/MAX(workdata!$H632:$Y632)),0)*$H632</f>
        <v>0</v>
      </c>
      <c r="Q632" s="217">
        <f>IFERROR(IF(workdata!L632&gt;=0.75*MAX(workdata!$H632:$Y632),1,workdata!L632/MAX(workdata!$H632:$Y632)),0)*$H632</f>
        <v>0</v>
      </c>
      <c r="R632" s="217">
        <f>IFERROR(IF(workdata!M632&gt;=0.75*MAX(workdata!$H632:$Y632),1,workdata!M632/MAX(workdata!$H632:$Y632)),0)*$H632</f>
        <v>0</v>
      </c>
      <c r="S632" s="217">
        <f>IFERROR(IF(workdata!N632&gt;=0.75*MAX(workdata!$H632:$Y632),1,workdata!N632/MAX(workdata!$H632:$Y632)),0)*$H632</f>
        <v>0</v>
      </c>
      <c r="T632" s="217">
        <f>IFERROR(IF(workdata!O632&gt;=0.75*MAX(workdata!$H632:$Y632),1,workdata!O632/MAX(workdata!$H632:$Y632)),0)*$H632</f>
        <v>0</v>
      </c>
      <c r="U632" s="217">
        <f>IFERROR(IF(workdata!P632&gt;=0.75*MAX(workdata!$H632:$Y632),1,workdata!P632/MAX(workdata!$H632:$Y632)),0)*$H632</f>
        <v>0</v>
      </c>
      <c r="V632" s="217">
        <f>IFERROR(IF(workdata!Q632&gt;=0.75*MAX(workdata!$H632:$Y632),1,workdata!Q632/MAX(workdata!$H632:$Y632)),0)*$H632</f>
        <v>0</v>
      </c>
      <c r="W632" s="217">
        <f>IFERROR(IF(workdata!R632&gt;=0.75*MAX(workdata!$H632:$Y632),1,workdata!R632/MAX(workdata!$H632:$Y632)),0)*$H632</f>
        <v>0</v>
      </c>
      <c r="X632" s="217">
        <f>IFERROR(IF(workdata!S632&gt;=0.75*MAX(workdata!$H632:$Y632),1,workdata!S632/MAX(workdata!$H632:$Y632)),0)*$H632</f>
        <v>0</v>
      </c>
      <c r="Y632" s="217">
        <f>IFERROR(IF(workdata!T632&gt;=0.75*MAX(workdata!$H632:$Y632),1,workdata!T632/MAX(workdata!$H632:$Y632)),0)*$H632</f>
        <v>0</v>
      </c>
      <c r="Z632" s="217">
        <f>IFERROR(IF(workdata!U632&gt;=0.75*MAX(workdata!$H632:$Y632),1,workdata!U632/MAX(workdata!$H632:$Y632)),0)*$H632</f>
        <v>0</v>
      </c>
      <c r="AA632" s="217">
        <f>IFERROR(IF(workdata!V632&gt;=0.75*MAX(workdata!$H632:$Y632),1,workdata!V632/MAX(workdata!$H632:$Y632)),0)*$H632</f>
        <v>0</v>
      </c>
      <c r="AB632" s="217">
        <f>IFERROR(IF(workdata!W632&gt;=0.75*MAX(workdata!$H632:$Y632),1,workdata!W632/MAX(workdata!$H632:$Y632)),0)*$H632</f>
        <v>0</v>
      </c>
      <c r="AC632" s="217">
        <f>IFERROR(IF(workdata!X632&gt;=0.75*MAX(workdata!$H632:$Y632),1,workdata!X632/MAX(workdata!$H632:$Y632)),0)*$H632</f>
        <v>0</v>
      </c>
      <c r="AD632" s="217">
        <f>IFERROR(IF(workdata!Y632&gt;=0.75*MAX(workdata!$H632:$Y632),1,workdata!Y632/MAX(workdata!$H632:$Y632)),0)*$H632</f>
        <v>0</v>
      </c>
    </row>
    <row r="633" spans="1:30" x14ac:dyDescent="0.25">
      <c r="A633" s="1">
        <f>workdata!A633</f>
        <v>45500.166666666664</v>
      </c>
      <c r="B633">
        <f t="shared" si="55"/>
        <v>2024</v>
      </c>
      <c r="C633">
        <f t="shared" si="56"/>
        <v>7</v>
      </c>
      <c r="D633">
        <f t="shared" si="54"/>
        <v>27</v>
      </c>
      <c r="E633">
        <v>1000</v>
      </c>
      <c r="F633">
        <v>49890</v>
      </c>
      <c r="G633">
        <f>workdata!B633</f>
        <v>0</v>
      </c>
      <c r="H633">
        <f t="shared" si="57"/>
        <v>0</v>
      </c>
      <c r="I633" s="217">
        <f>IFERROR(workdata!B633*1000*AUX!H633/(AUX!K633*50000),0)</f>
        <v>0</v>
      </c>
      <c r="J633" s="218">
        <f t="shared" si="58"/>
        <v>0</v>
      </c>
      <c r="K633" s="222">
        <f>AVERAGE(workdata!C633:F633)</f>
        <v>0</v>
      </c>
      <c r="L633" s="3">
        <f t="shared" si="59"/>
        <v>0</v>
      </c>
      <c r="M633" s="217">
        <f>IFERROR(IF(workdata!H633&gt;=0.75*MAX(workdata!$H633:$Y633),1,workdata!H633/MAX(workdata!$H633:$Y633)),0)*$H633</f>
        <v>0</v>
      </c>
      <c r="N633" s="217">
        <f>IFERROR(IF(workdata!I633&gt;=0.75*MAX(workdata!$H633:$Y633),1,workdata!I633/MAX(workdata!$H633:$Y633)),0)*$H633</f>
        <v>0</v>
      </c>
      <c r="O633" s="217">
        <f>IFERROR(IF(workdata!J633&gt;=0.75*MAX(workdata!$H633:$Y633),1,workdata!J633/MAX(workdata!$H633:$Y633)),0)*$H633</f>
        <v>0</v>
      </c>
      <c r="P633" s="217">
        <f>IFERROR(IF(workdata!K633&gt;=0.75*MAX(workdata!$H633:$Y633),1,workdata!K633/MAX(workdata!$H633:$Y633)),0)*$H633</f>
        <v>0</v>
      </c>
      <c r="Q633" s="217">
        <f>IFERROR(IF(workdata!L633&gt;=0.75*MAX(workdata!$H633:$Y633),1,workdata!L633/MAX(workdata!$H633:$Y633)),0)*$H633</f>
        <v>0</v>
      </c>
      <c r="R633" s="217">
        <f>IFERROR(IF(workdata!M633&gt;=0.75*MAX(workdata!$H633:$Y633),1,workdata!M633/MAX(workdata!$H633:$Y633)),0)*$H633</f>
        <v>0</v>
      </c>
      <c r="S633" s="217">
        <f>IFERROR(IF(workdata!N633&gt;=0.75*MAX(workdata!$H633:$Y633),1,workdata!N633/MAX(workdata!$H633:$Y633)),0)*$H633</f>
        <v>0</v>
      </c>
      <c r="T633" s="217">
        <f>IFERROR(IF(workdata!O633&gt;=0.75*MAX(workdata!$H633:$Y633),1,workdata!O633/MAX(workdata!$H633:$Y633)),0)*$H633</f>
        <v>0</v>
      </c>
      <c r="U633" s="217">
        <f>IFERROR(IF(workdata!P633&gt;=0.75*MAX(workdata!$H633:$Y633),1,workdata!P633/MAX(workdata!$H633:$Y633)),0)*$H633</f>
        <v>0</v>
      </c>
      <c r="V633" s="217">
        <f>IFERROR(IF(workdata!Q633&gt;=0.75*MAX(workdata!$H633:$Y633),1,workdata!Q633/MAX(workdata!$H633:$Y633)),0)*$H633</f>
        <v>0</v>
      </c>
      <c r="W633" s="217">
        <f>IFERROR(IF(workdata!R633&gt;=0.75*MAX(workdata!$H633:$Y633),1,workdata!R633/MAX(workdata!$H633:$Y633)),0)*$H633</f>
        <v>0</v>
      </c>
      <c r="X633" s="217">
        <f>IFERROR(IF(workdata!S633&gt;=0.75*MAX(workdata!$H633:$Y633),1,workdata!S633/MAX(workdata!$H633:$Y633)),0)*$H633</f>
        <v>0</v>
      </c>
      <c r="Y633" s="217">
        <f>IFERROR(IF(workdata!T633&gt;=0.75*MAX(workdata!$H633:$Y633),1,workdata!T633/MAX(workdata!$H633:$Y633)),0)*$H633</f>
        <v>0</v>
      </c>
      <c r="Z633" s="217">
        <f>IFERROR(IF(workdata!U633&gt;=0.75*MAX(workdata!$H633:$Y633),1,workdata!U633/MAX(workdata!$H633:$Y633)),0)*$H633</f>
        <v>0</v>
      </c>
      <c r="AA633" s="217">
        <f>IFERROR(IF(workdata!V633&gt;=0.75*MAX(workdata!$H633:$Y633),1,workdata!V633/MAX(workdata!$H633:$Y633)),0)*$H633</f>
        <v>0</v>
      </c>
      <c r="AB633" s="217">
        <f>IFERROR(IF(workdata!W633&gt;=0.75*MAX(workdata!$H633:$Y633),1,workdata!W633/MAX(workdata!$H633:$Y633)),0)*$H633</f>
        <v>0</v>
      </c>
      <c r="AC633" s="217">
        <f>IFERROR(IF(workdata!X633&gt;=0.75*MAX(workdata!$H633:$Y633),1,workdata!X633/MAX(workdata!$H633:$Y633)),0)*$H633</f>
        <v>0</v>
      </c>
      <c r="AD633" s="217">
        <f>IFERROR(IF(workdata!Y633&gt;=0.75*MAX(workdata!$H633:$Y633),1,workdata!Y633/MAX(workdata!$H633:$Y633)),0)*$H633</f>
        <v>0</v>
      </c>
    </row>
    <row r="634" spans="1:30" x14ac:dyDescent="0.25">
      <c r="A634" s="1">
        <f>workdata!A634</f>
        <v>45500.208333333336</v>
      </c>
      <c r="B634">
        <f t="shared" si="55"/>
        <v>2024</v>
      </c>
      <c r="C634">
        <f t="shared" si="56"/>
        <v>7</v>
      </c>
      <c r="D634">
        <f t="shared" si="54"/>
        <v>27</v>
      </c>
      <c r="E634">
        <v>1000</v>
      </c>
      <c r="F634">
        <v>49890</v>
      </c>
      <c r="G634">
        <f>workdata!B634</f>
        <v>0</v>
      </c>
      <c r="H634">
        <f t="shared" si="57"/>
        <v>0</v>
      </c>
      <c r="I634" s="217">
        <f>IFERROR(workdata!B634*1000*AUX!H634/(AUX!K634*50000),0)</f>
        <v>0</v>
      </c>
      <c r="J634" s="218">
        <f t="shared" si="58"/>
        <v>0</v>
      </c>
      <c r="K634" s="222">
        <f>AVERAGE(workdata!C634:F634)</f>
        <v>0</v>
      </c>
      <c r="L634" s="3">
        <f t="shared" si="59"/>
        <v>0</v>
      </c>
      <c r="M634" s="217">
        <f>IFERROR(IF(workdata!H634&gt;=0.75*MAX(workdata!$H634:$Y634),1,workdata!H634/MAX(workdata!$H634:$Y634)),0)*$H634</f>
        <v>0</v>
      </c>
      <c r="N634" s="217">
        <f>IFERROR(IF(workdata!I634&gt;=0.75*MAX(workdata!$H634:$Y634),1,workdata!I634/MAX(workdata!$H634:$Y634)),0)*$H634</f>
        <v>0</v>
      </c>
      <c r="O634" s="217">
        <f>IFERROR(IF(workdata!J634&gt;=0.75*MAX(workdata!$H634:$Y634),1,workdata!J634/MAX(workdata!$H634:$Y634)),0)*$H634</f>
        <v>0</v>
      </c>
      <c r="P634" s="217">
        <f>IFERROR(IF(workdata!K634&gt;=0.75*MAX(workdata!$H634:$Y634),1,workdata!K634/MAX(workdata!$H634:$Y634)),0)*$H634</f>
        <v>0</v>
      </c>
      <c r="Q634" s="217">
        <f>IFERROR(IF(workdata!L634&gt;=0.75*MAX(workdata!$H634:$Y634),1,workdata!L634/MAX(workdata!$H634:$Y634)),0)*$H634</f>
        <v>0</v>
      </c>
      <c r="R634" s="217">
        <f>IFERROR(IF(workdata!M634&gt;=0.75*MAX(workdata!$H634:$Y634),1,workdata!M634/MAX(workdata!$H634:$Y634)),0)*$H634</f>
        <v>0</v>
      </c>
      <c r="S634" s="217">
        <f>IFERROR(IF(workdata!N634&gt;=0.75*MAX(workdata!$H634:$Y634),1,workdata!N634/MAX(workdata!$H634:$Y634)),0)*$H634</f>
        <v>0</v>
      </c>
      <c r="T634" s="217">
        <f>IFERROR(IF(workdata!O634&gt;=0.75*MAX(workdata!$H634:$Y634),1,workdata!O634/MAX(workdata!$H634:$Y634)),0)*$H634</f>
        <v>0</v>
      </c>
      <c r="U634" s="217">
        <f>IFERROR(IF(workdata!P634&gt;=0.75*MAX(workdata!$H634:$Y634),1,workdata!P634/MAX(workdata!$H634:$Y634)),0)*$H634</f>
        <v>0</v>
      </c>
      <c r="V634" s="217">
        <f>IFERROR(IF(workdata!Q634&gt;=0.75*MAX(workdata!$H634:$Y634),1,workdata!Q634/MAX(workdata!$H634:$Y634)),0)*$H634</f>
        <v>0</v>
      </c>
      <c r="W634" s="217">
        <f>IFERROR(IF(workdata!R634&gt;=0.75*MAX(workdata!$H634:$Y634),1,workdata!R634/MAX(workdata!$H634:$Y634)),0)*$H634</f>
        <v>0</v>
      </c>
      <c r="X634" s="217">
        <f>IFERROR(IF(workdata!S634&gt;=0.75*MAX(workdata!$H634:$Y634),1,workdata!S634/MAX(workdata!$H634:$Y634)),0)*$H634</f>
        <v>0</v>
      </c>
      <c r="Y634" s="217">
        <f>IFERROR(IF(workdata!T634&gt;=0.75*MAX(workdata!$H634:$Y634),1,workdata!T634/MAX(workdata!$H634:$Y634)),0)*$H634</f>
        <v>0</v>
      </c>
      <c r="Z634" s="217">
        <f>IFERROR(IF(workdata!U634&gt;=0.75*MAX(workdata!$H634:$Y634),1,workdata!U634/MAX(workdata!$H634:$Y634)),0)*$H634</f>
        <v>0</v>
      </c>
      <c r="AA634" s="217">
        <f>IFERROR(IF(workdata!V634&gt;=0.75*MAX(workdata!$H634:$Y634),1,workdata!V634/MAX(workdata!$H634:$Y634)),0)*$H634</f>
        <v>0</v>
      </c>
      <c r="AB634" s="217">
        <f>IFERROR(IF(workdata!W634&gt;=0.75*MAX(workdata!$H634:$Y634),1,workdata!W634/MAX(workdata!$H634:$Y634)),0)*$H634</f>
        <v>0</v>
      </c>
      <c r="AC634" s="217">
        <f>IFERROR(IF(workdata!X634&gt;=0.75*MAX(workdata!$H634:$Y634),1,workdata!X634/MAX(workdata!$H634:$Y634)),0)*$H634</f>
        <v>0</v>
      </c>
      <c r="AD634" s="217">
        <f>IFERROR(IF(workdata!Y634&gt;=0.75*MAX(workdata!$H634:$Y634),1,workdata!Y634/MAX(workdata!$H634:$Y634)),0)*$H634</f>
        <v>0</v>
      </c>
    </row>
    <row r="635" spans="1:30" x14ac:dyDescent="0.25">
      <c r="A635" s="1">
        <f>workdata!A635</f>
        <v>45500.25</v>
      </c>
      <c r="B635">
        <f t="shared" si="55"/>
        <v>2024</v>
      </c>
      <c r="C635">
        <f t="shared" si="56"/>
        <v>7</v>
      </c>
      <c r="D635">
        <f t="shared" si="54"/>
        <v>27</v>
      </c>
      <c r="E635">
        <v>1000</v>
      </c>
      <c r="F635">
        <v>49890</v>
      </c>
      <c r="G635">
        <f>workdata!B635</f>
        <v>0</v>
      </c>
      <c r="H635">
        <f t="shared" si="57"/>
        <v>0</v>
      </c>
      <c r="I635" s="217">
        <f>IFERROR(workdata!B635*1000*AUX!H635/(AUX!K635*50000),0)</f>
        <v>0</v>
      </c>
      <c r="J635" s="218">
        <f t="shared" si="58"/>
        <v>0</v>
      </c>
      <c r="K635" s="222">
        <f>AVERAGE(workdata!C635:F635)</f>
        <v>0</v>
      </c>
      <c r="L635" s="3">
        <f t="shared" si="59"/>
        <v>0</v>
      </c>
      <c r="M635" s="217">
        <f>IFERROR(IF(workdata!H635&gt;=0.75*MAX(workdata!$H635:$Y635),1,workdata!H635/MAX(workdata!$H635:$Y635)),0)*$H635</f>
        <v>0</v>
      </c>
      <c r="N635" s="217">
        <f>IFERROR(IF(workdata!I635&gt;=0.75*MAX(workdata!$H635:$Y635),1,workdata!I635/MAX(workdata!$H635:$Y635)),0)*$H635</f>
        <v>0</v>
      </c>
      <c r="O635" s="217">
        <f>IFERROR(IF(workdata!J635&gt;=0.75*MAX(workdata!$H635:$Y635),1,workdata!J635/MAX(workdata!$H635:$Y635)),0)*$H635</f>
        <v>0</v>
      </c>
      <c r="P635" s="217">
        <f>IFERROR(IF(workdata!K635&gt;=0.75*MAX(workdata!$H635:$Y635),1,workdata!K635/MAX(workdata!$H635:$Y635)),0)*$H635</f>
        <v>0</v>
      </c>
      <c r="Q635" s="217">
        <f>IFERROR(IF(workdata!L635&gt;=0.75*MAX(workdata!$H635:$Y635),1,workdata!L635/MAX(workdata!$H635:$Y635)),0)*$H635</f>
        <v>0</v>
      </c>
      <c r="R635" s="217">
        <f>IFERROR(IF(workdata!M635&gt;=0.75*MAX(workdata!$H635:$Y635),1,workdata!M635/MAX(workdata!$H635:$Y635)),0)*$H635</f>
        <v>0</v>
      </c>
      <c r="S635" s="217">
        <f>IFERROR(IF(workdata!N635&gt;=0.75*MAX(workdata!$H635:$Y635),1,workdata!N635/MAX(workdata!$H635:$Y635)),0)*$H635</f>
        <v>0</v>
      </c>
      <c r="T635" s="217">
        <f>IFERROR(IF(workdata!O635&gt;=0.75*MAX(workdata!$H635:$Y635),1,workdata!O635/MAX(workdata!$H635:$Y635)),0)*$H635</f>
        <v>0</v>
      </c>
      <c r="U635" s="217">
        <f>IFERROR(IF(workdata!P635&gt;=0.75*MAX(workdata!$H635:$Y635),1,workdata!P635/MAX(workdata!$H635:$Y635)),0)*$H635</f>
        <v>0</v>
      </c>
      <c r="V635" s="217">
        <f>IFERROR(IF(workdata!Q635&gt;=0.75*MAX(workdata!$H635:$Y635),1,workdata!Q635/MAX(workdata!$H635:$Y635)),0)*$H635</f>
        <v>0</v>
      </c>
      <c r="W635" s="217">
        <f>IFERROR(IF(workdata!R635&gt;=0.75*MAX(workdata!$H635:$Y635),1,workdata!R635/MAX(workdata!$H635:$Y635)),0)*$H635</f>
        <v>0</v>
      </c>
      <c r="X635" s="217">
        <f>IFERROR(IF(workdata!S635&gt;=0.75*MAX(workdata!$H635:$Y635),1,workdata!S635/MAX(workdata!$H635:$Y635)),0)*$H635</f>
        <v>0</v>
      </c>
      <c r="Y635" s="217">
        <f>IFERROR(IF(workdata!T635&gt;=0.75*MAX(workdata!$H635:$Y635),1,workdata!T635/MAX(workdata!$H635:$Y635)),0)*$H635</f>
        <v>0</v>
      </c>
      <c r="Z635" s="217">
        <f>IFERROR(IF(workdata!U635&gt;=0.75*MAX(workdata!$H635:$Y635),1,workdata!U635/MAX(workdata!$H635:$Y635)),0)*$H635</f>
        <v>0</v>
      </c>
      <c r="AA635" s="217">
        <f>IFERROR(IF(workdata!V635&gt;=0.75*MAX(workdata!$H635:$Y635),1,workdata!V635/MAX(workdata!$H635:$Y635)),0)*$H635</f>
        <v>0</v>
      </c>
      <c r="AB635" s="217">
        <f>IFERROR(IF(workdata!W635&gt;=0.75*MAX(workdata!$H635:$Y635),1,workdata!W635/MAX(workdata!$H635:$Y635)),0)*$H635</f>
        <v>0</v>
      </c>
      <c r="AC635" s="217">
        <f>IFERROR(IF(workdata!X635&gt;=0.75*MAX(workdata!$H635:$Y635),1,workdata!X635/MAX(workdata!$H635:$Y635)),0)*$H635</f>
        <v>0</v>
      </c>
      <c r="AD635" s="217">
        <f>IFERROR(IF(workdata!Y635&gt;=0.75*MAX(workdata!$H635:$Y635),1,workdata!Y635/MAX(workdata!$H635:$Y635)),0)*$H635</f>
        <v>0</v>
      </c>
    </row>
    <row r="636" spans="1:30" x14ac:dyDescent="0.25">
      <c r="A636" s="1">
        <f>workdata!A636</f>
        <v>45500.291666666664</v>
      </c>
      <c r="B636">
        <f t="shared" si="55"/>
        <v>2024</v>
      </c>
      <c r="C636">
        <f t="shared" si="56"/>
        <v>7</v>
      </c>
      <c r="D636">
        <f t="shared" si="54"/>
        <v>27</v>
      </c>
      <c r="E636">
        <v>1000</v>
      </c>
      <c r="F636">
        <v>49890</v>
      </c>
      <c r="G636">
        <f>workdata!B636</f>
        <v>147</v>
      </c>
      <c r="H636">
        <f t="shared" si="57"/>
        <v>0</v>
      </c>
      <c r="I636" s="217">
        <f>IFERROR(workdata!B636*1000*AUX!H636/(AUX!K636*50000),0)</f>
        <v>0</v>
      </c>
      <c r="J636" s="218">
        <f t="shared" si="58"/>
        <v>0</v>
      </c>
      <c r="K636" s="222">
        <f>AVERAGE(workdata!C636:F636)</f>
        <v>6.3109999999999999</v>
      </c>
      <c r="L636" s="3">
        <f t="shared" si="59"/>
        <v>0</v>
      </c>
      <c r="M636" s="217">
        <f>IFERROR(IF(workdata!H636&gt;=0.75*MAX(workdata!$H636:$Y636),1,workdata!H636/MAX(workdata!$H636:$Y636)),0)*$H636</f>
        <v>0</v>
      </c>
      <c r="N636" s="217">
        <f>IFERROR(IF(workdata!I636&gt;=0.75*MAX(workdata!$H636:$Y636),1,workdata!I636/MAX(workdata!$H636:$Y636)),0)*$H636</f>
        <v>0</v>
      </c>
      <c r="O636" s="217">
        <f>IFERROR(IF(workdata!J636&gt;=0.75*MAX(workdata!$H636:$Y636),1,workdata!J636/MAX(workdata!$H636:$Y636)),0)*$H636</f>
        <v>0</v>
      </c>
      <c r="P636" s="217">
        <f>IFERROR(IF(workdata!K636&gt;=0.75*MAX(workdata!$H636:$Y636),1,workdata!K636/MAX(workdata!$H636:$Y636)),0)*$H636</f>
        <v>0</v>
      </c>
      <c r="Q636" s="217">
        <f>IFERROR(IF(workdata!L636&gt;=0.75*MAX(workdata!$H636:$Y636),1,workdata!L636/MAX(workdata!$H636:$Y636)),0)*$H636</f>
        <v>0</v>
      </c>
      <c r="R636" s="217">
        <f>IFERROR(IF(workdata!M636&gt;=0.75*MAX(workdata!$H636:$Y636),1,workdata!M636/MAX(workdata!$H636:$Y636)),0)*$H636</f>
        <v>0</v>
      </c>
      <c r="S636" s="217">
        <f>IFERROR(IF(workdata!N636&gt;=0.75*MAX(workdata!$H636:$Y636),1,workdata!N636/MAX(workdata!$H636:$Y636)),0)*$H636</f>
        <v>0</v>
      </c>
      <c r="T636" s="217">
        <f>IFERROR(IF(workdata!O636&gt;=0.75*MAX(workdata!$H636:$Y636),1,workdata!O636/MAX(workdata!$H636:$Y636)),0)*$H636</f>
        <v>0</v>
      </c>
      <c r="U636" s="217">
        <f>IFERROR(IF(workdata!P636&gt;=0.75*MAX(workdata!$H636:$Y636),1,workdata!P636/MAX(workdata!$H636:$Y636)),0)*$H636</f>
        <v>0</v>
      </c>
      <c r="V636" s="217">
        <f>IFERROR(IF(workdata!Q636&gt;=0.75*MAX(workdata!$H636:$Y636),1,workdata!Q636/MAX(workdata!$H636:$Y636)),0)*$H636</f>
        <v>0</v>
      </c>
      <c r="W636" s="217">
        <f>IFERROR(IF(workdata!R636&gt;=0.75*MAX(workdata!$H636:$Y636),1,workdata!R636/MAX(workdata!$H636:$Y636)),0)*$H636</f>
        <v>0</v>
      </c>
      <c r="X636" s="217">
        <f>IFERROR(IF(workdata!S636&gt;=0.75*MAX(workdata!$H636:$Y636),1,workdata!S636/MAX(workdata!$H636:$Y636)),0)*$H636</f>
        <v>0</v>
      </c>
      <c r="Y636" s="217">
        <f>IFERROR(IF(workdata!T636&gt;=0.75*MAX(workdata!$H636:$Y636),1,workdata!T636/MAX(workdata!$H636:$Y636)),0)*$H636</f>
        <v>0</v>
      </c>
      <c r="Z636" s="217">
        <f>IFERROR(IF(workdata!U636&gt;=0.75*MAX(workdata!$H636:$Y636),1,workdata!U636/MAX(workdata!$H636:$Y636)),0)*$H636</f>
        <v>0</v>
      </c>
      <c r="AA636" s="217">
        <f>IFERROR(IF(workdata!V636&gt;=0.75*MAX(workdata!$H636:$Y636),1,workdata!V636/MAX(workdata!$H636:$Y636)),0)*$H636</f>
        <v>0</v>
      </c>
      <c r="AB636" s="217">
        <f>IFERROR(IF(workdata!W636&gt;=0.75*MAX(workdata!$H636:$Y636),1,workdata!W636/MAX(workdata!$H636:$Y636)),0)*$H636</f>
        <v>0</v>
      </c>
      <c r="AC636" s="217">
        <f>IFERROR(IF(workdata!X636&gt;=0.75*MAX(workdata!$H636:$Y636),1,workdata!X636/MAX(workdata!$H636:$Y636)),0)*$H636</f>
        <v>0</v>
      </c>
      <c r="AD636" s="217">
        <f>IFERROR(IF(workdata!Y636&gt;=0.75*MAX(workdata!$H636:$Y636),1,workdata!Y636/MAX(workdata!$H636:$Y636)),0)*$H636</f>
        <v>0</v>
      </c>
    </row>
    <row r="637" spans="1:30" x14ac:dyDescent="0.25">
      <c r="A637" s="1">
        <f>workdata!A637</f>
        <v>45500.333333333336</v>
      </c>
      <c r="B637">
        <f t="shared" si="55"/>
        <v>2024</v>
      </c>
      <c r="C637">
        <f t="shared" si="56"/>
        <v>7</v>
      </c>
      <c r="D637">
        <f t="shared" si="54"/>
        <v>27</v>
      </c>
      <c r="E637">
        <v>1000</v>
      </c>
      <c r="F637">
        <v>49890</v>
      </c>
      <c r="G637">
        <f>workdata!B637</f>
        <v>2050</v>
      </c>
      <c r="H637">
        <f t="shared" si="57"/>
        <v>0</v>
      </c>
      <c r="I637" s="217">
        <f>IFERROR(workdata!B637*1000*AUX!H637/(AUX!K637*50000),0)</f>
        <v>0</v>
      </c>
      <c r="J637" s="218">
        <f t="shared" si="58"/>
        <v>0</v>
      </c>
      <c r="K637" s="222">
        <f>AVERAGE(workdata!C637:F637)</f>
        <v>48.015249999999995</v>
      </c>
      <c r="L637" s="3">
        <f t="shared" si="59"/>
        <v>0</v>
      </c>
      <c r="M637" s="217">
        <f>IFERROR(IF(workdata!H637&gt;=0.75*MAX(workdata!$H637:$Y637),1,workdata!H637/MAX(workdata!$H637:$Y637)),0)*$H637</f>
        <v>0</v>
      </c>
      <c r="N637" s="217">
        <f>IFERROR(IF(workdata!I637&gt;=0.75*MAX(workdata!$H637:$Y637),1,workdata!I637/MAX(workdata!$H637:$Y637)),0)*$H637</f>
        <v>0</v>
      </c>
      <c r="O637" s="217">
        <f>IFERROR(IF(workdata!J637&gt;=0.75*MAX(workdata!$H637:$Y637),1,workdata!J637/MAX(workdata!$H637:$Y637)),0)*$H637</f>
        <v>0</v>
      </c>
      <c r="P637" s="217">
        <f>IFERROR(IF(workdata!K637&gt;=0.75*MAX(workdata!$H637:$Y637),1,workdata!K637/MAX(workdata!$H637:$Y637)),0)*$H637</f>
        <v>0</v>
      </c>
      <c r="Q637" s="217">
        <f>IFERROR(IF(workdata!L637&gt;=0.75*MAX(workdata!$H637:$Y637),1,workdata!L637/MAX(workdata!$H637:$Y637)),0)*$H637</f>
        <v>0</v>
      </c>
      <c r="R637" s="217">
        <f>IFERROR(IF(workdata!M637&gt;=0.75*MAX(workdata!$H637:$Y637),1,workdata!M637/MAX(workdata!$H637:$Y637)),0)*$H637</f>
        <v>0</v>
      </c>
      <c r="S637" s="217">
        <f>IFERROR(IF(workdata!N637&gt;=0.75*MAX(workdata!$H637:$Y637),1,workdata!N637/MAX(workdata!$H637:$Y637)),0)*$H637</f>
        <v>0</v>
      </c>
      <c r="T637" s="217">
        <f>IFERROR(IF(workdata!O637&gt;=0.75*MAX(workdata!$H637:$Y637),1,workdata!O637/MAX(workdata!$H637:$Y637)),0)*$H637</f>
        <v>0</v>
      </c>
      <c r="U637" s="217">
        <f>IFERROR(IF(workdata!P637&gt;=0.75*MAX(workdata!$H637:$Y637),1,workdata!P637/MAX(workdata!$H637:$Y637)),0)*$H637</f>
        <v>0</v>
      </c>
      <c r="V637" s="217">
        <f>IFERROR(IF(workdata!Q637&gt;=0.75*MAX(workdata!$H637:$Y637),1,workdata!Q637/MAX(workdata!$H637:$Y637)),0)*$H637</f>
        <v>0</v>
      </c>
      <c r="W637" s="217">
        <f>IFERROR(IF(workdata!R637&gt;=0.75*MAX(workdata!$H637:$Y637),1,workdata!R637/MAX(workdata!$H637:$Y637)),0)*$H637</f>
        <v>0</v>
      </c>
      <c r="X637" s="217">
        <f>IFERROR(IF(workdata!S637&gt;=0.75*MAX(workdata!$H637:$Y637),1,workdata!S637/MAX(workdata!$H637:$Y637)),0)*$H637</f>
        <v>0</v>
      </c>
      <c r="Y637" s="217">
        <f>IFERROR(IF(workdata!T637&gt;=0.75*MAX(workdata!$H637:$Y637),1,workdata!T637/MAX(workdata!$H637:$Y637)),0)*$H637</f>
        <v>0</v>
      </c>
      <c r="Z637" s="217">
        <f>IFERROR(IF(workdata!U637&gt;=0.75*MAX(workdata!$H637:$Y637),1,workdata!U637/MAX(workdata!$H637:$Y637)),0)*$H637</f>
        <v>0</v>
      </c>
      <c r="AA637" s="217">
        <f>IFERROR(IF(workdata!V637&gt;=0.75*MAX(workdata!$H637:$Y637),1,workdata!V637/MAX(workdata!$H637:$Y637)),0)*$H637</f>
        <v>0</v>
      </c>
      <c r="AB637" s="217">
        <f>IFERROR(IF(workdata!W637&gt;=0.75*MAX(workdata!$H637:$Y637),1,workdata!W637/MAX(workdata!$H637:$Y637)),0)*$H637</f>
        <v>0</v>
      </c>
      <c r="AC637" s="217">
        <f>IFERROR(IF(workdata!X637&gt;=0.75*MAX(workdata!$H637:$Y637),1,workdata!X637/MAX(workdata!$H637:$Y637)),0)*$H637</f>
        <v>0</v>
      </c>
      <c r="AD637" s="217">
        <f>IFERROR(IF(workdata!Y637&gt;=0.75*MAX(workdata!$H637:$Y637),1,workdata!Y637/MAX(workdata!$H637:$Y637)),0)*$H637</f>
        <v>0</v>
      </c>
    </row>
    <row r="638" spans="1:30" x14ac:dyDescent="0.25">
      <c r="A638" s="1">
        <f>workdata!A638</f>
        <v>45500.375</v>
      </c>
      <c r="B638">
        <f t="shared" si="55"/>
        <v>2024</v>
      </c>
      <c r="C638">
        <f t="shared" si="56"/>
        <v>7</v>
      </c>
      <c r="D638">
        <f t="shared" si="54"/>
        <v>27</v>
      </c>
      <c r="E638">
        <v>1000</v>
      </c>
      <c r="F638">
        <v>49890</v>
      </c>
      <c r="G638">
        <f>workdata!B638</f>
        <v>4885</v>
      </c>
      <c r="H638">
        <f t="shared" si="57"/>
        <v>1</v>
      </c>
      <c r="I638" s="217">
        <f>IFERROR(workdata!B638*1000*AUX!H638/(AUX!K638*50000),0)</f>
        <v>0.96357499143187542</v>
      </c>
      <c r="J638" s="218">
        <f t="shared" si="58"/>
        <v>1</v>
      </c>
      <c r="K638" s="222">
        <f>AVERAGE(workdata!C638:F638)</f>
        <v>101.39325000000001</v>
      </c>
      <c r="L638" s="3">
        <f t="shared" si="59"/>
        <v>97.700000000000017</v>
      </c>
      <c r="M638" s="217">
        <f>IFERROR(IF(workdata!H638&gt;=0.75*MAX(workdata!$H638:$Y638),1,workdata!H638/MAX(workdata!$H638:$Y638)),0)*$H638</f>
        <v>1</v>
      </c>
      <c r="N638" s="217">
        <f>IFERROR(IF(workdata!I638&gt;=0.75*MAX(workdata!$H638:$Y638),1,workdata!I638/MAX(workdata!$H638:$Y638)),0)*$H638</f>
        <v>1</v>
      </c>
      <c r="O638" s="217">
        <f>IFERROR(IF(workdata!J638&gt;=0.75*MAX(workdata!$H638:$Y638),1,workdata!J638/MAX(workdata!$H638:$Y638)),0)*$H638</f>
        <v>1</v>
      </c>
      <c r="P638" s="217">
        <f>IFERROR(IF(workdata!K638&gt;=0.75*MAX(workdata!$H638:$Y638),1,workdata!K638/MAX(workdata!$H638:$Y638)),0)*$H638</f>
        <v>1</v>
      </c>
      <c r="Q638" s="217">
        <f>IFERROR(IF(workdata!L638&gt;=0.75*MAX(workdata!$H638:$Y638),1,workdata!L638/MAX(workdata!$H638:$Y638)),0)*$H638</f>
        <v>1</v>
      </c>
      <c r="R638" s="217">
        <f>IFERROR(IF(workdata!M638&gt;=0.75*MAX(workdata!$H638:$Y638),1,workdata!M638/MAX(workdata!$H638:$Y638)),0)*$H638</f>
        <v>1</v>
      </c>
      <c r="S638" s="217">
        <f>IFERROR(IF(workdata!N638&gt;=0.75*MAX(workdata!$H638:$Y638),1,workdata!N638/MAX(workdata!$H638:$Y638)),0)*$H638</f>
        <v>1</v>
      </c>
      <c r="T638" s="217">
        <f>IFERROR(IF(workdata!O638&gt;=0.75*MAX(workdata!$H638:$Y638),1,workdata!O638/MAX(workdata!$H638:$Y638)),0)*$H638</f>
        <v>1</v>
      </c>
      <c r="U638" s="217">
        <f>IFERROR(IF(workdata!P638&gt;=0.75*MAX(workdata!$H638:$Y638),1,workdata!P638/MAX(workdata!$H638:$Y638)),0)*$H638</f>
        <v>1</v>
      </c>
      <c r="V638" s="217">
        <f>IFERROR(IF(workdata!Q638&gt;=0.75*MAX(workdata!$H638:$Y638),1,workdata!Q638/MAX(workdata!$H638:$Y638)),0)*$H638</f>
        <v>1</v>
      </c>
      <c r="W638" s="217">
        <f>IFERROR(IF(workdata!R638&gt;=0.75*MAX(workdata!$H638:$Y638),1,workdata!R638/MAX(workdata!$H638:$Y638)),0)*$H638</f>
        <v>1</v>
      </c>
      <c r="X638" s="217">
        <f>IFERROR(IF(workdata!S638&gt;=0.75*MAX(workdata!$H638:$Y638),1,workdata!S638/MAX(workdata!$H638:$Y638)),0)*$H638</f>
        <v>1</v>
      </c>
      <c r="Y638" s="217">
        <f>IFERROR(IF(workdata!T638&gt;=0.75*MAX(workdata!$H638:$Y638),1,workdata!T638/MAX(workdata!$H638:$Y638)),0)*$H638</f>
        <v>1</v>
      </c>
      <c r="Z638" s="217">
        <f>IFERROR(IF(workdata!U638&gt;=0.75*MAX(workdata!$H638:$Y638),1,workdata!U638/MAX(workdata!$H638:$Y638)),0)*$H638</f>
        <v>1</v>
      </c>
      <c r="AA638" s="217">
        <f>IFERROR(IF(workdata!V638&gt;=0.75*MAX(workdata!$H638:$Y638),1,workdata!V638/MAX(workdata!$H638:$Y638)),0)*$H638</f>
        <v>1</v>
      </c>
      <c r="AB638" s="217">
        <f>IFERROR(IF(workdata!W638&gt;=0.75*MAX(workdata!$H638:$Y638),1,workdata!W638/MAX(workdata!$H638:$Y638)),0)*$H638</f>
        <v>1</v>
      </c>
      <c r="AC638" s="217">
        <f>IFERROR(IF(workdata!X638&gt;=0.75*MAX(workdata!$H638:$Y638),1,workdata!X638/MAX(workdata!$H638:$Y638)),0)*$H638</f>
        <v>1</v>
      </c>
      <c r="AD638" s="217">
        <f>IFERROR(IF(workdata!Y638&gt;=0.75*MAX(workdata!$H638:$Y638),1,workdata!Y638/MAX(workdata!$H638:$Y638)),0)*$H638</f>
        <v>1</v>
      </c>
    </row>
    <row r="639" spans="1:30" x14ac:dyDescent="0.25">
      <c r="A639" s="1">
        <f>workdata!A639</f>
        <v>45500.416666666664</v>
      </c>
      <c r="B639">
        <f t="shared" si="55"/>
        <v>2024</v>
      </c>
      <c r="C639">
        <f t="shared" si="56"/>
        <v>7</v>
      </c>
      <c r="D639">
        <f t="shared" si="54"/>
        <v>27</v>
      </c>
      <c r="E639">
        <v>1000</v>
      </c>
      <c r="F639">
        <v>49890</v>
      </c>
      <c r="G639">
        <f>workdata!B639</f>
        <v>15660</v>
      </c>
      <c r="H639">
        <f t="shared" si="57"/>
        <v>1</v>
      </c>
      <c r="I639" s="217">
        <f>IFERROR(workdata!B639*1000*AUX!H639/(AUX!K639*50000),0)</f>
        <v>0.90034215589113964</v>
      </c>
      <c r="J639" s="218">
        <f t="shared" si="58"/>
        <v>1</v>
      </c>
      <c r="K639" s="222">
        <f>AVERAGE(workdata!C639:F639)</f>
        <v>347.86775</v>
      </c>
      <c r="L639" s="3">
        <f t="shared" si="59"/>
        <v>313.2</v>
      </c>
      <c r="M639" s="217">
        <f>IFERROR(IF(workdata!H639&gt;=0.75*MAX(workdata!$H639:$Y639),1,workdata!H639/MAX(workdata!$H639:$Y639)),0)*$H639</f>
        <v>1</v>
      </c>
      <c r="N639" s="217">
        <f>IFERROR(IF(workdata!I639&gt;=0.75*MAX(workdata!$H639:$Y639),1,workdata!I639/MAX(workdata!$H639:$Y639)),0)*$H639</f>
        <v>1</v>
      </c>
      <c r="O639" s="217">
        <f>IFERROR(IF(workdata!J639&gt;=0.75*MAX(workdata!$H639:$Y639),1,workdata!J639/MAX(workdata!$H639:$Y639)),0)*$H639</f>
        <v>1</v>
      </c>
      <c r="P639" s="217">
        <f>IFERROR(IF(workdata!K639&gt;=0.75*MAX(workdata!$H639:$Y639),1,workdata!K639/MAX(workdata!$H639:$Y639)),0)*$H639</f>
        <v>1</v>
      </c>
      <c r="Q639" s="217">
        <f>IFERROR(IF(workdata!L639&gt;=0.75*MAX(workdata!$H639:$Y639),1,workdata!L639/MAX(workdata!$H639:$Y639)),0)*$H639</f>
        <v>1</v>
      </c>
      <c r="R639" s="217">
        <f>IFERROR(IF(workdata!M639&gt;=0.75*MAX(workdata!$H639:$Y639),1,workdata!M639/MAX(workdata!$H639:$Y639)),0)*$H639</f>
        <v>1</v>
      </c>
      <c r="S639" s="217">
        <f>IFERROR(IF(workdata!N639&gt;=0.75*MAX(workdata!$H639:$Y639),1,workdata!N639/MAX(workdata!$H639:$Y639)),0)*$H639</f>
        <v>1</v>
      </c>
      <c r="T639" s="217">
        <f>IFERROR(IF(workdata!O639&gt;=0.75*MAX(workdata!$H639:$Y639),1,workdata!O639/MAX(workdata!$H639:$Y639)),0)*$H639</f>
        <v>1</v>
      </c>
      <c r="U639" s="217">
        <f>IFERROR(IF(workdata!P639&gt;=0.75*MAX(workdata!$H639:$Y639),1,workdata!P639/MAX(workdata!$H639:$Y639)),0)*$H639</f>
        <v>1</v>
      </c>
      <c r="V639" s="217">
        <f>IFERROR(IF(workdata!Q639&gt;=0.75*MAX(workdata!$H639:$Y639),1,workdata!Q639/MAX(workdata!$H639:$Y639)),0)*$H639</f>
        <v>1</v>
      </c>
      <c r="W639" s="217">
        <f>IFERROR(IF(workdata!R639&gt;=0.75*MAX(workdata!$H639:$Y639),1,workdata!R639/MAX(workdata!$H639:$Y639)),0)*$H639</f>
        <v>1</v>
      </c>
      <c r="X639" s="217">
        <f>IFERROR(IF(workdata!S639&gt;=0.75*MAX(workdata!$H639:$Y639),1,workdata!S639/MAX(workdata!$H639:$Y639)),0)*$H639</f>
        <v>1</v>
      </c>
      <c r="Y639" s="217">
        <f>IFERROR(IF(workdata!T639&gt;=0.75*MAX(workdata!$H639:$Y639),1,workdata!T639/MAX(workdata!$H639:$Y639)),0)*$H639</f>
        <v>1</v>
      </c>
      <c r="Z639" s="217">
        <f>IFERROR(IF(workdata!U639&gt;=0.75*MAX(workdata!$H639:$Y639),1,workdata!U639/MAX(workdata!$H639:$Y639)),0)*$H639</f>
        <v>1</v>
      </c>
      <c r="AA639" s="217">
        <f>IFERROR(IF(workdata!V639&gt;=0.75*MAX(workdata!$H639:$Y639),1,workdata!V639/MAX(workdata!$H639:$Y639)),0)*$H639</f>
        <v>1</v>
      </c>
      <c r="AB639" s="217">
        <f>IFERROR(IF(workdata!W639&gt;=0.75*MAX(workdata!$H639:$Y639),1,workdata!W639/MAX(workdata!$H639:$Y639)),0)*$H639</f>
        <v>1</v>
      </c>
      <c r="AC639" s="217">
        <f>IFERROR(IF(workdata!X639&gt;=0.75*MAX(workdata!$H639:$Y639),1,workdata!X639/MAX(workdata!$H639:$Y639)),0)*$H639</f>
        <v>1</v>
      </c>
      <c r="AD639" s="217">
        <f>IFERROR(IF(workdata!Y639&gt;=0.75*MAX(workdata!$H639:$Y639),1,workdata!Y639/MAX(workdata!$H639:$Y639)),0)*$H639</f>
        <v>1</v>
      </c>
    </row>
    <row r="640" spans="1:30" x14ac:dyDescent="0.25">
      <c r="A640" s="1">
        <f>workdata!A640</f>
        <v>45500.458333333336</v>
      </c>
      <c r="B640">
        <f t="shared" si="55"/>
        <v>2024</v>
      </c>
      <c r="C640">
        <f t="shared" si="56"/>
        <v>7</v>
      </c>
      <c r="D640">
        <f t="shared" si="54"/>
        <v>27</v>
      </c>
      <c r="E640">
        <v>1000</v>
      </c>
      <c r="F640">
        <v>49890</v>
      </c>
      <c r="G640">
        <f>workdata!B640</f>
        <v>32669</v>
      </c>
      <c r="H640">
        <f t="shared" si="57"/>
        <v>1</v>
      </c>
      <c r="I640" s="217">
        <f>IFERROR(workdata!B640*1000*AUX!H640/(AUX!K640*50000),0)</f>
        <v>0.89216386741798792</v>
      </c>
      <c r="J640" s="218">
        <f t="shared" si="58"/>
        <v>0.98426997257395088</v>
      </c>
      <c r="K640" s="222">
        <f>AVERAGE(workdata!C640:F640)</f>
        <v>732.35424999999998</v>
      </c>
      <c r="L640" s="3">
        <f t="shared" si="59"/>
        <v>653.38</v>
      </c>
      <c r="M640" s="217">
        <f>IFERROR(IF(workdata!H640&gt;=0.75*MAX(workdata!$H640:$Y640),1,workdata!H640/MAX(workdata!$H640:$Y640)),0)*$H640</f>
        <v>0.71685950633111595</v>
      </c>
      <c r="N640" s="217">
        <f>IFERROR(IF(workdata!I640&gt;=0.75*MAX(workdata!$H640:$Y640),1,workdata!I640/MAX(workdata!$H640:$Y640)),0)*$H640</f>
        <v>1</v>
      </c>
      <c r="O640" s="217">
        <f>IFERROR(IF(workdata!J640&gt;=0.75*MAX(workdata!$H640:$Y640),1,workdata!J640/MAX(workdata!$H640:$Y640)),0)*$H640</f>
        <v>1</v>
      </c>
      <c r="P640" s="217">
        <f>IFERROR(IF(workdata!K640&gt;=0.75*MAX(workdata!$H640:$Y640),1,workdata!K640/MAX(workdata!$H640:$Y640)),0)*$H640</f>
        <v>1</v>
      </c>
      <c r="Q640" s="217">
        <f>IFERROR(IF(workdata!L640&gt;=0.75*MAX(workdata!$H640:$Y640),1,workdata!L640/MAX(workdata!$H640:$Y640)),0)*$H640</f>
        <v>1</v>
      </c>
      <c r="R640" s="217">
        <f>IFERROR(IF(workdata!M640&gt;=0.75*MAX(workdata!$H640:$Y640),1,workdata!M640/MAX(workdata!$H640:$Y640)),0)*$H640</f>
        <v>1</v>
      </c>
      <c r="S640" s="217">
        <f>IFERROR(IF(workdata!N640&gt;=0.75*MAX(workdata!$H640:$Y640),1,workdata!N640/MAX(workdata!$H640:$Y640)),0)*$H640</f>
        <v>1</v>
      </c>
      <c r="T640" s="217">
        <f>IFERROR(IF(workdata!O640&gt;=0.75*MAX(workdata!$H640:$Y640),1,workdata!O640/MAX(workdata!$H640:$Y640)),0)*$H640</f>
        <v>1</v>
      </c>
      <c r="U640" s="217">
        <f>IFERROR(IF(workdata!P640&gt;=0.75*MAX(workdata!$H640:$Y640),1,workdata!P640/MAX(workdata!$H640:$Y640)),0)*$H640</f>
        <v>1</v>
      </c>
      <c r="V640" s="217">
        <f>IFERROR(IF(workdata!Q640&gt;=0.75*MAX(workdata!$H640:$Y640),1,workdata!Q640/MAX(workdata!$H640:$Y640)),0)*$H640</f>
        <v>1</v>
      </c>
      <c r="W640" s="217">
        <f>IFERROR(IF(workdata!R640&gt;=0.75*MAX(workdata!$H640:$Y640),1,workdata!R640/MAX(workdata!$H640:$Y640)),0)*$H640</f>
        <v>1</v>
      </c>
      <c r="X640" s="217">
        <f>IFERROR(IF(workdata!S640&gt;=0.75*MAX(workdata!$H640:$Y640),1,workdata!S640/MAX(workdata!$H640:$Y640)),0)*$H640</f>
        <v>1</v>
      </c>
      <c r="Y640" s="217">
        <f>IFERROR(IF(workdata!T640&gt;=0.75*MAX(workdata!$H640:$Y640),1,workdata!T640/MAX(workdata!$H640:$Y640)),0)*$H640</f>
        <v>1</v>
      </c>
      <c r="Z640" s="217">
        <f>IFERROR(IF(workdata!U640&gt;=0.75*MAX(workdata!$H640:$Y640),1,workdata!U640/MAX(workdata!$H640:$Y640)),0)*$H640</f>
        <v>1</v>
      </c>
      <c r="AA640" s="217">
        <f>IFERROR(IF(workdata!V640&gt;=0.75*MAX(workdata!$H640:$Y640),1,workdata!V640/MAX(workdata!$H640:$Y640)),0)*$H640</f>
        <v>1</v>
      </c>
      <c r="AB640" s="217">
        <f>IFERROR(IF(workdata!W640&gt;=0.75*MAX(workdata!$H640:$Y640),1,workdata!W640/MAX(workdata!$H640:$Y640)),0)*$H640</f>
        <v>1</v>
      </c>
      <c r="AC640" s="217">
        <f>IFERROR(IF(workdata!X640&gt;=0.75*MAX(workdata!$H640:$Y640),1,workdata!X640/MAX(workdata!$H640:$Y640)),0)*$H640</f>
        <v>1</v>
      </c>
      <c r="AD640" s="217">
        <f>IFERROR(IF(workdata!Y640&gt;=0.75*MAX(workdata!$H640:$Y640),1,workdata!Y640/MAX(workdata!$H640:$Y640)),0)*$H640</f>
        <v>1</v>
      </c>
    </row>
    <row r="641" spans="1:30" x14ac:dyDescent="0.25">
      <c r="A641" s="1">
        <f>workdata!A641</f>
        <v>45500.5</v>
      </c>
      <c r="B641">
        <f t="shared" si="55"/>
        <v>2024</v>
      </c>
      <c r="C641">
        <f t="shared" si="56"/>
        <v>7</v>
      </c>
      <c r="D641">
        <f t="shared" si="54"/>
        <v>27</v>
      </c>
      <c r="E641">
        <v>1000</v>
      </c>
      <c r="F641">
        <v>49890</v>
      </c>
      <c r="G641">
        <f>workdata!B641</f>
        <v>40814</v>
      </c>
      <c r="H641">
        <f t="shared" si="57"/>
        <v>1</v>
      </c>
      <c r="I641" s="217">
        <f>IFERROR(workdata!B641*1000*AUX!H641/(AUX!K641*50000),0)</f>
        <v>0.85597722791017639</v>
      </c>
      <c r="J641" s="218">
        <f t="shared" si="58"/>
        <v>1</v>
      </c>
      <c r="K641" s="222">
        <f>AVERAGE(workdata!C641:F641)</f>
        <v>953.62349999999992</v>
      </c>
      <c r="L641" s="3">
        <f t="shared" si="59"/>
        <v>816.28</v>
      </c>
      <c r="M641" s="217">
        <f>IFERROR(IF(workdata!H641&gt;=0.75*MAX(workdata!$H641:$Y641),1,workdata!H641/MAX(workdata!$H641:$Y641)),0)*$H641</f>
        <v>1</v>
      </c>
      <c r="N641" s="217">
        <f>IFERROR(IF(workdata!I641&gt;=0.75*MAX(workdata!$H641:$Y641),1,workdata!I641/MAX(workdata!$H641:$Y641)),0)*$H641</f>
        <v>1</v>
      </c>
      <c r="O641" s="217">
        <f>IFERROR(IF(workdata!J641&gt;=0.75*MAX(workdata!$H641:$Y641),1,workdata!J641/MAX(workdata!$H641:$Y641)),0)*$H641</f>
        <v>1</v>
      </c>
      <c r="P641" s="217">
        <f>IFERROR(IF(workdata!K641&gt;=0.75*MAX(workdata!$H641:$Y641),1,workdata!K641/MAX(workdata!$H641:$Y641)),0)*$H641</f>
        <v>1</v>
      </c>
      <c r="Q641" s="217">
        <f>IFERROR(IF(workdata!L641&gt;=0.75*MAX(workdata!$H641:$Y641),1,workdata!L641/MAX(workdata!$H641:$Y641)),0)*$H641</f>
        <v>1</v>
      </c>
      <c r="R641" s="217">
        <f>IFERROR(IF(workdata!M641&gt;=0.75*MAX(workdata!$H641:$Y641),1,workdata!M641/MAX(workdata!$H641:$Y641)),0)*$H641</f>
        <v>1</v>
      </c>
      <c r="S641" s="217">
        <f>IFERROR(IF(workdata!N641&gt;=0.75*MAX(workdata!$H641:$Y641),1,workdata!N641/MAX(workdata!$H641:$Y641)),0)*$H641</f>
        <v>1</v>
      </c>
      <c r="T641" s="217">
        <f>IFERROR(IF(workdata!O641&gt;=0.75*MAX(workdata!$H641:$Y641),1,workdata!O641/MAX(workdata!$H641:$Y641)),0)*$H641</f>
        <v>1</v>
      </c>
      <c r="U641" s="217">
        <f>IFERROR(IF(workdata!P641&gt;=0.75*MAX(workdata!$H641:$Y641),1,workdata!P641/MAX(workdata!$H641:$Y641)),0)*$H641</f>
        <v>1</v>
      </c>
      <c r="V641" s="217">
        <f>IFERROR(IF(workdata!Q641&gt;=0.75*MAX(workdata!$H641:$Y641),1,workdata!Q641/MAX(workdata!$H641:$Y641)),0)*$H641</f>
        <v>1</v>
      </c>
      <c r="W641" s="217">
        <f>IFERROR(IF(workdata!R641&gt;=0.75*MAX(workdata!$H641:$Y641),1,workdata!R641/MAX(workdata!$H641:$Y641)),0)*$H641</f>
        <v>1</v>
      </c>
      <c r="X641" s="217">
        <f>IFERROR(IF(workdata!S641&gt;=0.75*MAX(workdata!$H641:$Y641),1,workdata!S641/MAX(workdata!$H641:$Y641)),0)*$H641</f>
        <v>1</v>
      </c>
      <c r="Y641" s="217">
        <f>IFERROR(IF(workdata!T641&gt;=0.75*MAX(workdata!$H641:$Y641),1,workdata!T641/MAX(workdata!$H641:$Y641)),0)*$H641</f>
        <v>1</v>
      </c>
      <c r="Z641" s="217">
        <f>IFERROR(IF(workdata!U641&gt;=0.75*MAX(workdata!$H641:$Y641),1,workdata!U641/MAX(workdata!$H641:$Y641)),0)*$H641</f>
        <v>1</v>
      </c>
      <c r="AA641" s="217">
        <f>IFERROR(IF(workdata!V641&gt;=0.75*MAX(workdata!$H641:$Y641),1,workdata!V641/MAX(workdata!$H641:$Y641)),0)*$H641</f>
        <v>1</v>
      </c>
      <c r="AB641" s="217">
        <f>IFERROR(IF(workdata!W641&gt;=0.75*MAX(workdata!$H641:$Y641),1,workdata!W641/MAX(workdata!$H641:$Y641)),0)*$H641</f>
        <v>1</v>
      </c>
      <c r="AC641" s="217">
        <f>IFERROR(IF(workdata!X641&gt;=0.75*MAX(workdata!$H641:$Y641),1,workdata!X641/MAX(workdata!$H641:$Y641)),0)*$H641</f>
        <v>1</v>
      </c>
      <c r="AD641" s="217">
        <f>IFERROR(IF(workdata!Y641&gt;=0.75*MAX(workdata!$H641:$Y641),1,workdata!Y641/MAX(workdata!$H641:$Y641)),0)*$H641</f>
        <v>1</v>
      </c>
    </row>
    <row r="642" spans="1:30" x14ac:dyDescent="0.25">
      <c r="A642" s="1">
        <f>workdata!A642</f>
        <v>45500.541666666664</v>
      </c>
      <c r="B642">
        <f t="shared" si="55"/>
        <v>2024</v>
      </c>
      <c r="C642">
        <f t="shared" si="56"/>
        <v>7</v>
      </c>
      <c r="D642">
        <f t="shared" si="54"/>
        <v>27</v>
      </c>
      <c r="E642">
        <v>1000</v>
      </c>
      <c r="F642">
        <v>49890</v>
      </c>
      <c r="G642">
        <f>workdata!B642</f>
        <v>41600</v>
      </c>
      <c r="H642">
        <f t="shared" si="57"/>
        <v>1</v>
      </c>
      <c r="I642" s="217">
        <f>IFERROR(workdata!B642*1000*AUX!H642/(AUX!K642*50000),0)</f>
        <v>0.89702754505285809</v>
      </c>
      <c r="J642" s="218">
        <f t="shared" si="58"/>
        <v>1</v>
      </c>
      <c r="K642" s="222">
        <f>AVERAGE(workdata!C642:F642)</f>
        <v>927.50774999999999</v>
      </c>
      <c r="L642" s="3">
        <f t="shared" si="59"/>
        <v>832</v>
      </c>
      <c r="M642" s="217">
        <f>IFERROR(IF(workdata!H642&gt;=0.75*MAX(workdata!$H642:$Y642),1,workdata!H642/MAX(workdata!$H642:$Y642)),0)*$H642</f>
        <v>1</v>
      </c>
      <c r="N642" s="217">
        <f>IFERROR(IF(workdata!I642&gt;=0.75*MAX(workdata!$H642:$Y642),1,workdata!I642/MAX(workdata!$H642:$Y642)),0)*$H642</f>
        <v>1</v>
      </c>
      <c r="O642" s="217">
        <f>IFERROR(IF(workdata!J642&gt;=0.75*MAX(workdata!$H642:$Y642),1,workdata!J642/MAX(workdata!$H642:$Y642)),0)*$H642</f>
        <v>1</v>
      </c>
      <c r="P642" s="217">
        <f>IFERROR(IF(workdata!K642&gt;=0.75*MAX(workdata!$H642:$Y642),1,workdata!K642/MAX(workdata!$H642:$Y642)),0)*$H642</f>
        <v>1</v>
      </c>
      <c r="Q642" s="217">
        <f>IFERROR(IF(workdata!L642&gt;=0.75*MAX(workdata!$H642:$Y642),1,workdata!L642/MAX(workdata!$H642:$Y642)),0)*$H642</f>
        <v>1</v>
      </c>
      <c r="R642" s="217">
        <f>IFERROR(IF(workdata!M642&gt;=0.75*MAX(workdata!$H642:$Y642),1,workdata!M642/MAX(workdata!$H642:$Y642)),0)*$H642</f>
        <v>1</v>
      </c>
      <c r="S642" s="217">
        <f>IFERROR(IF(workdata!N642&gt;=0.75*MAX(workdata!$H642:$Y642),1,workdata!N642/MAX(workdata!$H642:$Y642)),0)*$H642</f>
        <v>1</v>
      </c>
      <c r="T642" s="217">
        <f>IFERROR(IF(workdata!O642&gt;=0.75*MAX(workdata!$H642:$Y642),1,workdata!O642/MAX(workdata!$H642:$Y642)),0)*$H642</f>
        <v>1</v>
      </c>
      <c r="U642" s="217">
        <f>IFERROR(IF(workdata!P642&gt;=0.75*MAX(workdata!$H642:$Y642),1,workdata!P642/MAX(workdata!$H642:$Y642)),0)*$H642</f>
        <v>1</v>
      </c>
      <c r="V642" s="217">
        <f>IFERROR(IF(workdata!Q642&gt;=0.75*MAX(workdata!$H642:$Y642),1,workdata!Q642/MAX(workdata!$H642:$Y642)),0)*$H642</f>
        <v>1</v>
      </c>
      <c r="W642" s="217">
        <f>IFERROR(IF(workdata!R642&gt;=0.75*MAX(workdata!$H642:$Y642),1,workdata!R642/MAX(workdata!$H642:$Y642)),0)*$H642</f>
        <v>1</v>
      </c>
      <c r="X642" s="217">
        <f>IFERROR(IF(workdata!S642&gt;=0.75*MAX(workdata!$H642:$Y642),1,workdata!S642/MAX(workdata!$H642:$Y642)),0)*$H642</f>
        <v>1</v>
      </c>
      <c r="Y642" s="217">
        <f>IFERROR(IF(workdata!T642&gt;=0.75*MAX(workdata!$H642:$Y642),1,workdata!T642/MAX(workdata!$H642:$Y642)),0)*$H642</f>
        <v>1</v>
      </c>
      <c r="Z642" s="217">
        <f>IFERROR(IF(workdata!U642&gt;=0.75*MAX(workdata!$H642:$Y642),1,workdata!U642/MAX(workdata!$H642:$Y642)),0)*$H642</f>
        <v>1</v>
      </c>
      <c r="AA642" s="217">
        <f>IFERROR(IF(workdata!V642&gt;=0.75*MAX(workdata!$H642:$Y642),1,workdata!V642/MAX(workdata!$H642:$Y642)),0)*$H642</f>
        <v>1</v>
      </c>
      <c r="AB642" s="217">
        <f>IFERROR(IF(workdata!W642&gt;=0.75*MAX(workdata!$H642:$Y642),1,workdata!W642/MAX(workdata!$H642:$Y642)),0)*$H642</f>
        <v>1</v>
      </c>
      <c r="AC642" s="217">
        <f>IFERROR(IF(workdata!X642&gt;=0.75*MAX(workdata!$H642:$Y642),1,workdata!X642/MAX(workdata!$H642:$Y642)),0)*$H642</f>
        <v>1</v>
      </c>
      <c r="AD642" s="217">
        <f>IFERROR(IF(workdata!Y642&gt;=0.75*MAX(workdata!$H642:$Y642),1,workdata!Y642/MAX(workdata!$H642:$Y642)),0)*$H642</f>
        <v>1</v>
      </c>
    </row>
    <row r="643" spans="1:30" x14ac:dyDescent="0.25">
      <c r="A643" s="1">
        <f>workdata!A643</f>
        <v>45500.583333333336</v>
      </c>
      <c r="B643">
        <f t="shared" si="55"/>
        <v>2024</v>
      </c>
      <c r="C643">
        <f t="shared" si="56"/>
        <v>7</v>
      </c>
      <c r="D643">
        <f t="shared" si="54"/>
        <v>27</v>
      </c>
      <c r="E643">
        <v>1000</v>
      </c>
      <c r="F643">
        <v>49890</v>
      </c>
      <c r="G643">
        <f>workdata!B643</f>
        <v>41028</v>
      </c>
      <c r="H643">
        <f t="shared" si="57"/>
        <v>1</v>
      </c>
      <c r="I643" s="217">
        <f>IFERROR(workdata!B643*1000*AUX!H643/(AUX!K643*50000),0)</f>
        <v>0.87467411977362486</v>
      </c>
      <c r="J643" s="218">
        <f t="shared" si="58"/>
        <v>1</v>
      </c>
      <c r="K643" s="222">
        <f>AVERAGE(workdata!C643:F643)</f>
        <v>938.13224999999989</v>
      </c>
      <c r="L643" s="3">
        <f t="shared" si="59"/>
        <v>820.56000000000006</v>
      </c>
      <c r="M643" s="217">
        <f>IFERROR(IF(workdata!H643&gt;=0.75*MAX(workdata!$H643:$Y643),1,workdata!H643/MAX(workdata!$H643:$Y643)),0)*$H643</f>
        <v>1</v>
      </c>
      <c r="N643" s="217">
        <f>IFERROR(IF(workdata!I643&gt;=0.75*MAX(workdata!$H643:$Y643),1,workdata!I643/MAX(workdata!$H643:$Y643)),0)*$H643</f>
        <v>1</v>
      </c>
      <c r="O643" s="217">
        <f>IFERROR(IF(workdata!J643&gt;=0.75*MAX(workdata!$H643:$Y643),1,workdata!J643/MAX(workdata!$H643:$Y643)),0)*$H643</f>
        <v>1</v>
      </c>
      <c r="P643" s="217">
        <f>IFERROR(IF(workdata!K643&gt;=0.75*MAX(workdata!$H643:$Y643),1,workdata!K643/MAX(workdata!$H643:$Y643)),0)*$H643</f>
        <v>1</v>
      </c>
      <c r="Q643" s="217">
        <f>IFERROR(IF(workdata!L643&gt;=0.75*MAX(workdata!$H643:$Y643),1,workdata!L643/MAX(workdata!$H643:$Y643)),0)*$H643</f>
        <v>1</v>
      </c>
      <c r="R643" s="217">
        <f>IFERROR(IF(workdata!M643&gt;=0.75*MAX(workdata!$H643:$Y643),1,workdata!M643/MAX(workdata!$H643:$Y643)),0)*$H643</f>
        <v>1</v>
      </c>
      <c r="S643" s="217">
        <f>IFERROR(IF(workdata!N643&gt;=0.75*MAX(workdata!$H643:$Y643),1,workdata!N643/MAX(workdata!$H643:$Y643)),0)*$H643</f>
        <v>1</v>
      </c>
      <c r="T643" s="217">
        <f>IFERROR(IF(workdata!O643&gt;=0.75*MAX(workdata!$H643:$Y643),1,workdata!O643/MAX(workdata!$H643:$Y643)),0)*$H643</f>
        <v>1</v>
      </c>
      <c r="U643" s="217">
        <f>IFERROR(IF(workdata!P643&gt;=0.75*MAX(workdata!$H643:$Y643),1,workdata!P643/MAX(workdata!$H643:$Y643)),0)*$H643</f>
        <v>1</v>
      </c>
      <c r="V643" s="217">
        <f>IFERROR(IF(workdata!Q643&gt;=0.75*MAX(workdata!$H643:$Y643),1,workdata!Q643/MAX(workdata!$H643:$Y643)),0)*$H643</f>
        <v>1</v>
      </c>
      <c r="W643" s="217">
        <f>IFERROR(IF(workdata!R643&gt;=0.75*MAX(workdata!$H643:$Y643),1,workdata!R643/MAX(workdata!$H643:$Y643)),0)*$H643</f>
        <v>1</v>
      </c>
      <c r="X643" s="217">
        <f>IFERROR(IF(workdata!S643&gt;=0.75*MAX(workdata!$H643:$Y643),1,workdata!S643/MAX(workdata!$H643:$Y643)),0)*$H643</f>
        <v>1</v>
      </c>
      <c r="Y643" s="217">
        <f>IFERROR(IF(workdata!T643&gt;=0.75*MAX(workdata!$H643:$Y643),1,workdata!T643/MAX(workdata!$H643:$Y643)),0)*$H643</f>
        <v>1</v>
      </c>
      <c r="Z643" s="217">
        <f>IFERROR(IF(workdata!U643&gt;=0.75*MAX(workdata!$H643:$Y643),1,workdata!U643/MAX(workdata!$H643:$Y643)),0)*$H643</f>
        <v>1</v>
      </c>
      <c r="AA643" s="217">
        <f>IFERROR(IF(workdata!V643&gt;=0.75*MAX(workdata!$H643:$Y643),1,workdata!V643/MAX(workdata!$H643:$Y643)),0)*$H643</f>
        <v>1</v>
      </c>
      <c r="AB643" s="217">
        <f>IFERROR(IF(workdata!W643&gt;=0.75*MAX(workdata!$H643:$Y643),1,workdata!W643/MAX(workdata!$H643:$Y643)),0)*$H643</f>
        <v>1</v>
      </c>
      <c r="AC643" s="217">
        <f>IFERROR(IF(workdata!X643&gt;=0.75*MAX(workdata!$H643:$Y643),1,workdata!X643/MAX(workdata!$H643:$Y643)),0)*$H643</f>
        <v>1</v>
      </c>
      <c r="AD643" s="217">
        <f>IFERROR(IF(workdata!Y643&gt;=0.75*MAX(workdata!$H643:$Y643),1,workdata!Y643/MAX(workdata!$H643:$Y643)),0)*$H643</f>
        <v>1</v>
      </c>
    </row>
    <row r="644" spans="1:30" x14ac:dyDescent="0.25">
      <c r="A644" s="1">
        <f>workdata!A644</f>
        <v>45500.625</v>
      </c>
      <c r="B644">
        <f t="shared" si="55"/>
        <v>2024</v>
      </c>
      <c r="C644">
        <f t="shared" si="56"/>
        <v>7</v>
      </c>
      <c r="D644">
        <f t="shared" si="54"/>
        <v>27</v>
      </c>
      <c r="E644">
        <v>1000</v>
      </c>
      <c r="F644">
        <v>49890</v>
      </c>
      <c r="G644">
        <f>workdata!B644</f>
        <v>39676</v>
      </c>
      <c r="H644">
        <f t="shared" si="57"/>
        <v>1</v>
      </c>
      <c r="I644" s="217">
        <f>IFERROR(workdata!B644*1000*AUX!H644/(AUX!K644*50000),0)</f>
        <v>0.8424519245188471</v>
      </c>
      <c r="J644" s="218">
        <f t="shared" si="58"/>
        <v>1</v>
      </c>
      <c r="K644" s="222">
        <f>AVERAGE(workdata!C644:F644)</f>
        <v>941.91724999999997</v>
      </c>
      <c r="L644" s="3">
        <f t="shared" si="59"/>
        <v>793.52</v>
      </c>
      <c r="M644" s="217">
        <f>IFERROR(IF(workdata!H644&gt;=0.75*MAX(workdata!$H644:$Y644),1,workdata!H644/MAX(workdata!$H644:$Y644)),0)*$H644</f>
        <v>1</v>
      </c>
      <c r="N644" s="217">
        <f>IFERROR(IF(workdata!I644&gt;=0.75*MAX(workdata!$H644:$Y644),1,workdata!I644/MAX(workdata!$H644:$Y644)),0)*$H644</f>
        <v>1</v>
      </c>
      <c r="O644" s="217">
        <f>IFERROR(IF(workdata!J644&gt;=0.75*MAX(workdata!$H644:$Y644),1,workdata!J644/MAX(workdata!$H644:$Y644)),0)*$H644</f>
        <v>1</v>
      </c>
      <c r="P644" s="217">
        <f>IFERROR(IF(workdata!K644&gt;=0.75*MAX(workdata!$H644:$Y644),1,workdata!K644/MAX(workdata!$H644:$Y644)),0)*$H644</f>
        <v>1</v>
      </c>
      <c r="Q644" s="217">
        <f>IFERROR(IF(workdata!L644&gt;=0.75*MAX(workdata!$H644:$Y644),1,workdata!L644/MAX(workdata!$H644:$Y644)),0)*$H644</f>
        <v>1</v>
      </c>
      <c r="R644" s="217">
        <f>IFERROR(IF(workdata!M644&gt;=0.75*MAX(workdata!$H644:$Y644),1,workdata!M644/MAX(workdata!$H644:$Y644)),0)*$H644</f>
        <v>1</v>
      </c>
      <c r="S644" s="217">
        <f>IFERROR(IF(workdata!N644&gt;=0.75*MAX(workdata!$H644:$Y644),1,workdata!N644/MAX(workdata!$H644:$Y644)),0)*$H644</f>
        <v>1</v>
      </c>
      <c r="T644" s="217">
        <f>IFERROR(IF(workdata!O644&gt;=0.75*MAX(workdata!$H644:$Y644),1,workdata!O644/MAX(workdata!$H644:$Y644)),0)*$H644</f>
        <v>1</v>
      </c>
      <c r="U644" s="217">
        <f>IFERROR(IF(workdata!P644&gt;=0.75*MAX(workdata!$H644:$Y644),1,workdata!P644/MAX(workdata!$H644:$Y644)),0)*$H644</f>
        <v>1</v>
      </c>
      <c r="V644" s="217">
        <f>IFERROR(IF(workdata!Q644&gt;=0.75*MAX(workdata!$H644:$Y644),1,workdata!Q644/MAX(workdata!$H644:$Y644)),0)*$H644</f>
        <v>1</v>
      </c>
      <c r="W644" s="217">
        <f>IFERROR(IF(workdata!R644&gt;=0.75*MAX(workdata!$H644:$Y644),1,workdata!R644/MAX(workdata!$H644:$Y644)),0)*$H644</f>
        <v>1</v>
      </c>
      <c r="X644" s="217">
        <f>IFERROR(IF(workdata!S644&gt;=0.75*MAX(workdata!$H644:$Y644),1,workdata!S644/MAX(workdata!$H644:$Y644)),0)*$H644</f>
        <v>1</v>
      </c>
      <c r="Y644" s="217">
        <f>IFERROR(IF(workdata!T644&gt;=0.75*MAX(workdata!$H644:$Y644),1,workdata!T644/MAX(workdata!$H644:$Y644)),0)*$H644</f>
        <v>1</v>
      </c>
      <c r="Z644" s="217">
        <f>IFERROR(IF(workdata!U644&gt;=0.75*MAX(workdata!$H644:$Y644),1,workdata!U644/MAX(workdata!$H644:$Y644)),0)*$H644</f>
        <v>1</v>
      </c>
      <c r="AA644" s="217">
        <f>IFERROR(IF(workdata!V644&gt;=0.75*MAX(workdata!$H644:$Y644),1,workdata!V644/MAX(workdata!$H644:$Y644)),0)*$H644</f>
        <v>1</v>
      </c>
      <c r="AB644" s="217">
        <f>IFERROR(IF(workdata!W644&gt;=0.75*MAX(workdata!$H644:$Y644),1,workdata!W644/MAX(workdata!$H644:$Y644)),0)*$H644</f>
        <v>1</v>
      </c>
      <c r="AC644" s="217">
        <f>IFERROR(IF(workdata!X644&gt;=0.75*MAX(workdata!$H644:$Y644),1,workdata!X644/MAX(workdata!$H644:$Y644)),0)*$H644</f>
        <v>1</v>
      </c>
      <c r="AD644" s="217">
        <f>IFERROR(IF(workdata!Y644&gt;=0.75*MAX(workdata!$H644:$Y644),1,workdata!Y644/MAX(workdata!$H644:$Y644)),0)*$H644</f>
        <v>1</v>
      </c>
    </row>
    <row r="645" spans="1:30" x14ac:dyDescent="0.25">
      <c r="A645" s="1">
        <f>workdata!A645</f>
        <v>45500.666666666664</v>
      </c>
      <c r="B645">
        <f t="shared" si="55"/>
        <v>2024</v>
      </c>
      <c r="C645">
        <f t="shared" si="56"/>
        <v>7</v>
      </c>
      <c r="D645">
        <f t="shared" ref="D645:D708" si="60">DAY(A645)</f>
        <v>27</v>
      </c>
      <c r="E645">
        <v>1000</v>
      </c>
      <c r="F645">
        <v>49890</v>
      </c>
      <c r="G645">
        <f>workdata!B645</f>
        <v>41714</v>
      </c>
      <c r="H645">
        <f t="shared" si="57"/>
        <v>1</v>
      </c>
      <c r="I645" s="217">
        <f>IFERROR(workdata!B645*1000*AUX!H645/(AUX!K645*50000),0)</f>
        <v>0.87610526536870181</v>
      </c>
      <c r="J645" s="218">
        <f t="shared" si="58"/>
        <v>1</v>
      </c>
      <c r="K645" s="222">
        <f>AVERAGE(workdata!C645:F645)</f>
        <v>952.26</v>
      </c>
      <c r="L645" s="3">
        <f t="shared" si="59"/>
        <v>834.28</v>
      </c>
      <c r="M645" s="217">
        <f>IFERROR(IF(workdata!H645&gt;=0.75*MAX(workdata!$H645:$Y645),1,workdata!H645/MAX(workdata!$H645:$Y645)),0)*$H645</f>
        <v>1</v>
      </c>
      <c r="N645" s="217">
        <f>IFERROR(IF(workdata!I645&gt;=0.75*MAX(workdata!$H645:$Y645),1,workdata!I645/MAX(workdata!$H645:$Y645)),0)*$H645</f>
        <v>1</v>
      </c>
      <c r="O645" s="217">
        <f>IFERROR(IF(workdata!J645&gt;=0.75*MAX(workdata!$H645:$Y645),1,workdata!J645/MAX(workdata!$H645:$Y645)),0)*$H645</f>
        <v>1</v>
      </c>
      <c r="P645" s="217">
        <f>IFERROR(IF(workdata!K645&gt;=0.75*MAX(workdata!$H645:$Y645),1,workdata!K645/MAX(workdata!$H645:$Y645)),0)*$H645</f>
        <v>1</v>
      </c>
      <c r="Q645" s="217">
        <f>IFERROR(IF(workdata!L645&gt;=0.75*MAX(workdata!$H645:$Y645),1,workdata!L645/MAX(workdata!$H645:$Y645)),0)*$H645</f>
        <v>1</v>
      </c>
      <c r="R645" s="217">
        <f>IFERROR(IF(workdata!M645&gt;=0.75*MAX(workdata!$H645:$Y645),1,workdata!M645/MAX(workdata!$H645:$Y645)),0)*$H645</f>
        <v>1</v>
      </c>
      <c r="S645" s="217">
        <f>IFERROR(IF(workdata!N645&gt;=0.75*MAX(workdata!$H645:$Y645),1,workdata!N645/MAX(workdata!$H645:$Y645)),0)*$H645</f>
        <v>1</v>
      </c>
      <c r="T645" s="217">
        <f>IFERROR(IF(workdata!O645&gt;=0.75*MAX(workdata!$H645:$Y645),1,workdata!O645/MAX(workdata!$H645:$Y645)),0)*$H645</f>
        <v>1</v>
      </c>
      <c r="U645" s="217">
        <f>IFERROR(IF(workdata!P645&gt;=0.75*MAX(workdata!$H645:$Y645),1,workdata!P645/MAX(workdata!$H645:$Y645)),0)*$H645</f>
        <v>1</v>
      </c>
      <c r="V645" s="217">
        <f>IFERROR(IF(workdata!Q645&gt;=0.75*MAX(workdata!$H645:$Y645),1,workdata!Q645/MAX(workdata!$H645:$Y645)),0)*$H645</f>
        <v>1</v>
      </c>
      <c r="W645" s="217">
        <f>IFERROR(IF(workdata!R645&gt;=0.75*MAX(workdata!$H645:$Y645),1,workdata!R645/MAX(workdata!$H645:$Y645)),0)*$H645</f>
        <v>1</v>
      </c>
      <c r="X645" s="217">
        <f>IFERROR(IF(workdata!S645&gt;=0.75*MAX(workdata!$H645:$Y645),1,workdata!S645/MAX(workdata!$H645:$Y645)),0)*$H645</f>
        <v>1</v>
      </c>
      <c r="Y645" s="217">
        <f>IFERROR(IF(workdata!T645&gt;=0.75*MAX(workdata!$H645:$Y645),1,workdata!T645/MAX(workdata!$H645:$Y645)),0)*$H645</f>
        <v>1</v>
      </c>
      <c r="Z645" s="217">
        <f>IFERROR(IF(workdata!U645&gt;=0.75*MAX(workdata!$H645:$Y645),1,workdata!U645/MAX(workdata!$H645:$Y645)),0)*$H645</f>
        <v>1</v>
      </c>
      <c r="AA645" s="217">
        <f>IFERROR(IF(workdata!V645&gt;=0.75*MAX(workdata!$H645:$Y645),1,workdata!V645/MAX(workdata!$H645:$Y645)),0)*$H645</f>
        <v>1</v>
      </c>
      <c r="AB645" s="217">
        <f>IFERROR(IF(workdata!W645&gt;=0.75*MAX(workdata!$H645:$Y645),1,workdata!W645/MAX(workdata!$H645:$Y645)),0)*$H645</f>
        <v>1</v>
      </c>
      <c r="AC645" s="217">
        <f>IFERROR(IF(workdata!X645&gt;=0.75*MAX(workdata!$H645:$Y645),1,workdata!X645/MAX(workdata!$H645:$Y645)),0)*$H645</f>
        <v>1</v>
      </c>
      <c r="AD645" s="217">
        <f>IFERROR(IF(workdata!Y645&gt;=0.75*MAX(workdata!$H645:$Y645),1,workdata!Y645/MAX(workdata!$H645:$Y645)),0)*$H645</f>
        <v>1</v>
      </c>
    </row>
    <row r="646" spans="1:30" x14ac:dyDescent="0.25">
      <c r="A646" s="1">
        <f>workdata!A646</f>
        <v>45500.708333333336</v>
      </c>
      <c r="B646">
        <f t="shared" ref="B646:B709" si="61">YEAR(A646)</f>
        <v>2024</v>
      </c>
      <c r="C646">
        <f t="shared" ref="C646:C709" si="62">MONTH(A646)</f>
        <v>7</v>
      </c>
      <c r="D646">
        <f t="shared" si="60"/>
        <v>27</v>
      </c>
      <c r="E646">
        <v>1000</v>
      </c>
      <c r="F646">
        <v>49890</v>
      </c>
      <c r="G646">
        <f>workdata!B646</f>
        <v>39673</v>
      </c>
      <c r="H646">
        <f t="shared" ref="H646:H709" si="63">IF(K646&gt;=100,1,0)</f>
        <v>1</v>
      </c>
      <c r="I646" s="217">
        <f>IFERROR(workdata!B646*1000*AUX!H646/(AUX!K646*50000),0)</f>
        <v>0.83731014143445792</v>
      </c>
      <c r="J646" s="218">
        <f t="shared" ref="J646:J709" si="64">AVERAGE(M646:AD646)</f>
        <v>1</v>
      </c>
      <c r="K646" s="222">
        <f>AVERAGE(workdata!C646:F646)</f>
        <v>947.62974999999994</v>
      </c>
      <c r="L646" s="3">
        <f t="shared" ref="L646:L709" si="65">I646*K646</f>
        <v>793.45999999999992</v>
      </c>
      <c r="M646" s="217">
        <f>IFERROR(IF(workdata!H646&gt;=0.75*MAX(workdata!$H646:$Y646),1,workdata!H646/MAX(workdata!$H646:$Y646)),0)*$H646</f>
        <v>1</v>
      </c>
      <c r="N646" s="217">
        <f>IFERROR(IF(workdata!I646&gt;=0.75*MAX(workdata!$H646:$Y646),1,workdata!I646/MAX(workdata!$H646:$Y646)),0)*$H646</f>
        <v>1</v>
      </c>
      <c r="O646" s="217">
        <f>IFERROR(IF(workdata!J646&gt;=0.75*MAX(workdata!$H646:$Y646),1,workdata!J646/MAX(workdata!$H646:$Y646)),0)*$H646</f>
        <v>1</v>
      </c>
      <c r="P646" s="217">
        <f>IFERROR(IF(workdata!K646&gt;=0.75*MAX(workdata!$H646:$Y646),1,workdata!K646/MAX(workdata!$H646:$Y646)),0)*$H646</f>
        <v>1</v>
      </c>
      <c r="Q646" s="217">
        <f>IFERROR(IF(workdata!L646&gt;=0.75*MAX(workdata!$H646:$Y646),1,workdata!L646/MAX(workdata!$H646:$Y646)),0)*$H646</f>
        <v>1</v>
      </c>
      <c r="R646" s="217">
        <f>IFERROR(IF(workdata!M646&gt;=0.75*MAX(workdata!$H646:$Y646),1,workdata!M646/MAX(workdata!$H646:$Y646)),0)*$H646</f>
        <v>1</v>
      </c>
      <c r="S646" s="217">
        <f>IFERROR(IF(workdata!N646&gt;=0.75*MAX(workdata!$H646:$Y646),1,workdata!N646/MAX(workdata!$H646:$Y646)),0)*$H646</f>
        <v>1</v>
      </c>
      <c r="T646" s="217">
        <f>IFERROR(IF(workdata!O646&gt;=0.75*MAX(workdata!$H646:$Y646),1,workdata!O646/MAX(workdata!$H646:$Y646)),0)*$H646</f>
        <v>1</v>
      </c>
      <c r="U646" s="217">
        <f>IFERROR(IF(workdata!P646&gt;=0.75*MAX(workdata!$H646:$Y646),1,workdata!P646/MAX(workdata!$H646:$Y646)),0)*$H646</f>
        <v>1</v>
      </c>
      <c r="V646" s="217">
        <f>IFERROR(IF(workdata!Q646&gt;=0.75*MAX(workdata!$H646:$Y646),1,workdata!Q646/MAX(workdata!$H646:$Y646)),0)*$H646</f>
        <v>1</v>
      </c>
      <c r="W646" s="217">
        <f>IFERROR(IF(workdata!R646&gt;=0.75*MAX(workdata!$H646:$Y646),1,workdata!R646/MAX(workdata!$H646:$Y646)),0)*$H646</f>
        <v>1</v>
      </c>
      <c r="X646" s="217">
        <f>IFERROR(IF(workdata!S646&gt;=0.75*MAX(workdata!$H646:$Y646),1,workdata!S646/MAX(workdata!$H646:$Y646)),0)*$H646</f>
        <v>1</v>
      </c>
      <c r="Y646" s="217">
        <f>IFERROR(IF(workdata!T646&gt;=0.75*MAX(workdata!$H646:$Y646),1,workdata!T646/MAX(workdata!$H646:$Y646)),0)*$H646</f>
        <v>1</v>
      </c>
      <c r="Z646" s="217">
        <f>IFERROR(IF(workdata!U646&gt;=0.75*MAX(workdata!$H646:$Y646),1,workdata!U646/MAX(workdata!$H646:$Y646)),0)*$H646</f>
        <v>1</v>
      </c>
      <c r="AA646" s="217">
        <f>IFERROR(IF(workdata!V646&gt;=0.75*MAX(workdata!$H646:$Y646),1,workdata!V646/MAX(workdata!$H646:$Y646)),0)*$H646</f>
        <v>1</v>
      </c>
      <c r="AB646" s="217">
        <f>IFERROR(IF(workdata!W646&gt;=0.75*MAX(workdata!$H646:$Y646),1,workdata!W646/MAX(workdata!$H646:$Y646)),0)*$H646</f>
        <v>1</v>
      </c>
      <c r="AC646" s="217">
        <f>IFERROR(IF(workdata!X646&gt;=0.75*MAX(workdata!$H646:$Y646),1,workdata!X646/MAX(workdata!$H646:$Y646)),0)*$H646</f>
        <v>1</v>
      </c>
      <c r="AD646" s="217">
        <f>IFERROR(IF(workdata!Y646&gt;=0.75*MAX(workdata!$H646:$Y646),1,workdata!Y646/MAX(workdata!$H646:$Y646)),0)*$H646</f>
        <v>1</v>
      </c>
    </row>
    <row r="647" spans="1:30" x14ac:dyDescent="0.25">
      <c r="A647" s="1">
        <f>workdata!A647</f>
        <v>45500.75</v>
      </c>
      <c r="B647">
        <f t="shared" si="61"/>
        <v>2024</v>
      </c>
      <c r="C647">
        <f t="shared" si="62"/>
        <v>7</v>
      </c>
      <c r="D647">
        <f t="shared" si="60"/>
        <v>27</v>
      </c>
      <c r="E647">
        <v>1000</v>
      </c>
      <c r="F647">
        <v>49890</v>
      </c>
      <c r="G647">
        <f>workdata!B647</f>
        <v>37629</v>
      </c>
      <c r="H647">
        <f t="shared" si="63"/>
        <v>1</v>
      </c>
      <c r="I647" s="217">
        <f>IFERROR(workdata!B647*1000*AUX!H647/(AUX!K647*50000),0)</f>
        <v>0.83583687531305861</v>
      </c>
      <c r="J647" s="218">
        <f t="shared" si="64"/>
        <v>1</v>
      </c>
      <c r="K647" s="222">
        <f>AVERAGE(workdata!C647:F647)</f>
        <v>900.39099999999985</v>
      </c>
      <c r="L647" s="3">
        <f t="shared" si="65"/>
        <v>752.58</v>
      </c>
      <c r="M647" s="217">
        <f>IFERROR(IF(workdata!H647&gt;=0.75*MAX(workdata!$H647:$Y647),1,workdata!H647/MAX(workdata!$H647:$Y647)),0)*$H647</f>
        <v>1</v>
      </c>
      <c r="N647" s="217">
        <f>IFERROR(IF(workdata!I647&gt;=0.75*MAX(workdata!$H647:$Y647),1,workdata!I647/MAX(workdata!$H647:$Y647)),0)*$H647</f>
        <v>1</v>
      </c>
      <c r="O647" s="217">
        <f>IFERROR(IF(workdata!J647&gt;=0.75*MAX(workdata!$H647:$Y647),1,workdata!J647/MAX(workdata!$H647:$Y647)),0)*$H647</f>
        <v>1</v>
      </c>
      <c r="P647" s="217">
        <f>IFERROR(IF(workdata!K647&gt;=0.75*MAX(workdata!$H647:$Y647),1,workdata!K647/MAX(workdata!$H647:$Y647)),0)*$H647</f>
        <v>1</v>
      </c>
      <c r="Q647" s="217">
        <f>IFERROR(IF(workdata!L647&gt;=0.75*MAX(workdata!$H647:$Y647),1,workdata!L647/MAX(workdata!$H647:$Y647)),0)*$H647</f>
        <v>1</v>
      </c>
      <c r="R647" s="217">
        <f>IFERROR(IF(workdata!M647&gt;=0.75*MAX(workdata!$H647:$Y647),1,workdata!M647/MAX(workdata!$H647:$Y647)),0)*$H647</f>
        <v>1</v>
      </c>
      <c r="S647" s="217">
        <f>IFERROR(IF(workdata!N647&gt;=0.75*MAX(workdata!$H647:$Y647),1,workdata!N647/MAX(workdata!$H647:$Y647)),0)*$H647</f>
        <v>1</v>
      </c>
      <c r="T647" s="217">
        <f>IFERROR(IF(workdata!O647&gt;=0.75*MAX(workdata!$H647:$Y647),1,workdata!O647/MAX(workdata!$H647:$Y647)),0)*$H647</f>
        <v>1</v>
      </c>
      <c r="U647" s="217">
        <f>IFERROR(IF(workdata!P647&gt;=0.75*MAX(workdata!$H647:$Y647),1,workdata!P647/MAX(workdata!$H647:$Y647)),0)*$H647</f>
        <v>1</v>
      </c>
      <c r="V647" s="217">
        <f>IFERROR(IF(workdata!Q647&gt;=0.75*MAX(workdata!$H647:$Y647),1,workdata!Q647/MAX(workdata!$H647:$Y647)),0)*$H647</f>
        <v>1</v>
      </c>
      <c r="W647" s="217">
        <f>IFERROR(IF(workdata!R647&gt;=0.75*MAX(workdata!$H647:$Y647),1,workdata!R647/MAX(workdata!$H647:$Y647)),0)*$H647</f>
        <v>1</v>
      </c>
      <c r="X647" s="217">
        <f>IFERROR(IF(workdata!S647&gt;=0.75*MAX(workdata!$H647:$Y647),1,workdata!S647/MAX(workdata!$H647:$Y647)),0)*$H647</f>
        <v>1</v>
      </c>
      <c r="Y647" s="217">
        <f>IFERROR(IF(workdata!T647&gt;=0.75*MAX(workdata!$H647:$Y647),1,workdata!T647/MAX(workdata!$H647:$Y647)),0)*$H647</f>
        <v>1</v>
      </c>
      <c r="Z647" s="217">
        <f>IFERROR(IF(workdata!U647&gt;=0.75*MAX(workdata!$H647:$Y647),1,workdata!U647/MAX(workdata!$H647:$Y647)),0)*$H647</f>
        <v>1</v>
      </c>
      <c r="AA647" s="217">
        <f>IFERROR(IF(workdata!V647&gt;=0.75*MAX(workdata!$H647:$Y647),1,workdata!V647/MAX(workdata!$H647:$Y647)),0)*$H647</f>
        <v>1</v>
      </c>
      <c r="AB647" s="217">
        <f>IFERROR(IF(workdata!W647&gt;=0.75*MAX(workdata!$H647:$Y647),1,workdata!W647/MAX(workdata!$H647:$Y647)),0)*$H647</f>
        <v>1</v>
      </c>
      <c r="AC647" s="217">
        <f>IFERROR(IF(workdata!X647&gt;=0.75*MAX(workdata!$H647:$Y647),1,workdata!X647/MAX(workdata!$H647:$Y647)),0)*$H647</f>
        <v>1</v>
      </c>
      <c r="AD647" s="217">
        <f>IFERROR(IF(workdata!Y647&gt;=0.75*MAX(workdata!$H647:$Y647),1,workdata!Y647/MAX(workdata!$H647:$Y647)),0)*$H647</f>
        <v>1</v>
      </c>
    </row>
    <row r="648" spans="1:30" x14ac:dyDescent="0.25">
      <c r="A648" s="1">
        <f>workdata!A648</f>
        <v>45500.791666666664</v>
      </c>
      <c r="B648">
        <f t="shared" si="61"/>
        <v>2024</v>
      </c>
      <c r="C648">
        <f t="shared" si="62"/>
        <v>7</v>
      </c>
      <c r="D648">
        <f t="shared" si="60"/>
        <v>27</v>
      </c>
      <c r="E648">
        <v>1000</v>
      </c>
      <c r="F648">
        <v>49890</v>
      </c>
      <c r="G648">
        <f>workdata!B648</f>
        <v>32416</v>
      </c>
      <c r="H648">
        <f t="shared" si="63"/>
        <v>1</v>
      </c>
      <c r="I648" s="217">
        <f>IFERROR(workdata!B648*1000*AUX!H648/(AUX!K648*50000),0)</f>
        <v>0.84430023760269368</v>
      </c>
      <c r="J648" s="218">
        <f t="shared" si="64"/>
        <v>1</v>
      </c>
      <c r="K648" s="222">
        <f>AVERAGE(workdata!C648:F648)</f>
        <v>767.87850000000003</v>
      </c>
      <c r="L648" s="3">
        <f t="shared" si="65"/>
        <v>648.32000000000005</v>
      </c>
      <c r="M648" s="217">
        <f>IFERROR(IF(workdata!H648&gt;=0.75*MAX(workdata!$H648:$Y648),1,workdata!H648/MAX(workdata!$H648:$Y648)),0)*$H648</f>
        <v>1</v>
      </c>
      <c r="N648" s="217">
        <f>IFERROR(IF(workdata!I648&gt;=0.75*MAX(workdata!$H648:$Y648),1,workdata!I648/MAX(workdata!$H648:$Y648)),0)*$H648</f>
        <v>1</v>
      </c>
      <c r="O648" s="217">
        <f>IFERROR(IF(workdata!J648&gt;=0.75*MAX(workdata!$H648:$Y648),1,workdata!J648/MAX(workdata!$H648:$Y648)),0)*$H648</f>
        <v>1</v>
      </c>
      <c r="P648" s="217">
        <f>IFERROR(IF(workdata!K648&gt;=0.75*MAX(workdata!$H648:$Y648),1,workdata!K648/MAX(workdata!$H648:$Y648)),0)*$H648</f>
        <v>1</v>
      </c>
      <c r="Q648" s="217">
        <f>IFERROR(IF(workdata!L648&gt;=0.75*MAX(workdata!$H648:$Y648),1,workdata!L648/MAX(workdata!$H648:$Y648)),0)*$H648</f>
        <v>1</v>
      </c>
      <c r="R648" s="217">
        <f>IFERROR(IF(workdata!M648&gt;=0.75*MAX(workdata!$H648:$Y648),1,workdata!M648/MAX(workdata!$H648:$Y648)),0)*$H648</f>
        <v>1</v>
      </c>
      <c r="S648" s="217">
        <f>IFERROR(IF(workdata!N648&gt;=0.75*MAX(workdata!$H648:$Y648),1,workdata!N648/MAX(workdata!$H648:$Y648)),0)*$H648</f>
        <v>1</v>
      </c>
      <c r="T648" s="217">
        <f>IFERROR(IF(workdata!O648&gt;=0.75*MAX(workdata!$H648:$Y648),1,workdata!O648/MAX(workdata!$H648:$Y648)),0)*$H648</f>
        <v>1</v>
      </c>
      <c r="U648" s="217">
        <f>IFERROR(IF(workdata!P648&gt;=0.75*MAX(workdata!$H648:$Y648),1,workdata!P648/MAX(workdata!$H648:$Y648)),0)*$H648</f>
        <v>1</v>
      </c>
      <c r="V648" s="217">
        <f>IFERROR(IF(workdata!Q648&gt;=0.75*MAX(workdata!$H648:$Y648),1,workdata!Q648/MAX(workdata!$H648:$Y648)),0)*$H648</f>
        <v>1</v>
      </c>
      <c r="W648" s="217">
        <f>IFERROR(IF(workdata!R648&gt;=0.75*MAX(workdata!$H648:$Y648),1,workdata!R648/MAX(workdata!$H648:$Y648)),0)*$H648</f>
        <v>1</v>
      </c>
      <c r="X648" s="217">
        <f>IFERROR(IF(workdata!S648&gt;=0.75*MAX(workdata!$H648:$Y648),1,workdata!S648/MAX(workdata!$H648:$Y648)),0)*$H648</f>
        <v>1</v>
      </c>
      <c r="Y648" s="217">
        <f>IFERROR(IF(workdata!T648&gt;=0.75*MAX(workdata!$H648:$Y648),1,workdata!T648/MAX(workdata!$H648:$Y648)),0)*$H648</f>
        <v>1</v>
      </c>
      <c r="Z648" s="217">
        <f>IFERROR(IF(workdata!U648&gt;=0.75*MAX(workdata!$H648:$Y648),1,workdata!U648/MAX(workdata!$H648:$Y648)),0)*$H648</f>
        <v>1</v>
      </c>
      <c r="AA648" s="217">
        <f>IFERROR(IF(workdata!V648&gt;=0.75*MAX(workdata!$H648:$Y648),1,workdata!V648/MAX(workdata!$H648:$Y648)),0)*$H648</f>
        <v>1</v>
      </c>
      <c r="AB648" s="217">
        <f>IFERROR(IF(workdata!W648&gt;=0.75*MAX(workdata!$H648:$Y648),1,workdata!W648/MAX(workdata!$H648:$Y648)),0)*$H648</f>
        <v>1</v>
      </c>
      <c r="AC648" s="217">
        <f>IFERROR(IF(workdata!X648&gt;=0.75*MAX(workdata!$H648:$Y648),1,workdata!X648/MAX(workdata!$H648:$Y648)),0)*$H648</f>
        <v>1</v>
      </c>
      <c r="AD648" s="217">
        <f>IFERROR(IF(workdata!Y648&gt;=0.75*MAX(workdata!$H648:$Y648),1,workdata!Y648/MAX(workdata!$H648:$Y648)),0)*$H648</f>
        <v>1</v>
      </c>
    </row>
    <row r="649" spans="1:30" x14ac:dyDescent="0.25">
      <c r="A649" s="1">
        <f>workdata!A649</f>
        <v>45500.833333333336</v>
      </c>
      <c r="B649">
        <f t="shared" si="61"/>
        <v>2024</v>
      </c>
      <c r="C649">
        <f t="shared" si="62"/>
        <v>7</v>
      </c>
      <c r="D649">
        <f t="shared" si="60"/>
        <v>27</v>
      </c>
      <c r="E649">
        <v>1000</v>
      </c>
      <c r="F649">
        <v>49890</v>
      </c>
      <c r="G649">
        <f>workdata!B649</f>
        <v>11714</v>
      </c>
      <c r="H649">
        <f t="shared" si="63"/>
        <v>1</v>
      </c>
      <c r="I649" s="217">
        <f>IFERROR(workdata!B649*1000*AUX!H649/(AUX!K649*50000),0)</f>
        <v>0.66727903217767148</v>
      </c>
      <c r="J649" s="218">
        <f t="shared" si="64"/>
        <v>1</v>
      </c>
      <c r="K649" s="222">
        <f>AVERAGE(workdata!C649:F649)</f>
        <v>351.09749999999997</v>
      </c>
      <c r="L649" s="3">
        <f t="shared" si="65"/>
        <v>234.28</v>
      </c>
      <c r="M649" s="217">
        <f>IFERROR(IF(workdata!H649&gt;=0.75*MAX(workdata!$H649:$Y649),1,workdata!H649/MAX(workdata!$H649:$Y649)),0)*$H649</f>
        <v>1</v>
      </c>
      <c r="N649" s="217">
        <f>IFERROR(IF(workdata!I649&gt;=0.75*MAX(workdata!$H649:$Y649),1,workdata!I649/MAX(workdata!$H649:$Y649)),0)*$H649</f>
        <v>1</v>
      </c>
      <c r="O649" s="217">
        <f>IFERROR(IF(workdata!J649&gt;=0.75*MAX(workdata!$H649:$Y649),1,workdata!J649/MAX(workdata!$H649:$Y649)),0)*$H649</f>
        <v>1</v>
      </c>
      <c r="P649" s="217">
        <f>IFERROR(IF(workdata!K649&gt;=0.75*MAX(workdata!$H649:$Y649),1,workdata!K649/MAX(workdata!$H649:$Y649)),0)*$H649</f>
        <v>1</v>
      </c>
      <c r="Q649" s="217">
        <f>IFERROR(IF(workdata!L649&gt;=0.75*MAX(workdata!$H649:$Y649),1,workdata!L649/MAX(workdata!$H649:$Y649)),0)*$H649</f>
        <v>1</v>
      </c>
      <c r="R649" s="217">
        <f>IFERROR(IF(workdata!M649&gt;=0.75*MAX(workdata!$H649:$Y649),1,workdata!M649/MAX(workdata!$H649:$Y649)),0)*$H649</f>
        <v>1</v>
      </c>
      <c r="S649" s="217">
        <f>IFERROR(IF(workdata!N649&gt;=0.75*MAX(workdata!$H649:$Y649),1,workdata!N649/MAX(workdata!$H649:$Y649)),0)*$H649</f>
        <v>1</v>
      </c>
      <c r="T649" s="217">
        <f>IFERROR(IF(workdata!O649&gt;=0.75*MAX(workdata!$H649:$Y649),1,workdata!O649/MAX(workdata!$H649:$Y649)),0)*$H649</f>
        <v>1</v>
      </c>
      <c r="U649" s="217">
        <f>IFERROR(IF(workdata!P649&gt;=0.75*MAX(workdata!$H649:$Y649),1,workdata!P649/MAX(workdata!$H649:$Y649)),0)*$H649</f>
        <v>1</v>
      </c>
      <c r="V649" s="217">
        <f>IFERROR(IF(workdata!Q649&gt;=0.75*MAX(workdata!$H649:$Y649),1,workdata!Q649/MAX(workdata!$H649:$Y649)),0)*$H649</f>
        <v>1</v>
      </c>
      <c r="W649" s="217">
        <f>IFERROR(IF(workdata!R649&gt;=0.75*MAX(workdata!$H649:$Y649),1,workdata!R649/MAX(workdata!$H649:$Y649)),0)*$H649</f>
        <v>1</v>
      </c>
      <c r="X649" s="217">
        <f>IFERROR(IF(workdata!S649&gt;=0.75*MAX(workdata!$H649:$Y649),1,workdata!S649/MAX(workdata!$H649:$Y649)),0)*$H649</f>
        <v>1</v>
      </c>
      <c r="Y649" s="217">
        <f>IFERROR(IF(workdata!T649&gt;=0.75*MAX(workdata!$H649:$Y649),1,workdata!T649/MAX(workdata!$H649:$Y649)),0)*$H649</f>
        <v>1</v>
      </c>
      <c r="Z649" s="217">
        <f>IFERROR(IF(workdata!U649&gt;=0.75*MAX(workdata!$H649:$Y649),1,workdata!U649/MAX(workdata!$H649:$Y649)),0)*$H649</f>
        <v>1</v>
      </c>
      <c r="AA649" s="217">
        <f>IFERROR(IF(workdata!V649&gt;=0.75*MAX(workdata!$H649:$Y649),1,workdata!V649/MAX(workdata!$H649:$Y649)),0)*$H649</f>
        <v>1</v>
      </c>
      <c r="AB649" s="217">
        <f>IFERROR(IF(workdata!W649&gt;=0.75*MAX(workdata!$H649:$Y649),1,workdata!W649/MAX(workdata!$H649:$Y649)),0)*$H649</f>
        <v>1</v>
      </c>
      <c r="AC649" s="217">
        <f>IFERROR(IF(workdata!X649&gt;=0.75*MAX(workdata!$H649:$Y649),1,workdata!X649/MAX(workdata!$H649:$Y649)),0)*$H649</f>
        <v>1</v>
      </c>
      <c r="AD649" s="217">
        <f>IFERROR(IF(workdata!Y649&gt;=0.75*MAX(workdata!$H649:$Y649),1,workdata!Y649/MAX(workdata!$H649:$Y649)),0)*$H649</f>
        <v>1</v>
      </c>
    </row>
    <row r="650" spans="1:30" x14ac:dyDescent="0.25">
      <c r="A650" s="1">
        <f>workdata!A650</f>
        <v>45500.875</v>
      </c>
      <c r="B650">
        <f t="shared" si="61"/>
        <v>2024</v>
      </c>
      <c r="C650">
        <f t="shared" si="62"/>
        <v>7</v>
      </c>
      <c r="D650">
        <f t="shared" si="60"/>
        <v>27</v>
      </c>
      <c r="E650">
        <v>1000</v>
      </c>
      <c r="F650">
        <v>49890</v>
      </c>
      <c r="G650">
        <f>workdata!B650</f>
        <v>762</v>
      </c>
      <c r="H650">
        <f t="shared" si="63"/>
        <v>0</v>
      </c>
      <c r="I650" s="217">
        <f>IFERROR(workdata!B650*1000*AUX!H650/(AUX!K650*50000),0)</f>
        <v>0</v>
      </c>
      <c r="J650" s="218">
        <f t="shared" si="64"/>
        <v>0</v>
      </c>
      <c r="K650" s="222">
        <f>AVERAGE(workdata!C650:F650)</f>
        <v>25.024749999999997</v>
      </c>
      <c r="L650" s="3">
        <f t="shared" si="65"/>
        <v>0</v>
      </c>
      <c r="M650" s="217">
        <f>IFERROR(IF(workdata!H650&gt;=0.75*MAX(workdata!$H650:$Y650),1,workdata!H650/MAX(workdata!$H650:$Y650)),0)*$H650</f>
        <v>0</v>
      </c>
      <c r="N650" s="217">
        <f>IFERROR(IF(workdata!I650&gt;=0.75*MAX(workdata!$H650:$Y650),1,workdata!I650/MAX(workdata!$H650:$Y650)),0)*$H650</f>
        <v>0</v>
      </c>
      <c r="O650" s="217">
        <f>IFERROR(IF(workdata!J650&gt;=0.75*MAX(workdata!$H650:$Y650),1,workdata!J650/MAX(workdata!$H650:$Y650)),0)*$H650</f>
        <v>0</v>
      </c>
      <c r="P650" s="217">
        <f>IFERROR(IF(workdata!K650&gt;=0.75*MAX(workdata!$H650:$Y650),1,workdata!K650/MAX(workdata!$H650:$Y650)),0)*$H650</f>
        <v>0</v>
      </c>
      <c r="Q650" s="217">
        <f>IFERROR(IF(workdata!L650&gt;=0.75*MAX(workdata!$H650:$Y650),1,workdata!L650/MAX(workdata!$H650:$Y650)),0)*$H650</f>
        <v>0</v>
      </c>
      <c r="R650" s="217">
        <f>IFERROR(IF(workdata!M650&gt;=0.75*MAX(workdata!$H650:$Y650),1,workdata!M650/MAX(workdata!$H650:$Y650)),0)*$H650</f>
        <v>0</v>
      </c>
      <c r="S650" s="217">
        <f>IFERROR(IF(workdata!N650&gt;=0.75*MAX(workdata!$H650:$Y650),1,workdata!N650/MAX(workdata!$H650:$Y650)),0)*$H650</f>
        <v>0</v>
      </c>
      <c r="T650" s="217">
        <f>IFERROR(IF(workdata!O650&gt;=0.75*MAX(workdata!$H650:$Y650),1,workdata!O650/MAX(workdata!$H650:$Y650)),0)*$H650</f>
        <v>0</v>
      </c>
      <c r="U650" s="217">
        <f>IFERROR(IF(workdata!P650&gt;=0.75*MAX(workdata!$H650:$Y650),1,workdata!P650/MAX(workdata!$H650:$Y650)),0)*$H650</f>
        <v>0</v>
      </c>
      <c r="V650" s="217">
        <f>IFERROR(IF(workdata!Q650&gt;=0.75*MAX(workdata!$H650:$Y650),1,workdata!Q650/MAX(workdata!$H650:$Y650)),0)*$H650</f>
        <v>0</v>
      </c>
      <c r="W650" s="217">
        <f>IFERROR(IF(workdata!R650&gt;=0.75*MAX(workdata!$H650:$Y650),1,workdata!R650/MAX(workdata!$H650:$Y650)),0)*$H650</f>
        <v>0</v>
      </c>
      <c r="X650" s="217">
        <f>IFERROR(IF(workdata!S650&gt;=0.75*MAX(workdata!$H650:$Y650),1,workdata!S650/MAX(workdata!$H650:$Y650)),0)*$H650</f>
        <v>0</v>
      </c>
      <c r="Y650" s="217">
        <f>IFERROR(IF(workdata!T650&gt;=0.75*MAX(workdata!$H650:$Y650),1,workdata!T650/MAX(workdata!$H650:$Y650)),0)*$H650</f>
        <v>0</v>
      </c>
      <c r="Z650" s="217">
        <f>IFERROR(IF(workdata!U650&gt;=0.75*MAX(workdata!$H650:$Y650),1,workdata!U650/MAX(workdata!$H650:$Y650)),0)*$H650</f>
        <v>0</v>
      </c>
      <c r="AA650" s="217">
        <f>IFERROR(IF(workdata!V650&gt;=0.75*MAX(workdata!$H650:$Y650),1,workdata!V650/MAX(workdata!$H650:$Y650)),0)*$H650</f>
        <v>0</v>
      </c>
      <c r="AB650" s="217">
        <f>IFERROR(IF(workdata!W650&gt;=0.75*MAX(workdata!$H650:$Y650),1,workdata!W650/MAX(workdata!$H650:$Y650)),0)*$H650</f>
        <v>0</v>
      </c>
      <c r="AC650" s="217">
        <f>IFERROR(IF(workdata!X650&gt;=0.75*MAX(workdata!$H650:$Y650),1,workdata!X650/MAX(workdata!$H650:$Y650)),0)*$H650</f>
        <v>0</v>
      </c>
      <c r="AD650" s="217">
        <f>IFERROR(IF(workdata!Y650&gt;=0.75*MAX(workdata!$H650:$Y650),1,workdata!Y650/MAX(workdata!$H650:$Y650)),0)*$H650</f>
        <v>0</v>
      </c>
    </row>
    <row r="651" spans="1:30" x14ac:dyDescent="0.25">
      <c r="A651" s="1">
        <f>workdata!A651</f>
        <v>45500.916666666664</v>
      </c>
      <c r="B651">
        <f t="shared" si="61"/>
        <v>2024</v>
      </c>
      <c r="C651">
        <f t="shared" si="62"/>
        <v>7</v>
      </c>
      <c r="D651">
        <f t="shared" si="60"/>
        <v>27</v>
      </c>
      <c r="E651">
        <v>1000</v>
      </c>
      <c r="F651">
        <v>49890</v>
      </c>
      <c r="G651">
        <f>workdata!B651</f>
        <v>0</v>
      </c>
      <c r="H651">
        <f t="shared" si="63"/>
        <v>0</v>
      </c>
      <c r="I651" s="217">
        <f>IFERROR(workdata!B651*1000*AUX!H651/(AUX!K651*50000),0)</f>
        <v>0</v>
      </c>
      <c r="J651" s="218">
        <f t="shared" si="64"/>
        <v>0</v>
      </c>
      <c r="K651" s="222">
        <f>AVERAGE(workdata!C651:F651)</f>
        <v>0</v>
      </c>
      <c r="L651" s="3">
        <f t="shared" si="65"/>
        <v>0</v>
      </c>
      <c r="M651" s="217">
        <f>IFERROR(IF(workdata!H651&gt;=0.75*MAX(workdata!$H651:$Y651),1,workdata!H651/MAX(workdata!$H651:$Y651)),0)*$H651</f>
        <v>0</v>
      </c>
      <c r="N651" s="217">
        <f>IFERROR(IF(workdata!I651&gt;=0.75*MAX(workdata!$H651:$Y651),1,workdata!I651/MAX(workdata!$H651:$Y651)),0)*$H651</f>
        <v>0</v>
      </c>
      <c r="O651" s="217">
        <f>IFERROR(IF(workdata!J651&gt;=0.75*MAX(workdata!$H651:$Y651),1,workdata!J651/MAX(workdata!$H651:$Y651)),0)*$H651</f>
        <v>0</v>
      </c>
      <c r="P651" s="217">
        <f>IFERROR(IF(workdata!K651&gt;=0.75*MAX(workdata!$H651:$Y651),1,workdata!K651/MAX(workdata!$H651:$Y651)),0)*$H651</f>
        <v>0</v>
      </c>
      <c r="Q651" s="217">
        <f>IFERROR(IF(workdata!L651&gt;=0.75*MAX(workdata!$H651:$Y651),1,workdata!L651/MAX(workdata!$H651:$Y651)),0)*$H651</f>
        <v>0</v>
      </c>
      <c r="R651" s="217">
        <f>IFERROR(IF(workdata!M651&gt;=0.75*MAX(workdata!$H651:$Y651),1,workdata!M651/MAX(workdata!$H651:$Y651)),0)*$H651</f>
        <v>0</v>
      </c>
      <c r="S651" s="217">
        <f>IFERROR(IF(workdata!N651&gt;=0.75*MAX(workdata!$H651:$Y651),1,workdata!N651/MAX(workdata!$H651:$Y651)),0)*$H651</f>
        <v>0</v>
      </c>
      <c r="T651" s="217">
        <f>IFERROR(IF(workdata!O651&gt;=0.75*MAX(workdata!$H651:$Y651),1,workdata!O651/MAX(workdata!$H651:$Y651)),0)*$H651</f>
        <v>0</v>
      </c>
      <c r="U651" s="217">
        <f>IFERROR(IF(workdata!P651&gt;=0.75*MAX(workdata!$H651:$Y651),1,workdata!P651/MAX(workdata!$H651:$Y651)),0)*$H651</f>
        <v>0</v>
      </c>
      <c r="V651" s="217">
        <f>IFERROR(IF(workdata!Q651&gt;=0.75*MAX(workdata!$H651:$Y651),1,workdata!Q651/MAX(workdata!$H651:$Y651)),0)*$H651</f>
        <v>0</v>
      </c>
      <c r="W651" s="217">
        <f>IFERROR(IF(workdata!R651&gt;=0.75*MAX(workdata!$H651:$Y651),1,workdata!R651/MAX(workdata!$H651:$Y651)),0)*$H651</f>
        <v>0</v>
      </c>
      <c r="X651" s="217">
        <f>IFERROR(IF(workdata!S651&gt;=0.75*MAX(workdata!$H651:$Y651),1,workdata!S651/MAX(workdata!$H651:$Y651)),0)*$H651</f>
        <v>0</v>
      </c>
      <c r="Y651" s="217">
        <f>IFERROR(IF(workdata!T651&gt;=0.75*MAX(workdata!$H651:$Y651),1,workdata!T651/MAX(workdata!$H651:$Y651)),0)*$H651</f>
        <v>0</v>
      </c>
      <c r="Z651" s="217">
        <f>IFERROR(IF(workdata!U651&gt;=0.75*MAX(workdata!$H651:$Y651),1,workdata!U651/MAX(workdata!$H651:$Y651)),0)*$H651</f>
        <v>0</v>
      </c>
      <c r="AA651" s="217">
        <f>IFERROR(IF(workdata!V651&gt;=0.75*MAX(workdata!$H651:$Y651),1,workdata!V651/MAX(workdata!$H651:$Y651)),0)*$H651</f>
        <v>0</v>
      </c>
      <c r="AB651" s="217">
        <f>IFERROR(IF(workdata!W651&gt;=0.75*MAX(workdata!$H651:$Y651),1,workdata!W651/MAX(workdata!$H651:$Y651)),0)*$H651</f>
        <v>0</v>
      </c>
      <c r="AC651" s="217">
        <f>IFERROR(IF(workdata!X651&gt;=0.75*MAX(workdata!$H651:$Y651),1,workdata!X651/MAX(workdata!$H651:$Y651)),0)*$H651</f>
        <v>0</v>
      </c>
      <c r="AD651" s="217">
        <f>IFERROR(IF(workdata!Y651&gt;=0.75*MAX(workdata!$H651:$Y651),1,workdata!Y651/MAX(workdata!$H651:$Y651)),0)*$H651</f>
        <v>0</v>
      </c>
    </row>
    <row r="652" spans="1:30" x14ac:dyDescent="0.25">
      <c r="A652" s="1">
        <f>workdata!A652</f>
        <v>45500.958333333336</v>
      </c>
      <c r="B652">
        <f t="shared" si="61"/>
        <v>2024</v>
      </c>
      <c r="C652">
        <f t="shared" si="62"/>
        <v>7</v>
      </c>
      <c r="D652">
        <f t="shared" si="60"/>
        <v>27</v>
      </c>
      <c r="E652">
        <v>1000</v>
      </c>
      <c r="F652">
        <v>49890</v>
      </c>
      <c r="G652">
        <f>workdata!B652</f>
        <v>0</v>
      </c>
      <c r="H652">
        <f t="shared" si="63"/>
        <v>0</v>
      </c>
      <c r="I652" s="217">
        <f>IFERROR(workdata!B652*1000*AUX!H652/(AUX!K652*50000),0)</f>
        <v>0</v>
      </c>
      <c r="J652" s="218">
        <f t="shared" si="64"/>
        <v>0</v>
      </c>
      <c r="K652" s="222">
        <f>AVERAGE(workdata!C652:F652)</f>
        <v>0</v>
      </c>
      <c r="L652" s="3">
        <f t="shared" si="65"/>
        <v>0</v>
      </c>
      <c r="M652" s="217">
        <f>IFERROR(IF(workdata!H652&gt;=0.75*MAX(workdata!$H652:$Y652),1,workdata!H652/MAX(workdata!$H652:$Y652)),0)*$H652</f>
        <v>0</v>
      </c>
      <c r="N652" s="217">
        <f>IFERROR(IF(workdata!I652&gt;=0.75*MAX(workdata!$H652:$Y652),1,workdata!I652/MAX(workdata!$H652:$Y652)),0)*$H652</f>
        <v>0</v>
      </c>
      <c r="O652" s="217">
        <f>IFERROR(IF(workdata!J652&gt;=0.75*MAX(workdata!$H652:$Y652),1,workdata!J652/MAX(workdata!$H652:$Y652)),0)*$H652</f>
        <v>0</v>
      </c>
      <c r="P652" s="217">
        <f>IFERROR(IF(workdata!K652&gt;=0.75*MAX(workdata!$H652:$Y652),1,workdata!K652/MAX(workdata!$H652:$Y652)),0)*$H652</f>
        <v>0</v>
      </c>
      <c r="Q652" s="217">
        <f>IFERROR(IF(workdata!L652&gt;=0.75*MAX(workdata!$H652:$Y652),1,workdata!L652/MAX(workdata!$H652:$Y652)),0)*$H652</f>
        <v>0</v>
      </c>
      <c r="R652" s="217">
        <f>IFERROR(IF(workdata!M652&gt;=0.75*MAX(workdata!$H652:$Y652),1,workdata!M652/MAX(workdata!$H652:$Y652)),0)*$H652</f>
        <v>0</v>
      </c>
      <c r="S652" s="217">
        <f>IFERROR(IF(workdata!N652&gt;=0.75*MAX(workdata!$H652:$Y652),1,workdata!N652/MAX(workdata!$H652:$Y652)),0)*$H652</f>
        <v>0</v>
      </c>
      <c r="T652" s="217">
        <f>IFERROR(IF(workdata!O652&gt;=0.75*MAX(workdata!$H652:$Y652),1,workdata!O652/MAX(workdata!$H652:$Y652)),0)*$H652</f>
        <v>0</v>
      </c>
      <c r="U652" s="217">
        <f>IFERROR(IF(workdata!P652&gt;=0.75*MAX(workdata!$H652:$Y652),1,workdata!P652/MAX(workdata!$H652:$Y652)),0)*$H652</f>
        <v>0</v>
      </c>
      <c r="V652" s="217">
        <f>IFERROR(IF(workdata!Q652&gt;=0.75*MAX(workdata!$H652:$Y652),1,workdata!Q652/MAX(workdata!$H652:$Y652)),0)*$H652</f>
        <v>0</v>
      </c>
      <c r="W652" s="217">
        <f>IFERROR(IF(workdata!R652&gt;=0.75*MAX(workdata!$H652:$Y652),1,workdata!R652/MAX(workdata!$H652:$Y652)),0)*$H652</f>
        <v>0</v>
      </c>
      <c r="X652" s="217">
        <f>IFERROR(IF(workdata!S652&gt;=0.75*MAX(workdata!$H652:$Y652),1,workdata!S652/MAX(workdata!$H652:$Y652)),0)*$H652</f>
        <v>0</v>
      </c>
      <c r="Y652" s="217">
        <f>IFERROR(IF(workdata!T652&gt;=0.75*MAX(workdata!$H652:$Y652),1,workdata!T652/MAX(workdata!$H652:$Y652)),0)*$H652</f>
        <v>0</v>
      </c>
      <c r="Z652" s="217">
        <f>IFERROR(IF(workdata!U652&gt;=0.75*MAX(workdata!$H652:$Y652),1,workdata!U652/MAX(workdata!$H652:$Y652)),0)*$H652</f>
        <v>0</v>
      </c>
      <c r="AA652" s="217">
        <f>IFERROR(IF(workdata!V652&gt;=0.75*MAX(workdata!$H652:$Y652),1,workdata!V652/MAX(workdata!$H652:$Y652)),0)*$H652</f>
        <v>0</v>
      </c>
      <c r="AB652" s="217">
        <f>IFERROR(IF(workdata!W652&gt;=0.75*MAX(workdata!$H652:$Y652),1,workdata!W652/MAX(workdata!$H652:$Y652)),0)*$H652</f>
        <v>0</v>
      </c>
      <c r="AC652" s="217">
        <f>IFERROR(IF(workdata!X652&gt;=0.75*MAX(workdata!$H652:$Y652),1,workdata!X652/MAX(workdata!$H652:$Y652)),0)*$H652</f>
        <v>0</v>
      </c>
      <c r="AD652" s="217">
        <f>IFERROR(IF(workdata!Y652&gt;=0.75*MAX(workdata!$H652:$Y652),1,workdata!Y652/MAX(workdata!$H652:$Y652)),0)*$H652</f>
        <v>0</v>
      </c>
    </row>
    <row r="653" spans="1:30" x14ac:dyDescent="0.25">
      <c r="A653" s="1">
        <f>workdata!A653</f>
        <v>45501</v>
      </c>
      <c r="B653">
        <f t="shared" si="61"/>
        <v>2024</v>
      </c>
      <c r="C653">
        <f t="shared" si="62"/>
        <v>7</v>
      </c>
      <c r="D653">
        <f t="shared" si="60"/>
        <v>28</v>
      </c>
      <c r="E653">
        <v>1000</v>
      </c>
      <c r="F653">
        <v>49890</v>
      </c>
      <c r="G653">
        <f>workdata!B653</f>
        <v>0</v>
      </c>
      <c r="H653">
        <f t="shared" si="63"/>
        <v>0</v>
      </c>
      <c r="I653" s="217">
        <f>IFERROR(workdata!B653*1000*AUX!H653/(AUX!K653*50000),0)</f>
        <v>0</v>
      </c>
      <c r="J653" s="218">
        <f t="shared" si="64"/>
        <v>0</v>
      </c>
      <c r="K653" s="222">
        <f>AVERAGE(workdata!C653:F653)</f>
        <v>0</v>
      </c>
      <c r="L653" s="3">
        <f t="shared" si="65"/>
        <v>0</v>
      </c>
      <c r="M653" s="217">
        <f>IFERROR(IF(workdata!H653&gt;=0.75*MAX(workdata!$H653:$Y653),1,workdata!H653/MAX(workdata!$H653:$Y653)),0)*$H653</f>
        <v>0</v>
      </c>
      <c r="N653" s="217">
        <f>IFERROR(IF(workdata!I653&gt;=0.75*MAX(workdata!$H653:$Y653),1,workdata!I653/MAX(workdata!$H653:$Y653)),0)*$H653</f>
        <v>0</v>
      </c>
      <c r="O653" s="217">
        <f>IFERROR(IF(workdata!J653&gt;=0.75*MAX(workdata!$H653:$Y653),1,workdata!J653/MAX(workdata!$H653:$Y653)),0)*$H653</f>
        <v>0</v>
      </c>
      <c r="P653" s="217">
        <f>IFERROR(IF(workdata!K653&gt;=0.75*MAX(workdata!$H653:$Y653),1,workdata!K653/MAX(workdata!$H653:$Y653)),0)*$H653</f>
        <v>0</v>
      </c>
      <c r="Q653" s="217">
        <f>IFERROR(IF(workdata!L653&gt;=0.75*MAX(workdata!$H653:$Y653),1,workdata!L653/MAX(workdata!$H653:$Y653)),0)*$H653</f>
        <v>0</v>
      </c>
      <c r="R653" s="217">
        <f>IFERROR(IF(workdata!M653&gt;=0.75*MAX(workdata!$H653:$Y653),1,workdata!M653/MAX(workdata!$H653:$Y653)),0)*$H653</f>
        <v>0</v>
      </c>
      <c r="S653" s="217">
        <f>IFERROR(IF(workdata!N653&gt;=0.75*MAX(workdata!$H653:$Y653),1,workdata!N653/MAX(workdata!$H653:$Y653)),0)*$H653</f>
        <v>0</v>
      </c>
      <c r="T653" s="217">
        <f>IFERROR(IF(workdata!O653&gt;=0.75*MAX(workdata!$H653:$Y653),1,workdata!O653/MAX(workdata!$H653:$Y653)),0)*$H653</f>
        <v>0</v>
      </c>
      <c r="U653" s="217">
        <f>IFERROR(IF(workdata!P653&gt;=0.75*MAX(workdata!$H653:$Y653),1,workdata!P653/MAX(workdata!$H653:$Y653)),0)*$H653</f>
        <v>0</v>
      </c>
      <c r="V653" s="217">
        <f>IFERROR(IF(workdata!Q653&gt;=0.75*MAX(workdata!$H653:$Y653),1,workdata!Q653/MAX(workdata!$H653:$Y653)),0)*$H653</f>
        <v>0</v>
      </c>
      <c r="W653" s="217">
        <f>IFERROR(IF(workdata!R653&gt;=0.75*MAX(workdata!$H653:$Y653),1,workdata!R653/MAX(workdata!$H653:$Y653)),0)*$H653</f>
        <v>0</v>
      </c>
      <c r="X653" s="217">
        <f>IFERROR(IF(workdata!S653&gt;=0.75*MAX(workdata!$H653:$Y653),1,workdata!S653/MAX(workdata!$H653:$Y653)),0)*$H653</f>
        <v>0</v>
      </c>
      <c r="Y653" s="217">
        <f>IFERROR(IF(workdata!T653&gt;=0.75*MAX(workdata!$H653:$Y653),1,workdata!T653/MAX(workdata!$H653:$Y653)),0)*$H653</f>
        <v>0</v>
      </c>
      <c r="Z653" s="217">
        <f>IFERROR(IF(workdata!U653&gt;=0.75*MAX(workdata!$H653:$Y653),1,workdata!U653/MAX(workdata!$H653:$Y653)),0)*$H653</f>
        <v>0</v>
      </c>
      <c r="AA653" s="217">
        <f>IFERROR(IF(workdata!V653&gt;=0.75*MAX(workdata!$H653:$Y653),1,workdata!V653/MAX(workdata!$H653:$Y653)),0)*$H653</f>
        <v>0</v>
      </c>
      <c r="AB653" s="217">
        <f>IFERROR(IF(workdata!W653&gt;=0.75*MAX(workdata!$H653:$Y653),1,workdata!W653/MAX(workdata!$H653:$Y653)),0)*$H653</f>
        <v>0</v>
      </c>
      <c r="AC653" s="217">
        <f>IFERROR(IF(workdata!X653&gt;=0.75*MAX(workdata!$H653:$Y653),1,workdata!X653/MAX(workdata!$H653:$Y653)),0)*$H653</f>
        <v>0</v>
      </c>
      <c r="AD653" s="217">
        <f>IFERROR(IF(workdata!Y653&gt;=0.75*MAX(workdata!$H653:$Y653),1,workdata!Y653/MAX(workdata!$H653:$Y653)),0)*$H653</f>
        <v>0</v>
      </c>
    </row>
    <row r="654" spans="1:30" x14ac:dyDescent="0.25">
      <c r="A654" s="1">
        <f>workdata!A654</f>
        <v>45501.041666666664</v>
      </c>
      <c r="B654">
        <f t="shared" si="61"/>
        <v>2024</v>
      </c>
      <c r="C654">
        <f t="shared" si="62"/>
        <v>7</v>
      </c>
      <c r="D654">
        <f t="shared" si="60"/>
        <v>28</v>
      </c>
      <c r="E654">
        <v>1000</v>
      </c>
      <c r="F654">
        <v>49890</v>
      </c>
      <c r="G654">
        <f>workdata!B654</f>
        <v>0</v>
      </c>
      <c r="H654">
        <f t="shared" si="63"/>
        <v>0</v>
      </c>
      <c r="I654" s="217">
        <f>IFERROR(workdata!B654*1000*AUX!H654/(AUX!K654*50000),0)</f>
        <v>0</v>
      </c>
      <c r="J654" s="218">
        <f t="shared" si="64"/>
        <v>0</v>
      </c>
      <c r="K654" s="222">
        <f>AVERAGE(workdata!C654:F654)</f>
        <v>0</v>
      </c>
      <c r="L654" s="3">
        <f t="shared" si="65"/>
        <v>0</v>
      </c>
      <c r="M654" s="217">
        <f>IFERROR(IF(workdata!H654&gt;=0.75*MAX(workdata!$H654:$Y654),1,workdata!H654/MAX(workdata!$H654:$Y654)),0)*$H654</f>
        <v>0</v>
      </c>
      <c r="N654" s="217">
        <f>IFERROR(IF(workdata!I654&gt;=0.75*MAX(workdata!$H654:$Y654),1,workdata!I654/MAX(workdata!$H654:$Y654)),0)*$H654</f>
        <v>0</v>
      </c>
      <c r="O654" s="217">
        <f>IFERROR(IF(workdata!J654&gt;=0.75*MAX(workdata!$H654:$Y654),1,workdata!J654/MAX(workdata!$H654:$Y654)),0)*$H654</f>
        <v>0</v>
      </c>
      <c r="P654" s="217">
        <f>IFERROR(IF(workdata!K654&gt;=0.75*MAX(workdata!$H654:$Y654),1,workdata!K654/MAX(workdata!$H654:$Y654)),0)*$H654</f>
        <v>0</v>
      </c>
      <c r="Q654" s="217">
        <f>IFERROR(IF(workdata!L654&gt;=0.75*MAX(workdata!$H654:$Y654),1,workdata!L654/MAX(workdata!$H654:$Y654)),0)*$H654</f>
        <v>0</v>
      </c>
      <c r="R654" s="217">
        <f>IFERROR(IF(workdata!M654&gt;=0.75*MAX(workdata!$H654:$Y654),1,workdata!M654/MAX(workdata!$H654:$Y654)),0)*$H654</f>
        <v>0</v>
      </c>
      <c r="S654" s="217">
        <f>IFERROR(IF(workdata!N654&gt;=0.75*MAX(workdata!$H654:$Y654),1,workdata!N654/MAX(workdata!$H654:$Y654)),0)*$H654</f>
        <v>0</v>
      </c>
      <c r="T654" s="217">
        <f>IFERROR(IF(workdata!O654&gt;=0.75*MAX(workdata!$H654:$Y654),1,workdata!O654/MAX(workdata!$H654:$Y654)),0)*$H654</f>
        <v>0</v>
      </c>
      <c r="U654" s="217">
        <f>IFERROR(IF(workdata!P654&gt;=0.75*MAX(workdata!$H654:$Y654),1,workdata!P654/MAX(workdata!$H654:$Y654)),0)*$H654</f>
        <v>0</v>
      </c>
      <c r="V654" s="217">
        <f>IFERROR(IF(workdata!Q654&gt;=0.75*MAX(workdata!$H654:$Y654),1,workdata!Q654/MAX(workdata!$H654:$Y654)),0)*$H654</f>
        <v>0</v>
      </c>
      <c r="W654" s="217">
        <f>IFERROR(IF(workdata!R654&gt;=0.75*MAX(workdata!$H654:$Y654),1,workdata!R654/MAX(workdata!$H654:$Y654)),0)*$H654</f>
        <v>0</v>
      </c>
      <c r="X654" s="217">
        <f>IFERROR(IF(workdata!S654&gt;=0.75*MAX(workdata!$H654:$Y654),1,workdata!S654/MAX(workdata!$H654:$Y654)),0)*$H654</f>
        <v>0</v>
      </c>
      <c r="Y654" s="217">
        <f>IFERROR(IF(workdata!T654&gt;=0.75*MAX(workdata!$H654:$Y654),1,workdata!T654/MAX(workdata!$H654:$Y654)),0)*$H654</f>
        <v>0</v>
      </c>
      <c r="Z654" s="217">
        <f>IFERROR(IF(workdata!U654&gt;=0.75*MAX(workdata!$H654:$Y654),1,workdata!U654/MAX(workdata!$H654:$Y654)),0)*$H654</f>
        <v>0</v>
      </c>
      <c r="AA654" s="217">
        <f>IFERROR(IF(workdata!V654&gt;=0.75*MAX(workdata!$H654:$Y654),1,workdata!V654/MAX(workdata!$H654:$Y654)),0)*$H654</f>
        <v>0</v>
      </c>
      <c r="AB654" s="217">
        <f>IFERROR(IF(workdata!W654&gt;=0.75*MAX(workdata!$H654:$Y654),1,workdata!W654/MAX(workdata!$H654:$Y654)),0)*$H654</f>
        <v>0</v>
      </c>
      <c r="AC654" s="217">
        <f>IFERROR(IF(workdata!X654&gt;=0.75*MAX(workdata!$H654:$Y654),1,workdata!X654/MAX(workdata!$H654:$Y654)),0)*$H654</f>
        <v>0</v>
      </c>
      <c r="AD654" s="217">
        <f>IFERROR(IF(workdata!Y654&gt;=0.75*MAX(workdata!$H654:$Y654),1,workdata!Y654/MAX(workdata!$H654:$Y654)),0)*$H654</f>
        <v>0</v>
      </c>
    </row>
    <row r="655" spans="1:30" x14ac:dyDescent="0.25">
      <c r="A655" s="1">
        <f>workdata!A655</f>
        <v>45501.083333333336</v>
      </c>
      <c r="B655">
        <f t="shared" si="61"/>
        <v>2024</v>
      </c>
      <c r="C655">
        <f t="shared" si="62"/>
        <v>7</v>
      </c>
      <c r="D655">
        <f t="shared" si="60"/>
        <v>28</v>
      </c>
      <c r="E655">
        <v>1000</v>
      </c>
      <c r="F655">
        <v>49890</v>
      </c>
      <c r="G655">
        <f>workdata!B655</f>
        <v>0</v>
      </c>
      <c r="H655">
        <f t="shared" si="63"/>
        <v>0</v>
      </c>
      <c r="I655" s="217">
        <f>IFERROR(workdata!B655*1000*AUX!H655/(AUX!K655*50000),0)</f>
        <v>0</v>
      </c>
      <c r="J655" s="218">
        <f t="shared" si="64"/>
        <v>0</v>
      </c>
      <c r="K655" s="222">
        <f>AVERAGE(workdata!C655:F655)</f>
        <v>0</v>
      </c>
      <c r="L655" s="3">
        <f t="shared" si="65"/>
        <v>0</v>
      </c>
      <c r="M655" s="217">
        <f>IFERROR(IF(workdata!H655&gt;=0.75*MAX(workdata!$H655:$Y655),1,workdata!H655/MAX(workdata!$H655:$Y655)),0)*$H655</f>
        <v>0</v>
      </c>
      <c r="N655" s="217">
        <f>IFERROR(IF(workdata!I655&gt;=0.75*MAX(workdata!$H655:$Y655),1,workdata!I655/MAX(workdata!$H655:$Y655)),0)*$H655</f>
        <v>0</v>
      </c>
      <c r="O655" s="217">
        <f>IFERROR(IF(workdata!J655&gt;=0.75*MAX(workdata!$H655:$Y655),1,workdata!J655/MAX(workdata!$H655:$Y655)),0)*$H655</f>
        <v>0</v>
      </c>
      <c r="P655" s="217">
        <f>IFERROR(IF(workdata!K655&gt;=0.75*MAX(workdata!$H655:$Y655),1,workdata!K655/MAX(workdata!$H655:$Y655)),0)*$H655</f>
        <v>0</v>
      </c>
      <c r="Q655" s="217">
        <f>IFERROR(IF(workdata!L655&gt;=0.75*MAX(workdata!$H655:$Y655),1,workdata!L655/MAX(workdata!$H655:$Y655)),0)*$H655</f>
        <v>0</v>
      </c>
      <c r="R655" s="217">
        <f>IFERROR(IF(workdata!M655&gt;=0.75*MAX(workdata!$H655:$Y655),1,workdata!M655/MAX(workdata!$H655:$Y655)),0)*$H655</f>
        <v>0</v>
      </c>
      <c r="S655" s="217">
        <f>IFERROR(IF(workdata!N655&gt;=0.75*MAX(workdata!$H655:$Y655),1,workdata!N655/MAX(workdata!$H655:$Y655)),0)*$H655</f>
        <v>0</v>
      </c>
      <c r="T655" s="217">
        <f>IFERROR(IF(workdata!O655&gt;=0.75*MAX(workdata!$H655:$Y655),1,workdata!O655/MAX(workdata!$H655:$Y655)),0)*$H655</f>
        <v>0</v>
      </c>
      <c r="U655" s="217">
        <f>IFERROR(IF(workdata!P655&gt;=0.75*MAX(workdata!$H655:$Y655),1,workdata!P655/MAX(workdata!$H655:$Y655)),0)*$H655</f>
        <v>0</v>
      </c>
      <c r="V655" s="217">
        <f>IFERROR(IF(workdata!Q655&gt;=0.75*MAX(workdata!$H655:$Y655),1,workdata!Q655/MAX(workdata!$H655:$Y655)),0)*$H655</f>
        <v>0</v>
      </c>
      <c r="W655" s="217">
        <f>IFERROR(IF(workdata!R655&gt;=0.75*MAX(workdata!$H655:$Y655),1,workdata!R655/MAX(workdata!$H655:$Y655)),0)*$H655</f>
        <v>0</v>
      </c>
      <c r="X655" s="217">
        <f>IFERROR(IF(workdata!S655&gt;=0.75*MAX(workdata!$H655:$Y655),1,workdata!S655/MAX(workdata!$H655:$Y655)),0)*$H655</f>
        <v>0</v>
      </c>
      <c r="Y655" s="217">
        <f>IFERROR(IF(workdata!T655&gt;=0.75*MAX(workdata!$H655:$Y655),1,workdata!T655/MAX(workdata!$H655:$Y655)),0)*$H655</f>
        <v>0</v>
      </c>
      <c r="Z655" s="217">
        <f>IFERROR(IF(workdata!U655&gt;=0.75*MAX(workdata!$H655:$Y655),1,workdata!U655/MAX(workdata!$H655:$Y655)),0)*$H655</f>
        <v>0</v>
      </c>
      <c r="AA655" s="217">
        <f>IFERROR(IF(workdata!V655&gt;=0.75*MAX(workdata!$H655:$Y655),1,workdata!V655/MAX(workdata!$H655:$Y655)),0)*$H655</f>
        <v>0</v>
      </c>
      <c r="AB655" s="217">
        <f>IFERROR(IF(workdata!W655&gt;=0.75*MAX(workdata!$H655:$Y655),1,workdata!W655/MAX(workdata!$H655:$Y655)),0)*$H655</f>
        <v>0</v>
      </c>
      <c r="AC655" s="217">
        <f>IFERROR(IF(workdata!X655&gt;=0.75*MAX(workdata!$H655:$Y655),1,workdata!X655/MAX(workdata!$H655:$Y655)),0)*$H655</f>
        <v>0</v>
      </c>
      <c r="AD655" s="217">
        <f>IFERROR(IF(workdata!Y655&gt;=0.75*MAX(workdata!$H655:$Y655),1,workdata!Y655/MAX(workdata!$H655:$Y655)),0)*$H655</f>
        <v>0</v>
      </c>
    </row>
    <row r="656" spans="1:30" x14ac:dyDescent="0.25">
      <c r="A656" s="1">
        <f>workdata!A656</f>
        <v>45501.125</v>
      </c>
      <c r="B656">
        <f t="shared" si="61"/>
        <v>2024</v>
      </c>
      <c r="C656">
        <f t="shared" si="62"/>
        <v>7</v>
      </c>
      <c r="D656">
        <f t="shared" si="60"/>
        <v>28</v>
      </c>
      <c r="E656">
        <v>1000</v>
      </c>
      <c r="F656">
        <v>49890</v>
      </c>
      <c r="G656">
        <f>workdata!B656</f>
        <v>0</v>
      </c>
      <c r="H656">
        <f t="shared" si="63"/>
        <v>0</v>
      </c>
      <c r="I656" s="217">
        <f>IFERROR(workdata!B656*1000*AUX!H656/(AUX!K656*50000),0)</f>
        <v>0</v>
      </c>
      <c r="J656" s="218">
        <f t="shared" si="64"/>
        <v>0</v>
      </c>
      <c r="K656" s="222">
        <f>AVERAGE(workdata!C656:F656)</f>
        <v>0</v>
      </c>
      <c r="L656" s="3">
        <f t="shared" si="65"/>
        <v>0</v>
      </c>
      <c r="M656" s="217">
        <f>IFERROR(IF(workdata!H656&gt;=0.75*MAX(workdata!$H656:$Y656),1,workdata!H656/MAX(workdata!$H656:$Y656)),0)*$H656</f>
        <v>0</v>
      </c>
      <c r="N656" s="217">
        <f>IFERROR(IF(workdata!I656&gt;=0.75*MAX(workdata!$H656:$Y656),1,workdata!I656/MAX(workdata!$H656:$Y656)),0)*$H656</f>
        <v>0</v>
      </c>
      <c r="O656" s="217">
        <f>IFERROR(IF(workdata!J656&gt;=0.75*MAX(workdata!$H656:$Y656),1,workdata!J656/MAX(workdata!$H656:$Y656)),0)*$H656</f>
        <v>0</v>
      </c>
      <c r="P656" s="217">
        <f>IFERROR(IF(workdata!K656&gt;=0.75*MAX(workdata!$H656:$Y656),1,workdata!K656/MAX(workdata!$H656:$Y656)),0)*$H656</f>
        <v>0</v>
      </c>
      <c r="Q656" s="217">
        <f>IFERROR(IF(workdata!L656&gt;=0.75*MAX(workdata!$H656:$Y656),1,workdata!L656/MAX(workdata!$H656:$Y656)),0)*$H656</f>
        <v>0</v>
      </c>
      <c r="R656" s="217">
        <f>IFERROR(IF(workdata!M656&gt;=0.75*MAX(workdata!$H656:$Y656),1,workdata!M656/MAX(workdata!$H656:$Y656)),0)*$H656</f>
        <v>0</v>
      </c>
      <c r="S656" s="217">
        <f>IFERROR(IF(workdata!N656&gt;=0.75*MAX(workdata!$H656:$Y656),1,workdata!N656/MAX(workdata!$H656:$Y656)),0)*$H656</f>
        <v>0</v>
      </c>
      <c r="T656" s="217">
        <f>IFERROR(IF(workdata!O656&gt;=0.75*MAX(workdata!$H656:$Y656),1,workdata!O656/MAX(workdata!$H656:$Y656)),0)*$H656</f>
        <v>0</v>
      </c>
      <c r="U656" s="217">
        <f>IFERROR(IF(workdata!P656&gt;=0.75*MAX(workdata!$H656:$Y656),1,workdata!P656/MAX(workdata!$H656:$Y656)),0)*$H656</f>
        <v>0</v>
      </c>
      <c r="V656" s="217">
        <f>IFERROR(IF(workdata!Q656&gt;=0.75*MAX(workdata!$H656:$Y656),1,workdata!Q656/MAX(workdata!$H656:$Y656)),0)*$H656</f>
        <v>0</v>
      </c>
      <c r="W656" s="217">
        <f>IFERROR(IF(workdata!R656&gt;=0.75*MAX(workdata!$H656:$Y656),1,workdata!R656/MAX(workdata!$H656:$Y656)),0)*$H656</f>
        <v>0</v>
      </c>
      <c r="X656" s="217">
        <f>IFERROR(IF(workdata!S656&gt;=0.75*MAX(workdata!$H656:$Y656),1,workdata!S656/MAX(workdata!$H656:$Y656)),0)*$H656</f>
        <v>0</v>
      </c>
      <c r="Y656" s="217">
        <f>IFERROR(IF(workdata!T656&gt;=0.75*MAX(workdata!$H656:$Y656),1,workdata!T656/MAX(workdata!$H656:$Y656)),0)*$H656</f>
        <v>0</v>
      </c>
      <c r="Z656" s="217">
        <f>IFERROR(IF(workdata!U656&gt;=0.75*MAX(workdata!$H656:$Y656),1,workdata!U656/MAX(workdata!$H656:$Y656)),0)*$H656</f>
        <v>0</v>
      </c>
      <c r="AA656" s="217">
        <f>IFERROR(IF(workdata!V656&gt;=0.75*MAX(workdata!$H656:$Y656),1,workdata!V656/MAX(workdata!$H656:$Y656)),0)*$H656</f>
        <v>0</v>
      </c>
      <c r="AB656" s="217">
        <f>IFERROR(IF(workdata!W656&gt;=0.75*MAX(workdata!$H656:$Y656),1,workdata!W656/MAX(workdata!$H656:$Y656)),0)*$H656</f>
        <v>0</v>
      </c>
      <c r="AC656" s="217">
        <f>IFERROR(IF(workdata!X656&gt;=0.75*MAX(workdata!$H656:$Y656),1,workdata!X656/MAX(workdata!$H656:$Y656)),0)*$H656</f>
        <v>0</v>
      </c>
      <c r="AD656" s="217">
        <f>IFERROR(IF(workdata!Y656&gt;=0.75*MAX(workdata!$H656:$Y656),1,workdata!Y656/MAX(workdata!$H656:$Y656)),0)*$H656</f>
        <v>0</v>
      </c>
    </row>
    <row r="657" spans="1:32" x14ac:dyDescent="0.25">
      <c r="A657" s="1">
        <f>workdata!A657</f>
        <v>45501.166666666664</v>
      </c>
      <c r="B657">
        <f t="shared" si="61"/>
        <v>2024</v>
      </c>
      <c r="C657">
        <f t="shared" si="62"/>
        <v>7</v>
      </c>
      <c r="D657">
        <f t="shared" si="60"/>
        <v>28</v>
      </c>
      <c r="E657">
        <v>1000</v>
      </c>
      <c r="F657">
        <v>49890</v>
      </c>
      <c r="G657">
        <f>workdata!B657</f>
        <v>0</v>
      </c>
      <c r="H657">
        <f t="shared" si="63"/>
        <v>0</v>
      </c>
      <c r="I657" s="217">
        <f>IFERROR(workdata!B657*1000*AUX!H657/(AUX!K657*50000),0)</f>
        <v>0</v>
      </c>
      <c r="J657" s="218">
        <f t="shared" si="64"/>
        <v>0</v>
      </c>
      <c r="K657" s="222">
        <f>AVERAGE(workdata!C657:F657)</f>
        <v>0</v>
      </c>
      <c r="L657" s="3">
        <f t="shared" si="65"/>
        <v>0</v>
      </c>
      <c r="M657" s="217">
        <f>IFERROR(IF(workdata!H657&gt;=0.75*MAX(workdata!$H657:$Y657),1,workdata!H657/MAX(workdata!$H657:$Y657)),0)*$H657</f>
        <v>0</v>
      </c>
      <c r="N657" s="217">
        <f>IFERROR(IF(workdata!I657&gt;=0.75*MAX(workdata!$H657:$Y657),1,workdata!I657/MAX(workdata!$H657:$Y657)),0)*$H657</f>
        <v>0</v>
      </c>
      <c r="O657" s="217">
        <f>IFERROR(IF(workdata!J657&gt;=0.75*MAX(workdata!$H657:$Y657),1,workdata!J657/MAX(workdata!$H657:$Y657)),0)*$H657</f>
        <v>0</v>
      </c>
      <c r="P657" s="217">
        <f>IFERROR(IF(workdata!K657&gt;=0.75*MAX(workdata!$H657:$Y657),1,workdata!K657/MAX(workdata!$H657:$Y657)),0)*$H657</f>
        <v>0</v>
      </c>
      <c r="Q657" s="217">
        <f>IFERROR(IF(workdata!L657&gt;=0.75*MAX(workdata!$H657:$Y657),1,workdata!L657/MAX(workdata!$H657:$Y657)),0)*$H657</f>
        <v>0</v>
      </c>
      <c r="R657" s="217">
        <f>IFERROR(IF(workdata!M657&gt;=0.75*MAX(workdata!$H657:$Y657),1,workdata!M657/MAX(workdata!$H657:$Y657)),0)*$H657</f>
        <v>0</v>
      </c>
      <c r="S657" s="217">
        <f>IFERROR(IF(workdata!N657&gt;=0.75*MAX(workdata!$H657:$Y657),1,workdata!N657/MAX(workdata!$H657:$Y657)),0)*$H657</f>
        <v>0</v>
      </c>
      <c r="T657" s="217">
        <f>IFERROR(IF(workdata!O657&gt;=0.75*MAX(workdata!$H657:$Y657),1,workdata!O657/MAX(workdata!$H657:$Y657)),0)*$H657</f>
        <v>0</v>
      </c>
      <c r="U657" s="217">
        <f>IFERROR(IF(workdata!P657&gt;=0.75*MAX(workdata!$H657:$Y657),1,workdata!P657/MAX(workdata!$H657:$Y657)),0)*$H657</f>
        <v>0</v>
      </c>
      <c r="V657" s="217">
        <f>IFERROR(IF(workdata!Q657&gt;=0.75*MAX(workdata!$H657:$Y657),1,workdata!Q657/MAX(workdata!$H657:$Y657)),0)*$H657</f>
        <v>0</v>
      </c>
      <c r="W657" s="217">
        <f>IFERROR(IF(workdata!R657&gt;=0.75*MAX(workdata!$H657:$Y657),1,workdata!R657/MAX(workdata!$H657:$Y657)),0)*$H657</f>
        <v>0</v>
      </c>
      <c r="X657" s="217">
        <f>IFERROR(IF(workdata!S657&gt;=0.75*MAX(workdata!$H657:$Y657),1,workdata!S657/MAX(workdata!$H657:$Y657)),0)*$H657</f>
        <v>0</v>
      </c>
      <c r="Y657" s="217">
        <f>IFERROR(IF(workdata!T657&gt;=0.75*MAX(workdata!$H657:$Y657),1,workdata!T657/MAX(workdata!$H657:$Y657)),0)*$H657</f>
        <v>0</v>
      </c>
      <c r="Z657" s="217">
        <f>IFERROR(IF(workdata!U657&gt;=0.75*MAX(workdata!$H657:$Y657),1,workdata!U657/MAX(workdata!$H657:$Y657)),0)*$H657</f>
        <v>0</v>
      </c>
      <c r="AA657" s="217">
        <f>IFERROR(IF(workdata!V657&gt;=0.75*MAX(workdata!$H657:$Y657),1,workdata!V657/MAX(workdata!$H657:$Y657)),0)*$H657</f>
        <v>0</v>
      </c>
      <c r="AB657" s="217">
        <f>IFERROR(IF(workdata!W657&gt;=0.75*MAX(workdata!$H657:$Y657),1,workdata!W657/MAX(workdata!$H657:$Y657)),0)*$H657</f>
        <v>0</v>
      </c>
      <c r="AC657" s="217">
        <f>IFERROR(IF(workdata!X657&gt;=0.75*MAX(workdata!$H657:$Y657),1,workdata!X657/MAX(workdata!$H657:$Y657)),0)*$H657</f>
        <v>0</v>
      </c>
      <c r="AD657" s="217">
        <f>IFERROR(IF(workdata!Y657&gt;=0.75*MAX(workdata!$H657:$Y657),1,workdata!Y657/MAX(workdata!$H657:$Y657)),0)*$H657</f>
        <v>0</v>
      </c>
    </row>
    <row r="658" spans="1:32" x14ac:dyDescent="0.25">
      <c r="A658" s="1">
        <f>workdata!A658</f>
        <v>45501.208333333336</v>
      </c>
      <c r="B658">
        <f t="shared" si="61"/>
        <v>2024</v>
      </c>
      <c r="C658">
        <f t="shared" si="62"/>
        <v>7</v>
      </c>
      <c r="D658">
        <f t="shared" si="60"/>
        <v>28</v>
      </c>
      <c r="E658">
        <v>1000</v>
      </c>
      <c r="F658">
        <v>49890</v>
      </c>
      <c r="G658">
        <f>workdata!B658</f>
        <v>0</v>
      </c>
      <c r="H658">
        <f t="shared" si="63"/>
        <v>0</v>
      </c>
      <c r="I658" s="217">
        <f>IFERROR(workdata!B658*1000*AUX!H658/(AUX!K658*50000),0)</f>
        <v>0</v>
      </c>
      <c r="J658" s="218">
        <f t="shared" si="64"/>
        <v>0</v>
      </c>
      <c r="K658" s="222">
        <f>AVERAGE(workdata!C658:F658)</f>
        <v>0</v>
      </c>
      <c r="L658" s="3">
        <f t="shared" si="65"/>
        <v>0</v>
      </c>
      <c r="M658" s="217">
        <f>IFERROR(IF(workdata!H658&gt;=0.75*MAX(workdata!$H658:$Y658),1,workdata!H658/MAX(workdata!$H658:$Y658)),0)*$H658</f>
        <v>0</v>
      </c>
      <c r="N658" s="217">
        <f>IFERROR(IF(workdata!I658&gt;=0.75*MAX(workdata!$H658:$Y658),1,workdata!I658/MAX(workdata!$H658:$Y658)),0)*$H658</f>
        <v>0</v>
      </c>
      <c r="O658" s="217">
        <f>IFERROR(IF(workdata!J658&gt;=0.75*MAX(workdata!$H658:$Y658),1,workdata!J658/MAX(workdata!$H658:$Y658)),0)*$H658</f>
        <v>0</v>
      </c>
      <c r="P658" s="217">
        <f>IFERROR(IF(workdata!K658&gt;=0.75*MAX(workdata!$H658:$Y658),1,workdata!K658/MAX(workdata!$H658:$Y658)),0)*$H658</f>
        <v>0</v>
      </c>
      <c r="Q658" s="217">
        <f>IFERROR(IF(workdata!L658&gt;=0.75*MAX(workdata!$H658:$Y658),1,workdata!L658/MAX(workdata!$H658:$Y658)),0)*$H658</f>
        <v>0</v>
      </c>
      <c r="R658" s="217">
        <f>IFERROR(IF(workdata!M658&gt;=0.75*MAX(workdata!$H658:$Y658),1,workdata!M658/MAX(workdata!$H658:$Y658)),0)*$H658</f>
        <v>0</v>
      </c>
      <c r="S658" s="217">
        <f>IFERROR(IF(workdata!N658&gt;=0.75*MAX(workdata!$H658:$Y658),1,workdata!N658/MAX(workdata!$H658:$Y658)),0)*$H658</f>
        <v>0</v>
      </c>
      <c r="T658" s="217">
        <f>IFERROR(IF(workdata!O658&gt;=0.75*MAX(workdata!$H658:$Y658),1,workdata!O658/MAX(workdata!$H658:$Y658)),0)*$H658</f>
        <v>0</v>
      </c>
      <c r="U658" s="217">
        <f>IFERROR(IF(workdata!P658&gt;=0.75*MAX(workdata!$H658:$Y658),1,workdata!P658/MAX(workdata!$H658:$Y658)),0)*$H658</f>
        <v>0</v>
      </c>
      <c r="V658" s="217">
        <f>IFERROR(IF(workdata!Q658&gt;=0.75*MAX(workdata!$H658:$Y658),1,workdata!Q658/MAX(workdata!$H658:$Y658)),0)*$H658</f>
        <v>0</v>
      </c>
      <c r="W658" s="217">
        <f>IFERROR(IF(workdata!R658&gt;=0.75*MAX(workdata!$H658:$Y658),1,workdata!R658/MAX(workdata!$H658:$Y658)),0)*$H658</f>
        <v>0</v>
      </c>
      <c r="X658" s="217">
        <f>IFERROR(IF(workdata!S658&gt;=0.75*MAX(workdata!$H658:$Y658),1,workdata!S658/MAX(workdata!$H658:$Y658)),0)*$H658</f>
        <v>0</v>
      </c>
      <c r="Y658" s="217">
        <f>IFERROR(IF(workdata!T658&gt;=0.75*MAX(workdata!$H658:$Y658),1,workdata!T658/MAX(workdata!$H658:$Y658)),0)*$H658</f>
        <v>0</v>
      </c>
      <c r="Z658" s="217">
        <f>IFERROR(IF(workdata!U658&gt;=0.75*MAX(workdata!$H658:$Y658),1,workdata!U658/MAX(workdata!$H658:$Y658)),0)*$H658</f>
        <v>0</v>
      </c>
      <c r="AA658" s="217">
        <f>IFERROR(IF(workdata!V658&gt;=0.75*MAX(workdata!$H658:$Y658),1,workdata!V658/MAX(workdata!$H658:$Y658)),0)*$H658</f>
        <v>0</v>
      </c>
      <c r="AB658" s="217">
        <f>IFERROR(IF(workdata!W658&gt;=0.75*MAX(workdata!$H658:$Y658),1,workdata!W658/MAX(workdata!$H658:$Y658)),0)*$H658</f>
        <v>0</v>
      </c>
      <c r="AC658" s="217">
        <f>IFERROR(IF(workdata!X658&gt;=0.75*MAX(workdata!$H658:$Y658),1,workdata!X658/MAX(workdata!$H658:$Y658)),0)*$H658</f>
        <v>0</v>
      </c>
      <c r="AD658" s="217">
        <f>IFERROR(IF(workdata!Y658&gt;=0.75*MAX(workdata!$H658:$Y658),1,workdata!Y658/MAX(workdata!$H658:$Y658)),0)*$H658</f>
        <v>0</v>
      </c>
    </row>
    <row r="659" spans="1:32" x14ac:dyDescent="0.25">
      <c r="A659" s="1">
        <f>workdata!A659</f>
        <v>45501.25</v>
      </c>
      <c r="B659">
        <f t="shared" si="61"/>
        <v>2024</v>
      </c>
      <c r="C659">
        <f t="shared" si="62"/>
        <v>7</v>
      </c>
      <c r="D659">
        <f t="shared" si="60"/>
        <v>28</v>
      </c>
      <c r="E659">
        <v>1000</v>
      </c>
      <c r="F659">
        <v>49890</v>
      </c>
      <c r="G659">
        <f>workdata!B659</f>
        <v>0</v>
      </c>
      <c r="H659">
        <f t="shared" si="63"/>
        <v>0</v>
      </c>
      <c r="I659" s="217">
        <f>IFERROR(workdata!B659*1000*AUX!H659/(AUX!K659*50000),0)</f>
        <v>0</v>
      </c>
      <c r="J659" s="218">
        <f t="shared" si="64"/>
        <v>0</v>
      </c>
      <c r="K659" s="222">
        <f>AVERAGE(workdata!C659:F659)</f>
        <v>0</v>
      </c>
      <c r="L659" s="3">
        <f t="shared" si="65"/>
        <v>0</v>
      </c>
      <c r="M659" s="217">
        <f>IFERROR(IF(workdata!H659&gt;=0.75*MAX(workdata!$H659:$Y659),1,workdata!H659/MAX(workdata!$H659:$Y659)),0)*$H659</f>
        <v>0</v>
      </c>
      <c r="N659" s="217">
        <f>IFERROR(IF(workdata!I659&gt;=0.75*MAX(workdata!$H659:$Y659),1,workdata!I659/MAX(workdata!$H659:$Y659)),0)*$H659</f>
        <v>0</v>
      </c>
      <c r="O659" s="217">
        <f>IFERROR(IF(workdata!J659&gt;=0.75*MAX(workdata!$H659:$Y659),1,workdata!J659/MAX(workdata!$H659:$Y659)),0)*$H659</f>
        <v>0</v>
      </c>
      <c r="P659" s="217">
        <f>IFERROR(IF(workdata!K659&gt;=0.75*MAX(workdata!$H659:$Y659),1,workdata!K659/MAX(workdata!$H659:$Y659)),0)*$H659</f>
        <v>0</v>
      </c>
      <c r="Q659" s="217">
        <f>IFERROR(IF(workdata!L659&gt;=0.75*MAX(workdata!$H659:$Y659),1,workdata!L659/MAX(workdata!$H659:$Y659)),0)*$H659</f>
        <v>0</v>
      </c>
      <c r="R659" s="217">
        <f>IFERROR(IF(workdata!M659&gt;=0.75*MAX(workdata!$H659:$Y659),1,workdata!M659/MAX(workdata!$H659:$Y659)),0)*$H659</f>
        <v>0</v>
      </c>
      <c r="S659" s="217">
        <f>IFERROR(IF(workdata!N659&gt;=0.75*MAX(workdata!$H659:$Y659),1,workdata!N659/MAX(workdata!$H659:$Y659)),0)*$H659</f>
        <v>0</v>
      </c>
      <c r="T659" s="217">
        <f>IFERROR(IF(workdata!O659&gt;=0.75*MAX(workdata!$H659:$Y659),1,workdata!O659/MAX(workdata!$H659:$Y659)),0)*$H659</f>
        <v>0</v>
      </c>
      <c r="U659" s="217">
        <f>IFERROR(IF(workdata!P659&gt;=0.75*MAX(workdata!$H659:$Y659),1,workdata!P659/MAX(workdata!$H659:$Y659)),0)*$H659</f>
        <v>0</v>
      </c>
      <c r="V659" s="217">
        <f>IFERROR(IF(workdata!Q659&gt;=0.75*MAX(workdata!$H659:$Y659),1,workdata!Q659/MAX(workdata!$H659:$Y659)),0)*$H659</f>
        <v>0</v>
      </c>
      <c r="W659" s="217">
        <f>IFERROR(IF(workdata!R659&gt;=0.75*MAX(workdata!$H659:$Y659),1,workdata!R659/MAX(workdata!$H659:$Y659)),0)*$H659</f>
        <v>0</v>
      </c>
      <c r="X659" s="217">
        <f>IFERROR(IF(workdata!S659&gt;=0.75*MAX(workdata!$H659:$Y659),1,workdata!S659/MAX(workdata!$H659:$Y659)),0)*$H659</f>
        <v>0</v>
      </c>
      <c r="Y659" s="217">
        <f>IFERROR(IF(workdata!T659&gt;=0.75*MAX(workdata!$H659:$Y659),1,workdata!T659/MAX(workdata!$H659:$Y659)),0)*$H659</f>
        <v>0</v>
      </c>
      <c r="Z659" s="217">
        <f>IFERROR(IF(workdata!U659&gt;=0.75*MAX(workdata!$H659:$Y659),1,workdata!U659/MAX(workdata!$H659:$Y659)),0)*$H659</f>
        <v>0</v>
      </c>
      <c r="AA659" s="217">
        <f>IFERROR(IF(workdata!V659&gt;=0.75*MAX(workdata!$H659:$Y659),1,workdata!V659/MAX(workdata!$H659:$Y659)),0)*$H659</f>
        <v>0</v>
      </c>
      <c r="AB659" s="217">
        <f>IFERROR(IF(workdata!W659&gt;=0.75*MAX(workdata!$H659:$Y659),1,workdata!W659/MAX(workdata!$H659:$Y659)),0)*$H659</f>
        <v>0</v>
      </c>
      <c r="AC659" s="217">
        <f>IFERROR(IF(workdata!X659&gt;=0.75*MAX(workdata!$H659:$Y659),1,workdata!X659/MAX(workdata!$H659:$Y659)),0)*$H659</f>
        <v>0</v>
      </c>
      <c r="AD659" s="217">
        <f>IFERROR(IF(workdata!Y659&gt;=0.75*MAX(workdata!$H659:$Y659),1,workdata!Y659/MAX(workdata!$H659:$Y659)),0)*$H659</f>
        <v>0</v>
      </c>
    </row>
    <row r="660" spans="1:32" x14ac:dyDescent="0.25">
      <c r="A660" s="1">
        <f>workdata!A660</f>
        <v>45501.291666666664</v>
      </c>
      <c r="B660">
        <f t="shared" si="61"/>
        <v>2024</v>
      </c>
      <c r="C660">
        <f t="shared" si="62"/>
        <v>7</v>
      </c>
      <c r="D660">
        <f t="shared" si="60"/>
        <v>28</v>
      </c>
      <c r="E660">
        <v>1000</v>
      </c>
      <c r="F660">
        <v>49890</v>
      </c>
      <c r="G660">
        <f>workdata!B660</f>
        <v>336</v>
      </c>
      <c r="H660">
        <f t="shared" si="63"/>
        <v>0</v>
      </c>
      <c r="I660" s="217">
        <f>IFERROR(workdata!B660*1000*AUX!H660/(AUX!K660*50000),0)</f>
        <v>0</v>
      </c>
      <c r="J660" s="218">
        <f t="shared" si="64"/>
        <v>0</v>
      </c>
      <c r="K660" s="222">
        <f>AVERAGE(workdata!C660:F660)</f>
        <v>9.827</v>
      </c>
      <c r="L660" s="3">
        <f t="shared" si="65"/>
        <v>0</v>
      </c>
      <c r="M660" s="217">
        <f>IFERROR(IF(workdata!H660&gt;=0.75*MAX(workdata!$H660:$Y660),1,workdata!H660/MAX(workdata!$H660:$Y660)),0)*$H660</f>
        <v>0</v>
      </c>
      <c r="N660" s="217">
        <f>IFERROR(IF(workdata!I660&gt;=0.75*MAX(workdata!$H660:$Y660),1,workdata!I660/MAX(workdata!$H660:$Y660)),0)*$H660</f>
        <v>0</v>
      </c>
      <c r="O660" s="217">
        <f>IFERROR(IF(workdata!J660&gt;=0.75*MAX(workdata!$H660:$Y660),1,workdata!J660/MAX(workdata!$H660:$Y660)),0)*$H660</f>
        <v>0</v>
      </c>
      <c r="P660" s="217">
        <f>IFERROR(IF(workdata!K660&gt;=0.75*MAX(workdata!$H660:$Y660),1,workdata!K660/MAX(workdata!$H660:$Y660)),0)*$H660</f>
        <v>0</v>
      </c>
      <c r="Q660" s="217">
        <f>IFERROR(IF(workdata!L660&gt;=0.75*MAX(workdata!$H660:$Y660),1,workdata!L660/MAX(workdata!$H660:$Y660)),0)*$H660</f>
        <v>0</v>
      </c>
      <c r="R660" s="217">
        <f>IFERROR(IF(workdata!M660&gt;=0.75*MAX(workdata!$H660:$Y660),1,workdata!M660/MAX(workdata!$H660:$Y660)),0)*$H660</f>
        <v>0</v>
      </c>
      <c r="S660" s="217">
        <f>IFERROR(IF(workdata!N660&gt;=0.75*MAX(workdata!$H660:$Y660),1,workdata!N660/MAX(workdata!$H660:$Y660)),0)*$H660</f>
        <v>0</v>
      </c>
      <c r="T660" s="217">
        <f>IFERROR(IF(workdata!O660&gt;=0.75*MAX(workdata!$H660:$Y660),1,workdata!O660/MAX(workdata!$H660:$Y660)),0)*$H660</f>
        <v>0</v>
      </c>
      <c r="U660" s="217">
        <f>IFERROR(IF(workdata!P660&gt;=0.75*MAX(workdata!$H660:$Y660),1,workdata!P660/MAX(workdata!$H660:$Y660)),0)*$H660</f>
        <v>0</v>
      </c>
      <c r="V660" s="217">
        <f>IFERROR(IF(workdata!Q660&gt;=0.75*MAX(workdata!$H660:$Y660),1,workdata!Q660/MAX(workdata!$H660:$Y660)),0)*$H660</f>
        <v>0</v>
      </c>
      <c r="W660" s="217">
        <f>IFERROR(IF(workdata!R660&gt;=0.75*MAX(workdata!$H660:$Y660),1,workdata!R660/MAX(workdata!$H660:$Y660)),0)*$H660</f>
        <v>0</v>
      </c>
      <c r="X660" s="217">
        <f>IFERROR(IF(workdata!S660&gt;=0.75*MAX(workdata!$H660:$Y660),1,workdata!S660/MAX(workdata!$H660:$Y660)),0)*$H660</f>
        <v>0</v>
      </c>
      <c r="Y660" s="217">
        <f>IFERROR(IF(workdata!T660&gt;=0.75*MAX(workdata!$H660:$Y660),1,workdata!T660/MAX(workdata!$H660:$Y660)),0)*$H660</f>
        <v>0</v>
      </c>
      <c r="Z660" s="217">
        <f>IFERROR(IF(workdata!U660&gt;=0.75*MAX(workdata!$H660:$Y660),1,workdata!U660/MAX(workdata!$H660:$Y660)),0)*$H660</f>
        <v>0</v>
      </c>
      <c r="AA660" s="217">
        <f>IFERROR(IF(workdata!V660&gt;=0.75*MAX(workdata!$H660:$Y660),1,workdata!V660/MAX(workdata!$H660:$Y660)),0)*$H660</f>
        <v>0</v>
      </c>
      <c r="AB660" s="217">
        <f>IFERROR(IF(workdata!W660&gt;=0.75*MAX(workdata!$H660:$Y660),1,workdata!W660/MAX(workdata!$H660:$Y660)),0)*$H660</f>
        <v>0</v>
      </c>
      <c r="AC660" s="217">
        <f>IFERROR(IF(workdata!X660&gt;=0.75*MAX(workdata!$H660:$Y660),1,workdata!X660/MAX(workdata!$H660:$Y660)),0)*$H660</f>
        <v>0</v>
      </c>
      <c r="AD660" s="217">
        <f>IFERROR(IF(workdata!Y660&gt;=0.75*MAX(workdata!$H660:$Y660),1,workdata!Y660/MAX(workdata!$H660:$Y660)),0)*$H660</f>
        <v>0</v>
      </c>
    </row>
    <row r="661" spans="1:32" x14ac:dyDescent="0.25">
      <c r="A661" s="1">
        <f>workdata!A661</f>
        <v>45501.333333333336</v>
      </c>
      <c r="B661">
        <f t="shared" si="61"/>
        <v>2024</v>
      </c>
      <c r="C661">
        <f t="shared" si="62"/>
        <v>7</v>
      </c>
      <c r="D661">
        <f t="shared" si="60"/>
        <v>28</v>
      </c>
      <c r="E661">
        <v>1000</v>
      </c>
      <c r="F661">
        <v>49890</v>
      </c>
      <c r="G661">
        <f>workdata!B661</f>
        <v>6976</v>
      </c>
      <c r="H661">
        <f t="shared" si="63"/>
        <v>1</v>
      </c>
      <c r="I661" s="217">
        <f>IFERROR(workdata!B661*1000*AUX!H661/(AUX!K661*50000),0)</f>
        <v>0.87685007698834172</v>
      </c>
      <c r="J661" s="218">
        <f t="shared" si="64"/>
        <v>1</v>
      </c>
      <c r="K661" s="222">
        <f>AVERAGE(workdata!C661:F661)</f>
        <v>159.11500000000001</v>
      </c>
      <c r="L661" s="3">
        <f t="shared" si="65"/>
        <v>139.52000000000001</v>
      </c>
      <c r="M661" s="217">
        <f>IFERROR(IF(workdata!H661&gt;=0.75*MAX(workdata!$H661:$Y661),1,workdata!H661/MAX(workdata!$H661:$Y661)),0)*$H661</f>
        <v>1</v>
      </c>
      <c r="N661" s="217">
        <f>IFERROR(IF(workdata!I661&gt;=0.75*MAX(workdata!$H661:$Y661),1,workdata!I661/MAX(workdata!$H661:$Y661)),0)*$H661</f>
        <v>1</v>
      </c>
      <c r="O661" s="217">
        <f>IFERROR(IF(workdata!J661&gt;=0.75*MAX(workdata!$H661:$Y661),1,workdata!J661/MAX(workdata!$H661:$Y661)),0)*$H661</f>
        <v>1</v>
      </c>
      <c r="P661" s="217">
        <f>IFERROR(IF(workdata!K661&gt;=0.75*MAX(workdata!$H661:$Y661),1,workdata!K661/MAX(workdata!$H661:$Y661)),0)*$H661</f>
        <v>1</v>
      </c>
      <c r="Q661" s="217">
        <f>IFERROR(IF(workdata!L661&gt;=0.75*MAX(workdata!$H661:$Y661),1,workdata!L661/MAX(workdata!$H661:$Y661)),0)*$H661</f>
        <v>1</v>
      </c>
      <c r="R661" s="217">
        <f>IFERROR(IF(workdata!M661&gt;=0.75*MAX(workdata!$H661:$Y661),1,workdata!M661/MAX(workdata!$H661:$Y661)),0)*$H661</f>
        <v>1</v>
      </c>
      <c r="S661" s="217">
        <f>IFERROR(IF(workdata!N661&gt;=0.75*MAX(workdata!$H661:$Y661),1,workdata!N661/MAX(workdata!$H661:$Y661)),0)*$H661</f>
        <v>1</v>
      </c>
      <c r="T661" s="217">
        <f>IFERROR(IF(workdata!O661&gt;=0.75*MAX(workdata!$H661:$Y661),1,workdata!O661/MAX(workdata!$H661:$Y661)),0)*$H661</f>
        <v>1</v>
      </c>
      <c r="U661" s="217">
        <f>IFERROR(IF(workdata!P661&gt;=0.75*MAX(workdata!$H661:$Y661),1,workdata!P661/MAX(workdata!$H661:$Y661)),0)*$H661</f>
        <v>1</v>
      </c>
      <c r="V661" s="217">
        <f>IFERROR(IF(workdata!Q661&gt;=0.75*MAX(workdata!$H661:$Y661),1,workdata!Q661/MAX(workdata!$H661:$Y661)),0)*$H661</f>
        <v>1</v>
      </c>
      <c r="W661" s="217">
        <f>IFERROR(IF(workdata!R661&gt;=0.75*MAX(workdata!$H661:$Y661),1,workdata!R661/MAX(workdata!$H661:$Y661)),0)*$H661</f>
        <v>1</v>
      </c>
      <c r="X661" s="217">
        <f>IFERROR(IF(workdata!S661&gt;=0.75*MAX(workdata!$H661:$Y661),1,workdata!S661/MAX(workdata!$H661:$Y661)),0)*$H661</f>
        <v>1</v>
      </c>
      <c r="Y661" s="217">
        <f>IFERROR(IF(workdata!T661&gt;=0.75*MAX(workdata!$H661:$Y661),1,workdata!T661/MAX(workdata!$H661:$Y661)),0)*$H661</f>
        <v>1</v>
      </c>
      <c r="Z661" s="217">
        <f>IFERROR(IF(workdata!U661&gt;=0.75*MAX(workdata!$H661:$Y661),1,workdata!U661/MAX(workdata!$H661:$Y661)),0)*$H661</f>
        <v>1</v>
      </c>
      <c r="AA661" s="217">
        <f>IFERROR(IF(workdata!V661&gt;=0.75*MAX(workdata!$H661:$Y661),1,workdata!V661/MAX(workdata!$H661:$Y661)),0)*$H661</f>
        <v>1</v>
      </c>
      <c r="AB661" s="217">
        <f>IFERROR(IF(workdata!W661&gt;=0.75*MAX(workdata!$H661:$Y661),1,workdata!W661/MAX(workdata!$H661:$Y661)),0)*$H661</f>
        <v>1</v>
      </c>
      <c r="AC661" s="217">
        <f>IFERROR(IF(workdata!X661&gt;=0.75*MAX(workdata!$H661:$Y661),1,workdata!X661/MAX(workdata!$H661:$Y661)),0)*$H661</f>
        <v>1</v>
      </c>
      <c r="AD661" s="217">
        <f>IFERROR(IF(workdata!Y661&gt;=0.75*MAX(workdata!$H661:$Y661),1,workdata!Y661/MAX(workdata!$H661:$Y661)),0)*$H661</f>
        <v>1</v>
      </c>
    </row>
    <row r="662" spans="1:32" x14ac:dyDescent="0.25">
      <c r="A662" s="1">
        <f>workdata!A662</f>
        <v>45501.375</v>
      </c>
      <c r="B662">
        <f t="shared" si="61"/>
        <v>2024</v>
      </c>
      <c r="C662">
        <f t="shared" si="62"/>
        <v>7</v>
      </c>
      <c r="D662">
        <f t="shared" si="60"/>
        <v>28</v>
      </c>
      <c r="E662">
        <v>1000</v>
      </c>
      <c r="F662">
        <v>49890</v>
      </c>
      <c r="G662">
        <f>workdata!B662</f>
        <v>23385</v>
      </c>
      <c r="H662">
        <f t="shared" si="63"/>
        <v>1</v>
      </c>
      <c r="I662" s="217">
        <f>IFERROR(workdata!B662*1000*AUX!H662/(AUX!K662*50000),0)</f>
        <v>0.85155038794975169</v>
      </c>
      <c r="J662" s="218">
        <f t="shared" si="64"/>
        <v>1</v>
      </c>
      <c r="K662" s="222">
        <f>AVERAGE(workdata!C662:F662)</f>
        <v>549.23350000000005</v>
      </c>
      <c r="L662" s="3">
        <f t="shared" si="65"/>
        <v>467.7</v>
      </c>
      <c r="M662" s="217">
        <f>IFERROR(IF(workdata!H662&gt;=0.75*MAX(workdata!$H662:$Y662),1,workdata!H662/MAX(workdata!$H662:$Y662)),0)*$H662</f>
        <v>1</v>
      </c>
      <c r="N662" s="217">
        <f>IFERROR(IF(workdata!I662&gt;=0.75*MAX(workdata!$H662:$Y662),1,workdata!I662/MAX(workdata!$H662:$Y662)),0)*$H662</f>
        <v>1</v>
      </c>
      <c r="O662" s="217">
        <f>IFERROR(IF(workdata!J662&gt;=0.75*MAX(workdata!$H662:$Y662),1,workdata!J662/MAX(workdata!$H662:$Y662)),0)*$H662</f>
        <v>1</v>
      </c>
      <c r="P662" s="217">
        <f>IFERROR(IF(workdata!K662&gt;=0.75*MAX(workdata!$H662:$Y662),1,workdata!K662/MAX(workdata!$H662:$Y662)),0)*$H662</f>
        <v>1</v>
      </c>
      <c r="Q662" s="217">
        <f>IFERROR(IF(workdata!L662&gt;=0.75*MAX(workdata!$H662:$Y662),1,workdata!L662/MAX(workdata!$H662:$Y662)),0)*$H662</f>
        <v>1</v>
      </c>
      <c r="R662" s="217">
        <f>IFERROR(IF(workdata!M662&gt;=0.75*MAX(workdata!$H662:$Y662),1,workdata!M662/MAX(workdata!$H662:$Y662)),0)*$H662</f>
        <v>1</v>
      </c>
      <c r="S662" s="217">
        <f>IFERROR(IF(workdata!N662&gt;=0.75*MAX(workdata!$H662:$Y662),1,workdata!N662/MAX(workdata!$H662:$Y662)),0)*$H662</f>
        <v>1</v>
      </c>
      <c r="T662" s="217">
        <f>IFERROR(IF(workdata!O662&gt;=0.75*MAX(workdata!$H662:$Y662),1,workdata!O662/MAX(workdata!$H662:$Y662)),0)*$H662</f>
        <v>1</v>
      </c>
      <c r="U662" s="217">
        <f>IFERROR(IF(workdata!P662&gt;=0.75*MAX(workdata!$H662:$Y662),1,workdata!P662/MAX(workdata!$H662:$Y662)),0)*$H662</f>
        <v>1</v>
      </c>
      <c r="V662" s="217">
        <f>IFERROR(IF(workdata!Q662&gt;=0.75*MAX(workdata!$H662:$Y662),1,workdata!Q662/MAX(workdata!$H662:$Y662)),0)*$H662</f>
        <v>1</v>
      </c>
      <c r="W662" s="217">
        <f>IFERROR(IF(workdata!R662&gt;=0.75*MAX(workdata!$H662:$Y662),1,workdata!R662/MAX(workdata!$H662:$Y662)),0)*$H662</f>
        <v>1</v>
      </c>
      <c r="X662" s="217">
        <f>IFERROR(IF(workdata!S662&gt;=0.75*MAX(workdata!$H662:$Y662),1,workdata!S662/MAX(workdata!$H662:$Y662)),0)*$H662</f>
        <v>1</v>
      </c>
      <c r="Y662" s="217">
        <f>IFERROR(IF(workdata!T662&gt;=0.75*MAX(workdata!$H662:$Y662),1,workdata!T662/MAX(workdata!$H662:$Y662)),0)*$H662</f>
        <v>1</v>
      </c>
      <c r="Z662" s="217">
        <f>IFERROR(IF(workdata!U662&gt;=0.75*MAX(workdata!$H662:$Y662),1,workdata!U662/MAX(workdata!$H662:$Y662)),0)*$H662</f>
        <v>1</v>
      </c>
      <c r="AA662" s="217">
        <f>IFERROR(IF(workdata!V662&gt;=0.75*MAX(workdata!$H662:$Y662),1,workdata!V662/MAX(workdata!$H662:$Y662)),0)*$H662</f>
        <v>1</v>
      </c>
      <c r="AB662" s="217">
        <f>IFERROR(IF(workdata!W662&gt;=0.75*MAX(workdata!$H662:$Y662),1,workdata!W662/MAX(workdata!$H662:$Y662)),0)*$H662</f>
        <v>1</v>
      </c>
      <c r="AC662" s="217">
        <f>IFERROR(IF(workdata!X662&gt;=0.75*MAX(workdata!$H662:$Y662),1,workdata!X662/MAX(workdata!$H662:$Y662)),0)*$H662</f>
        <v>1</v>
      </c>
      <c r="AD662" s="217">
        <f>IFERROR(IF(workdata!Y662&gt;=0.75*MAX(workdata!$H662:$Y662),1,workdata!Y662/MAX(workdata!$H662:$Y662)),0)*$H662</f>
        <v>1</v>
      </c>
      <c r="AF662" s="219"/>
    </row>
    <row r="663" spans="1:32" x14ac:dyDescent="0.25">
      <c r="A663" s="1">
        <f>workdata!A663</f>
        <v>45501.416666666664</v>
      </c>
      <c r="B663">
        <f t="shared" si="61"/>
        <v>2024</v>
      </c>
      <c r="C663">
        <f t="shared" si="62"/>
        <v>7</v>
      </c>
      <c r="D663">
        <f t="shared" si="60"/>
        <v>28</v>
      </c>
      <c r="E663">
        <v>1000</v>
      </c>
      <c r="F663">
        <v>49890</v>
      </c>
      <c r="G663">
        <f>workdata!B663</f>
        <v>33467</v>
      </c>
      <c r="H663">
        <f t="shared" si="63"/>
        <v>1</v>
      </c>
      <c r="I663" s="217">
        <f>IFERROR(workdata!B663*1000*AUX!H663/(AUX!K663*50000),0)</f>
        <v>0.84878530965085286</v>
      </c>
      <c r="J663" s="218">
        <f t="shared" si="64"/>
        <v>1</v>
      </c>
      <c r="K663" s="222">
        <f>AVERAGE(workdata!C663:F663)</f>
        <v>788.58574999999996</v>
      </c>
      <c r="L663" s="3">
        <f t="shared" si="65"/>
        <v>669.34</v>
      </c>
      <c r="M663" s="217">
        <f>IFERROR(IF(workdata!H663&gt;=0.75*MAX(workdata!$H663:$Y663),1,workdata!H663/MAX(workdata!$H663:$Y663)),0)*$H663</f>
        <v>1</v>
      </c>
      <c r="N663" s="217">
        <f>IFERROR(IF(workdata!I663&gt;=0.75*MAX(workdata!$H663:$Y663),1,workdata!I663/MAX(workdata!$H663:$Y663)),0)*$H663</f>
        <v>1</v>
      </c>
      <c r="O663" s="217">
        <f>IFERROR(IF(workdata!J663&gt;=0.75*MAX(workdata!$H663:$Y663),1,workdata!J663/MAX(workdata!$H663:$Y663)),0)*$H663</f>
        <v>1</v>
      </c>
      <c r="P663" s="217">
        <f>IFERROR(IF(workdata!K663&gt;=0.75*MAX(workdata!$H663:$Y663),1,workdata!K663/MAX(workdata!$H663:$Y663)),0)*$H663</f>
        <v>1</v>
      </c>
      <c r="Q663" s="217">
        <f>IFERROR(IF(workdata!L663&gt;=0.75*MAX(workdata!$H663:$Y663),1,workdata!L663/MAX(workdata!$H663:$Y663)),0)*$H663</f>
        <v>1</v>
      </c>
      <c r="R663" s="217">
        <f>IFERROR(IF(workdata!M663&gt;=0.75*MAX(workdata!$H663:$Y663),1,workdata!M663/MAX(workdata!$H663:$Y663)),0)*$H663</f>
        <v>1</v>
      </c>
      <c r="S663" s="217">
        <f>IFERROR(IF(workdata!N663&gt;=0.75*MAX(workdata!$H663:$Y663),1,workdata!N663/MAX(workdata!$H663:$Y663)),0)*$H663</f>
        <v>1</v>
      </c>
      <c r="T663" s="217">
        <f>IFERROR(IF(workdata!O663&gt;=0.75*MAX(workdata!$H663:$Y663),1,workdata!O663/MAX(workdata!$H663:$Y663)),0)*$H663</f>
        <v>1</v>
      </c>
      <c r="U663" s="217">
        <f>IFERROR(IF(workdata!P663&gt;=0.75*MAX(workdata!$H663:$Y663),1,workdata!P663/MAX(workdata!$H663:$Y663)),0)*$H663</f>
        <v>1</v>
      </c>
      <c r="V663" s="217">
        <f>IFERROR(IF(workdata!Q663&gt;=0.75*MAX(workdata!$H663:$Y663),1,workdata!Q663/MAX(workdata!$H663:$Y663)),0)*$H663</f>
        <v>1</v>
      </c>
      <c r="W663" s="217">
        <f>IFERROR(IF(workdata!R663&gt;=0.75*MAX(workdata!$H663:$Y663),1,workdata!R663/MAX(workdata!$H663:$Y663)),0)*$H663</f>
        <v>1</v>
      </c>
      <c r="X663" s="217">
        <f>IFERROR(IF(workdata!S663&gt;=0.75*MAX(workdata!$H663:$Y663),1,workdata!S663/MAX(workdata!$H663:$Y663)),0)*$H663</f>
        <v>1</v>
      </c>
      <c r="Y663" s="217">
        <f>IFERROR(IF(workdata!T663&gt;=0.75*MAX(workdata!$H663:$Y663),1,workdata!T663/MAX(workdata!$H663:$Y663)),0)*$H663</f>
        <v>1</v>
      </c>
      <c r="Z663" s="217">
        <f>IFERROR(IF(workdata!U663&gt;=0.75*MAX(workdata!$H663:$Y663),1,workdata!U663/MAX(workdata!$H663:$Y663)),0)*$H663</f>
        <v>1</v>
      </c>
      <c r="AA663" s="217">
        <f>IFERROR(IF(workdata!V663&gt;=0.75*MAX(workdata!$H663:$Y663),1,workdata!V663/MAX(workdata!$H663:$Y663)),0)*$H663</f>
        <v>1</v>
      </c>
      <c r="AB663" s="217">
        <f>IFERROR(IF(workdata!W663&gt;=0.75*MAX(workdata!$H663:$Y663),1,workdata!W663/MAX(workdata!$H663:$Y663)),0)*$H663</f>
        <v>1</v>
      </c>
      <c r="AC663" s="217">
        <f>IFERROR(IF(workdata!X663&gt;=0.75*MAX(workdata!$H663:$Y663),1,workdata!X663/MAX(workdata!$H663:$Y663)),0)*$H663</f>
        <v>1</v>
      </c>
      <c r="AD663" s="217">
        <f>IFERROR(IF(workdata!Y663&gt;=0.75*MAX(workdata!$H663:$Y663),1,workdata!Y663/MAX(workdata!$H663:$Y663)),0)*$H663</f>
        <v>1</v>
      </c>
    </row>
    <row r="664" spans="1:32" x14ac:dyDescent="0.25">
      <c r="A664" s="1">
        <f>workdata!A664</f>
        <v>45501.458333333336</v>
      </c>
      <c r="B664">
        <f t="shared" si="61"/>
        <v>2024</v>
      </c>
      <c r="C664">
        <f t="shared" si="62"/>
        <v>7</v>
      </c>
      <c r="D664">
        <f t="shared" si="60"/>
        <v>28</v>
      </c>
      <c r="E664">
        <v>1000</v>
      </c>
      <c r="F664">
        <v>49890</v>
      </c>
      <c r="G664">
        <f>workdata!B664</f>
        <v>27878</v>
      </c>
      <c r="H664">
        <f t="shared" si="63"/>
        <v>1</v>
      </c>
      <c r="I664" s="217">
        <f>IFERROR(workdata!B664*1000*AUX!H664/(AUX!K664*50000),0)</f>
        <v>0.63857487715914585</v>
      </c>
      <c r="J664" s="218">
        <f t="shared" si="64"/>
        <v>1</v>
      </c>
      <c r="K664" s="222">
        <f>AVERAGE(workdata!C664:F664)</f>
        <v>873.13175000000001</v>
      </c>
      <c r="L664" s="3">
        <f t="shared" si="65"/>
        <v>557.56000000000006</v>
      </c>
      <c r="M664" s="217">
        <f>IFERROR(IF(workdata!H664&gt;=0.75*MAX(workdata!$H664:$Y664),1,workdata!H664/MAX(workdata!$H664:$Y664)),0)*$H664</f>
        <v>1</v>
      </c>
      <c r="N664" s="217">
        <f>IFERROR(IF(workdata!I664&gt;=0.75*MAX(workdata!$H664:$Y664),1,workdata!I664/MAX(workdata!$H664:$Y664)),0)*$H664</f>
        <v>1</v>
      </c>
      <c r="O664" s="217">
        <f>IFERROR(IF(workdata!J664&gt;=0.75*MAX(workdata!$H664:$Y664),1,workdata!J664/MAX(workdata!$H664:$Y664)),0)*$H664</f>
        <v>1</v>
      </c>
      <c r="P664" s="217">
        <f>IFERROR(IF(workdata!K664&gt;=0.75*MAX(workdata!$H664:$Y664),1,workdata!K664/MAX(workdata!$H664:$Y664)),0)*$H664</f>
        <v>1</v>
      </c>
      <c r="Q664" s="217">
        <f>IFERROR(IF(workdata!L664&gt;=0.75*MAX(workdata!$H664:$Y664),1,workdata!L664/MAX(workdata!$H664:$Y664)),0)*$H664</f>
        <v>1</v>
      </c>
      <c r="R664" s="217">
        <f>IFERROR(IF(workdata!M664&gt;=0.75*MAX(workdata!$H664:$Y664),1,workdata!M664/MAX(workdata!$H664:$Y664)),0)*$H664</f>
        <v>1</v>
      </c>
      <c r="S664" s="217">
        <f>IFERROR(IF(workdata!N664&gt;=0.75*MAX(workdata!$H664:$Y664),1,workdata!N664/MAX(workdata!$H664:$Y664)),0)*$H664</f>
        <v>1</v>
      </c>
      <c r="T664" s="217">
        <f>IFERROR(IF(workdata!O664&gt;=0.75*MAX(workdata!$H664:$Y664),1,workdata!O664/MAX(workdata!$H664:$Y664)),0)*$H664</f>
        <v>1</v>
      </c>
      <c r="U664" s="217">
        <f>IFERROR(IF(workdata!P664&gt;=0.75*MAX(workdata!$H664:$Y664),1,workdata!P664/MAX(workdata!$H664:$Y664)),0)*$H664</f>
        <v>1</v>
      </c>
      <c r="V664" s="217">
        <f>IFERROR(IF(workdata!Q664&gt;=0.75*MAX(workdata!$H664:$Y664),1,workdata!Q664/MAX(workdata!$H664:$Y664)),0)*$H664</f>
        <v>1</v>
      </c>
      <c r="W664" s="217">
        <f>IFERROR(IF(workdata!R664&gt;=0.75*MAX(workdata!$H664:$Y664),1,workdata!R664/MAX(workdata!$H664:$Y664)),0)*$H664</f>
        <v>1</v>
      </c>
      <c r="X664" s="217">
        <f>IFERROR(IF(workdata!S664&gt;=0.75*MAX(workdata!$H664:$Y664),1,workdata!S664/MAX(workdata!$H664:$Y664)),0)*$H664</f>
        <v>1</v>
      </c>
      <c r="Y664" s="217">
        <f>IFERROR(IF(workdata!T664&gt;=0.75*MAX(workdata!$H664:$Y664),1,workdata!T664/MAX(workdata!$H664:$Y664)),0)*$H664</f>
        <v>1</v>
      </c>
      <c r="Z664" s="217">
        <f>IFERROR(IF(workdata!U664&gt;=0.75*MAX(workdata!$H664:$Y664),1,workdata!U664/MAX(workdata!$H664:$Y664)),0)*$H664</f>
        <v>1</v>
      </c>
      <c r="AA664" s="217">
        <f>IFERROR(IF(workdata!V664&gt;=0.75*MAX(workdata!$H664:$Y664),1,workdata!V664/MAX(workdata!$H664:$Y664)),0)*$H664</f>
        <v>1</v>
      </c>
      <c r="AB664" s="217">
        <f>IFERROR(IF(workdata!W664&gt;=0.75*MAX(workdata!$H664:$Y664),1,workdata!W664/MAX(workdata!$H664:$Y664)),0)*$H664</f>
        <v>1</v>
      </c>
      <c r="AC664" s="217">
        <f>IFERROR(IF(workdata!X664&gt;=0.75*MAX(workdata!$H664:$Y664),1,workdata!X664/MAX(workdata!$H664:$Y664)),0)*$H664</f>
        <v>1</v>
      </c>
      <c r="AD664" s="217">
        <f>IFERROR(IF(workdata!Y664&gt;=0.75*MAX(workdata!$H664:$Y664),1,workdata!Y664/MAX(workdata!$H664:$Y664)),0)*$H664</f>
        <v>1</v>
      </c>
    </row>
    <row r="665" spans="1:32" x14ac:dyDescent="0.25">
      <c r="A665" s="1">
        <f>workdata!A665</f>
        <v>45501.5</v>
      </c>
      <c r="B665">
        <f t="shared" si="61"/>
        <v>2024</v>
      </c>
      <c r="C665">
        <f t="shared" si="62"/>
        <v>7</v>
      </c>
      <c r="D665">
        <f t="shared" si="60"/>
        <v>28</v>
      </c>
      <c r="E665">
        <v>1000</v>
      </c>
      <c r="F665">
        <v>49890</v>
      </c>
      <c r="G665">
        <f>workdata!B665</f>
        <v>14481</v>
      </c>
      <c r="H665">
        <f t="shared" si="63"/>
        <v>1</v>
      </c>
      <c r="I665" s="217">
        <f>IFERROR(workdata!B665*1000*AUX!H665/(AUX!K665*50000),0)</f>
        <v>0.33920945410784331</v>
      </c>
      <c r="J665" s="218">
        <f t="shared" si="64"/>
        <v>1</v>
      </c>
      <c r="K665" s="222">
        <f>AVERAGE(workdata!C665:F665)</f>
        <v>853.80874999999992</v>
      </c>
      <c r="L665" s="3">
        <f t="shared" si="65"/>
        <v>289.62000000000006</v>
      </c>
      <c r="M665" s="217">
        <f>IFERROR(IF(workdata!H665&gt;=0.75*MAX(workdata!$H665:$Y665),1,workdata!H665/MAX(workdata!$H665:$Y665)),0)*$H665</f>
        <v>1</v>
      </c>
      <c r="N665" s="217">
        <f>IFERROR(IF(workdata!I665&gt;=0.75*MAX(workdata!$H665:$Y665),1,workdata!I665/MAX(workdata!$H665:$Y665)),0)*$H665</f>
        <v>1</v>
      </c>
      <c r="O665" s="217">
        <f>IFERROR(IF(workdata!J665&gt;=0.75*MAX(workdata!$H665:$Y665),1,workdata!J665/MAX(workdata!$H665:$Y665)),0)*$H665</f>
        <v>1</v>
      </c>
      <c r="P665" s="217">
        <f>IFERROR(IF(workdata!K665&gt;=0.75*MAX(workdata!$H665:$Y665),1,workdata!K665/MAX(workdata!$H665:$Y665)),0)*$H665</f>
        <v>1</v>
      </c>
      <c r="Q665" s="217">
        <f>IFERROR(IF(workdata!L665&gt;=0.75*MAX(workdata!$H665:$Y665),1,workdata!L665/MAX(workdata!$H665:$Y665)),0)*$H665</f>
        <v>1</v>
      </c>
      <c r="R665" s="217">
        <f>IFERROR(IF(workdata!M665&gt;=0.75*MAX(workdata!$H665:$Y665),1,workdata!M665/MAX(workdata!$H665:$Y665)),0)*$H665</f>
        <v>1</v>
      </c>
      <c r="S665" s="217">
        <f>IFERROR(IF(workdata!N665&gt;=0.75*MAX(workdata!$H665:$Y665),1,workdata!N665/MAX(workdata!$H665:$Y665)),0)*$H665</f>
        <v>1</v>
      </c>
      <c r="T665" s="217">
        <f>IFERROR(IF(workdata!O665&gt;=0.75*MAX(workdata!$H665:$Y665),1,workdata!O665/MAX(workdata!$H665:$Y665)),0)*$H665</f>
        <v>1</v>
      </c>
      <c r="U665" s="217">
        <f>IFERROR(IF(workdata!P665&gt;=0.75*MAX(workdata!$H665:$Y665),1,workdata!P665/MAX(workdata!$H665:$Y665)),0)*$H665</f>
        <v>1</v>
      </c>
      <c r="V665" s="217">
        <f>IFERROR(IF(workdata!Q665&gt;=0.75*MAX(workdata!$H665:$Y665),1,workdata!Q665/MAX(workdata!$H665:$Y665)),0)*$H665</f>
        <v>1</v>
      </c>
      <c r="W665" s="217">
        <f>IFERROR(IF(workdata!R665&gt;=0.75*MAX(workdata!$H665:$Y665),1,workdata!R665/MAX(workdata!$H665:$Y665)),0)*$H665</f>
        <v>1</v>
      </c>
      <c r="X665" s="217">
        <f>IFERROR(IF(workdata!S665&gt;=0.75*MAX(workdata!$H665:$Y665),1,workdata!S665/MAX(workdata!$H665:$Y665)),0)*$H665</f>
        <v>1</v>
      </c>
      <c r="Y665" s="217">
        <f>IFERROR(IF(workdata!T665&gt;=0.75*MAX(workdata!$H665:$Y665),1,workdata!T665/MAX(workdata!$H665:$Y665)),0)*$H665</f>
        <v>1</v>
      </c>
      <c r="Z665" s="217">
        <f>IFERROR(IF(workdata!U665&gt;=0.75*MAX(workdata!$H665:$Y665),1,workdata!U665/MAX(workdata!$H665:$Y665)),0)*$H665</f>
        <v>1</v>
      </c>
      <c r="AA665" s="217">
        <f>IFERROR(IF(workdata!V665&gt;=0.75*MAX(workdata!$H665:$Y665),1,workdata!V665/MAX(workdata!$H665:$Y665)),0)*$H665</f>
        <v>1</v>
      </c>
      <c r="AB665" s="217">
        <f>IFERROR(IF(workdata!W665&gt;=0.75*MAX(workdata!$H665:$Y665),1,workdata!W665/MAX(workdata!$H665:$Y665)),0)*$H665</f>
        <v>1</v>
      </c>
      <c r="AC665" s="217">
        <f>IFERROR(IF(workdata!X665&gt;=0.75*MAX(workdata!$H665:$Y665),1,workdata!X665/MAX(workdata!$H665:$Y665)),0)*$H665</f>
        <v>1</v>
      </c>
      <c r="AD665" s="217">
        <f>IFERROR(IF(workdata!Y665&gt;=0.75*MAX(workdata!$H665:$Y665),1,workdata!Y665/MAX(workdata!$H665:$Y665)),0)*$H665</f>
        <v>1</v>
      </c>
    </row>
    <row r="666" spans="1:32" x14ac:dyDescent="0.25">
      <c r="A666" s="1">
        <f>workdata!A666</f>
        <v>45501.541666666664</v>
      </c>
      <c r="B666">
        <f t="shared" si="61"/>
        <v>2024</v>
      </c>
      <c r="C666">
        <f t="shared" si="62"/>
        <v>7</v>
      </c>
      <c r="D666">
        <f t="shared" si="60"/>
        <v>28</v>
      </c>
      <c r="E666">
        <v>1000</v>
      </c>
      <c r="F666">
        <v>49890</v>
      </c>
      <c r="G666">
        <f>workdata!B666</f>
        <v>20724</v>
      </c>
      <c r="H666">
        <f t="shared" si="63"/>
        <v>1</v>
      </c>
      <c r="I666" s="217">
        <f>IFERROR(workdata!B666*1000*AUX!H666/(AUX!K666*50000),0)</f>
        <v>0.46933320047184701</v>
      </c>
      <c r="J666" s="218">
        <f t="shared" si="64"/>
        <v>1</v>
      </c>
      <c r="K666" s="222">
        <f>AVERAGE(workdata!C666:F666)</f>
        <v>883.12525000000005</v>
      </c>
      <c r="L666" s="3">
        <f t="shared" si="65"/>
        <v>414.48</v>
      </c>
      <c r="M666" s="217">
        <f>IFERROR(IF(workdata!H666&gt;=0.75*MAX(workdata!$H666:$Y666),1,workdata!H666/MAX(workdata!$H666:$Y666)),0)*$H666</f>
        <v>1</v>
      </c>
      <c r="N666" s="217">
        <f>IFERROR(IF(workdata!I666&gt;=0.75*MAX(workdata!$H666:$Y666),1,workdata!I666/MAX(workdata!$H666:$Y666)),0)*$H666</f>
        <v>1</v>
      </c>
      <c r="O666" s="217">
        <f>IFERROR(IF(workdata!J666&gt;=0.75*MAX(workdata!$H666:$Y666),1,workdata!J666/MAX(workdata!$H666:$Y666)),0)*$H666</f>
        <v>1</v>
      </c>
      <c r="P666" s="217">
        <f>IFERROR(IF(workdata!K666&gt;=0.75*MAX(workdata!$H666:$Y666),1,workdata!K666/MAX(workdata!$H666:$Y666)),0)*$H666</f>
        <v>1</v>
      </c>
      <c r="Q666" s="217">
        <f>IFERROR(IF(workdata!L666&gt;=0.75*MAX(workdata!$H666:$Y666),1,workdata!L666/MAX(workdata!$H666:$Y666)),0)*$H666</f>
        <v>1</v>
      </c>
      <c r="R666" s="217">
        <f>IFERROR(IF(workdata!M666&gt;=0.75*MAX(workdata!$H666:$Y666),1,workdata!M666/MAX(workdata!$H666:$Y666)),0)*$H666</f>
        <v>1</v>
      </c>
      <c r="S666" s="217">
        <f>IFERROR(IF(workdata!N666&gt;=0.75*MAX(workdata!$H666:$Y666),1,workdata!N666/MAX(workdata!$H666:$Y666)),0)*$H666</f>
        <v>1</v>
      </c>
      <c r="T666" s="217">
        <f>IFERROR(IF(workdata!O666&gt;=0.75*MAX(workdata!$H666:$Y666),1,workdata!O666/MAX(workdata!$H666:$Y666)),0)*$H666</f>
        <v>1</v>
      </c>
      <c r="U666" s="217">
        <f>IFERROR(IF(workdata!P666&gt;=0.75*MAX(workdata!$H666:$Y666),1,workdata!P666/MAX(workdata!$H666:$Y666)),0)*$H666</f>
        <v>1</v>
      </c>
      <c r="V666" s="217">
        <f>IFERROR(IF(workdata!Q666&gt;=0.75*MAX(workdata!$H666:$Y666),1,workdata!Q666/MAX(workdata!$H666:$Y666)),0)*$H666</f>
        <v>1</v>
      </c>
      <c r="W666" s="217">
        <f>IFERROR(IF(workdata!R666&gt;=0.75*MAX(workdata!$H666:$Y666),1,workdata!R666/MAX(workdata!$H666:$Y666)),0)*$H666</f>
        <v>1</v>
      </c>
      <c r="X666" s="217">
        <f>IFERROR(IF(workdata!S666&gt;=0.75*MAX(workdata!$H666:$Y666),1,workdata!S666/MAX(workdata!$H666:$Y666)),0)*$H666</f>
        <v>1</v>
      </c>
      <c r="Y666" s="217">
        <f>IFERROR(IF(workdata!T666&gt;=0.75*MAX(workdata!$H666:$Y666),1,workdata!T666/MAX(workdata!$H666:$Y666)),0)*$H666</f>
        <v>1</v>
      </c>
      <c r="Z666" s="217">
        <f>IFERROR(IF(workdata!U666&gt;=0.75*MAX(workdata!$H666:$Y666),1,workdata!U666/MAX(workdata!$H666:$Y666)),0)*$H666</f>
        <v>1</v>
      </c>
      <c r="AA666" s="217">
        <f>IFERROR(IF(workdata!V666&gt;=0.75*MAX(workdata!$H666:$Y666),1,workdata!V666/MAX(workdata!$H666:$Y666)),0)*$H666</f>
        <v>1</v>
      </c>
      <c r="AB666" s="217">
        <f>IFERROR(IF(workdata!W666&gt;=0.75*MAX(workdata!$H666:$Y666),1,workdata!W666/MAX(workdata!$H666:$Y666)),0)*$H666</f>
        <v>1</v>
      </c>
      <c r="AC666" s="217">
        <f>IFERROR(IF(workdata!X666&gt;=0.75*MAX(workdata!$H666:$Y666),1,workdata!X666/MAX(workdata!$H666:$Y666)),0)*$H666</f>
        <v>1</v>
      </c>
      <c r="AD666" s="217">
        <f>IFERROR(IF(workdata!Y666&gt;=0.75*MAX(workdata!$H666:$Y666),1,workdata!Y666/MAX(workdata!$H666:$Y666)),0)*$H666</f>
        <v>1</v>
      </c>
    </row>
    <row r="667" spans="1:32" x14ac:dyDescent="0.25">
      <c r="A667" s="1">
        <f>workdata!A667</f>
        <v>45501.583333333336</v>
      </c>
      <c r="B667">
        <f t="shared" si="61"/>
        <v>2024</v>
      </c>
      <c r="C667">
        <f t="shared" si="62"/>
        <v>7</v>
      </c>
      <c r="D667">
        <f t="shared" si="60"/>
        <v>28</v>
      </c>
      <c r="E667">
        <v>1000</v>
      </c>
      <c r="F667">
        <v>49890</v>
      </c>
      <c r="G667">
        <f>workdata!B667</f>
        <v>21314</v>
      </c>
      <c r="H667">
        <f t="shared" si="63"/>
        <v>1</v>
      </c>
      <c r="I667" s="217">
        <f>IFERROR(workdata!B667*1000*AUX!H667/(AUX!K667*50000),0)</f>
        <v>0.48104057693723695</v>
      </c>
      <c r="J667" s="218">
        <f t="shared" si="64"/>
        <v>1</v>
      </c>
      <c r="K667" s="222">
        <f>AVERAGE(workdata!C667:F667)</f>
        <v>886.16224999999997</v>
      </c>
      <c r="L667" s="3">
        <f t="shared" si="65"/>
        <v>426.28</v>
      </c>
      <c r="M667" s="217">
        <f>IFERROR(IF(workdata!H667&gt;=0.75*MAX(workdata!$H667:$Y667),1,workdata!H667/MAX(workdata!$H667:$Y667)),0)*$H667</f>
        <v>1</v>
      </c>
      <c r="N667" s="217">
        <f>IFERROR(IF(workdata!I667&gt;=0.75*MAX(workdata!$H667:$Y667),1,workdata!I667/MAX(workdata!$H667:$Y667)),0)*$H667</f>
        <v>1</v>
      </c>
      <c r="O667" s="217">
        <f>IFERROR(IF(workdata!J667&gt;=0.75*MAX(workdata!$H667:$Y667),1,workdata!J667/MAX(workdata!$H667:$Y667)),0)*$H667</f>
        <v>1</v>
      </c>
      <c r="P667" s="217">
        <f>IFERROR(IF(workdata!K667&gt;=0.75*MAX(workdata!$H667:$Y667),1,workdata!K667/MAX(workdata!$H667:$Y667)),0)*$H667</f>
        <v>1</v>
      </c>
      <c r="Q667" s="217">
        <f>IFERROR(IF(workdata!L667&gt;=0.75*MAX(workdata!$H667:$Y667),1,workdata!L667/MAX(workdata!$H667:$Y667)),0)*$H667</f>
        <v>1</v>
      </c>
      <c r="R667" s="217">
        <f>IFERROR(IF(workdata!M667&gt;=0.75*MAX(workdata!$H667:$Y667),1,workdata!M667/MAX(workdata!$H667:$Y667)),0)*$H667</f>
        <v>1</v>
      </c>
      <c r="S667" s="217">
        <f>IFERROR(IF(workdata!N667&gt;=0.75*MAX(workdata!$H667:$Y667),1,workdata!N667/MAX(workdata!$H667:$Y667)),0)*$H667</f>
        <v>1</v>
      </c>
      <c r="T667" s="217">
        <f>IFERROR(IF(workdata!O667&gt;=0.75*MAX(workdata!$H667:$Y667),1,workdata!O667/MAX(workdata!$H667:$Y667)),0)*$H667</f>
        <v>1</v>
      </c>
      <c r="U667" s="217">
        <f>IFERROR(IF(workdata!P667&gt;=0.75*MAX(workdata!$H667:$Y667),1,workdata!P667/MAX(workdata!$H667:$Y667)),0)*$H667</f>
        <v>1</v>
      </c>
      <c r="V667" s="217">
        <f>IFERROR(IF(workdata!Q667&gt;=0.75*MAX(workdata!$H667:$Y667),1,workdata!Q667/MAX(workdata!$H667:$Y667)),0)*$H667</f>
        <v>1</v>
      </c>
      <c r="W667" s="217">
        <f>IFERROR(IF(workdata!R667&gt;=0.75*MAX(workdata!$H667:$Y667),1,workdata!R667/MAX(workdata!$H667:$Y667)),0)*$H667</f>
        <v>1</v>
      </c>
      <c r="X667" s="217">
        <f>IFERROR(IF(workdata!S667&gt;=0.75*MAX(workdata!$H667:$Y667),1,workdata!S667/MAX(workdata!$H667:$Y667)),0)*$H667</f>
        <v>1</v>
      </c>
      <c r="Y667" s="217">
        <f>IFERROR(IF(workdata!T667&gt;=0.75*MAX(workdata!$H667:$Y667),1,workdata!T667/MAX(workdata!$H667:$Y667)),0)*$H667</f>
        <v>1</v>
      </c>
      <c r="Z667" s="217">
        <f>IFERROR(IF(workdata!U667&gt;=0.75*MAX(workdata!$H667:$Y667),1,workdata!U667/MAX(workdata!$H667:$Y667)),0)*$H667</f>
        <v>1</v>
      </c>
      <c r="AA667" s="217">
        <f>IFERROR(IF(workdata!V667&gt;=0.75*MAX(workdata!$H667:$Y667),1,workdata!V667/MAX(workdata!$H667:$Y667)),0)*$H667</f>
        <v>1</v>
      </c>
      <c r="AB667" s="217">
        <f>IFERROR(IF(workdata!W667&gt;=0.75*MAX(workdata!$H667:$Y667),1,workdata!W667/MAX(workdata!$H667:$Y667)),0)*$H667</f>
        <v>1</v>
      </c>
      <c r="AC667" s="217">
        <f>IFERROR(IF(workdata!X667&gt;=0.75*MAX(workdata!$H667:$Y667),1,workdata!X667/MAX(workdata!$H667:$Y667)),0)*$H667</f>
        <v>1</v>
      </c>
      <c r="AD667" s="217">
        <f>IFERROR(IF(workdata!Y667&gt;=0.75*MAX(workdata!$H667:$Y667),1,workdata!Y667/MAX(workdata!$H667:$Y667)),0)*$H667</f>
        <v>1</v>
      </c>
    </row>
    <row r="668" spans="1:32" x14ac:dyDescent="0.25">
      <c r="A668" s="1">
        <f>workdata!A668</f>
        <v>45501.625</v>
      </c>
      <c r="B668">
        <f t="shared" si="61"/>
        <v>2024</v>
      </c>
      <c r="C668">
        <f t="shared" si="62"/>
        <v>7</v>
      </c>
      <c r="D668">
        <f t="shared" si="60"/>
        <v>28</v>
      </c>
      <c r="E668">
        <v>1000</v>
      </c>
      <c r="F668">
        <v>49890</v>
      </c>
      <c r="G668">
        <f>workdata!B668</f>
        <v>11197</v>
      </c>
      <c r="H668">
        <f t="shared" si="63"/>
        <v>1</v>
      </c>
      <c r="I668" s="217">
        <f>IFERROR(workdata!B668*1000*AUX!H668/(AUX!K668*50000),0)</f>
        <v>0.26092485943130522</v>
      </c>
      <c r="J668" s="218">
        <f t="shared" si="64"/>
        <v>1</v>
      </c>
      <c r="K668" s="222">
        <f>AVERAGE(workdata!C668:F668)</f>
        <v>858.25475000000006</v>
      </c>
      <c r="L668" s="3">
        <f t="shared" si="65"/>
        <v>223.94000000000003</v>
      </c>
      <c r="M668" s="217">
        <f>IFERROR(IF(workdata!H668&gt;=0.75*MAX(workdata!$H668:$Y668),1,workdata!H668/MAX(workdata!$H668:$Y668)),0)*$H668</f>
        <v>1</v>
      </c>
      <c r="N668" s="217">
        <f>IFERROR(IF(workdata!I668&gt;=0.75*MAX(workdata!$H668:$Y668),1,workdata!I668/MAX(workdata!$H668:$Y668)),0)*$H668</f>
        <v>1</v>
      </c>
      <c r="O668" s="217">
        <f>IFERROR(IF(workdata!J668&gt;=0.75*MAX(workdata!$H668:$Y668),1,workdata!J668/MAX(workdata!$H668:$Y668)),0)*$H668</f>
        <v>1</v>
      </c>
      <c r="P668" s="217">
        <f>IFERROR(IF(workdata!K668&gt;=0.75*MAX(workdata!$H668:$Y668),1,workdata!K668/MAX(workdata!$H668:$Y668)),0)*$H668</f>
        <v>1</v>
      </c>
      <c r="Q668" s="217">
        <f>IFERROR(IF(workdata!L668&gt;=0.75*MAX(workdata!$H668:$Y668),1,workdata!L668/MAX(workdata!$H668:$Y668)),0)*$H668</f>
        <v>1</v>
      </c>
      <c r="R668" s="217">
        <f>IFERROR(IF(workdata!M668&gt;=0.75*MAX(workdata!$H668:$Y668),1,workdata!M668/MAX(workdata!$H668:$Y668)),0)*$H668</f>
        <v>1</v>
      </c>
      <c r="S668" s="217">
        <f>IFERROR(IF(workdata!N668&gt;=0.75*MAX(workdata!$H668:$Y668),1,workdata!N668/MAX(workdata!$H668:$Y668)),0)*$H668</f>
        <v>1</v>
      </c>
      <c r="T668" s="217">
        <f>IFERROR(IF(workdata!O668&gt;=0.75*MAX(workdata!$H668:$Y668),1,workdata!O668/MAX(workdata!$H668:$Y668)),0)*$H668</f>
        <v>1</v>
      </c>
      <c r="U668" s="217">
        <f>IFERROR(IF(workdata!P668&gt;=0.75*MAX(workdata!$H668:$Y668),1,workdata!P668/MAX(workdata!$H668:$Y668)),0)*$H668</f>
        <v>1</v>
      </c>
      <c r="V668" s="217">
        <f>IFERROR(IF(workdata!Q668&gt;=0.75*MAX(workdata!$H668:$Y668),1,workdata!Q668/MAX(workdata!$H668:$Y668)),0)*$H668</f>
        <v>1</v>
      </c>
      <c r="W668" s="217">
        <f>IFERROR(IF(workdata!R668&gt;=0.75*MAX(workdata!$H668:$Y668),1,workdata!R668/MAX(workdata!$H668:$Y668)),0)*$H668</f>
        <v>1</v>
      </c>
      <c r="X668" s="217">
        <f>IFERROR(IF(workdata!S668&gt;=0.75*MAX(workdata!$H668:$Y668),1,workdata!S668/MAX(workdata!$H668:$Y668)),0)*$H668</f>
        <v>1</v>
      </c>
      <c r="Y668" s="217">
        <f>IFERROR(IF(workdata!T668&gt;=0.75*MAX(workdata!$H668:$Y668),1,workdata!T668/MAX(workdata!$H668:$Y668)),0)*$H668</f>
        <v>1</v>
      </c>
      <c r="Z668" s="217">
        <f>IFERROR(IF(workdata!U668&gt;=0.75*MAX(workdata!$H668:$Y668),1,workdata!U668/MAX(workdata!$H668:$Y668)),0)*$H668</f>
        <v>1</v>
      </c>
      <c r="AA668" s="217">
        <f>IFERROR(IF(workdata!V668&gt;=0.75*MAX(workdata!$H668:$Y668),1,workdata!V668/MAX(workdata!$H668:$Y668)),0)*$H668</f>
        <v>1</v>
      </c>
      <c r="AB668" s="217">
        <f>IFERROR(IF(workdata!W668&gt;=0.75*MAX(workdata!$H668:$Y668),1,workdata!W668/MAX(workdata!$H668:$Y668)),0)*$H668</f>
        <v>1</v>
      </c>
      <c r="AC668" s="217">
        <f>IFERROR(IF(workdata!X668&gt;=0.75*MAX(workdata!$H668:$Y668),1,workdata!X668/MAX(workdata!$H668:$Y668)),0)*$H668</f>
        <v>1</v>
      </c>
      <c r="AD668" s="217">
        <f>IFERROR(IF(workdata!Y668&gt;=0.75*MAX(workdata!$H668:$Y668),1,workdata!Y668/MAX(workdata!$H668:$Y668)),0)*$H668</f>
        <v>1</v>
      </c>
    </row>
    <row r="669" spans="1:32" x14ac:dyDescent="0.25">
      <c r="A669" s="1">
        <f>workdata!A669</f>
        <v>45501.666666666664</v>
      </c>
      <c r="B669">
        <f t="shared" si="61"/>
        <v>2024</v>
      </c>
      <c r="C669">
        <f t="shared" si="62"/>
        <v>7</v>
      </c>
      <c r="D669">
        <f t="shared" si="60"/>
        <v>28</v>
      </c>
      <c r="E669">
        <v>1000</v>
      </c>
      <c r="F669">
        <v>49890</v>
      </c>
      <c r="G669">
        <f>workdata!B669</f>
        <v>15271</v>
      </c>
      <c r="H669">
        <f t="shared" si="63"/>
        <v>1</v>
      </c>
      <c r="I669" s="217">
        <f>IFERROR(workdata!B669*1000*AUX!H669/(AUX!K669*50000),0)</f>
        <v>0.34851869285520698</v>
      </c>
      <c r="J669" s="218">
        <f t="shared" si="64"/>
        <v>1</v>
      </c>
      <c r="K669" s="222">
        <f>AVERAGE(workdata!C669:F669)</f>
        <v>876.33750000000009</v>
      </c>
      <c r="L669" s="3">
        <f t="shared" si="65"/>
        <v>305.41999999999996</v>
      </c>
      <c r="M669" s="217">
        <f>IFERROR(IF(workdata!H669&gt;=0.75*MAX(workdata!$H669:$Y669),1,workdata!H669/MAX(workdata!$H669:$Y669)),0)*$H669</f>
        <v>1</v>
      </c>
      <c r="N669" s="217">
        <f>IFERROR(IF(workdata!I669&gt;=0.75*MAX(workdata!$H669:$Y669),1,workdata!I669/MAX(workdata!$H669:$Y669)),0)*$H669</f>
        <v>1</v>
      </c>
      <c r="O669" s="217">
        <f>IFERROR(IF(workdata!J669&gt;=0.75*MAX(workdata!$H669:$Y669),1,workdata!J669/MAX(workdata!$H669:$Y669)),0)*$H669</f>
        <v>1</v>
      </c>
      <c r="P669" s="217">
        <f>IFERROR(IF(workdata!K669&gt;=0.75*MAX(workdata!$H669:$Y669),1,workdata!K669/MAX(workdata!$H669:$Y669)),0)*$H669</f>
        <v>1</v>
      </c>
      <c r="Q669" s="217">
        <f>IFERROR(IF(workdata!L669&gt;=0.75*MAX(workdata!$H669:$Y669),1,workdata!L669/MAX(workdata!$H669:$Y669)),0)*$H669</f>
        <v>1</v>
      </c>
      <c r="R669" s="217">
        <f>IFERROR(IF(workdata!M669&gt;=0.75*MAX(workdata!$H669:$Y669),1,workdata!M669/MAX(workdata!$H669:$Y669)),0)*$H669</f>
        <v>1</v>
      </c>
      <c r="S669" s="217">
        <f>IFERROR(IF(workdata!N669&gt;=0.75*MAX(workdata!$H669:$Y669),1,workdata!N669/MAX(workdata!$H669:$Y669)),0)*$H669</f>
        <v>1</v>
      </c>
      <c r="T669" s="217">
        <f>IFERROR(IF(workdata!O669&gt;=0.75*MAX(workdata!$H669:$Y669),1,workdata!O669/MAX(workdata!$H669:$Y669)),0)*$H669</f>
        <v>1</v>
      </c>
      <c r="U669" s="217">
        <f>IFERROR(IF(workdata!P669&gt;=0.75*MAX(workdata!$H669:$Y669),1,workdata!P669/MAX(workdata!$H669:$Y669)),0)*$H669</f>
        <v>1</v>
      </c>
      <c r="V669" s="217">
        <f>IFERROR(IF(workdata!Q669&gt;=0.75*MAX(workdata!$H669:$Y669),1,workdata!Q669/MAX(workdata!$H669:$Y669)),0)*$H669</f>
        <v>1</v>
      </c>
      <c r="W669" s="217">
        <f>IFERROR(IF(workdata!R669&gt;=0.75*MAX(workdata!$H669:$Y669),1,workdata!R669/MAX(workdata!$H669:$Y669)),0)*$H669</f>
        <v>1</v>
      </c>
      <c r="X669" s="217">
        <f>IFERROR(IF(workdata!S669&gt;=0.75*MAX(workdata!$H669:$Y669),1,workdata!S669/MAX(workdata!$H669:$Y669)),0)*$H669</f>
        <v>1</v>
      </c>
      <c r="Y669" s="217">
        <f>IFERROR(IF(workdata!T669&gt;=0.75*MAX(workdata!$H669:$Y669),1,workdata!T669/MAX(workdata!$H669:$Y669)),0)*$H669</f>
        <v>1</v>
      </c>
      <c r="Z669" s="217">
        <f>IFERROR(IF(workdata!U669&gt;=0.75*MAX(workdata!$H669:$Y669),1,workdata!U669/MAX(workdata!$H669:$Y669)),0)*$H669</f>
        <v>1</v>
      </c>
      <c r="AA669" s="217">
        <f>IFERROR(IF(workdata!V669&gt;=0.75*MAX(workdata!$H669:$Y669),1,workdata!V669/MAX(workdata!$H669:$Y669)),0)*$H669</f>
        <v>1</v>
      </c>
      <c r="AB669" s="217">
        <f>IFERROR(IF(workdata!W669&gt;=0.75*MAX(workdata!$H669:$Y669),1,workdata!W669/MAX(workdata!$H669:$Y669)),0)*$H669</f>
        <v>1</v>
      </c>
      <c r="AC669" s="217">
        <f>IFERROR(IF(workdata!X669&gt;=0.75*MAX(workdata!$H669:$Y669),1,workdata!X669/MAX(workdata!$H669:$Y669)),0)*$H669</f>
        <v>1</v>
      </c>
      <c r="AD669" s="217">
        <f>IFERROR(IF(workdata!Y669&gt;=0.75*MAX(workdata!$H669:$Y669),1,workdata!Y669/MAX(workdata!$H669:$Y669)),0)*$H669</f>
        <v>1</v>
      </c>
    </row>
    <row r="670" spans="1:32" x14ac:dyDescent="0.25">
      <c r="A670" s="1">
        <f>workdata!A670</f>
        <v>45501.708333333336</v>
      </c>
      <c r="B670">
        <f t="shared" si="61"/>
        <v>2024</v>
      </c>
      <c r="C670">
        <f t="shared" si="62"/>
        <v>7</v>
      </c>
      <c r="D670">
        <f t="shared" si="60"/>
        <v>28</v>
      </c>
      <c r="E670">
        <v>1000</v>
      </c>
      <c r="F670">
        <v>49890</v>
      </c>
      <c r="G670">
        <f>workdata!B670</f>
        <v>36820</v>
      </c>
      <c r="H670">
        <f t="shared" si="63"/>
        <v>1</v>
      </c>
      <c r="I670" s="217">
        <f>IFERROR(workdata!B670*1000*AUX!H670/(AUX!K670*50000),0)</f>
        <v>0.87553888919273049</v>
      </c>
      <c r="J670" s="218">
        <f t="shared" si="64"/>
        <v>1</v>
      </c>
      <c r="K670" s="222">
        <f>AVERAGE(workdata!C670:F670)</f>
        <v>841.08199999999988</v>
      </c>
      <c r="L670" s="3">
        <f t="shared" si="65"/>
        <v>736.40000000000009</v>
      </c>
      <c r="M670" s="217">
        <f>IFERROR(IF(workdata!H670&gt;=0.75*MAX(workdata!$H670:$Y670),1,workdata!H670/MAX(workdata!$H670:$Y670)),0)*$H670</f>
        <v>1</v>
      </c>
      <c r="N670" s="217">
        <f>IFERROR(IF(workdata!I670&gt;=0.75*MAX(workdata!$H670:$Y670),1,workdata!I670/MAX(workdata!$H670:$Y670)),0)*$H670</f>
        <v>1</v>
      </c>
      <c r="O670" s="217">
        <f>IFERROR(IF(workdata!J670&gt;=0.75*MAX(workdata!$H670:$Y670),1,workdata!J670/MAX(workdata!$H670:$Y670)),0)*$H670</f>
        <v>1</v>
      </c>
      <c r="P670" s="217">
        <f>IFERROR(IF(workdata!K670&gt;=0.75*MAX(workdata!$H670:$Y670),1,workdata!K670/MAX(workdata!$H670:$Y670)),0)*$H670</f>
        <v>1</v>
      </c>
      <c r="Q670" s="217">
        <f>IFERROR(IF(workdata!L670&gt;=0.75*MAX(workdata!$H670:$Y670),1,workdata!L670/MAX(workdata!$H670:$Y670)),0)*$H670</f>
        <v>1</v>
      </c>
      <c r="R670" s="217">
        <f>IFERROR(IF(workdata!M670&gt;=0.75*MAX(workdata!$H670:$Y670),1,workdata!M670/MAX(workdata!$H670:$Y670)),0)*$H670</f>
        <v>1</v>
      </c>
      <c r="S670" s="217">
        <f>IFERROR(IF(workdata!N670&gt;=0.75*MAX(workdata!$H670:$Y670),1,workdata!N670/MAX(workdata!$H670:$Y670)),0)*$H670</f>
        <v>1</v>
      </c>
      <c r="T670" s="217">
        <f>IFERROR(IF(workdata!O670&gt;=0.75*MAX(workdata!$H670:$Y670),1,workdata!O670/MAX(workdata!$H670:$Y670)),0)*$H670</f>
        <v>1</v>
      </c>
      <c r="U670" s="217">
        <f>IFERROR(IF(workdata!P670&gt;=0.75*MAX(workdata!$H670:$Y670),1,workdata!P670/MAX(workdata!$H670:$Y670)),0)*$H670</f>
        <v>1</v>
      </c>
      <c r="V670" s="217">
        <f>IFERROR(IF(workdata!Q670&gt;=0.75*MAX(workdata!$H670:$Y670),1,workdata!Q670/MAX(workdata!$H670:$Y670)),0)*$H670</f>
        <v>1</v>
      </c>
      <c r="W670" s="217">
        <f>IFERROR(IF(workdata!R670&gt;=0.75*MAX(workdata!$H670:$Y670),1,workdata!R670/MAX(workdata!$H670:$Y670)),0)*$H670</f>
        <v>1</v>
      </c>
      <c r="X670" s="217">
        <f>IFERROR(IF(workdata!S670&gt;=0.75*MAX(workdata!$H670:$Y670),1,workdata!S670/MAX(workdata!$H670:$Y670)),0)*$H670</f>
        <v>1</v>
      </c>
      <c r="Y670" s="217">
        <f>IFERROR(IF(workdata!T670&gt;=0.75*MAX(workdata!$H670:$Y670),1,workdata!T670/MAX(workdata!$H670:$Y670)),0)*$H670</f>
        <v>1</v>
      </c>
      <c r="Z670" s="217">
        <f>IFERROR(IF(workdata!U670&gt;=0.75*MAX(workdata!$H670:$Y670),1,workdata!U670/MAX(workdata!$H670:$Y670)),0)*$H670</f>
        <v>1</v>
      </c>
      <c r="AA670" s="217">
        <f>IFERROR(IF(workdata!V670&gt;=0.75*MAX(workdata!$H670:$Y670),1,workdata!V670/MAX(workdata!$H670:$Y670)),0)*$H670</f>
        <v>1</v>
      </c>
      <c r="AB670" s="217">
        <f>IFERROR(IF(workdata!W670&gt;=0.75*MAX(workdata!$H670:$Y670),1,workdata!W670/MAX(workdata!$H670:$Y670)),0)*$H670</f>
        <v>1</v>
      </c>
      <c r="AC670" s="217">
        <f>IFERROR(IF(workdata!X670&gt;=0.75*MAX(workdata!$H670:$Y670),1,workdata!X670/MAX(workdata!$H670:$Y670)),0)*$H670</f>
        <v>1</v>
      </c>
      <c r="AD670" s="217">
        <f>IFERROR(IF(workdata!Y670&gt;=0.75*MAX(workdata!$H670:$Y670),1,workdata!Y670/MAX(workdata!$H670:$Y670)),0)*$H670</f>
        <v>1</v>
      </c>
    </row>
    <row r="671" spans="1:32" x14ac:dyDescent="0.25">
      <c r="A671" s="1">
        <f>workdata!A671</f>
        <v>45501.75</v>
      </c>
      <c r="B671">
        <f t="shared" si="61"/>
        <v>2024</v>
      </c>
      <c r="C671">
        <f t="shared" si="62"/>
        <v>7</v>
      </c>
      <c r="D671">
        <f t="shared" si="60"/>
        <v>28</v>
      </c>
      <c r="E671">
        <v>1000</v>
      </c>
      <c r="F671">
        <v>49890</v>
      </c>
      <c r="G671">
        <f>workdata!B671</f>
        <v>31863</v>
      </c>
      <c r="H671">
        <f t="shared" si="63"/>
        <v>1</v>
      </c>
      <c r="I671" s="217">
        <f>IFERROR(workdata!B671*1000*AUX!H671/(AUX!K671*50000),0)</f>
        <v>0.86899160033422773</v>
      </c>
      <c r="J671" s="218">
        <f t="shared" si="64"/>
        <v>1</v>
      </c>
      <c r="K671" s="222">
        <f>AVERAGE(workdata!C671:F671)</f>
        <v>733.33274999999992</v>
      </c>
      <c r="L671" s="3">
        <f t="shared" si="65"/>
        <v>637.2600000000001</v>
      </c>
      <c r="M671" s="217">
        <f>IFERROR(IF(workdata!H671&gt;=0.75*MAX(workdata!$H671:$Y671),1,workdata!H671/MAX(workdata!$H671:$Y671)),0)*$H671</f>
        <v>1</v>
      </c>
      <c r="N671" s="217">
        <f>IFERROR(IF(workdata!I671&gt;=0.75*MAX(workdata!$H671:$Y671),1,workdata!I671/MAX(workdata!$H671:$Y671)),0)*$H671</f>
        <v>1</v>
      </c>
      <c r="O671" s="217">
        <f>IFERROR(IF(workdata!J671&gt;=0.75*MAX(workdata!$H671:$Y671),1,workdata!J671/MAX(workdata!$H671:$Y671)),0)*$H671</f>
        <v>1</v>
      </c>
      <c r="P671" s="217">
        <f>IFERROR(IF(workdata!K671&gt;=0.75*MAX(workdata!$H671:$Y671),1,workdata!K671/MAX(workdata!$H671:$Y671)),0)*$H671</f>
        <v>1</v>
      </c>
      <c r="Q671" s="217">
        <f>IFERROR(IF(workdata!L671&gt;=0.75*MAX(workdata!$H671:$Y671),1,workdata!L671/MAX(workdata!$H671:$Y671)),0)*$H671</f>
        <v>1</v>
      </c>
      <c r="R671" s="217">
        <f>IFERROR(IF(workdata!M671&gt;=0.75*MAX(workdata!$H671:$Y671),1,workdata!M671/MAX(workdata!$H671:$Y671)),0)*$H671</f>
        <v>1</v>
      </c>
      <c r="S671" s="217">
        <f>IFERROR(IF(workdata!N671&gt;=0.75*MAX(workdata!$H671:$Y671),1,workdata!N671/MAX(workdata!$H671:$Y671)),0)*$H671</f>
        <v>1</v>
      </c>
      <c r="T671" s="217">
        <f>IFERROR(IF(workdata!O671&gt;=0.75*MAX(workdata!$H671:$Y671),1,workdata!O671/MAX(workdata!$H671:$Y671)),0)*$H671</f>
        <v>1</v>
      </c>
      <c r="U671" s="217">
        <f>IFERROR(IF(workdata!P671&gt;=0.75*MAX(workdata!$H671:$Y671),1,workdata!P671/MAX(workdata!$H671:$Y671)),0)*$H671</f>
        <v>1</v>
      </c>
      <c r="V671" s="217">
        <f>IFERROR(IF(workdata!Q671&gt;=0.75*MAX(workdata!$H671:$Y671),1,workdata!Q671/MAX(workdata!$H671:$Y671)),0)*$H671</f>
        <v>1</v>
      </c>
      <c r="W671" s="217">
        <f>IFERROR(IF(workdata!R671&gt;=0.75*MAX(workdata!$H671:$Y671),1,workdata!R671/MAX(workdata!$H671:$Y671)),0)*$H671</f>
        <v>1</v>
      </c>
      <c r="X671" s="217">
        <f>IFERROR(IF(workdata!S671&gt;=0.75*MAX(workdata!$H671:$Y671),1,workdata!S671/MAX(workdata!$H671:$Y671)),0)*$H671</f>
        <v>1</v>
      </c>
      <c r="Y671" s="217">
        <f>IFERROR(IF(workdata!T671&gt;=0.75*MAX(workdata!$H671:$Y671),1,workdata!T671/MAX(workdata!$H671:$Y671)),0)*$H671</f>
        <v>1</v>
      </c>
      <c r="Z671" s="217">
        <f>IFERROR(IF(workdata!U671&gt;=0.75*MAX(workdata!$H671:$Y671),1,workdata!U671/MAX(workdata!$H671:$Y671)),0)*$H671</f>
        <v>1</v>
      </c>
      <c r="AA671" s="217">
        <f>IFERROR(IF(workdata!V671&gt;=0.75*MAX(workdata!$H671:$Y671),1,workdata!V671/MAX(workdata!$H671:$Y671)),0)*$H671</f>
        <v>1</v>
      </c>
      <c r="AB671" s="217">
        <f>IFERROR(IF(workdata!W671&gt;=0.75*MAX(workdata!$H671:$Y671),1,workdata!W671/MAX(workdata!$H671:$Y671)),0)*$H671</f>
        <v>1</v>
      </c>
      <c r="AC671" s="217">
        <f>IFERROR(IF(workdata!X671&gt;=0.75*MAX(workdata!$H671:$Y671),1,workdata!X671/MAX(workdata!$H671:$Y671)),0)*$H671</f>
        <v>1</v>
      </c>
      <c r="AD671" s="217">
        <f>IFERROR(IF(workdata!Y671&gt;=0.75*MAX(workdata!$H671:$Y671),1,workdata!Y671/MAX(workdata!$H671:$Y671)),0)*$H671</f>
        <v>1</v>
      </c>
    </row>
    <row r="672" spans="1:32" x14ac:dyDescent="0.25">
      <c r="A672" s="1">
        <f>workdata!A672</f>
        <v>45501.791666666664</v>
      </c>
      <c r="B672">
        <f t="shared" si="61"/>
        <v>2024</v>
      </c>
      <c r="C672">
        <f t="shared" si="62"/>
        <v>7</v>
      </c>
      <c r="D672">
        <f t="shared" si="60"/>
        <v>28</v>
      </c>
      <c r="E672">
        <v>1000</v>
      </c>
      <c r="F672">
        <v>49890</v>
      </c>
      <c r="G672">
        <f>workdata!B672</f>
        <v>21472</v>
      </c>
      <c r="H672">
        <f t="shared" si="63"/>
        <v>1</v>
      </c>
      <c r="I672" s="217">
        <f>IFERROR(workdata!B672*1000*AUX!H672/(AUX!K672*50000),0)</f>
        <v>0.84834273488993217</v>
      </c>
      <c r="J672" s="218">
        <f t="shared" si="64"/>
        <v>1</v>
      </c>
      <c r="K672" s="222">
        <f>AVERAGE(workdata!C672:F672)</f>
        <v>506.21050000000002</v>
      </c>
      <c r="L672" s="3">
        <f t="shared" si="65"/>
        <v>429.44000000000005</v>
      </c>
      <c r="M672" s="217">
        <f>IFERROR(IF(workdata!H672&gt;=0.75*MAX(workdata!$H672:$Y672),1,workdata!H672/MAX(workdata!$H672:$Y672)),0)*$H672</f>
        <v>1</v>
      </c>
      <c r="N672" s="217">
        <f>IFERROR(IF(workdata!I672&gt;=0.75*MAX(workdata!$H672:$Y672),1,workdata!I672/MAX(workdata!$H672:$Y672)),0)*$H672</f>
        <v>1</v>
      </c>
      <c r="O672" s="217">
        <f>IFERROR(IF(workdata!J672&gt;=0.75*MAX(workdata!$H672:$Y672),1,workdata!J672/MAX(workdata!$H672:$Y672)),0)*$H672</f>
        <v>1</v>
      </c>
      <c r="P672" s="217">
        <f>IFERROR(IF(workdata!K672&gt;=0.75*MAX(workdata!$H672:$Y672),1,workdata!K672/MAX(workdata!$H672:$Y672)),0)*$H672</f>
        <v>1</v>
      </c>
      <c r="Q672" s="217">
        <f>IFERROR(IF(workdata!L672&gt;=0.75*MAX(workdata!$H672:$Y672),1,workdata!L672/MAX(workdata!$H672:$Y672)),0)*$H672</f>
        <v>1</v>
      </c>
      <c r="R672" s="217">
        <f>IFERROR(IF(workdata!M672&gt;=0.75*MAX(workdata!$H672:$Y672),1,workdata!M672/MAX(workdata!$H672:$Y672)),0)*$H672</f>
        <v>1</v>
      </c>
      <c r="S672" s="217">
        <f>IFERROR(IF(workdata!N672&gt;=0.75*MAX(workdata!$H672:$Y672),1,workdata!N672/MAX(workdata!$H672:$Y672)),0)*$H672</f>
        <v>1</v>
      </c>
      <c r="T672" s="217">
        <f>IFERROR(IF(workdata!O672&gt;=0.75*MAX(workdata!$H672:$Y672),1,workdata!O672/MAX(workdata!$H672:$Y672)),0)*$H672</f>
        <v>1</v>
      </c>
      <c r="U672" s="217">
        <f>IFERROR(IF(workdata!P672&gt;=0.75*MAX(workdata!$H672:$Y672),1,workdata!P672/MAX(workdata!$H672:$Y672)),0)*$H672</f>
        <v>1</v>
      </c>
      <c r="V672" s="217">
        <f>IFERROR(IF(workdata!Q672&gt;=0.75*MAX(workdata!$H672:$Y672),1,workdata!Q672/MAX(workdata!$H672:$Y672)),0)*$H672</f>
        <v>1</v>
      </c>
      <c r="W672" s="217">
        <f>IFERROR(IF(workdata!R672&gt;=0.75*MAX(workdata!$H672:$Y672),1,workdata!R672/MAX(workdata!$H672:$Y672)),0)*$H672</f>
        <v>1</v>
      </c>
      <c r="X672" s="217">
        <f>IFERROR(IF(workdata!S672&gt;=0.75*MAX(workdata!$H672:$Y672),1,workdata!S672/MAX(workdata!$H672:$Y672)),0)*$H672</f>
        <v>1</v>
      </c>
      <c r="Y672" s="217">
        <f>IFERROR(IF(workdata!T672&gt;=0.75*MAX(workdata!$H672:$Y672),1,workdata!T672/MAX(workdata!$H672:$Y672)),0)*$H672</f>
        <v>1</v>
      </c>
      <c r="Z672" s="217">
        <f>IFERROR(IF(workdata!U672&gt;=0.75*MAX(workdata!$H672:$Y672),1,workdata!U672/MAX(workdata!$H672:$Y672)),0)*$H672</f>
        <v>1</v>
      </c>
      <c r="AA672" s="217">
        <f>IFERROR(IF(workdata!V672&gt;=0.75*MAX(workdata!$H672:$Y672),1,workdata!V672/MAX(workdata!$H672:$Y672)),0)*$H672</f>
        <v>1</v>
      </c>
      <c r="AB672" s="217">
        <f>IFERROR(IF(workdata!W672&gt;=0.75*MAX(workdata!$H672:$Y672),1,workdata!W672/MAX(workdata!$H672:$Y672)),0)*$H672</f>
        <v>1</v>
      </c>
      <c r="AC672" s="217">
        <f>IFERROR(IF(workdata!X672&gt;=0.75*MAX(workdata!$H672:$Y672),1,workdata!X672/MAX(workdata!$H672:$Y672)),0)*$H672</f>
        <v>1</v>
      </c>
      <c r="AD672" s="217">
        <f>IFERROR(IF(workdata!Y672&gt;=0.75*MAX(workdata!$H672:$Y672),1,workdata!Y672/MAX(workdata!$H672:$Y672)),0)*$H672</f>
        <v>1</v>
      </c>
    </row>
    <row r="673" spans="1:30" x14ac:dyDescent="0.25">
      <c r="A673" s="1">
        <f>workdata!A673</f>
        <v>45501.833333333336</v>
      </c>
      <c r="B673">
        <f t="shared" si="61"/>
        <v>2024</v>
      </c>
      <c r="C673">
        <f t="shared" si="62"/>
        <v>7</v>
      </c>
      <c r="D673">
        <f t="shared" si="60"/>
        <v>28</v>
      </c>
      <c r="E673">
        <v>1000</v>
      </c>
      <c r="F673">
        <v>49890</v>
      </c>
      <c r="G673">
        <f>workdata!B673</f>
        <v>4988</v>
      </c>
      <c r="H673">
        <f t="shared" si="63"/>
        <v>1</v>
      </c>
      <c r="I673" s="217">
        <f>IFERROR(workdata!B673*1000*AUX!H673/(AUX!K673*50000),0)</f>
        <v>0.84056377427964168</v>
      </c>
      <c r="J673" s="218">
        <f t="shared" si="64"/>
        <v>1</v>
      </c>
      <c r="K673" s="222">
        <f>AVERAGE(workdata!C673:F673)</f>
        <v>118.68225</v>
      </c>
      <c r="L673" s="3">
        <f t="shared" si="65"/>
        <v>99.76</v>
      </c>
      <c r="M673" s="217">
        <f>IFERROR(IF(workdata!H673&gt;=0.75*MAX(workdata!$H673:$Y673),1,workdata!H673/MAX(workdata!$H673:$Y673)),0)*$H673</f>
        <v>1</v>
      </c>
      <c r="N673" s="217">
        <f>IFERROR(IF(workdata!I673&gt;=0.75*MAX(workdata!$H673:$Y673),1,workdata!I673/MAX(workdata!$H673:$Y673)),0)*$H673</f>
        <v>1</v>
      </c>
      <c r="O673" s="217">
        <f>IFERROR(IF(workdata!J673&gt;=0.75*MAX(workdata!$H673:$Y673),1,workdata!J673/MAX(workdata!$H673:$Y673)),0)*$H673</f>
        <v>1</v>
      </c>
      <c r="P673" s="217">
        <f>IFERROR(IF(workdata!K673&gt;=0.75*MAX(workdata!$H673:$Y673),1,workdata!K673/MAX(workdata!$H673:$Y673)),0)*$H673</f>
        <v>1</v>
      </c>
      <c r="Q673" s="217">
        <f>IFERROR(IF(workdata!L673&gt;=0.75*MAX(workdata!$H673:$Y673),1,workdata!L673/MAX(workdata!$H673:$Y673)),0)*$H673</f>
        <v>1</v>
      </c>
      <c r="R673" s="217">
        <f>IFERROR(IF(workdata!M673&gt;=0.75*MAX(workdata!$H673:$Y673),1,workdata!M673/MAX(workdata!$H673:$Y673)),0)*$H673</f>
        <v>1</v>
      </c>
      <c r="S673" s="217">
        <f>IFERROR(IF(workdata!N673&gt;=0.75*MAX(workdata!$H673:$Y673),1,workdata!N673/MAX(workdata!$H673:$Y673)),0)*$H673</f>
        <v>1</v>
      </c>
      <c r="T673" s="217">
        <f>IFERROR(IF(workdata!O673&gt;=0.75*MAX(workdata!$H673:$Y673),1,workdata!O673/MAX(workdata!$H673:$Y673)),0)*$H673</f>
        <v>1</v>
      </c>
      <c r="U673" s="217">
        <f>IFERROR(IF(workdata!P673&gt;=0.75*MAX(workdata!$H673:$Y673),1,workdata!P673/MAX(workdata!$H673:$Y673)),0)*$H673</f>
        <v>1</v>
      </c>
      <c r="V673" s="217">
        <f>IFERROR(IF(workdata!Q673&gt;=0.75*MAX(workdata!$H673:$Y673),1,workdata!Q673/MAX(workdata!$H673:$Y673)),0)*$H673</f>
        <v>1</v>
      </c>
      <c r="W673" s="217">
        <f>IFERROR(IF(workdata!R673&gt;=0.75*MAX(workdata!$H673:$Y673),1,workdata!R673/MAX(workdata!$H673:$Y673)),0)*$H673</f>
        <v>1</v>
      </c>
      <c r="X673" s="217">
        <f>IFERROR(IF(workdata!S673&gt;=0.75*MAX(workdata!$H673:$Y673),1,workdata!S673/MAX(workdata!$H673:$Y673)),0)*$H673</f>
        <v>1</v>
      </c>
      <c r="Y673" s="217">
        <f>IFERROR(IF(workdata!T673&gt;=0.75*MAX(workdata!$H673:$Y673),1,workdata!T673/MAX(workdata!$H673:$Y673)),0)*$H673</f>
        <v>1</v>
      </c>
      <c r="Z673" s="217">
        <f>IFERROR(IF(workdata!U673&gt;=0.75*MAX(workdata!$H673:$Y673),1,workdata!U673/MAX(workdata!$H673:$Y673)),0)*$H673</f>
        <v>1</v>
      </c>
      <c r="AA673" s="217">
        <f>IFERROR(IF(workdata!V673&gt;=0.75*MAX(workdata!$H673:$Y673),1,workdata!V673/MAX(workdata!$H673:$Y673)),0)*$H673</f>
        <v>1</v>
      </c>
      <c r="AB673" s="217">
        <f>IFERROR(IF(workdata!W673&gt;=0.75*MAX(workdata!$H673:$Y673),1,workdata!W673/MAX(workdata!$H673:$Y673)),0)*$H673</f>
        <v>1</v>
      </c>
      <c r="AC673" s="217">
        <f>IFERROR(IF(workdata!X673&gt;=0.75*MAX(workdata!$H673:$Y673),1,workdata!X673/MAX(workdata!$H673:$Y673)),0)*$H673</f>
        <v>1</v>
      </c>
      <c r="AD673" s="217">
        <f>IFERROR(IF(workdata!Y673&gt;=0.75*MAX(workdata!$H673:$Y673),1,workdata!Y673/MAX(workdata!$H673:$Y673)),0)*$H673</f>
        <v>1</v>
      </c>
    </row>
    <row r="674" spans="1:30" x14ac:dyDescent="0.25">
      <c r="A674" s="1">
        <f>workdata!A674</f>
        <v>45501.875</v>
      </c>
      <c r="B674">
        <f t="shared" si="61"/>
        <v>2024</v>
      </c>
      <c r="C674">
        <f t="shared" si="62"/>
        <v>7</v>
      </c>
      <c r="D674">
        <f t="shared" si="60"/>
        <v>28</v>
      </c>
      <c r="E674">
        <v>1000</v>
      </c>
      <c r="F674">
        <v>49890</v>
      </c>
      <c r="G674">
        <f>workdata!B674</f>
        <v>86</v>
      </c>
      <c r="H674">
        <f t="shared" si="63"/>
        <v>0</v>
      </c>
      <c r="I674" s="217">
        <f>IFERROR(workdata!B674*1000*AUX!H674/(AUX!K674*50000),0)</f>
        <v>0</v>
      </c>
      <c r="J674" s="218">
        <f t="shared" si="64"/>
        <v>0</v>
      </c>
      <c r="K674" s="222">
        <f>AVERAGE(workdata!C674:F674)</f>
        <v>4.0142499999999997</v>
      </c>
      <c r="L674" s="3">
        <f t="shared" si="65"/>
        <v>0</v>
      </c>
      <c r="M674" s="217">
        <f>IFERROR(IF(workdata!H674&gt;=0.75*MAX(workdata!$H674:$Y674),1,workdata!H674/MAX(workdata!$H674:$Y674)),0)*$H674</f>
        <v>0</v>
      </c>
      <c r="N674" s="217">
        <f>IFERROR(IF(workdata!I674&gt;=0.75*MAX(workdata!$H674:$Y674),1,workdata!I674/MAX(workdata!$H674:$Y674)),0)*$H674</f>
        <v>0</v>
      </c>
      <c r="O674" s="217">
        <f>IFERROR(IF(workdata!J674&gt;=0.75*MAX(workdata!$H674:$Y674),1,workdata!J674/MAX(workdata!$H674:$Y674)),0)*$H674</f>
        <v>0</v>
      </c>
      <c r="P674" s="217">
        <f>IFERROR(IF(workdata!K674&gt;=0.75*MAX(workdata!$H674:$Y674),1,workdata!K674/MAX(workdata!$H674:$Y674)),0)*$H674</f>
        <v>0</v>
      </c>
      <c r="Q674" s="217">
        <f>IFERROR(IF(workdata!L674&gt;=0.75*MAX(workdata!$H674:$Y674),1,workdata!L674/MAX(workdata!$H674:$Y674)),0)*$H674</f>
        <v>0</v>
      </c>
      <c r="R674" s="217">
        <f>IFERROR(IF(workdata!M674&gt;=0.75*MAX(workdata!$H674:$Y674),1,workdata!M674/MAX(workdata!$H674:$Y674)),0)*$H674</f>
        <v>0</v>
      </c>
      <c r="S674" s="217">
        <f>IFERROR(IF(workdata!N674&gt;=0.75*MAX(workdata!$H674:$Y674),1,workdata!N674/MAX(workdata!$H674:$Y674)),0)*$H674</f>
        <v>0</v>
      </c>
      <c r="T674" s="217">
        <f>IFERROR(IF(workdata!O674&gt;=0.75*MAX(workdata!$H674:$Y674),1,workdata!O674/MAX(workdata!$H674:$Y674)),0)*$H674</f>
        <v>0</v>
      </c>
      <c r="U674" s="217">
        <f>IFERROR(IF(workdata!P674&gt;=0.75*MAX(workdata!$H674:$Y674),1,workdata!P674/MAX(workdata!$H674:$Y674)),0)*$H674</f>
        <v>0</v>
      </c>
      <c r="V674" s="217">
        <f>IFERROR(IF(workdata!Q674&gt;=0.75*MAX(workdata!$H674:$Y674),1,workdata!Q674/MAX(workdata!$H674:$Y674)),0)*$H674</f>
        <v>0</v>
      </c>
      <c r="W674" s="217">
        <f>IFERROR(IF(workdata!R674&gt;=0.75*MAX(workdata!$H674:$Y674),1,workdata!R674/MAX(workdata!$H674:$Y674)),0)*$H674</f>
        <v>0</v>
      </c>
      <c r="X674" s="217">
        <f>IFERROR(IF(workdata!S674&gt;=0.75*MAX(workdata!$H674:$Y674),1,workdata!S674/MAX(workdata!$H674:$Y674)),0)*$H674</f>
        <v>0</v>
      </c>
      <c r="Y674" s="217">
        <f>IFERROR(IF(workdata!T674&gt;=0.75*MAX(workdata!$H674:$Y674),1,workdata!T674/MAX(workdata!$H674:$Y674)),0)*$H674</f>
        <v>0</v>
      </c>
      <c r="Z674" s="217">
        <f>IFERROR(IF(workdata!U674&gt;=0.75*MAX(workdata!$H674:$Y674),1,workdata!U674/MAX(workdata!$H674:$Y674)),0)*$H674</f>
        <v>0</v>
      </c>
      <c r="AA674" s="217">
        <f>IFERROR(IF(workdata!V674&gt;=0.75*MAX(workdata!$H674:$Y674),1,workdata!V674/MAX(workdata!$H674:$Y674)),0)*$H674</f>
        <v>0</v>
      </c>
      <c r="AB674" s="217">
        <f>IFERROR(IF(workdata!W674&gt;=0.75*MAX(workdata!$H674:$Y674),1,workdata!W674/MAX(workdata!$H674:$Y674)),0)*$H674</f>
        <v>0</v>
      </c>
      <c r="AC674" s="217">
        <f>IFERROR(IF(workdata!X674&gt;=0.75*MAX(workdata!$H674:$Y674),1,workdata!X674/MAX(workdata!$H674:$Y674)),0)*$H674</f>
        <v>0</v>
      </c>
      <c r="AD674" s="217">
        <f>IFERROR(IF(workdata!Y674&gt;=0.75*MAX(workdata!$H674:$Y674),1,workdata!Y674/MAX(workdata!$H674:$Y674)),0)*$H674</f>
        <v>0</v>
      </c>
    </row>
    <row r="675" spans="1:30" x14ac:dyDescent="0.25">
      <c r="A675" s="1">
        <f>workdata!A675</f>
        <v>45501.916666666664</v>
      </c>
      <c r="B675">
        <f t="shared" si="61"/>
        <v>2024</v>
      </c>
      <c r="C675">
        <f t="shared" si="62"/>
        <v>7</v>
      </c>
      <c r="D675">
        <f t="shared" si="60"/>
        <v>28</v>
      </c>
      <c r="E675">
        <v>1000</v>
      </c>
      <c r="F675">
        <v>49890</v>
      </c>
      <c r="G675">
        <f>workdata!B675</f>
        <v>0</v>
      </c>
      <c r="H675">
        <f t="shared" si="63"/>
        <v>0</v>
      </c>
      <c r="I675" s="217">
        <f>IFERROR(workdata!B675*1000*AUX!H675/(AUX!K675*50000),0)</f>
        <v>0</v>
      </c>
      <c r="J675" s="218">
        <f t="shared" si="64"/>
        <v>0</v>
      </c>
      <c r="K675" s="222">
        <f>AVERAGE(workdata!C675:F675)</f>
        <v>0</v>
      </c>
      <c r="L675" s="3">
        <f t="shared" si="65"/>
        <v>0</v>
      </c>
      <c r="M675" s="217">
        <f>IFERROR(IF(workdata!H675&gt;=0.75*MAX(workdata!$H675:$Y675),1,workdata!H675/MAX(workdata!$H675:$Y675)),0)*$H675</f>
        <v>0</v>
      </c>
      <c r="N675" s="217">
        <f>IFERROR(IF(workdata!I675&gt;=0.75*MAX(workdata!$H675:$Y675),1,workdata!I675/MAX(workdata!$H675:$Y675)),0)*$H675</f>
        <v>0</v>
      </c>
      <c r="O675" s="217">
        <f>IFERROR(IF(workdata!J675&gt;=0.75*MAX(workdata!$H675:$Y675),1,workdata!J675/MAX(workdata!$H675:$Y675)),0)*$H675</f>
        <v>0</v>
      </c>
      <c r="P675" s="217">
        <f>IFERROR(IF(workdata!K675&gt;=0.75*MAX(workdata!$H675:$Y675),1,workdata!K675/MAX(workdata!$H675:$Y675)),0)*$H675</f>
        <v>0</v>
      </c>
      <c r="Q675" s="217">
        <f>IFERROR(IF(workdata!L675&gt;=0.75*MAX(workdata!$H675:$Y675),1,workdata!L675/MAX(workdata!$H675:$Y675)),0)*$H675</f>
        <v>0</v>
      </c>
      <c r="R675" s="217">
        <f>IFERROR(IF(workdata!M675&gt;=0.75*MAX(workdata!$H675:$Y675),1,workdata!M675/MAX(workdata!$H675:$Y675)),0)*$H675</f>
        <v>0</v>
      </c>
      <c r="S675" s="217">
        <f>IFERROR(IF(workdata!N675&gt;=0.75*MAX(workdata!$H675:$Y675),1,workdata!N675/MAX(workdata!$H675:$Y675)),0)*$H675</f>
        <v>0</v>
      </c>
      <c r="T675" s="217">
        <f>IFERROR(IF(workdata!O675&gt;=0.75*MAX(workdata!$H675:$Y675),1,workdata!O675/MAX(workdata!$H675:$Y675)),0)*$H675</f>
        <v>0</v>
      </c>
      <c r="U675" s="217">
        <f>IFERROR(IF(workdata!P675&gt;=0.75*MAX(workdata!$H675:$Y675),1,workdata!P675/MAX(workdata!$H675:$Y675)),0)*$H675</f>
        <v>0</v>
      </c>
      <c r="V675" s="217">
        <f>IFERROR(IF(workdata!Q675&gt;=0.75*MAX(workdata!$H675:$Y675),1,workdata!Q675/MAX(workdata!$H675:$Y675)),0)*$H675</f>
        <v>0</v>
      </c>
      <c r="W675" s="217">
        <f>IFERROR(IF(workdata!R675&gt;=0.75*MAX(workdata!$H675:$Y675),1,workdata!R675/MAX(workdata!$H675:$Y675)),0)*$H675</f>
        <v>0</v>
      </c>
      <c r="X675" s="217">
        <f>IFERROR(IF(workdata!S675&gt;=0.75*MAX(workdata!$H675:$Y675),1,workdata!S675/MAX(workdata!$H675:$Y675)),0)*$H675</f>
        <v>0</v>
      </c>
      <c r="Y675" s="217">
        <f>IFERROR(IF(workdata!T675&gt;=0.75*MAX(workdata!$H675:$Y675),1,workdata!T675/MAX(workdata!$H675:$Y675)),0)*$H675</f>
        <v>0</v>
      </c>
      <c r="Z675" s="217">
        <f>IFERROR(IF(workdata!U675&gt;=0.75*MAX(workdata!$H675:$Y675),1,workdata!U675/MAX(workdata!$H675:$Y675)),0)*$H675</f>
        <v>0</v>
      </c>
      <c r="AA675" s="217">
        <f>IFERROR(IF(workdata!V675&gt;=0.75*MAX(workdata!$H675:$Y675),1,workdata!V675/MAX(workdata!$H675:$Y675)),0)*$H675</f>
        <v>0</v>
      </c>
      <c r="AB675" s="217">
        <f>IFERROR(IF(workdata!W675&gt;=0.75*MAX(workdata!$H675:$Y675),1,workdata!W675/MAX(workdata!$H675:$Y675)),0)*$H675</f>
        <v>0</v>
      </c>
      <c r="AC675" s="217">
        <f>IFERROR(IF(workdata!X675&gt;=0.75*MAX(workdata!$H675:$Y675),1,workdata!X675/MAX(workdata!$H675:$Y675)),0)*$H675</f>
        <v>0</v>
      </c>
      <c r="AD675" s="217">
        <f>IFERROR(IF(workdata!Y675&gt;=0.75*MAX(workdata!$H675:$Y675),1,workdata!Y675/MAX(workdata!$H675:$Y675)),0)*$H675</f>
        <v>0</v>
      </c>
    </row>
    <row r="676" spans="1:30" x14ac:dyDescent="0.25">
      <c r="A676" s="1">
        <f>workdata!A676</f>
        <v>45501.958333333336</v>
      </c>
      <c r="B676">
        <f t="shared" si="61"/>
        <v>2024</v>
      </c>
      <c r="C676">
        <f t="shared" si="62"/>
        <v>7</v>
      </c>
      <c r="D676">
        <f t="shared" si="60"/>
        <v>28</v>
      </c>
      <c r="E676">
        <v>1000</v>
      </c>
      <c r="F676">
        <v>49890</v>
      </c>
      <c r="G676">
        <f>workdata!B676</f>
        <v>0</v>
      </c>
      <c r="H676">
        <f t="shared" si="63"/>
        <v>0</v>
      </c>
      <c r="I676" s="217">
        <f>IFERROR(workdata!B676*1000*AUX!H676/(AUX!K676*50000),0)</f>
        <v>0</v>
      </c>
      <c r="J676" s="218">
        <f t="shared" si="64"/>
        <v>0</v>
      </c>
      <c r="K676" s="222">
        <f>AVERAGE(workdata!C676:F676)</f>
        <v>0</v>
      </c>
      <c r="L676" s="3">
        <f t="shared" si="65"/>
        <v>0</v>
      </c>
      <c r="M676" s="217">
        <f>IFERROR(IF(workdata!H676&gt;=0.75*MAX(workdata!$H676:$Y676),1,workdata!H676/MAX(workdata!$H676:$Y676)),0)*$H676</f>
        <v>0</v>
      </c>
      <c r="N676" s="217">
        <f>IFERROR(IF(workdata!I676&gt;=0.75*MAX(workdata!$H676:$Y676),1,workdata!I676/MAX(workdata!$H676:$Y676)),0)*$H676</f>
        <v>0</v>
      </c>
      <c r="O676" s="217">
        <f>IFERROR(IF(workdata!J676&gt;=0.75*MAX(workdata!$H676:$Y676),1,workdata!J676/MAX(workdata!$H676:$Y676)),0)*$H676</f>
        <v>0</v>
      </c>
      <c r="P676" s="217">
        <f>IFERROR(IF(workdata!K676&gt;=0.75*MAX(workdata!$H676:$Y676),1,workdata!K676/MAX(workdata!$H676:$Y676)),0)*$H676</f>
        <v>0</v>
      </c>
      <c r="Q676" s="217">
        <f>IFERROR(IF(workdata!L676&gt;=0.75*MAX(workdata!$H676:$Y676),1,workdata!L676/MAX(workdata!$H676:$Y676)),0)*$H676</f>
        <v>0</v>
      </c>
      <c r="R676" s="217">
        <f>IFERROR(IF(workdata!M676&gt;=0.75*MAX(workdata!$H676:$Y676),1,workdata!M676/MAX(workdata!$H676:$Y676)),0)*$H676</f>
        <v>0</v>
      </c>
      <c r="S676" s="217">
        <f>IFERROR(IF(workdata!N676&gt;=0.75*MAX(workdata!$H676:$Y676),1,workdata!N676/MAX(workdata!$H676:$Y676)),0)*$H676</f>
        <v>0</v>
      </c>
      <c r="T676" s="217">
        <f>IFERROR(IF(workdata!O676&gt;=0.75*MAX(workdata!$H676:$Y676),1,workdata!O676/MAX(workdata!$H676:$Y676)),0)*$H676</f>
        <v>0</v>
      </c>
      <c r="U676" s="217">
        <f>IFERROR(IF(workdata!P676&gt;=0.75*MAX(workdata!$H676:$Y676),1,workdata!P676/MAX(workdata!$H676:$Y676)),0)*$H676</f>
        <v>0</v>
      </c>
      <c r="V676" s="217">
        <f>IFERROR(IF(workdata!Q676&gt;=0.75*MAX(workdata!$H676:$Y676),1,workdata!Q676/MAX(workdata!$H676:$Y676)),0)*$H676</f>
        <v>0</v>
      </c>
      <c r="W676" s="217">
        <f>IFERROR(IF(workdata!R676&gt;=0.75*MAX(workdata!$H676:$Y676),1,workdata!R676/MAX(workdata!$H676:$Y676)),0)*$H676</f>
        <v>0</v>
      </c>
      <c r="X676" s="217">
        <f>IFERROR(IF(workdata!S676&gt;=0.75*MAX(workdata!$H676:$Y676),1,workdata!S676/MAX(workdata!$H676:$Y676)),0)*$H676</f>
        <v>0</v>
      </c>
      <c r="Y676" s="217">
        <f>IFERROR(IF(workdata!T676&gt;=0.75*MAX(workdata!$H676:$Y676),1,workdata!T676/MAX(workdata!$H676:$Y676)),0)*$H676</f>
        <v>0</v>
      </c>
      <c r="Z676" s="217">
        <f>IFERROR(IF(workdata!U676&gt;=0.75*MAX(workdata!$H676:$Y676),1,workdata!U676/MAX(workdata!$H676:$Y676)),0)*$H676</f>
        <v>0</v>
      </c>
      <c r="AA676" s="217">
        <f>IFERROR(IF(workdata!V676&gt;=0.75*MAX(workdata!$H676:$Y676),1,workdata!V676/MAX(workdata!$H676:$Y676)),0)*$H676</f>
        <v>0</v>
      </c>
      <c r="AB676" s="217">
        <f>IFERROR(IF(workdata!W676&gt;=0.75*MAX(workdata!$H676:$Y676),1,workdata!W676/MAX(workdata!$H676:$Y676)),0)*$H676</f>
        <v>0</v>
      </c>
      <c r="AC676" s="217">
        <f>IFERROR(IF(workdata!X676&gt;=0.75*MAX(workdata!$H676:$Y676),1,workdata!X676/MAX(workdata!$H676:$Y676)),0)*$H676</f>
        <v>0</v>
      </c>
      <c r="AD676" s="217">
        <f>IFERROR(IF(workdata!Y676&gt;=0.75*MAX(workdata!$H676:$Y676),1,workdata!Y676/MAX(workdata!$H676:$Y676)),0)*$H676</f>
        <v>0</v>
      </c>
    </row>
    <row r="677" spans="1:30" x14ac:dyDescent="0.25">
      <c r="A677" s="1">
        <f>workdata!A677</f>
        <v>45502</v>
      </c>
      <c r="B677">
        <f t="shared" si="61"/>
        <v>2024</v>
      </c>
      <c r="C677">
        <f t="shared" si="62"/>
        <v>7</v>
      </c>
      <c r="D677">
        <f t="shared" si="60"/>
        <v>29</v>
      </c>
      <c r="E677">
        <v>1000</v>
      </c>
      <c r="F677">
        <v>49890</v>
      </c>
      <c r="G677">
        <f>workdata!B677</f>
        <v>0</v>
      </c>
      <c r="H677">
        <f t="shared" si="63"/>
        <v>0</v>
      </c>
      <c r="I677" s="217">
        <f>IFERROR(workdata!B677*1000*AUX!H677/(AUX!K677*50000),0)</f>
        <v>0</v>
      </c>
      <c r="J677" s="218">
        <f t="shared" si="64"/>
        <v>0</v>
      </c>
      <c r="K677" s="222">
        <f>AVERAGE(workdata!C677:F677)</f>
        <v>0</v>
      </c>
      <c r="L677" s="3">
        <f t="shared" si="65"/>
        <v>0</v>
      </c>
      <c r="M677" s="217">
        <f>IFERROR(IF(workdata!H677&gt;=0.75*MAX(workdata!$H677:$Y677),1,workdata!H677/MAX(workdata!$H677:$Y677)),0)*$H677</f>
        <v>0</v>
      </c>
      <c r="N677" s="217">
        <f>IFERROR(IF(workdata!I677&gt;=0.75*MAX(workdata!$H677:$Y677),1,workdata!I677/MAX(workdata!$H677:$Y677)),0)*$H677</f>
        <v>0</v>
      </c>
      <c r="O677" s="217">
        <f>IFERROR(IF(workdata!J677&gt;=0.75*MAX(workdata!$H677:$Y677),1,workdata!J677/MAX(workdata!$H677:$Y677)),0)*$H677</f>
        <v>0</v>
      </c>
      <c r="P677" s="217">
        <f>IFERROR(IF(workdata!K677&gt;=0.75*MAX(workdata!$H677:$Y677),1,workdata!K677/MAX(workdata!$H677:$Y677)),0)*$H677</f>
        <v>0</v>
      </c>
      <c r="Q677" s="217">
        <f>IFERROR(IF(workdata!L677&gt;=0.75*MAX(workdata!$H677:$Y677),1,workdata!L677/MAX(workdata!$H677:$Y677)),0)*$H677</f>
        <v>0</v>
      </c>
      <c r="R677" s="217">
        <f>IFERROR(IF(workdata!M677&gt;=0.75*MAX(workdata!$H677:$Y677),1,workdata!M677/MAX(workdata!$H677:$Y677)),0)*$H677</f>
        <v>0</v>
      </c>
      <c r="S677" s="217">
        <f>IFERROR(IF(workdata!N677&gt;=0.75*MAX(workdata!$H677:$Y677),1,workdata!N677/MAX(workdata!$H677:$Y677)),0)*$H677</f>
        <v>0</v>
      </c>
      <c r="T677" s="217">
        <f>IFERROR(IF(workdata!O677&gt;=0.75*MAX(workdata!$H677:$Y677),1,workdata!O677/MAX(workdata!$H677:$Y677)),0)*$H677</f>
        <v>0</v>
      </c>
      <c r="U677" s="217">
        <f>IFERROR(IF(workdata!P677&gt;=0.75*MAX(workdata!$H677:$Y677),1,workdata!P677/MAX(workdata!$H677:$Y677)),0)*$H677</f>
        <v>0</v>
      </c>
      <c r="V677" s="217">
        <f>IFERROR(IF(workdata!Q677&gt;=0.75*MAX(workdata!$H677:$Y677),1,workdata!Q677/MAX(workdata!$H677:$Y677)),0)*$H677</f>
        <v>0</v>
      </c>
      <c r="W677" s="217">
        <f>IFERROR(IF(workdata!R677&gt;=0.75*MAX(workdata!$H677:$Y677),1,workdata!R677/MAX(workdata!$H677:$Y677)),0)*$H677</f>
        <v>0</v>
      </c>
      <c r="X677" s="217">
        <f>IFERROR(IF(workdata!S677&gt;=0.75*MAX(workdata!$H677:$Y677),1,workdata!S677/MAX(workdata!$H677:$Y677)),0)*$H677</f>
        <v>0</v>
      </c>
      <c r="Y677" s="217">
        <f>IFERROR(IF(workdata!T677&gt;=0.75*MAX(workdata!$H677:$Y677),1,workdata!T677/MAX(workdata!$H677:$Y677)),0)*$H677</f>
        <v>0</v>
      </c>
      <c r="Z677" s="217">
        <f>IFERROR(IF(workdata!U677&gt;=0.75*MAX(workdata!$H677:$Y677),1,workdata!U677/MAX(workdata!$H677:$Y677)),0)*$H677</f>
        <v>0</v>
      </c>
      <c r="AA677" s="217">
        <f>IFERROR(IF(workdata!V677&gt;=0.75*MAX(workdata!$H677:$Y677),1,workdata!V677/MAX(workdata!$H677:$Y677)),0)*$H677</f>
        <v>0</v>
      </c>
      <c r="AB677" s="217">
        <f>IFERROR(IF(workdata!W677&gt;=0.75*MAX(workdata!$H677:$Y677),1,workdata!W677/MAX(workdata!$H677:$Y677)),0)*$H677</f>
        <v>0</v>
      </c>
      <c r="AC677" s="217">
        <f>IFERROR(IF(workdata!X677&gt;=0.75*MAX(workdata!$H677:$Y677),1,workdata!X677/MAX(workdata!$H677:$Y677)),0)*$H677</f>
        <v>0</v>
      </c>
      <c r="AD677" s="217">
        <f>IFERROR(IF(workdata!Y677&gt;=0.75*MAX(workdata!$H677:$Y677),1,workdata!Y677/MAX(workdata!$H677:$Y677)),0)*$H677</f>
        <v>0</v>
      </c>
    </row>
    <row r="678" spans="1:30" x14ac:dyDescent="0.25">
      <c r="A678" s="1">
        <f>workdata!A678</f>
        <v>45502.041666666664</v>
      </c>
      <c r="B678">
        <f t="shared" si="61"/>
        <v>2024</v>
      </c>
      <c r="C678">
        <f t="shared" si="62"/>
        <v>7</v>
      </c>
      <c r="D678">
        <f t="shared" si="60"/>
        <v>29</v>
      </c>
      <c r="E678">
        <v>1000</v>
      </c>
      <c r="F678">
        <v>49890</v>
      </c>
      <c r="G678">
        <f>workdata!B678</f>
        <v>0</v>
      </c>
      <c r="H678">
        <f t="shared" si="63"/>
        <v>0</v>
      </c>
      <c r="I678" s="217">
        <f>IFERROR(workdata!B678*1000*AUX!H678/(AUX!K678*50000),0)</f>
        <v>0</v>
      </c>
      <c r="J678" s="218">
        <f t="shared" si="64"/>
        <v>0</v>
      </c>
      <c r="K678" s="222">
        <f>AVERAGE(workdata!C678:F678)</f>
        <v>0</v>
      </c>
      <c r="L678" s="3">
        <f t="shared" si="65"/>
        <v>0</v>
      </c>
      <c r="M678" s="217">
        <f>IFERROR(IF(workdata!H678&gt;=0.75*MAX(workdata!$H678:$Y678),1,workdata!H678/MAX(workdata!$H678:$Y678)),0)*$H678</f>
        <v>0</v>
      </c>
      <c r="N678" s="217">
        <f>IFERROR(IF(workdata!I678&gt;=0.75*MAX(workdata!$H678:$Y678),1,workdata!I678/MAX(workdata!$H678:$Y678)),0)*$H678</f>
        <v>0</v>
      </c>
      <c r="O678" s="217">
        <f>IFERROR(IF(workdata!J678&gt;=0.75*MAX(workdata!$H678:$Y678),1,workdata!J678/MAX(workdata!$H678:$Y678)),0)*$H678</f>
        <v>0</v>
      </c>
      <c r="P678" s="217">
        <f>IFERROR(IF(workdata!K678&gt;=0.75*MAX(workdata!$H678:$Y678),1,workdata!K678/MAX(workdata!$H678:$Y678)),0)*$H678</f>
        <v>0</v>
      </c>
      <c r="Q678" s="217">
        <f>IFERROR(IF(workdata!L678&gt;=0.75*MAX(workdata!$H678:$Y678),1,workdata!L678/MAX(workdata!$H678:$Y678)),0)*$H678</f>
        <v>0</v>
      </c>
      <c r="R678" s="217">
        <f>IFERROR(IF(workdata!M678&gt;=0.75*MAX(workdata!$H678:$Y678),1,workdata!M678/MAX(workdata!$H678:$Y678)),0)*$H678</f>
        <v>0</v>
      </c>
      <c r="S678" s="217">
        <f>IFERROR(IF(workdata!N678&gt;=0.75*MAX(workdata!$H678:$Y678),1,workdata!N678/MAX(workdata!$H678:$Y678)),0)*$H678</f>
        <v>0</v>
      </c>
      <c r="T678" s="217">
        <f>IFERROR(IF(workdata!O678&gt;=0.75*MAX(workdata!$H678:$Y678),1,workdata!O678/MAX(workdata!$H678:$Y678)),0)*$H678</f>
        <v>0</v>
      </c>
      <c r="U678" s="217">
        <f>IFERROR(IF(workdata!P678&gt;=0.75*MAX(workdata!$H678:$Y678),1,workdata!P678/MAX(workdata!$H678:$Y678)),0)*$H678</f>
        <v>0</v>
      </c>
      <c r="V678" s="217">
        <f>IFERROR(IF(workdata!Q678&gt;=0.75*MAX(workdata!$H678:$Y678),1,workdata!Q678/MAX(workdata!$H678:$Y678)),0)*$H678</f>
        <v>0</v>
      </c>
      <c r="W678" s="217">
        <f>IFERROR(IF(workdata!R678&gt;=0.75*MAX(workdata!$H678:$Y678),1,workdata!R678/MAX(workdata!$H678:$Y678)),0)*$H678</f>
        <v>0</v>
      </c>
      <c r="X678" s="217">
        <f>IFERROR(IF(workdata!S678&gt;=0.75*MAX(workdata!$H678:$Y678),1,workdata!S678/MAX(workdata!$H678:$Y678)),0)*$H678</f>
        <v>0</v>
      </c>
      <c r="Y678" s="217">
        <f>IFERROR(IF(workdata!T678&gt;=0.75*MAX(workdata!$H678:$Y678),1,workdata!T678/MAX(workdata!$H678:$Y678)),0)*$H678</f>
        <v>0</v>
      </c>
      <c r="Z678" s="217">
        <f>IFERROR(IF(workdata!U678&gt;=0.75*MAX(workdata!$H678:$Y678),1,workdata!U678/MAX(workdata!$H678:$Y678)),0)*$H678</f>
        <v>0</v>
      </c>
      <c r="AA678" s="217">
        <f>IFERROR(IF(workdata!V678&gt;=0.75*MAX(workdata!$H678:$Y678),1,workdata!V678/MAX(workdata!$H678:$Y678)),0)*$H678</f>
        <v>0</v>
      </c>
      <c r="AB678" s="217">
        <f>IFERROR(IF(workdata!W678&gt;=0.75*MAX(workdata!$H678:$Y678),1,workdata!W678/MAX(workdata!$H678:$Y678)),0)*$H678</f>
        <v>0</v>
      </c>
      <c r="AC678" s="217">
        <f>IFERROR(IF(workdata!X678&gt;=0.75*MAX(workdata!$H678:$Y678),1,workdata!X678/MAX(workdata!$H678:$Y678)),0)*$H678</f>
        <v>0</v>
      </c>
      <c r="AD678" s="217">
        <f>IFERROR(IF(workdata!Y678&gt;=0.75*MAX(workdata!$H678:$Y678),1,workdata!Y678/MAX(workdata!$H678:$Y678)),0)*$H678</f>
        <v>0</v>
      </c>
    </row>
    <row r="679" spans="1:30" x14ac:dyDescent="0.25">
      <c r="A679" s="1">
        <f>workdata!A679</f>
        <v>45502.083333333336</v>
      </c>
      <c r="B679">
        <f t="shared" si="61"/>
        <v>2024</v>
      </c>
      <c r="C679">
        <f t="shared" si="62"/>
        <v>7</v>
      </c>
      <c r="D679">
        <f t="shared" si="60"/>
        <v>29</v>
      </c>
      <c r="E679">
        <v>1000</v>
      </c>
      <c r="F679">
        <v>49890</v>
      </c>
      <c r="G679">
        <f>workdata!B679</f>
        <v>0</v>
      </c>
      <c r="H679">
        <f t="shared" si="63"/>
        <v>0</v>
      </c>
      <c r="I679" s="217">
        <f>IFERROR(workdata!B679*1000*AUX!H679/(AUX!K679*50000),0)</f>
        <v>0</v>
      </c>
      <c r="J679" s="218">
        <f t="shared" si="64"/>
        <v>0</v>
      </c>
      <c r="K679" s="222">
        <f>AVERAGE(workdata!C679:F679)</f>
        <v>0</v>
      </c>
      <c r="L679" s="3">
        <f t="shared" si="65"/>
        <v>0</v>
      </c>
      <c r="M679" s="217">
        <f>IFERROR(IF(workdata!H679&gt;=0.75*MAX(workdata!$H679:$Y679),1,workdata!H679/MAX(workdata!$H679:$Y679)),0)*$H679</f>
        <v>0</v>
      </c>
      <c r="N679" s="217">
        <f>IFERROR(IF(workdata!I679&gt;=0.75*MAX(workdata!$H679:$Y679),1,workdata!I679/MAX(workdata!$H679:$Y679)),0)*$H679</f>
        <v>0</v>
      </c>
      <c r="O679" s="217">
        <f>IFERROR(IF(workdata!J679&gt;=0.75*MAX(workdata!$H679:$Y679),1,workdata!J679/MAX(workdata!$H679:$Y679)),0)*$H679</f>
        <v>0</v>
      </c>
      <c r="P679" s="217">
        <f>IFERROR(IF(workdata!K679&gt;=0.75*MAX(workdata!$H679:$Y679),1,workdata!K679/MAX(workdata!$H679:$Y679)),0)*$H679</f>
        <v>0</v>
      </c>
      <c r="Q679" s="217">
        <f>IFERROR(IF(workdata!L679&gt;=0.75*MAX(workdata!$H679:$Y679),1,workdata!L679/MAX(workdata!$H679:$Y679)),0)*$H679</f>
        <v>0</v>
      </c>
      <c r="R679" s="217">
        <f>IFERROR(IF(workdata!M679&gt;=0.75*MAX(workdata!$H679:$Y679),1,workdata!M679/MAX(workdata!$H679:$Y679)),0)*$H679</f>
        <v>0</v>
      </c>
      <c r="S679" s="217">
        <f>IFERROR(IF(workdata!N679&gt;=0.75*MAX(workdata!$H679:$Y679),1,workdata!N679/MAX(workdata!$H679:$Y679)),0)*$H679</f>
        <v>0</v>
      </c>
      <c r="T679" s="217">
        <f>IFERROR(IF(workdata!O679&gt;=0.75*MAX(workdata!$H679:$Y679),1,workdata!O679/MAX(workdata!$H679:$Y679)),0)*$H679</f>
        <v>0</v>
      </c>
      <c r="U679" s="217">
        <f>IFERROR(IF(workdata!P679&gt;=0.75*MAX(workdata!$H679:$Y679),1,workdata!P679/MAX(workdata!$H679:$Y679)),0)*$H679</f>
        <v>0</v>
      </c>
      <c r="V679" s="217">
        <f>IFERROR(IF(workdata!Q679&gt;=0.75*MAX(workdata!$H679:$Y679),1,workdata!Q679/MAX(workdata!$H679:$Y679)),0)*$H679</f>
        <v>0</v>
      </c>
      <c r="W679" s="217">
        <f>IFERROR(IF(workdata!R679&gt;=0.75*MAX(workdata!$H679:$Y679),1,workdata!R679/MAX(workdata!$H679:$Y679)),0)*$H679</f>
        <v>0</v>
      </c>
      <c r="X679" s="217">
        <f>IFERROR(IF(workdata!S679&gt;=0.75*MAX(workdata!$H679:$Y679),1,workdata!S679/MAX(workdata!$H679:$Y679)),0)*$H679</f>
        <v>0</v>
      </c>
      <c r="Y679" s="217">
        <f>IFERROR(IF(workdata!T679&gt;=0.75*MAX(workdata!$H679:$Y679),1,workdata!T679/MAX(workdata!$H679:$Y679)),0)*$H679</f>
        <v>0</v>
      </c>
      <c r="Z679" s="217">
        <f>IFERROR(IF(workdata!U679&gt;=0.75*MAX(workdata!$H679:$Y679),1,workdata!U679/MAX(workdata!$H679:$Y679)),0)*$H679</f>
        <v>0</v>
      </c>
      <c r="AA679" s="217">
        <f>IFERROR(IF(workdata!V679&gt;=0.75*MAX(workdata!$H679:$Y679),1,workdata!V679/MAX(workdata!$H679:$Y679)),0)*$H679</f>
        <v>0</v>
      </c>
      <c r="AB679" s="217">
        <f>IFERROR(IF(workdata!W679&gt;=0.75*MAX(workdata!$H679:$Y679),1,workdata!W679/MAX(workdata!$H679:$Y679)),0)*$H679</f>
        <v>0</v>
      </c>
      <c r="AC679" s="217">
        <f>IFERROR(IF(workdata!X679&gt;=0.75*MAX(workdata!$H679:$Y679),1,workdata!X679/MAX(workdata!$H679:$Y679)),0)*$H679</f>
        <v>0</v>
      </c>
      <c r="AD679" s="217">
        <f>IFERROR(IF(workdata!Y679&gt;=0.75*MAX(workdata!$H679:$Y679),1,workdata!Y679/MAX(workdata!$H679:$Y679)),0)*$H679</f>
        <v>0</v>
      </c>
    </row>
    <row r="680" spans="1:30" x14ac:dyDescent="0.25">
      <c r="A680" s="1">
        <f>workdata!A680</f>
        <v>45502.125</v>
      </c>
      <c r="B680">
        <f t="shared" si="61"/>
        <v>2024</v>
      </c>
      <c r="C680">
        <f t="shared" si="62"/>
        <v>7</v>
      </c>
      <c r="D680">
        <f t="shared" si="60"/>
        <v>29</v>
      </c>
      <c r="E680">
        <v>1000</v>
      </c>
      <c r="F680">
        <v>49890</v>
      </c>
      <c r="G680">
        <f>workdata!B680</f>
        <v>0</v>
      </c>
      <c r="H680">
        <f t="shared" si="63"/>
        <v>0</v>
      </c>
      <c r="I680" s="217">
        <f>IFERROR(workdata!B680*1000*AUX!H680/(AUX!K680*50000),0)</f>
        <v>0</v>
      </c>
      <c r="J680" s="218">
        <f t="shared" si="64"/>
        <v>0</v>
      </c>
      <c r="K680" s="222">
        <f>AVERAGE(workdata!C680:F680)</f>
        <v>0</v>
      </c>
      <c r="L680" s="3">
        <f t="shared" si="65"/>
        <v>0</v>
      </c>
      <c r="M680" s="217">
        <f>IFERROR(IF(workdata!H680&gt;=0.75*MAX(workdata!$H680:$Y680),1,workdata!H680/MAX(workdata!$H680:$Y680)),0)*$H680</f>
        <v>0</v>
      </c>
      <c r="N680" s="217">
        <f>IFERROR(IF(workdata!I680&gt;=0.75*MAX(workdata!$H680:$Y680),1,workdata!I680/MAX(workdata!$H680:$Y680)),0)*$H680</f>
        <v>0</v>
      </c>
      <c r="O680" s="217">
        <f>IFERROR(IF(workdata!J680&gt;=0.75*MAX(workdata!$H680:$Y680),1,workdata!J680/MAX(workdata!$H680:$Y680)),0)*$H680</f>
        <v>0</v>
      </c>
      <c r="P680" s="217">
        <f>IFERROR(IF(workdata!K680&gt;=0.75*MAX(workdata!$H680:$Y680),1,workdata!K680/MAX(workdata!$H680:$Y680)),0)*$H680</f>
        <v>0</v>
      </c>
      <c r="Q680" s="217">
        <f>IFERROR(IF(workdata!L680&gt;=0.75*MAX(workdata!$H680:$Y680),1,workdata!L680/MAX(workdata!$H680:$Y680)),0)*$H680</f>
        <v>0</v>
      </c>
      <c r="R680" s="217">
        <f>IFERROR(IF(workdata!M680&gt;=0.75*MAX(workdata!$H680:$Y680),1,workdata!M680/MAX(workdata!$H680:$Y680)),0)*$H680</f>
        <v>0</v>
      </c>
      <c r="S680" s="217">
        <f>IFERROR(IF(workdata!N680&gt;=0.75*MAX(workdata!$H680:$Y680),1,workdata!N680/MAX(workdata!$H680:$Y680)),0)*$H680</f>
        <v>0</v>
      </c>
      <c r="T680" s="217">
        <f>IFERROR(IF(workdata!O680&gt;=0.75*MAX(workdata!$H680:$Y680),1,workdata!O680/MAX(workdata!$H680:$Y680)),0)*$H680</f>
        <v>0</v>
      </c>
      <c r="U680" s="217">
        <f>IFERROR(IF(workdata!P680&gt;=0.75*MAX(workdata!$H680:$Y680),1,workdata!P680/MAX(workdata!$H680:$Y680)),0)*$H680</f>
        <v>0</v>
      </c>
      <c r="V680" s="217">
        <f>IFERROR(IF(workdata!Q680&gt;=0.75*MAX(workdata!$H680:$Y680),1,workdata!Q680/MAX(workdata!$H680:$Y680)),0)*$H680</f>
        <v>0</v>
      </c>
      <c r="W680" s="217">
        <f>IFERROR(IF(workdata!R680&gt;=0.75*MAX(workdata!$H680:$Y680),1,workdata!R680/MAX(workdata!$H680:$Y680)),0)*$H680</f>
        <v>0</v>
      </c>
      <c r="X680" s="217">
        <f>IFERROR(IF(workdata!S680&gt;=0.75*MAX(workdata!$H680:$Y680),1,workdata!S680/MAX(workdata!$H680:$Y680)),0)*$H680</f>
        <v>0</v>
      </c>
      <c r="Y680" s="217">
        <f>IFERROR(IF(workdata!T680&gt;=0.75*MAX(workdata!$H680:$Y680),1,workdata!T680/MAX(workdata!$H680:$Y680)),0)*$H680</f>
        <v>0</v>
      </c>
      <c r="Z680" s="217">
        <f>IFERROR(IF(workdata!U680&gt;=0.75*MAX(workdata!$H680:$Y680),1,workdata!U680/MAX(workdata!$H680:$Y680)),0)*$H680</f>
        <v>0</v>
      </c>
      <c r="AA680" s="217">
        <f>IFERROR(IF(workdata!V680&gt;=0.75*MAX(workdata!$H680:$Y680),1,workdata!V680/MAX(workdata!$H680:$Y680)),0)*$H680</f>
        <v>0</v>
      </c>
      <c r="AB680" s="217">
        <f>IFERROR(IF(workdata!W680&gt;=0.75*MAX(workdata!$H680:$Y680),1,workdata!W680/MAX(workdata!$H680:$Y680)),0)*$H680</f>
        <v>0</v>
      </c>
      <c r="AC680" s="217">
        <f>IFERROR(IF(workdata!X680&gt;=0.75*MAX(workdata!$H680:$Y680),1,workdata!X680/MAX(workdata!$H680:$Y680)),0)*$H680</f>
        <v>0</v>
      </c>
      <c r="AD680" s="217">
        <f>IFERROR(IF(workdata!Y680&gt;=0.75*MAX(workdata!$H680:$Y680),1,workdata!Y680/MAX(workdata!$H680:$Y680)),0)*$H680</f>
        <v>0</v>
      </c>
    </row>
    <row r="681" spans="1:30" x14ac:dyDescent="0.25">
      <c r="A681" s="1">
        <f>workdata!A681</f>
        <v>45502.166666666664</v>
      </c>
      <c r="B681">
        <f t="shared" si="61"/>
        <v>2024</v>
      </c>
      <c r="C681">
        <f t="shared" si="62"/>
        <v>7</v>
      </c>
      <c r="D681">
        <f t="shared" si="60"/>
        <v>29</v>
      </c>
      <c r="E681">
        <v>1000</v>
      </c>
      <c r="F681">
        <v>49890</v>
      </c>
      <c r="G681">
        <f>workdata!B681</f>
        <v>0</v>
      </c>
      <c r="H681">
        <f t="shared" si="63"/>
        <v>0</v>
      </c>
      <c r="I681" s="217">
        <f>IFERROR(workdata!B681*1000*AUX!H681/(AUX!K681*50000),0)</f>
        <v>0</v>
      </c>
      <c r="J681" s="218">
        <f t="shared" si="64"/>
        <v>0</v>
      </c>
      <c r="K681" s="222">
        <f>AVERAGE(workdata!C681:F681)</f>
        <v>0</v>
      </c>
      <c r="L681" s="3">
        <f t="shared" si="65"/>
        <v>0</v>
      </c>
      <c r="M681" s="217">
        <f>IFERROR(IF(workdata!H681&gt;=0.75*MAX(workdata!$H681:$Y681),1,workdata!H681/MAX(workdata!$H681:$Y681)),0)*$H681</f>
        <v>0</v>
      </c>
      <c r="N681" s="217">
        <f>IFERROR(IF(workdata!I681&gt;=0.75*MAX(workdata!$H681:$Y681),1,workdata!I681/MAX(workdata!$H681:$Y681)),0)*$H681</f>
        <v>0</v>
      </c>
      <c r="O681" s="217">
        <f>IFERROR(IF(workdata!J681&gt;=0.75*MAX(workdata!$H681:$Y681),1,workdata!J681/MAX(workdata!$H681:$Y681)),0)*$H681</f>
        <v>0</v>
      </c>
      <c r="P681" s="217">
        <f>IFERROR(IF(workdata!K681&gt;=0.75*MAX(workdata!$H681:$Y681),1,workdata!K681/MAX(workdata!$H681:$Y681)),0)*$H681</f>
        <v>0</v>
      </c>
      <c r="Q681" s="217">
        <f>IFERROR(IF(workdata!L681&gt;=0.75*MAX(workdata!$H681:$Y681),1,workdata!L681/MAX(workdata!$H681:$Y681)),0)*$H681</f>
        <v>0</v>
      </c>
      <c r="R681" s="217">
        <f>IFERROR(IF(workdata!M681&gt;=0.75*MAX(workdata!$H681:$Y681),1,workdata!M681/MAX(workdata!$H681:$Y681)),0)*$H681</f>
        <v>0</v>
      </c>
      <c r="S681" s="217">
        <f>IFERROR(IF(workdata!N681&gt;=0.75*MAX(workdata!$H681:$Y681),1,workdata!N681/MAX(workdata!$H681:$Y681)),0)*$H681</f>
        <v>0</v>
      </c>
      <c r="T681" s="217">
        <f>IFERROR(IF(workdata!O681&gt;=0.75*MAX(workdata!$H681:$Y681),1,workdata!O681/MAX(workdata!$H681:$Y681)),0)*$H681</f>
        <v>0</v>
      </c>
      <c r="U681" s="217">
        <f>IFERROR(IF(workdata!P681&gt;=0.75*MAX(workdata!$H681:$Y681),1,workdata!P681/MAX(workdata!$H681:$Y681)),0)*$H681</f>
        <v>0</v>
      </c>
      <c r="V681" s="217">
        <f>IFERROR(IF(workdata!Q681&gt;=0.75*MAX(workdata!$H681:$Y681),1,workdata!Q681/MAX(workdata!$H681:$Y681)),0)*$H681</f>
        <v>0</v>
      </c>
      <c r="W681" s="217">
        <f>IFERROR(IF(workdata!R681&gt;=0.75*MAX(workdata!$H681:$Y681),1,workdata!R681/MAX(workdata!$H681:$Y681)),0)*$H681</f>
        <v>0</v>
      </c>
      <c r="X681" s="217">
        <f>IFERROR(IF(workdata!S681&gt;=0.75*MAX(workdata!$H681:$Y681),1,workdata!S681/MAX(workdata!$H681:$Y681)),0)*$H681</f>
        <v>0</v>
      </c>
      <c r="Y681" s="217">
        <f>IFERROR(IF(workdata!T681&gt;=0.75*MAX(workdata!$H681:$Y681),1,workdata!T681/MAX(workdata!$H681:$Y681)),0)*$H681</f>
        <v>0</v>
      </c>
      <c r="Z681" s="217">
        <f>IFERROR(IF(workdata!U681&gt;=0.75*MAX(workdata!$H681:$Y681),1,workdata!U681/MAX(workdata!$H681:$Y681)),0)*$H681</f>
        <v>0</v>
      </c>
      <c r="AA681" s="217">
        <f>IFERROR(IF(workdata!V681&gt;=0.75*MAX(workdata!$H681:$Y681),1,workdata!V681/MAX(workdata!$H681:$Y681)),0)*$H681</f>
        <v>0</v>
      </c>
      <c r="AB681" s="217">
        <f>IFERROR(IF(workdata!W681&gt;=0.75*MAX(workdata!$H681:$Y681),1,workdata!W681/MAX(workdata!$H681:$Y681)),0)*$H681</f>
        <v>0</v>
      </c>
      <c r="AC681" s="217">
        <f>IFERROR(IF(workdata!X681&gt;=0.75*MAX(workdata!$H681:$Y681),1,workdata!X681/MAX(workdata!$H681:$Y681)),0)*$H681</f>
        <v>0</v>
      </c>
      <c r="AD681" s="217">
        <f>IFERROR(IF(workdata!Y681&gt;=0.75*MAX(workdata!$H681:$Y681),1,workdata!Y681/MAX(workdata!$H681:$Y681)),0)*$H681</f>
        <v>0</v>
      </c>
    </row>
    <row r="682" spans="1:30" x14ac:dyDescent="0.25">
      <c r="A682" s="1">
        <f>workdata!A682</f>
        <v>45502.208333333336</v>
      </c>
      <c r="B682">
        <f t="shared" si="61"/>
        <v>2024</v>
      </c>
      <c r="C682">
        <f t="shared" si="62"/>
        <v>7</v>
      </c>
      <c r="D682">
        <f t="shared" si="60"/>
        <v>29</v>
      </c>
      <c r="E682">
        <v>1000</v>
      </c>
      <c r="F682">
        <v>49890</v>
      </c>
      <c r="G682">
        <f>workdata!B682</f>
        <v>0</v>
      </c>
      <c r="H682">
        <f t="shared" si="63"/>
        <v>0</v>
      </c>
      <c r="I682" s="217">
        <f>IFERROR(workdata!B682*1000*AUX!H682/(AUX!K682*50000),0)</f>
        <v>0</v>
      </c>
      <c r="J682" s="218">
        <f t="shared" si="64"/>
        <v>0</v>
      </c>
      <c r="K682" s="222">
        <f>AVERAGE(workdata!C682:F682)</f>
        <v>0</v>
      </c>
      <c r="L682" s="3">
        <f t="shared" si="65"/>
        <v>0</v>
      </c>
      <c r="M682" s="217">
        <f>IFERROR(IF(workdata!H682&gt;=0.75*MAX(workdata!$H682:$Y682),1,workdata!H682/MAX(workdata!$H682:$Y682)),0)*$H682</f>
        <v>0</v>
      </c>
      <c r="N682" s="217">
        <f>IFERROR(IF(workdata!I682&gt;=0.75*MAX(workdata!$H682:$Y682),1,workdata!I682/MAX(workdata!$H682:$Y682)),0)*$H682</f>
        <v>0</v>
      </c>
      <c r="O682" s="217">
        <f>IFERROR(IF(workdata!J682&gt;=0.75*MAX(workdata!$H682:$Y682),1,workdata!J682/MAX(workdata!$H682:$Y682)),0)*$H682</f>
        <v>0</v>
      </c>
      <c r="P682" s="217">
        <f>IFERROR(IF(workdata!K682&gt;=0.75*MAX(workdata!$H682:$Y682),1,workdata!K682/MAX(workdata!$H682:$Y682)),0)*$H682</f>
        <v>0</v>
      </c>
      <c r="Q682" s="217">
        <f>IFERROR(IF(workdata!L682&gt;=0.75*MAX(workdata!$H682:$Y682),1,workdata!L682/MAX(workdata!$H682:$Y682)),0)*$H682</f>
        <v>0</v>
      </c>
      <c r="R682" s="217">
        <f>IFERROR(IF(workdata!M682&gt;=0.75*MAX(workdata!$H682:$Y682),1,workdata!M682/MAX(workdata!$H682:$Y682)),0)*$H682</f>
        <v>0</v>
      </c>
      <c r="S682" s="217">
        <f>IFERROR(IF(workdata!N682&gt;=0.75*MAX(workdata!$H682:$Y682),1,workdata!N682/MAX(workdata!$H682:$Y682)),0)*$H682</f>
        <v>0</v>
      </c>
      <c r="T682" s="217">
        <f>IFERROR(IF(workdata!O682&gt;=0.75*MAX(workdata!$H682:$Y682),1,workdata!O682/MAX(workdata!$H682:$Y682)),0)*$H682</f>
        <v>0</v>
      </c>
      <c r="U682" s="217">
        <f>IFERROR(IF(workdata!P682&gt;=0.75*MAX(workdata!$H682:$Y682),1,workdata!P682/MAX(workdata!$H682:$Y682)),0)*$H682</f>
        <v>0</v>
      </c>
      <c r="V682" s="217">
        <f>IFERROR(IF(workdata!Q682&gt;=0.75*MAX(workdata!$H682:$Y682),1,workdata!Q682/MAX(workdata!$H682:$Y682)),0)*$H682</f>
        <v>0</v>
      </c>
      <c r="W682" s="217">
        <f>IFERROR(IF(workdata!R682&gt;=0.75*MAX(workdata!$H682:$Y682),1,workdata!R682/MAX(workdata!$H682:$Y682)),0)*$H682</f>
        <v>0</v>
      </c>
      <c r="X682" s="217">
        <f>IFERROR(IF(workdata!S682&gt;=0.75*MAX(workdata!$H682:$Y682),1,workdata!S682/MAX(workdata!$H682:$Y682)),0)*$H682</f>
        <v>0</v>
      </c>
      <c r="Y682" s="217">
        <f>IFERROR(IF(workdata!T682&gt;=0.75*MAX(workdata!$H682:$Y682),1,workdata!T682/MAX(workdata!$H682:$Y682)),0)*$H682</f>
        <v>0</v>
      </c>
      <c r="Z682" s="217">
        <f>IFERROR(IF(workdata!U682&gt;=0.75*MAX(workdata!$H682:$Y682),1,workdata!U682/MAX(workdata!$H682:$Y682)),0)*$H682</f>
        <v>0</v>
      </c>
      <c r="AA682" s="217">
        <f>IFERROR(IF(workdata!V682&gt;=0.75*MAX(workdata!$H682:$Y682),1,workdata!V682/MAX(workdata!$H682:$Y682)),0)*$H682</f>
        <v>0</v>
      </c>
      <c r="AB682" s="217">
        <f>IFERROR(IF(workdata!W682&gt;=0.75*MAX(workdata!$H682:$Y682),1,workdata!W682/MAX(workdata!$H682:$Y682)),0)*$H682</f>
        <v>0</v>
      </c>
      <c r="AC682" s="217">
        <f>IFERROR(IF(workdata!X682&gt;=0.75*MAX(workdata!$H682:$Y682),1,workdata!X682/MAX(workdata!$H682:$Y682)),0)*$H682</f>
        <v>0</v>
      </c>
      <c r="AD682" s="217">
        <f>IFERROR(IF(workdata!Y682&gt;=0.75*MAX(workdata!$H682:$Y682),1,workdata!Y682/MAX(workdata!$H682:$Y682)),0)*$H682</f>
        <v>0</v>
      </c>
    </row>
    <row r="683" spans="1:30" x14ac:dyDescent="0.25">
      <c r="A683" s="1">
        <f>workdata!A683</f>
        <v>45502.25</v>
      </c>
      <c r="B683">
        <f t="shared" si="61"/>
        <v>2024</v>
      </c>
      <c r="C683">
        <f t="shared" si="62"/>
        <v>7</v>
      </c>
      <c r="D683">
        <f t="shared" si="60"/>
        <v>29</v>
      </c>
      <c r="E683">
        <v>1000</v>
      </c>
      <c r="F683">
        <v>49890</v>
      </c>
      <c r="G683">
        <f>workdata!B683</f>
        <v>0</v>
      </c>
      <c r="H683">
        <f t="shared" si="63"/>
        <v>0</v>
      </c>
      <c r="I683" s="217">
        <f>IFERROR(workdata!B683*1000*AUX!H683/(AUX!K683*50000),0)</f>
        <v>0</v>
      </c>
      <c r="J683" s="218">
        <f t="shared" si="64"/>
        <v>0</v>
      </c>
      <c r="K683" s="222">
        <f>AVERAGE(workdata!C683:F683)</f>
        <v>0</v>
      </c>
      <c r="L683" s="3">
        <f t="shared" si="65"/>
        <v>0</v>
      </c>
      <c r="M683" s="217">
        <f>IFERROR(IF(workdata!H683&gt;=0.75*MAX(workdata!$H683:$Y683),1,workdata!H683/MAX(workdata!$H683:$Y683)),0)*$H683</f>
        <v>0</v>
      </c>
      <c r="N683" s="217">
        <f>IFERROR(IF(workdata!I683&gt;=0.75*MAX(workdata!$H683:$Y683),1,workdata!I683/MAX(workdata!$H683:$Y683)),0)*$H683</f>
        <v>0</v>
      </c>
      <c r="O683" s="217">
        <f>IFERROR(IF(workdata!J683&gt;=0.75*MAX(workdata!$H683:$Y683),1,workdata!J683/MAX(workdata!$H683:$Y683)),0)*$H683</f>
        <v>0</v>
      </c>
      <c r="P683" s="217">
        <f>IFERROR(IF(workdata!K683&gt;=0.75*MAX(workdata!$H683:$Y683),1,workdata!K683/MAX(workdata!$H683:$Y683)),0)*$H683</f>
        <v>0</v>
      </c>
      <c r="Q683" s="217">
        <f>IFERROR(IF(workdata!L683&gt;=0.75*MAX(workdata!$H683:$Y683),1,workdata!L683/MAX(workdata!$H683:$Y683)),0)*$H683</f>
        <v>0</v>
      </c>
      <c r="R683" s="217">
        <f>IFERROR(IF(workdata!M683&gt;=0.75*MAX(workdata!$H683:$Y683),1,workdata!M683/MAX(workdata!$H683:$Y683)),0)*$H683</f>
        <v>0</v>
      </c>
      <c r="S683" s="217">
        <f>IFERROR(IF(workdata!N683&gt;=0.75*MAX(workdata!$H683:$Y683),1,workdata!N683/MAX(workdata!$H683:$Y683)),0)*$H683</f>
        <v>0</v>
      </c>
      <c r="T683" s="217">
        <f>IFERROR(IF(workdata!O683&gt;=0.75*MAX(workdata!$H683:$Y683),1,workdata!O683/MAX(workdata!$H683:$Y683)),0)*$H683</f>
        <v>0</v>
      </c>
      <c r="U683" s="217">
        <f>IFERROR(IF(workdata!P683&gt;=0.75*MAX(workdata!$H683:$Y683),1,workdata!P683/MAX(workdata!$H683:$Y683)),0)*$H683</f>
        <v>0</v>
      </c>
      <c r="V683" s="217">
        <f>IFERROR(IF(workdata!Q683&gt;=0.75*MAX(workdata!$H683:$Y683),1,workdata!Q683/MAX(workdata!$H683:$Y683)),0)*$H683</f>
        <v>0</v>
      </c>
      <c r="W683" s="217">
        <f>IFERROR(IF(workdata!R683&gt;=0.75*MAX(workdata!$H683:$Y683),1,workdata!R683/MAX(workdata!$H683:$Y683)),0)*$H683</f>
        <v>0</v>
      </c>
      <c r="X683" s="217">
        <f>IFERROR(IF(workdata!S683&gt;=0.75*MAX(workdata!$H683:$Y683),1,workdata!S683/MAX(workdata!$H683:$Y683)),0)*$H683</f>
        <v>0</v>
      </c>
      <c r="Y683" s="217">
        <f>IFERROR(IF(workdata!T683&gt;=0.75*MAX(workdata!$H683:$Y683),1,workdata!T683/MAX(workdata!$H683:$Y683)),0)*$H683</f>
        <v>0</v>
      </c>
      <c r="Z683" s="217">
        <f>IFERROR(IF(workdata!U683&gt;=0.75*MAX(workdata!$H683:$Y683),1,workdata!U683/MAX(workdata!$H683:$Y683)),0)*$H683</f>
        <v>0</v>
      </c>
      <c r="AA683" s="217">
        <f>IFERROR(IF(workdata!V683&gt;=0.75*MAX(workdata!$H683:$Y683),1,workdata!V683/MAX(workdata!$H683:$Y683)),0)*$H683</f>
        <v>0</v>
      </c>
      <c r="AB683" s="217">
        <f>IFERROR(IF(workdata!W683&gt;=0.75*MAX(workdata!$H683:$Y683),1,workdata!W683/MAX(workdata!$H683:$Y683)),0)*$H683</f>
        <v>0</v>
      </c>
      <c r="AC683" s="217">
        <f>IFERROR(IF(workdata!X683&gt;=0.75*MAX(workdata!$H683:$Y683),1,workdata!X683/MAX(workdata!$H683:$Y683)),0)*$H683</f>
        <v>0</v>
      </c>
      <c r="AD683" s="217">
        <f>IFERROR(IF(workdata!Y683&gt;=0.75*MAX(workdata!$H683:$Y683),1,workdata!Y683/MAX(workdata!$H683:$Y683)),0)*$H683</f>
        <v>0</v>
      </c>
    </row>
    <row r="684" spans="1:30" x14ac:dyDescent="0.25">
      <c r="A684" s="1">
        <f>workdata!A684</f>
        <v>45502.291666666664</v>
      </c>
      <c r="B684">
        <f t="shared" si="61"/>
        <v>2024</v>
      </c>
      <c r="C684">
        <f t="shared" si="62"/>
        <v>7</v>
      </c>
      <c r="D684">
        <f t="shared" si="60"/>
        <v>29</v>
      </c>
      <c r="E684">
        <v>1000</v>
      </c>
      <c r="F684">
        <v>49890</v>
      </c>
      <c r="G684">
        <f>workdata!B684</f>
        <v>136</v>
      </c>
      <c r="H684">
        <f t="shared" si="63"/>
        <v>0</v>
      </c>
      <c r="I684" s="217">
        <f>IFERROR(workdata!B684*1000*AUX!H684/(AUX!K684*50000),0)</f>
        <v>0</v>
      </c>
      <c r="J684" s="218">
        <f t="shared" si="64"/>
        <v>0</v>
      </c>
      <c r="K684" s="222">
        <f>AVERAGE(workdata!C684:F684)</f>
        <v>4.6590000000000007</v>
      </c>
      <c r="L684" s="3">
        <f t="shared" si="65"/>
        <v>0</v>
      </c>
      <c r="M684" s="217">
        <f>IFERROR(IF(workdata!H684&gt;=0.75*MAX(workdata!$H684:$Y684),1,workdata!H684/MAX(workdata!$H684:$Y684)),0)*$H684</f>
        <v>0</v>
      </c>
      <c r="N684" s="217">
        <f>IFERROR(IF(workdata!I684&gt;=0.75*MAX(workdata!$H684:$Y684),1,workdata!I684/MAX(workdata!$H684:$Y684)),0)*$H684</f>
        <v>0</v>
      </c>
      <c r="O684" s="217">
        <f>IFERROR(IF(workdata!J684&gt;=0.75*MAX(workdata!$H684:$Y684),1,workdata!J684/MAX(workdata!$H684:$Y684)),0)*$H684</f>
        <v>0</v>
      </c>
      <c r="P684" s="217">
        <f>IFERROR(IF(workdata!K684&gt;=0.75*MAX(workdata!$H684:$Y684),1,workdata!K684/MAX(workdata!$H684:$Y684)),0)*$H684</f>
        <v>0</v>
      </c>
      <c r="Q684" s="217">
        <f>IFERROR(IF(workdata!L684&gt;=0.75*MAX(workdata!$H684:$Y684),1,workdata!L684/MAX(workdata!$H684:$Y684)),0)*$H684</f>
        <v>0</v>
      </c>
      <c r="R684" s="217">
        <f>IFERROR(IF(workdata!M684&gt;=0.75*MAX(workdata!$H684:$Y684),1,workdata!M684/MAX(workdata!$H684:$Y684)),0)*$H684</f>
        <v>0</v>
      </c>
      <c r="S684" s="217">
        <f>IFERROR(IF(workdata!N684&gt;=0.75*MAX(workdata!$H684:$Y684),1,workdata!N684/MAX(workdata!$H684:$Y684)),0)*$H684</f>
        <v>0</v>
      </c>
      <c r="T684" s="217">
        <f>IFERROR(IF(workdata!O684&gt;=0.75*MAX(workdata!$H684:$Y684),1,workdata!O684/MAX(workdata!$H684:$Y684)),0)*$H684</f>
        <v>0</v>
      </c>
      <c r="U684" s="217">
        <f>IFERROR(IF(workdata!P684&gt;=0.75*MAX(workdata!$H684:$Y684),1,workdata!P684/MAX(workdata!$H684:$Y684)),0)*$H684</f>
        <v>0</v>
      </c>
      <c r="V684" s="217">
        <f>IFERROR(IF(workdata!Q684&gt;=0.75*MAX(workdata!$H684:$Y684),1,workdata!Q684/MAX(workdata!$H684:$Y684)),0)*$H684</f>
        <v>0</v>
      </c>
      <c r="W684" s="217">
        <f>IFERROR(IF(workdata!R684&gt;=0.75*MAX(workdata!$H684:$Y684),1,workdata!R684/MAX(workdata!$H684:$Y684)),0)*$H684</f>
        <v>0</v>
      </c>
      <c r="X684" s="217">
        <f>IFERROR(IF(workdata!S684&gt;=0.75*MAX(workdata!$H684:$Y684),1,workdata!S684/MAX(workdata!$H684:$Y684)),0)*$H684</f>
        <v>0</v>
      </c>
      <c r="Y684" s="217">
        <f>IFERROR(IF(workdata!T684&gt;=0.75*MAX(workdata!$H684:$Y684),1,workdata!T684/MAX(workdata!$H684:$Y684)),0)*$H684</f>
        <v>0</v>
      </c>
      <c r="Z684" s="217">
        <f>IFERROR(IF(workdata!U684&gt;=0.75*MAX(workdata!$H684:$Y684),1,workdata!U684/MAX(workdata!$H684:$Y684)),0)*$H684</f>
        <v>0</v>
      </c>
      <c r="AA684" s="217">
        <f>IFERROR(IF(workdata!V684&gt;=0.75*MAX(workdata!$H684:$Y684),1,workdata!V684/MAX(workdata!$H684:$Y684)),0)*$H684</f>
        <v>0</v>
      </c>
      <c r="AB684" s="217">
        <f>IFERROR(IF(workdata!W684&gt;=0.75*MAX(workdata!$H684:$Y684),1,workdata!W684/MAX(workdata!$H684:$Y684)),0)*$H684</f>
        <v>0</v>
      </c>
      <c r="AC684" s="217">
        <f>IFERROR(IF(workdata!X684&gt;=0.75*MAX(workdata!$H684:$Y684),1,workdata!X684/MAX(workdata!$H684:$Y684)),0)*$H684</f>
        <v>0</v>
      </c>
      <c r="AD684" s="217">
        <f>IFERROR(IF(workdata!Y684&gt;=0.75*MAX(workdata!$H684:$Y684),1,workdata!Y684/MAX(workdata!$H684:$Y684)),0)*$H684</f>
        <v>0</v>
      </c>
    </row>
    <row r="685" spans="1:30" x14ac:dyDescent="0.25">
      <c r="A685" s="1">
        <f>workdata!A685</f>
        <v>45502.333333333336</v>
      </c>
      <c r="B685">
        <f t="shared" si="61"/>
        <v>2024</v>
      </c>
      <c r="C685">
        <f t="shared" si="62"/>
        <v>7</v>
      </c>
      <c r="D685">
        <f t="shared" si="60"/>
        <v>29</v>
      </c>
      <c r="E685">
        <v>1000</v>
      </c>
      <c r="F685">
        <v>49890</v>
      </c>
      <c r="G685">
        <f>workdata!B685</f>
        <v>1288</v>
      </c>
      <c r="H685">
        <f t="shared" si="63"/>
        <v>0</v>
      </c>
      <c r="I685" s="217">
        <f>IFERROR(workdata!B685*1000*AUX!H685/(AUX!K685*50000),0)</f>
        <v>0</v>
      </c>
      <c r="J685" s="218">
        <f t="shared" si="64"/>
        <v>0</v>
      </c>
      <c r="K685" s="222">
        <f>AVERAGE(workdata!C685:F685)</f>
        <v>33.717500000000001</v>
      </c>
      <c r="L685" s="3">
        <f t="shared" si="65"/>
        <v>0</v>
      </c>
      <c r="M685" s="217">
        <f>IFERROR(IF(workdata!H685&gt;=0.75*MAX(workdata!$H685:$Y685),1,workdata!H685/MAX(workdata!$H685:$Y685)),0)*$H685</f>
        <v>0</v>
      </c>
      <c r="N685" s="217">
        <f>IFERROR(IF(workdata!I685&gt;=0.75*MAX(workdata!$H685:$Y685),1,workdata!I685/MAX(workdata!$H685:$Y685)),0)*$H685</f>
        <v>0</v>
      </c>
      <c r="O685" s="217">
        <f>IFERROR(IF(workdata!J685&gt;=0.75*MAX(workdata!$H685:$Y685),1,workdata!J685/MAX(workdata!$H685:$Y685)),0)*$H685</f>
        <v>0</v>
      </c>
      <c r="P685" s="217">
        <f>IFERROR(IF(workdata!K685&gt;=0.75*MAX(workdata!$H685:$Y685),1,workdata!K685/MAX(workdata!$H685:$Y685)),0)*$H685</f>
        <v>0</v>
      </c>
      <c r="Q685" s="217">
        <f>IFERROR(IF(workdata!L685&gt;=0.75*MAX(workdata!$H685:$Y685),1,workdata!L685/MAX(workdata!$H685:$Y685)),0)*$H685</f>
        <v>0</v>
      </c>
      <c r="R685" s="217">
        <f>IFERROR(IF(workdata!M685&gt;=0.75*MAX(workdata!$H685:$Y685),1,workdata!M685/MAX(workdata!$H685:$Y685)),0)*$H685</f>
        <v>0</v>
      </c>
      <c r="S685" s="217">
        <f>IFERROR(IF(workdata!N685&gt;=0.75*MAX(workdata!$H685:$Y685),1,workdata!N685/MAX(workdata!$H685:$Y685)),0)*$H685</f>
        <v>0</v>
      </c>
      <c r="T685" s="217">
        <f>IFERROR(IF(workdata!O685&gt;=0.75*MAX(workdata!$H685:$Y685),1,workdata!O685/MAX(workdata!$H685:$Y685)),0)*$H685</f>
        <v>0</v>
      </c>
      <c r="U685" s="217">
        <f>IFERROR(IF(workdata!P685&gt;=0.75*MAX(workdata!$H685:$Y685),1,workdata!P685/MAX(workdata!$H685:$Y685)),0)*$H685</f>
        <v>0</v>
      </c>
      <c r="V685" s="217">
        <f>IFERROR(IF(workdata!Q685&gt;=0.75*MAX(workdata!$H685:$Y685),1,workdata!Q685/MAX(workdata!$H685:$Y685)),0)*$H685</f>
        <v>0</v>
      </c>
      <c r="W685" s="217">
        <f>IFERROR(IF(workdata!R685&gt;=0.75*MAX(workdata!$H685:$Y685),1,workdata!R685/MAX(workdata!$H685:$Y685)),0)*$H685</f>
        <v>0</v>
      </c>
      <c r="X685" s="217">
        <f>IFERROR(IF(workdata!S685&gt;=0.75*MAX(workdata!$H685:$Y685),1,workdata!S685/MAX(workdata!$H685:$Y685)),0)*$H685</f>
        <v>0</v>
      </c>
      <c r="Y685" s="217">
        <f>IFERROR(IF(workdata!T685&gt;=0.75*MAX(workdata!$H685:$Y685),1,workdata!T685/MAX(workdata!$H685:$Y685)),0)*$H685</f>
        <v>0</v>
      </c>
      <c r="Z685" s="217">
        <f>IFERROR(IF(workdata!U685&gt;=0.75*MAX(workdata!$H685:$Y685),1,workdata!U685/MAX(workdata!$H685:$Y685)),0)*$H685</f>
        <v>0</v>
      </c>
      <c r="AA685" s="217">
        <f>IFERROR(IF(workdata!V685&gt;=0.75*MAX(workdata!$H685:$Y685),1,workdata!V685/MAX(workdata!$H685:$Y685)),0)*$H685</f>
        <v>0</v>
      </c>
      <c r="AB685" s="217">
        <f>IFERROR(IF(workdata!W685&gt;=0.75*MAX(workdata!$H685:$Y685),1,workdata!W685/MAX(workdata!$H685:$Y685)),0)*$H685</f>
        <v>0</v>
      </c>
      <c r="AC685" s="217">
        <f>IFERROR(IF(workdata!X685&gt;=0.75*MAX(workdata!$H685:$Y685),1,workdata!X685/MAX(workdata!$H685:$Y685)),0)*$H685</f>
        <v>0</v>
      </c>
      <c r="AD685" s="217">
        <f>IFERROR(IF(workdata!Y685&gt;=0.75*MAX(workdata!$H685:$Y685),1,workdata!Y685/MAX(workdata!$H685:$Y685)),0)*$H685</f>
        <v>0</v>
      </c>
    </row>
    <row r="686" spans="1:30" x14ac:dyDescent="0.25">
      <c r="A686" s="1">
        <f>workdata!A686</f>
        <v>45502.375</v>
      </c>
      <c r="B686">
        <f t="shared" si="61"/>
        <v>2024</v>
      </c>
      <c r="C686">
        <f t="shared" si="62"/>
        <v>7</v>
      </c>
      <c r="D686">
        <f t="shared" si="60"/>
        <v>29</v>
      </c>
      <c r="E686">
        <v>1000</v>
      </c>
      <c r="F686">
        <v>49890</v>
      </c>
      <c r="G686">
        <f>workdata!B686</f>
        <v>3827</v>
      </c>
      <c r="H686">
        <f t="shared" si="63"/>
        <v>0</v>
      </c>
      <c r="I686" s="217">
        <f>IFERROR(workdata!B686*1000*AUX!H686/(AUX!K686*50000),0)</f>
        <v>0</v>
      </c>
      <c r="J686" s="218">
        <f t="shared" si="64"/>
        <v>0</v>
      </c>
      <c r="K686" s="222">
        <f>AVERAGE(workdata!C686:F686)</f>
        <v>86.642250000000004</v>
      </c>
      <c r="L686" s="3">
        <f t="shared" si="65"/>
        <v>0</v>
      </c>
      <c r="M686" s="217">
        <f>IFERROR(IF(workdata!H686&gt;=0.75*MAX(workdata!$H686:$Y686),1,workdata!H686/MAX(workdata!$H686:$Y686)),0)*$H686</f>
        <v>0</v>
      </c>
      <c r="N686" s="217">
        <f>IFERROR(IF(workdata!I686&gt;=0.75*MAX(workdata!$H686:$Y686),1,workdata!I686/MAX(workdata!$H686:$Y686)),0)*$H686</f>
        <v>0</v>
      </c>
      <c r="O686" s="217">
        <f>IFERROR(IF(workdata!J686&gt;=0.75*MAX(workdata!$H686:$Y686),1,workdata!J686/MAX(workdata!$H686:$Y686)),0)*$H686</f>
        <v>0</v>
      </c>
      <c r="P686" s="217">
        <f>IFERROR(IF(workdata!K686&gt;=0.75*MAX(workdata!$H686:$Y686),1,workdata!K686/MAX(workdata!$H686:$Y686)),0)*$H686</f>
        <v>0</v>
      </c>
      <c r="Q686" s="217">
        <f>IFERROR(IF(workdata!L686&gt;=0.75*MAX(workdata!$H686:$Y686),1,workdata!L686/MAX(workdata!$H686:$Y686)),0)*$H686</f>
        <v>0</v>
      </c>
      <c r="R686" s="217">
        <f>IFERROR(IF(workdata!M686&gt;=0.75*MAX(workdata!$H686:$Y686),1,workdata!M686/MAX(workdata!$H686:$Y686)),0)*$H686</f>
        <v>0</v>
      </c>
      <c r="S686" s="217">
        <f>IFERROR(IF(workdata!N686&gt;=0.75*MAX(workdata!$H686:$Y686),1,workdata!N686/MAX(workdata!$H686:$Y686)),0)*$H686</f>
        <v>0</v>
      </c>
      <c r="T686" s="217">
        <f>IFERROR(IF(workdata!O686&gt;=0.75*MAX(workdata!$H686:$Y686),1,workdata!O686/MAX(workdata!$H686:$Y686)),0)*$H686</f>
        <v>0</v>
      </c>
      <c r="U686" s="217">
        <f>IFERROR(IF(workdata!P686&gt;=0.75*MAX(workdata!$H686:$Y686),1,workdata!P686/MAX(workdata!$H686:$Y686)),0)*$H686</f>
        <v>0</v>
      </c>
      <c r="V686" s="217">
        <f>IFERROR(IF(workdata!Q686&gt;=0.75*MAX(workdata!$H686:$Y686),1,workdata!Q686/MAX(workdata!$H686:$Y686)),0)*$H686</f>
        <v>0</v>
      </c>
      <c r="W686" s="217">
        <f>IFERROR(IF(workdata!R686&gt;=0.75*MAX(workdata!$H686:$Y686),1,workdata!R686/MAX(workdata!$H686:$Y686)),0)*$H686</f>
        <v>0</v>
      </c>
      <c r="X686" s="217">
        <f>IFERROR(IF(workdata!S686&gt;=0.75*MAX(workdata!$H686:$Y686),1,workdata!S686/MAX(workdata!$H686:$Y686)),0)*$H686</f>
        <v>0</v>
      </c>
      <c r="Y686" s="217">
        <f>IFERROR(IF(workdata!T686&gt;=0.75*MAX(workdata!$H686:$Y686),1,workdata!T686/MAX(workdata!$H686:$Y686)),0)*$H686</f>
        <v>0</v>
      </c>
      <c r="Z686" s="217">
        <f>IFERROR(IF(workdata!U686&gt;=0.75*MAX(workdata!$H686:$Y686),1,workdata!U686/MAX(workdata!$H686:$Y686)),0)*$H686</f>
        <v>0</v>
      </c>
      <c r="AA686" s="217">
        <f>IFERROR(IF(workdata!V686&gt;=0.75*MAX(workdata!$H686:$Y686),1,workdata!V686/MAX(workdata!$H686:$Y686)),0)*$H686</f>
        <v>0</v>
      </c>
      <c r="AB686" s="217">
        <f>IFERROR(IF(workdata!W686&gt;=0.75*MAX(workdata!$H686:$Y686),1,workdata!W686/MAX(workdata!$H686:$Y686)),0)*$H686</f>
        <v>0</v>
      </c>
      <c r="AC686" s="217">
        <f>IFERROR(IF(workdata!X686&gt;=0.75*MAX(workdata!$H686:$Y686),1,workdata!X686/MAX(workdata!$H686:$Y686)),0)*$H686</f>
        <v>0</v>
      </c>
      <c r="AD686" s="217">
        <f>IFERROR(IF(workdata!Y686&gt;=0.75*MAX(workdata!$H686:$Y686),1,workdata!Y686/MAX(workdata!$H686:$Y686)),0)*$H686</f>
        <v>0</v>
      </c>
    </row>
    <row r="687" spans="1:30" x14ac:dyDescent="0.25">
      <c r="A687" s="1">
        <f>workdata!A687</f>
        <v>45502.416666666664</v>
      </c>
      <c r="B687">
        <f t="shared" si="61"/>
        <v>2024</v>
      </c>
      <c r="C687">
        <f t="shared" si="62"/>
        <v>7</v>
      </c>
      <c r="D687">
        <f t="shared" si="60"/>
        <v>29</v>
      </c>
      <c r="E687">
        <v>1000</v>
      </c>
      <c r="F687">
        <v>49890</v>
      </c>
      <c r="G687">
        <f>workdata!B687</f>
        <v>6255</v>
      </c>
      <c r="H687">
        <f t="shared" si="63"/>
        <v>1</v>
      </c>
      <c r="I687" s="217">
        <f>IFERROR(workdata!B687*1000*AUX!H687/(AUX!K687*50000),0)</f>
        <v>0.94805945264912905</v>
      </c>
      <c r="J687" s="218">
        <f t="shared" si="64"/>
        <v>1</v>
      </c>
      <c r="K687" s="222">
        <f>AVERAGE(workdata!C687:F687)</f>
        <v>131.95374999999999</v>
      </c>
      <c r="L687" s="3">
        <f t="shared" si="65"/>
        <v>125.1</v>
      </c>
      <c r="M687" s="217">
        <f>IFERROR(IF(workdata!H687&gt;=0.75*MAX(workdata!$H687:$Y687),1,workdata!H687/MAX(workdata!$H687:$Y687)),0)*$H687</f>
        <v>1</v>
      </c>
      <c r="N687" s="217">
        <f>IFERROR(IF(workdata!I687&gt;=0.75*MAX(workdata!$H687:$Y687),1,workdata!I687/MAX(workdata!$H687:$Y687)),0)*$H687</f>
        <v>1</v>
      </c>
      <c r="O687" s="217">
        <f>IFERROR(IF(workdata!J687&gt;=0.75*MAX(workdata!$H687:$Y687),1,workdata!J687/MAX(workdata!$H687:$Y687)),0)*$H687</f>
        <v>1</v>
      </c>
      <c r="P687" s="217">
        <f>IFERROR(IF(workdata!K687&gt;=0.75*MAX(workdata!$H687:$Y687),1,workdata!K687/MAX(workdata!$H687:$Y687)),0)*$H687</f>
        <v>1</v>
      </c>
      <c r="Q687" s="217">
        <f>IFERROR(IF(workdata!L687&gt;=0.75*MAX(workdata!$H687:$Y687),1,workdata!L687/MAX(workdata!$H687:$Y687)),0)*$H687</f>
        <v>1</v>
      </c>
      <c r="R687" s="217">
        <f>IFERROR(IF(workdata!M687&gt;=0.75*MAX(workdata!$H687:$Y687),1,workdata!M687/MAX(workdata!$H687:$Y687)),0)*$H687</f>
        <v>1</v>
      </c>
      <c r="S687" s="217">
        <f>IFERROR(IF(workdata!N687&gt;=0.75*MAX(workdata!$H687:$Y687),1,workdata!N687/MAX(workdata!$H687:$Y687)),0)*$H687</f>
        <v>1</v>
      </c>
      <c r="T687" s="217">
        <f>IFERROR(IF(workdata!O687&gt;=0.75*MAX(workdata!$H687:$Y687),1,workdata!O687/MAX(workdata!$H687:$Y687)),0)*$H687</f>
        <v>1</v>
      </c>
      <c r="U687" s="217">
        <f>IFERROR(IF(workdata!P687&gt;=0.75*MAX(workdata!$H687:$Y687),1,workdata!P687/MAX(workdata!$H687:$Y687)),0)*$H687</f>
        <v>1</v>
      </c>
      <c r="V687" s="217">
        <f>IFERROR(IF(workdata!Q687&gt;=0.75*MAX(workdata!$H687:$Y687),1,workdata!Q687/MAX(workdata!$H687:$Y687)),0)*$H687</f>
        <v>1</v>
      </c>
      <c r="W687" s="217">
        <f>IFERROR(IF(workdata!R687&gt;=0.75*MAX(workdata!$H687:$Y687),1,workdata!R687/MAX(workdata!$H687:$Y687)),0)*$H687</f>
        <v>1</v>
      </c>
      <c r="X687" s="217">
        <f>IFERROR(IF(workdata!S687&gt;=0.75*MAX(workdata!$H687:$Y687),1,workdata!S687/MAX(workdata!$H687:$Y687)),0)*$H687</f>
        <v>1</v>
      </c>
      <c r="Y687" s="217">
        <f>IFERROR(IF(workdata!T687&gt;=0.75*MAX(workdata!$H687:$Y687),1,workdata!T687/MAX(workdata!$H687:$Y687)),0)*$H687</f>
        <v>1</v>
      </c>
      <c r="Z687" s="217">
        <f>IFERROR(IF(workdata!U687&gt;=0.75*MAX(workdata!$H687:$Y687),1,workdata!U687/MAX(workdata!$H687:$Y687)),0)*$H687</f>
        <v>1</v>
      </c>
      <c r="AA687" s="217">
        <f>IFERROR(IF(workdata!V687&gt;=0.75*MAX(workdata!$H687:$Y687),1,workdata!V687/MAX(workdata!$H687:$Y687)),0)*$H687</f>
        <v>1</v>
      </c>
      <c r="AB687" s="217">
        <f>IFERROR(IF(workdata!W687&gt;=0.75*MAX(workdata!$H687:$Y687),1,workdata!W687/MAX(workdata!$H687:$Y687)),0)*$H687</f>
        <v>1</v>
      </c>
      <c r="AC687" s="217">
        <f>IFERROR(IF(workdata!X687&gt;=0.75*MAX(workdata!$H687:$Y687),1,workdata!X687/MAX(workdata!$H687:$Y687)),0)*$H687</f>
        <v>1</v>
      </c>
      <c r="AD687" s="217">
        <f>IFERROR(IF(workdata!Y687&gt;=0.75*MAX(workdata!$H687:$Y687),1,workdata!Y687/MAX(workdata!$H687:$Y687)),0)*$H687</f>
        <v>1</v>
      </c>
    </row>
    <row r="688" spans="1:30" x14ac:dyDescent="0.25">
      <c r="A688" s="1">
        <f>workdata!A688</f>
        <v>45502.458333333336</v>
      </c>
      <c r="B688">
        <f t="shared" si="61"/>
        <v>2024</v>
      </c>
      <c r="C688">
        <f t="shared" si="62"/>
        <v>7</v>
      </c>
      <c r="D688">
        <f t="shared" si="60"/>
        <v>29</v>
      </c>
      <c r="E688">
        <v>1000</v>
      </c>
      <c r="F688">
        <v>49890</v>
      </c>
      <c r="G688">
        <f>workdata!B688</f>
        <v>5756</v>
      </c>
      <c r="H688">
        <f t="shared" si="63"/>
        <v>1</v>
      </c>
      <c r="I688" s="217">
        <f>IFERROR(workdata!B688*1000*AUX!H688/(AUX!K688*50000),0)</f>
        <v>0.90682084931744256</v>
      </c>
      <c r="J688" s="218">
        <f t="shared" si="64"/>
        <v>1</v>
      </c>
      <c r="K688" s="222">
        <f>AVERAGE(workdata!C688:F688)</f>
        <v>126.94899999999998</v>
      </c>
      <c r="L688" s="3">
        <f t="shared" si="65"/>
        <v>115.12</v>
      </c>
      <c r="M688" s="217">
        <f>IFERROR(IF(workdata!H688&gt;=0.75*MAX(workdata!$H688:$Y688),1,workdata!H688/MAX(workdata!$H688:$Y688)),0)*$H688</f>
        <v>1</v>
      </c>
      <c r="N688" s="217">
        <f>IFERROR(IF(workdata!I688&gt;=0.75*MAX(workdata!$H688:$Y688),1,workdata!I688/MAX(workdata!$H688:$Y688)),0)*$H688</f>
        <v>1</v>
      </c>
      <c r="O688" s="217">
        <f>IFERROR(IF(workdata!J688&gt;=0.75*MAX(workdata!$H688:$Y688),1,workdata!J688/MAX(workdata!$H688:$Y688)),0)*$H688</f>
        <v>1</v>
      </c>
      <c r="P688" s="217">
        <f>IFERROR(IF(workdata!K688&gt;=0.75*MAX(workdata!$H688:$Y688),1,workdata!K688/MAX(workdata!$H688:$Y688)),0)*$H688</f>
        <v>1</v>
      </c>
      <c r="Q688" s="217">
        <f>IFERROR(IF(workdata!L688&gt;=0.75*MAX(workdata!$H688:$Y688),1,workdata!L688/MAX(workdata!$H688:$Y688)),0)*$H688</f>
        <v>1</v>
      </c>
      <c r="R688" s="217">
        <f>IFERROR(IF(workdata!M688&gt;=0.75*MAX(workdata!$H688:$Y688),1,workdata!M688/MAX(workdata!$H688:$Y688)),0)*$H688</f>
        <v>1</v>
      </c>
      <c r="S688" s="217">
        <f>IFERROR(IF(workdata!N688&gt;=0.75*MAX(workdata!$H688:$Y688),1,workdata!N688/MAX(workdata!$H688:$Y688)),0)*$H688</f>
        <v>1</v>
      </c>
      <c r="T688" s="217">
        <f>IFERROR(IF(workdata!O688&gt;=0.75*MAX(workdata!$H688:$Y688),1,workdata!O688/MAX(workdata!$H688:$Y688)),0)*$H688</f>
        <v>1</v>
      </c>
      <c r="U688" s="217">
        <f>IFERROR(IF(workdata!P688&gt;=0.75*MAX(workdata!$H688:$Y688),1,workdata!P688/MAX(workdata!$H688:$Y688)),0)*$H688</f>
        <v>1</v>
      </c>
      <c r="V688" s="217">
        <f>IFERROR(IF(workdata!Q688&gt;=0.75*MAX(workdata!$H688:$Y688),1,workdata!Q688/MAX(workdata!$H688:$Y688)),0)*$H688</f>
        <v>1</v>
      </c>
      <c r="W688" s="217">
        <f>IFERROR(IF(workdata!R688&gt;=0.75*MAX(workdata!$H688:$Y688),1,workdata!R688/MAX(workdata!$H688:$Y688)),0)*$H688</f>
        <v>1</v>
      </c>
      <c r="X688" s="217">
        <f>IFERROR(IF(workdata!S688&gt;=0.75*MAX(workdata!$H688:$Y688),1,workdata!S688/MAX(workdata!$H688:$Y688)),0)*$H688</f>
        <v>1</v>
      </c>
      <c r="Y688" s="217">
        <f>IFERROR(IF(workdata!T688&gt;=0.75*MAX(workdata!$H688:$Y688),1,workdata!T688/MAX(workdata!$H688:$Y688)),0)*$H688</f>
        <v>1</v>
      </c>
      <c r="Z688" s="217">
        <f>IFERROR(IF(workdata!U688&gt;=0.75*MAX(workdata!$H688:$Y688),1,workdata!U688/MAX(workdata!$H688:$Y688)),0)*$H688</f>
        <v>1</v>
      </c>
      <c r="AA688" s="217">
        <f>IFERROR(IF(workdata!V688&gt;=0.75*MAX(workdata!$H688:$Y688),1,workdata!V688/MAX(workdata!$H688:$Y688)),0)*$H688</f>
        <v>1</v>
      </c>
      <c r="AB688" s="217">
        <f>IFERROR(IF(workdata!W688&gt;=0.75*MAX(workdata!$H688:$Y688),1,workdata!W688/MAX(workdata!$H688:$Y688)),0)*$H688</f>
        <v>1</v>
      </c>
      <c r="AC688" s="217">
        <f>IFERROR(IF(workdata!X688&gt;=0.75*MAX(workdata!$H688:$Y688),1,workdata!X688/MAX(workdata!$H688:$Y688)),0)*$H688</f>
        <v>1</v>
      </c>
      <c r="AD688" s="217">
        <f>IFERROR(IF(workdata!Y688&gt;=0.75*MAX(workdata!$H688:$Y688),1,workdata!Y688/MAX(workdata!$H688:$Y688)),0)*$H688</f>
        <v>1</v>
      </c>
    </row>
    <row r="689" spans="1:30" x14ac:dyDescent="0.25">
      <c r="A689" s="1">
        <f>workdata!A689</f>
        <v>45502.5</v>
      </c>
      <c r="B689">
        <f t="shared" si="61"/>
        <v>2024</v>
      </c>
      <c r="C689">
        <f t="shared" si="62"/>
        <v>7</v>
      </c>
      <c r="D689">
        <f t="shared" si="60"/>
        <v>29</v>
      </c>
      <c r="E689">
        <v>1000</v>
      </c>
      <c r="F689">
        <v>49890</v>
      </c>
      <c r="G689">
        <f>workdata!B689</f>
        <v>15476</v>
      </c>
      <c r="H689">
        <f t="shared" si="63"/>
        <v>1</v>
      </c>
      <c r="I689" s="217">
        <f>IFERROR(workdata!B689*1000*AUX!H689/(AUX!K689*50000),0)</f>
        <v>0.80993049309019549</v>
      </c>
      <c r="J689" s="218">
        <f t="shared" si="64"/>
        <v>0.98585310767558532</v>
      </c>
      <c r="K689" s="222">
        <f>AVERAGE(workdata!C689:F689)</f>
        <v>382.15625</v>
      </c>
      <c r="L689" s="3">
        <f t="shared" si="65"/>
        <v>309.52000000000004</v>
      </c>
      <c r="M689" s="217">
        <f>IFERROR(IF(workdata!H689&gt;=0.75*MAX(workdata!$H689:$Y689),1,workdata!H689/MAX(workdata!$H689:$Y689)),0)*$H689</f>
        <v>1</v>
      </c>
      <c r="N689" s="217">
        <f>IFERROR(IF(workdata!I689&gt;=0.75*MAX(workdata!$H689:$Y689),1,workdata!I689/MAX(workdata!$H689:$Y689)),0)*$H689</f>
        <v>1</v>
      </c>
      <c r="O689" s="217">
        <f>IFERROR(IF(workdata!J689&gt;=0.75*MAX(workdata!$H689:$Y689),1,workdata!J689/MAX(workdata!$H689:$Y689)),0)*$H689</f>
        <v>1</v>
      </c>
      <c r="P689" s="217">
        <f>IFERROR(IF(workdata!K689&gt;=0.75*MAX(workdata!$H689:$Y689),1,workdata!K689/MAX(workdata!$H689:$Y689)),0)*$H689</f>
        <v>1</v>
      </c>
      <c r="Q689" s="217">
        <f>IFERROR(IF(workdata!L689&gt;=0.75*MAX(workdata!$H689:$Y689),1,workdata!L689/MAX(workdata!$H689:$Y689)),0)*$H689</f>
        <v>1</v>
      </c>
      <c r="R689" s="217">
        <f>IFERROR(IF(workdata!M689&gt;=0.75*MAX(workdata!$H689:$Y689),1,workdata!M689/MAX(workdata!$H689:$Y689)),0)*$H689</f>
        <v>1</v>
      </c>
      <c r="S689" s="217">
        <f>IFERROR(IF(workdata!N689&gt;=0.75*MAX(workdata!$H689:$Y689),1,workdata!N689/MAX(workdata!$H689:$Y689)),0)*$H689</f>
        <v>1</v>
      </c>
      <c r="T689" s="217">
        <f>IFERROR(IF(workdata!O689&gt;=0.75*MAX(workdata!$H689:$Y689),1,workdata!O689/MAX(workdata!$H689:$Y689)),0)*$H689</f>
        <v>1</v>
      </c>
      <c r="U689" s="217">
        <f>IFERROR(IF(workdata!P689&gt;=0.75*MAX(workdata!$H689:$Y689),1,workdata!P689/MAX(workdata!$H689:$Y689)),0)*$H689</f>
        <v>1</v>
      </c>
      <c r="V689" s="217">
        <f>IFERROR(IF(workdata!Q689&gt;=0.75*MAX(workdata!$H689:$Y689),1,workdata!Q689/MAX(workdata!$H689:$Y689)),0)*$H689</f>
        <v>1</v>
      </c>
      <c r="W689" s="217">
        <f>IFERROR(IF(workdata!R689&gt;=0.75*MAX(workdata!$H689:$Y689),1,workdata!R689/MAX(workdata!$H689:$Y689)),0)*$H689</f>
        <v>1</v>
      </c>
      <c r="X689" s="217">
        <f>IFERROR(IF(workdata!S689&gt;=0.75*MAX(workdata!$H689:$Y689),1,workdata!S689/MAX(workdata!$H689:$Y689)),0)*$H689</f>
        <v>1</v>
      </c>
      <c r="Y689" s="217">
        <f>IFERROR(IF(workdata!T689&gt;=0.75*MAX(workdata!$H689:$Y689),1,workdata!T689/MAX(workdata!$H689:$Y689)),0)*$H689</f>
        <v>0.74535593816053458</v>
      </c>
      <c r="Z689" s="217">
        <f>IFERROR(IF(workdata!U689&gt;=0.75*MAX(workdata!$H689:$Y689),1,workdata!U689/MAX(workdata!$H689:$Y689)),0)*$H689</f>
        <v>1</v>
      </c>
      <c r="AA689" s="217">
        <f>IFERROR(IF(workdata!V689&gt;=0.75*MAX(workdata!$H689:$Y689),1,workdata!V689/MAX(workdata!$H689:$Y689)),0)*$H689</f>
        <v>1</v>
      </c>
      <c r="AB689" s="217">
        <f>IFERROR(IF(workdata!W689&gt;=0.75*MAX(workdata!$H689:$Y689),1,workdata!W689/MAX(workdata!$H689:$Y689)),0)*$H689</f>
        <v>1</v>
      </c>
      <c r="AC689" s="217">
        <f>IFERROR(IF(workdata!X689&gt;=0.75*MAX(workdata!$H689:$Y689),1,workdata!X689/MAX(workdata!$H689:$Y689)),0)*$H689</f>
        <v>1</v>
      </c>
      <c r="AD689" s="217">
        <f>IFERROR(IF(workdata!Y689&gt;=0.75*MAX(workdata!$H689:$Y689),1,workdata!Y689/MAX(workdata!$H689:$Y689)),0)*$H689</f>
        <v>1</v>
      </c>
    </row>
    <row r="690" spans="1:30" x14ac:dyDescent="0.25">
      <c r="A690" s="1">
        <f>workdata!A690</f>
        <v>45502.541666666664</v>
      </c>
      <c r="B690">
        <f t="shared" si="61"/>
        <v>2024</v>
      </c>
      <c r="C690">
        <f t="shared" si="62"/>
        <v>7</v>
      </c>
      <c r="D690">
        <f t="shared" si="60"/>
        <v>29</v>
      </c>
      <c r="E690">
        <v>1000</v>
      </c>
      <c r="F690">
        <v>49890</v>
      </c>
      <c r="G690">
        <f>workdata!B690</f>
        <v>16967</v>
      </c>
      <c r="H690">
        <f t="shared" si="63"/>
        <v>1</v>
      </c>
      <c r="I690" s="217">
        <f>IFERROR(workdata!B690*1000*AUX!H690/(AUX!K690*50000),0)</f>
        <v>0.44986332024424713</v>
      </c>
      <c r="J690" s="218">
        <f t="shared" si="64"/>
        <v>0.96948978071439329</v>
      </c>
      <c r="K690" s="222">
        <f>AVERAGE(workdata!C690:F690)</f>
        <v>754.31799999999998</v>
      </c>
      <c r="L690" s="3">
        <f t="shared" si="65"/>
        <v>339.34</v>
      </c>
      <c r="M690" s="217">
        <f>IFERROR(IF(workdata!H690&gt;=0.75*MAX(workdata!$H690:$Y690),1,workdata!H690/MAX(workdata!$H690:$Y690)),0)*$H690</f>
        <v>1</v>
      </c>
      <c r="N690" s="217">
        <f>IFERROR(IF(workdata!I690&gt;=0.75*MAX(workdata!$H690:$Y690),1,workdata!I690/MAX(workdata!$H690:$Y690)),0)*$H690</f>
        <v>1</v>
      </c>
      <c r="O690" s="217">
        <f>IFERROR(IF(workdata!J690&gt;=0.75*MAX(workdata!$H690:$Y690),1,workdata!J690/MAX(workdata!$H690:$Y690)),0)*$H690</f>
        <v>1</v>
      </c>
      <c r="P690" s="217">
        <f>IFERROR(IF(workdata!K690&gt;=0.75*MAX(workdata!$H690:$Y690),1,workdata!K690/MAX(workdata!$H690:$Y690)),0)*$H690</f>
        <v>1</v>
      </c>
      <c r="Q690" s="217">
        <f>IFERROR(IF(workdata!L690&gt;=0.75*MAX(workdata!$H690:$Y690),1,workdata!L690/MAX(workdata!$H690:$Y690)),0)*$H690</f>
        <v>1</v>
      </c>
      <c r="R690" s="217">
        <f>IFERROR(IF(workdata!M690&gt;=0.75*MAX(workdata!$H690:$Y690),1,workdata!M690/MAX(workdata!$H690:$Y690)),0)*$H690</f>
        <v>1</v>
      </c>
      <c r="S690" s="217">
        <f>IFERROR(IF(workdata!N690&gt;=0.75*MAX(workdata!$H690:$Y690),1,workdata!N690/MAX(workdata!$H690:$Y690)),0)*$H690</f>
        <v>1</v>
      </c>
      <c r="T690" s="217">
        <f>IFERROR(IF(workdata!O690&gt;=0.75*MAX(workdata!$H690:$Y690),1,workdata!O690/MAX(workdata!$H690:$Y690)),0)*$H690</f>
        <v>1</v>
      </c>
      <c r="U690" s="217">
        <f>IFERROR(IF(workdata!P690&gt;=0.75*MAX(workdata!$H690:$Y690),1,workdata!P690/MAX(workdata!$H690:$Y690)),0)*$H690</f>
        <v>1</v>
      </c>
      <c r="V690" s="217">
        <f>IFERROR(IF(workdata!Q690&gt;=0.75*MAX(workdata!$H690:$Y690),1,workdata!Q690/MAX(workdata!$H690:$Y690)),0)*$H690</f>
        <v>1</v>
      </c>
      <c r="W690" s="217">
        <f>IFERROR(IF(workdata!R690&gt;=0.75*MAX(workdata!$H690:$Y690),1,workdata!R690/MAX(workdata!$H690:$Y690)),0)*$H690</f>
        <v>1</v>
      </c>
      <c r="X690" s="217">
        <f>IFERROR(IF(workdata!S690&gt;=0.75*MAX(workdata!$H690:$Y690),1,workdata!S690/MAX(workdata!$H690:$Y690)),0)*$H690</f>
        <v>1</v>
      </c>
      <c r="Y690" s="217">
        <f>IFERROR(IF(workdata!T690&gt;=0.75*MAX(workdata!$H690:$Y690),1,workdata!T690/MAX(workdata!$H690:$Y690)),0)*$H690</f>
        <v>1</v>
      </c>
      <c r="Z690" s="217">
        <f>IFERROR(IF(workdata!U690&gt;=0.75*MAX(workdata!$H690:$Y690),1,workdata!U690/MAX(workdata!$H690:$Y690)),0)*$H690</f>
        <v>1</v>
      </c>
      <c r="AA690" s="217">
        <f>IFERROR(IF(workdata!V690&gt;=0.75*MAX(workdata!$H690:$Y690),1,workdata!V690/MAX(workdata!$H690:$Y690)),0)*$H690</f>
        <v>1</v>
      </c>
      <c r="AB690" s="217">
        <f>IFERROR(IF(workdata!W690&gt;=0.75*MAX(workdata!$H690:$Y690),1,workdata!W690/MAX(workdata!$H690:$Y690)),0)*$H690</f>
        <v>0.45081605285907805</v>
      </c>
      <c r="AC690" s="217">
        <f>IFERROR(IF(workdata!X690&gt;=0.75*MAX(workdata!$H690:$Y690),1,workdata!X690/MAX(workdata!$H690:$Y690)),0)*$H690</f>
        <v>1</v>
      </c>
      <c r="AD690" s="217">
        <f>IFERROR(IF(workdata!Y690&gt;=0.75*MAX(workdata!$H690:$Y690),1,workdata!Y690/MAX(workdata!$H690:$Y690)),0)*$H690</f>
        <v>1</v>
      </c>
    </row>
    <row r="691" spans="1:30" x14ac:dyDescent="0.25">
      <c r="A691" s="1">
        <f>workdata!A691</f>
        <v>45502.583333333336</v>
      </c>
      <c r="B691">
        <f t="shared" si="61"/>
        <v>2024</v>
      </c>
      <c r="C691">
        <f t="shared" si="62"/>
        <v>7</v>
      </c>
      <c r="D691">
        <f t="shared" si="60"/>
        <v>29</v>
      </c>
      <c r="E691">
        <v>1000</v>
      </c>
      <c r="F691">
        <v>49890</v>
      </c>
      <c r="G691">
        <f>workdata!B691</f>
        <v>38667</v>
      </c>
      <c r="H691">
        <f t="shared" si="63"/>
        <v>1</v>
      </c>
      <c r="I691" s="217">
        <f>IFERROR(workdata!B691*1000*AUX!H691/(AUX!K691*50000),0)</f>
        <v>0.8793252979991637</v>
      </c>
      <c r="J691" s="218">
        <f t="shared" si="64"/>
        <v>1</v>
      </c>
      <c r="K691" s="222">
        <f>AVERAGE(workdata!C691:F691)</f>
        <v>879.46974999999998</v>
      </c>
      <c r="L691" s="3">
        <f t="shared" si="65"/>
        <v>773.34</v>
      </c>
      <c r="M691" s="217">
        <f>IFERROR(IF(workdata!H691&gt;=0.75*MAX(workdata!$H691:$Y691),1,workdata!H691/MAX(workdata!$H691:$Y691)),0)*$H691</f>
        <v>1</v>
      </c>
      <c r="N691" s="217">
        <f>IFERROR(IF(workdata!I691&gt;=0.75*MAX(workdata!$H691:$Y691),1,workdata!I691/MAX(workdata!$H691:$Y691)),0)*$H691</f>
        <v>1</v>
      </c>
      <c r="O691" s="217">
        <f>IFERROR(IF(workdata!J691&gt;=0.75*MAX(workdata!$H691:$Y691),1,workdata!J691/MAX(workdata!$H691:$Y691)),0)*$H691</f>
        <v>1</v>
      </c>
      <c r="P691" s="217">
        <f>IFERROR(IF(workdata!K691&gt;=0.75*MAX(workdata!$H691:$Y691),1,workdata!K691/MAX(workdata!$H691:$Y691)),0)*$H691</f>
        <v>1</v>
      </c>
      <c r="Q691" s="217">
        <f>IFERROR(IF(workdata!L691&gt;=0.75*MAX(workdata!$H691:$Y691),1,workdata!L691/MAX(workdata!$H691:$Y691)),0)*$H691</f>
        <v>1</v>
      </c>
      <c r="R691" s="217">
        <f>IFERROR(IF(workdata!M691&gt;=0.75*MAX(workdata!$H691:$Y691),1,workdata!M691/MAX(workdata!$H691:$Y691)),0)*$H691</f>
        <v>1</v>
      </c>
      <c r="S691" s="217">
        <f>IFERROR(IF(workdata!N691&gt;=0.75*MAX(workdata!$H691:$Y691),1,workdata!N691/MAX(workdata!$H691:$Y691)),0)*$H691</f>
        <v>1</v>
      </c>
      <c r="T691" s="217">
        <f>IFERROR(IF(workdata!O691&gt;=0.75*MAX(workdata!$H691:$Y691),1,workdata!O691/MAX(workdata!$H691:$Y691)),0)*$H691</f>
        <v>1</v>
      </c>
      <c r="U691" s="217">
        <f>IFERROR(IF(workdata!P691&gt;=0.75*MAX(workdata!$H691:$Y691),1,workdata!P691/MAX(workdata!$H691:$Y691)),0)*$H691</f>
        <v>1</v>
      </c>
      <c r="V691" s="217">
        <f>IFERROR(IF(workdata!Q691&gt;=0.75*MAX(workdata!$H691:$Y691),1,workdata!Q691/MAX(workdata!$H691:$Y691)),0)*$H691</f>
        <v>1</v>
      </c>
      <c r="W691" s="217">
        <f>IFERROR(IF(workdata!R691&gt;=0.75*MAX(workdata!$H691:$Y691),1,workdata!R691/MAX(workdata!$H691:$Y691)),0)*$H691</f>
        <v>1</v>
      </c>
      <c r="X691" s="217">
        <f>IFERROR(IF(workdata!S691&gt;=0.75*MAX(workdata!$H691:$Y691),1,workdata!S691/MAX(workdata!$H691:$Y691)),0)*$H691</f>
        <v>1</v>
      </c>
      <c r="Y691" s="217">
        <f>IFERROR(IF(workdata!T691&gt;=0.75*MAX(workdata!$H691:$Y691),1,workdata!T691/MAX(workdata!$H691:$Y691)),0)*$H691</f>
        <v>1</v>
      </c>
      <c r="Z691" s="217">
        <f>IFERROR(IF(workdata!U691&gt;=0.75*MAX(workdata!$H691:$Y691),1,workdata!U691/MAX(workdata!$H691:$Y691)),0)*$H691</f>
        <v>1</v>
      </c>
      <c r="AA691" s="217">
        <f>IFERROR(IF(workdata!V691&gt;=0.75*MAX(workdata!$H691:$Y691),1,workdata!V691/MAX(workdata!$H691:$Y691)),0)*$H691</f>
        <v>1</v>
      </c>
      <c r="AB691" s="217">
        <f>IFERROR(IF(workdata!W691&gt;=0.75*MAX(workdata!$H691:$Y691),1,workdata!W691/MAX(workdata!$H691:$Y691)),0)*$H691</f>
        <v>1</v>
      </c>
      <c r="AC691" s="217">
        <f>IFERROR(IF(workdata!X691&gt;=0.75*MAX(workdata!$H691:$Y691),1,workdata!X691/MAX(workdata!$H691:$Y691)),0)*$H691</f>
        <v>1</v>
      </c>
      <c r="AD691" s="217">
        <f>IFERROR(IF(workdata!Y691&gt;=0.75*MAX(workdata!$H691:$Y691),1,workdata!Y691/MAX(workdata!$H691:$Y691)),0)*$H691</f>
        <v>1</v>
      </c>
    </row>
    <row r="692" spans="1:30" x14ac:dyDescent="0.25">
      <c r="A692" s="1">
        <f>workdata!A692</f>
        <v>45502.625</v>
      </c>
      <c r="B692">
        <f t="shared" si="61"/>
        <v>2024</v>
      </c>
      <c r="C692">
        <f t="shared" si="62"/>
        <v>7</v>
      </c>
      <c r="D692">
        <f t="shared" si="60"/>
        <v>29</v>
      </c>
      <c r="E692">
        <v>1000</v>
      </c>
      <c r="F692">
        <v>49890</v>
      </c>
      <c r="G692">
        <f>workdata!B692</f>
        <v>39094</v>
      </c>
      <c r="H692">
        <f t="shared" si="63"/>
        <v>1</v>
      </c>
      <c r="I692" s="217">
        <f>IFERROR(workdata!B692*1000*AUX!H692/(AUX!K692*50000),0)</f>
        <v>0.87441423008843622</v>
      </c>
      <c r="J692" s="218">
        <f t="shared" si="64"/>
        <v>1</v>
      </c>
      <c r="K692" s="222">
        <f>AVERAGE(workdata!C692:F692)</f>
        <v>894.17574999999999</v>
      </c>
      <c r="L692" s="3">
        <f t="shared" si="65"/>
        <v>781.88</v>
      </c>
      <c r="M692" s="217">
        <f>IFERROR(IF(workdata!H692&gt;=0.75*MAX(workdata!$H692:$Y692),1,workdata!H692/MAX(workdata!$H692:$Y692)),0)*$H692</f>
        <v>1</v>
      </c>
      <c r="N692" s="217">
        <f>IFERROR(IF(workdata!I692&gt;=0.75*MAX(workdata!$H692:$Y692),1,workdata!I692/MAX(workdata!$H692:$Y692)),0)*$H692</f>
        <v>1</v>
      </c>
      <c r="O692" s="217">
        <f>IFERROR(IF(workdata!J692&gt;=0.75*MAX(workdata!$H692:$Y692),1,workdata!J692/MAX(workdata!$H692:$Y692)),0)*$H692</f>
        <v>1</v>
      </c>
      <c r="P692" s="217">
        <f>IFERROR(IF(workdata!K692&gt;=0.75*MAX(workdata!$H692:$Y692),1,workdata!K692/MAX(workdata!$H692:$Y692)),0)*$H692</f>
        <v>1</v>
      </c>
      <c r="Q692" s="217">
        <f>IFERROR(IF(workdata!L692&gt;=0.75*MAX(workdata!$H692:$Y692),1,workdata!L692/MAX(workdata!$H692:$Y692)),0)*$H692</f>
        <v>1</v>
      </c>
      <c r="R692" s="217">
        <f>IFERROR(IF(workdata!M692&gt;=0.75*MAX(workdata!$H692:$Y692),1,workdata!M692/MAX(workdata!$H692:$Y692)),0)*$H692</f>
        <v>1</v>
      </c>
      <c r="S692" s="217">
        <f>IFERROR(IF(workdata!N692&gt;=0.75*MAX(workdata!$H692:$Y692),1,workdata!N692/MAX(workdata!$H692:$Y692)),0)*$H692</f>
        <v>1</v>
      </c>
      <c r="T692" s="217">
        <f>IFERROR(IF(workdata!O692&gt;=0.75*MAX(workdata!$H692:$Y692),1,workdata!O692/MAX(workdata!$H692:$Y692)),0)*$H692</f>
        <v>1</v>
      </c>
      <c r="U692" s="217">
        <f>IFERROR(IF(workdata!P692&gt;=0.75*MAX(workdata!$H692:$Y692),1,workdata!P692/MAX(workdata!$H692:$Y692)),0)*$H692</f>
        <v>1</v>
      </c>
      <c r="V692" s="217">
        <f>IFERROR(IF(workdata!Q692&gt;=0.75*MAX(workdata!$H692:$Y692),1,workdata!Q692/MAX(workdata!$H692:$Y692)),0)*$H692</f>
        <v>1</v>
      </c>
      <c r="W692" s="217">
        <f>IFERROR(IF(workdata!R692&gt;=0.75*MAX(workdata!$H692:$Y692),1,workdata!R692/MAX(workdata!$H692:$Y692)),0)*$H692</f>
        <v>1</v>
      </c>
      <c r="X692" s="217">
        <f>IFERROR(IF(workdata!S692&gt;=0.75*MAX(workdata!$H692:$Y692),1,workdata!S692/MAX(workdata!$H692:$Y692)),0)*$H692</f>
        <v>1</v>
      </c>
      <c r="Y692" s="217">
        <f>IFERROR(IF(workdata!T692&gt;=0.75*MAX(workdata!$H692:$Y692),1,workdata!T692/MAX(workdata!$H692:$Y692)),0)*$H692</f>
        <v>1</v>
      </c>
      <c r="Z692" s="217">
        <f>IFERROR(IF(workdata!U692&gt;=0.75*MAX(workdata!$H692:$Y692),1,workdata!U692/MAX(workdata!$H692:$Y692)),0)*$H692</f>
        <v>1</v>
      </c>
      <c r="AA692" s="217">
        <f>IFERROR(IF(workdata!V692&gt;=0.75*MAX(workdata!$H692:$Y692),1,workdata!V692/MAX(workdata!$H692:$Y692)),0)*$H692</f>
        <v>1</v>
      </c>
      <c r="AB692" s="217">
        <f>IFERROR(IF(workdata!W692&gt;=0.75*MAX(workdata!$H692:$Y692),1,workdata!W692/MAX(workdata!$H692:$Y692)),0)*$H692</f>
        <v>1</v>
      </c>
      <c r="AC692" s="217">
        <f>IFERROR(IF(workdata!X692&gt;=0.75*MAX(workdata!$H692:$Y692),1,workdata!X692/MAX(workdata!$H692:$Y692)),0)*$H692</f>
        <v>1</v>
      </c>
      <c r="AD692" s="217">
        <f>IFERROR(IF(workdata!Y692&gt;=0.75*MAX(workdata!$H692:$Y692),1,workdata!Y692/MAX(workdata!$H692:$Y692)),0)*$H692</f>
        <v>1</v>
      </c>
    </row>
    <row r="693" spans="1:30" x14ac:dyDescent="0.25">
      <c r="A693" s="1">
        <f>workdata!A693</f>
        <v>45502.666666666664</v>
      </c>
      <c r="B693">
        <f t="shared" si="61"/>
        <v>2024</v>
      </c>
      <c r="C693">
        <f t="shared" si="62"/>
        <v>7</v>
      </c>
      <c r="D693">
        <f t="shared" si="60"/>
        <v>29</v>
      </c>
      <c r="E693">
        <v>1000</v>
      </c>
      <c r="F693">
        <v>49890</v>
      </c>
      <c r="G693">
        <f>workdata!B693</f>
        <v>37427</v>
      </c>
      <c r="H693">
        <f t="shared" si="63"/>
        <v>1</v>
      </c>
      <c r="I693" s="217">
        <f>IFERROR(workdata!B693*1000*AUX!H693/(AUX!K693*50000),0)</f>
        <v>0.84392742950172062</v>
      </c>
      <c r="J693" s="218">
        <f t="shared" si="64"/>
        <v>1</v>
      </c>
      <c r="K693" s="222">
        <f>AVERAGE(workdata!C693:F693)</f>
        <v>886.97199999999987</v>
      </c>
      <c r="L693" s="3">
        <f t="shared" si="65"/>
        <v>748.54000000000008</v>
      </c>
      <c r="M693" s="217">
        <f>IFERROR(IF(workdata!H693&gt;=0.75*MAX(workdata!$H693:$Y693),1,workdata!H693/MAX(workdata!$H693:$Y693)),0)*$H693</f>
        <v>1</v>
      </c>
      <c r="N693" s="217">
        <f>IFERROR(IF(workdata!I693&gt;=0.75*MAX(workdata!$H693:$Y693),1,workdata!I693/MAX(workdata!$H693:$Y693)),0)*$H693</f>
        <v>1</v>
      </c>
      <c r="O693" s="217">
        <f>IFERROR(IF(workdata!J693&gt;=0.75*MAX(workdata!$H693:$Y693),1,workdata!J693/MAX(workdata!$H693:$Y693)),0)*$H693</f>
        <v>1</v>
      </c>
      <c r="P693" s="217">
        <f>IFERROR(IF(workdata!K693&gt;=0.75*MAX(workdata!$H693:$Y693),1,workdata!K693/MAX(workdata!$H693:$Y693)),0)*$H693</f>
        <v>1</v>
      </c>
      <c r="Q693" s="217">
        <f>IFERROR(IF(workdata!L693&gt;=0.75*MAX(workdata!$H693:$Y693),1,workdata!L693/MAX(workdata!$H693:$Y693)),0)*$H693</f>
        <v>1</v>
      </c>
      <c r="R693" s="217">
        <f>IFERROR(IF(workdata!M693&gt;=0.75*MAX(workdata!$H693:$Y693),1,workdata!M693/MAX(workdata!$H693:$Y693)),0)*$H693</f>
        <v>1</v>
      </c>
      <c r="S693" s="217">
        <f>IFERROR(IF(workdata!N693&gt;=0.75*MAX(workdata!$H693:$Y693),1,workdata!N693/MAX(workdata!$H693:$Y693)),0)*$H693</f>
        <v>1</v>
      </c>
      <c r="T693" s="217">
        <f>IFERROR(IF(workdata!O693&gt;=0.75*MAX(workdata!$H693:$Y693),1,workdata!O693/MAX(workdata!$H693:$Y693)),0)*$H693</f>
        <v>1</v>
      </c>
      <c r="U693" s="217">
        <f>IFERROR(IF(workdata!P693&gt;=0.75*MAX(workdata!$H693:$Y693),1,workdata!P693/MAX(workdata!$H693:$Y693)),0)*$H693</f>
        <v>1</v>
      </c>
      <c r="V693" s="217">
        <f>IFERROR(IF(workdata!Q693&gt;=0.75*MAX(workdata!$H693:$Y693),1,workdata!Q693/MAX(workdata!$H693:$Y693)),0)*$H693</f>
        <v>1</v>
      </c>
      <c r="W693" s="217">
        <f>IFERROR(IF(workdata!R693&gt;=0.75*MAX(workdata!$H693:$Y693),1,workdata!R693/MAX(workdata!$H693:$Y693)),0)*$H693</f>
        <v>1</v>
      </c>
      <c r="X693" s="217">
        <f>IFERROR(IF(workdata!S693&gt;=0.75*MAX(workdata!$H693:$Y693),1,workdata!S693/MAX(workdata!$H693:$Y693)),0)*$H693</f>
        <v>1</v>
      </c>
      <c r="Y693" s="217">
        <f>IFERROR(IF(workdata!T693&gt;=0.75*MAX(workdata!$H693:$Y693),1,workdata!T693/MAX(workdata!$H693:$Y693)),0)*$H693</f>
        <v>1</v>
      </c>
      <c r="Z693" s="217">
        <f>IFERROR(IF(workdata!U693&gt;=0.75*MAX(workdata!$H693:$Y693),1,workdata!U693/MAX(workdata!$H693:$Y693)),0)*$H693</f>
        <v>1</v>
      </c>
      <c r="AA693" s="217">
        <f>IFERROR(IF(workdata!V693&gt;=0.75*MAX(workdata!$H693:$Y693),1,workdata!V693/MAX(workdata!$H693:$Y693)),0)*$H693</f>
        <v>1</v>
      </c>
      <c r="AB693" s="217">
        <f>IFERROR(IF(workdata!W693&gt;=0.75*MAX(workdata!$H693:$Y693),1,workdata!W693/MAX(workdata!$H693:$Y693)),0)*$H693</f>
        <v>1</v>
      </c>
      <c r="AC693" s="217">
        <f>IFERROR(IF(workdata!X693&gt;=0.75*MAX(workdata!$H693:$Y693),1,workdata!X693/MAX(workdata!$H693:$Y693)),0)*$H693</f>
        <v>1</v>
      </c>
      <c r="AD693" s="217">
        <f>IFERROR(IF(workdata!Y693&gt;=0.75*MAX(workdata!$H693:$Y693),1,workdata!Y693/MAX(workdata!$H693:$Y693)),0)*$H693</f>
        <v>1</v>
      </c>
    </row>
    <row r="694" spans="1:30" x14ac:dyDescent="0.25">
      <c r="A694" s="1">
        <f>workdata!A694</f>
        <v>45502.708333333336</v>
      </c>
      <c r="B694">
        <f t="shared" si="61"/>
        <v>2024</v>
      </c>
      <c r="C694">
        <f t="shared" si="62"/>
        <v>7</v>
      </c>
      <c r="D694">
        <f t="shared" si="60"/>
        <v>29</v>
      </c>
      <c r="E694">
        <v>1000</v>
      </c>
      <c r="F694">
        <v>49890</v>
      </c>
      <c r="G694">
        <f>workdata!B694</f>
        <v>36978</v>
      </c>
      <c r="H694">
        <f t="shared" si="63"/>
        <v>1</v>
      </c>
      <c r="I694" s="217">
        <f>IFERROR(workdata!B694*1000*AUX!H694/(AUX!K694*50000),0)</f>
        <v>0.86402520716083853</v>
      </c>
      <c r="J694" s="218">
        <f t="shared" si="64"/>
        <v>1</v>
      </c>
      <c r="K694" s="222">
        <f>AVERAGE(workdata!C694:F694)</f>
        <v>855.94725000000005</v>
      </c>
      <c r="L694" s="3">
        <f t="shared" si="65"/>
        <v>739.56000000000006</v>
      </c>
      <c r="M694" s="217">
        <f>IFERROR(IF(workdata!H694&gt;=0.75*MAX(workdata!$H694:$Y694),1,workdata!H694/MAX(workdata!$H694:$Y694)),0)*$H694</f>
        <v>1</v>
      </c>
      <c r="N694" s="217">
        <f>IFERROR(IF(workdata!I694&gt;=0.75*MAX(workdata!$H694:$Y694),1,workdata!I694/MAX(workdata!$H694:$Y694)),0)*$H694</f>
        <v>1</v>
      </c>
      <c r="O694" s="217">
        <f>IFERROR(IF(workdata!J694&gt;=0.75*MAX(workdata!$H694:$Y694),1,workdata!J694/MAX(workdata!$H694:$Y694)),0)*$H694</f>
        <v>1</v>
      </c>
      <c r="P694" s="217">
        <f>IFERROR(IF(workdata!K694&gt;=0.75*MAX(workdata!$H694:$Y694),1,workdata!K694/MAX(workdata!$H694:$Y694)),0)*$H694</f>
        <v>1</v>
      </c>
      <c r="Q694" s="217">
        <f>IFERROR(IF(workdata!L694&gt;=0.75*MAX(workdata!$H694:$Y694),1,workdata!L694/MAX(workdata!$H694:$Y694)),0)*$H694</f>
        <v>1</v>
      </c>
      <c r="R694" s="217">
        <f>IFERROR(IF(workdata!M694&gt;=0.75*MAX(workdata!$H694:$Y694),1,workdata!M694/MAX(workdata!$H694:$Y694)),0)*$H694</f>
        <v>1</v>
      </c>
      <c r="S694" s="217">
        <f>IFERROR(IF(workdata!N694&gt;=0.75*MAX(workdata!$H694:$Y694),1,workdata!N694/MAX(workdata!$H694:$Y694)),0)*$H694</f>
        <v>1</v>
      </c>
      <c r="T694" s="217">
        <f>IFERROR(IF(workdata!O694&gt;=0.75*MAX(workdata!$H694:$Y694),1,workdata!O694/MAX(workdata!$H694:$Y694)),0)*$H694</f>
        <v>1</v>
      </c>
      <c r="U694" s="217">
        <f>IFERROR(IF(workdata!P694&gt;=0.75*MAX(workdata!$H694:$Y694),1,workdata!P694/MAX(workdata!$H694:$Y694)),0)*$H694</f>
        <v>1</v>
      </c>
      <c r="V694" s="217">
        <f>IFERROR(IF(workdata!Q694&gt;=0.75*MAX(workdata!$H694:$Y694),1,workdata!Q694/MAX(workdata!$H694:$Y694)),0)*$H694</f>
        <v>1</v>
      </c>
      <c r="W694" s="217">
        <f>IFERROR(IF(workdata!R694&gt;=0.75*MAX(workdata!$H694:$Y694),1,workdata!R694/MAX(workdata!$H694:$Y694)),0)*$H694</f>
        <v>1</v>
      </c>
      <c r="X694" s="217">
        <f>IFERROR(IF(workdata!S694&gt;=0.75*MAX(workdata!$H694:$Y694),1,workdata!S694/MAX(workdata!$H694:$Y694)),0)*$H694</f>
        <v>1</v>
      </c>
      <c r="Y694" s="217">
        <f>IFERROR(IF(workdata!T694&gt;=0.75*MAX(workdata!$H694:$Y694),1,workdata!T694/MAX(workdata!$H694:$Y694)),0)*$H694</f>
        <v>1</v>
      </c>
      <c r="Z694" s="217">
        <f>IFERROR(IF(workdata!U694&gt;=0.75*MAX(workdata!$H694:$Y694),1,workdata!U694/MAX(workdata!$H694:$Y694)),0)*$H694</f>
        <v>1</v>
      </c>
      <c r="AA694" s="217">
        <f>IFERROR(IF(workdata!V694&gt;=0.75*MAX(workdata!$H694:$Y694),1,workdata!V694/MAX(workdata!$H694:$Y694)),0)*$H694</f>
        <v>1</v>
      </c>
      <c r="AB694" s="217">
        <f>IFERROR(IF(workdata!W694&gt;=0.75*MAX(workdata!$H694:$Y694),1,workdata!W694/MAX(workdata!$H694:$Y694)),0)*$H694</f>
        <v>1</v>
      </c>
      <c r="AC694" s="217">
        <f>IFERROR(IF(workdata!X694&gt;=0.75*MAX(workdata!$H694:$Y694),1,workdata!X694/MAX(workdata!$H694:$Y694)),0)*$H694</f>
        <v>1</v>
      </c>
      <c r="AD694" s="217">
        <f>IFERROR(IF(workdata!Y694&gt;=0.75*MAX(workdata!$H694:$Y694),1,workdata!Y694/MAX(workdata!$H694:$Y694)),0)*$H694</f>
        <v>1</v>
      </c>
    </row>
    <row r="695" spans="1:30" x14ac:dyDescent="0.25">
      <c r="A695" s="1">
        <f>workdata!A695</f>
        <v>45502.75</v>
      </c>
      <c r="B695">
        <f t="shared" si="61"/>
        <v>2024</v>
      </c>
      <c r="C695">
        <f t="shared" si="62"/>
        <v>7</v>
      </c>
      <c r="D695">
        <f t="shared" si="60"/>
        <v>29</v>
      </c>
      <c r="E695">
        <v>1000</v>
      </c>
      <c r="F695">
        <v>49890</v>
      </c>
      <c r="G695">
        <f>workdata!B695</f>
        <v>32411</v>
      </c>
      <c r="H695">
        <f t="shared" si="63"/>
        <v>1</v>
      </c>
      <c r="I695" s="217">
        <f>IFERROR(workdata!B695*1000*AUX!H695/(AUX!K695*50000),0)</f>
        <v>0.84103015879760534</v>
      </c>
      <c r="J695" s="218">
        <f t="shared" si="64"/>
        <v>1</v>
      </c>
      <c r="K695" s="222">
        <f>AVERAGE(workdata!C695:F695)</f>
        <v>770.74525000000006</v>
      </c>
      <c r="L695" s="3">
        <f t="shared" si="65"/>
        <v>648.22</v>
      </c>
      <c r="M695" s="217">
        <f>IFERROR(IF(workdata!H695&gt;=0.75*MAX(workdata!$H695:$Y695),1,workdata!H695/MAX(workdata!$H695:$Y695)),0)*$H695</f>
        <v>1</v>
      </c>
      <c r="N695" s="217">
        <f>IFERROR(IF(workdata!I695&gt;=0.75*MAX(workdata!$H695:$Y695),1,workdata!I695/MAX(workdata!$H695:$Y695)),0)*$H695</f>
        <v>1</v>
      </c>
      <c r="O695" s="217">
        <f>IFERROR(IF(workdata!J695&gt;=0.75*MAX(workdata!$H695:$Y695),1,workdata!J695/MAX(workdata!$H695:$Y695)),0)*$H695</f>
        <v>1</v>
      </c>
      <c r="P695" s="217">
        <f>IFERROR(IF(workdata!K695&gt;=0.75*MAX(workdata!$H695:$Y695),1,workdata!K695/MAX(workdata!$H695:$Y695)),0)*$H695</f>
        <v>1</v>
      </c>
      <c r="Q695" s="217">
        <f>IFERROR(IF(workdata!L695&gt;=0.75*MAX(workdata!$H695:$Y695),1,workdata!L695/MAX(workdata!$H695:$Y695)),0)*$H695</f>
        <v>1</v>
      </c>
      <c r="R695" s="217">
        <f>IFERROR(IF(workdata!M695&gt;=0.75*MAX(workdata!$H695:$Y695),1,workdata!M695/MAX(workdata!$H695:$Y695)),0)*$H695</f>
        <v>1</v>
      </c>
      <c r="S695" s="217">
        <f>IFERROR(IF(workdata!N695&gt;=0.75*MAX(workdata!$H695:$Y695),1,workdata!N695/MAX(workdata!$H695:$Y695)),0)*$H695</f>
        <v>1</v>
      </c>
      <c r="T695" s="217">
        <f>IFERROR(IF(workdata!O695&gt;=0.75*MAX(workdata!$H695:$Y695),1,workdata!O695/MAX(workdata!$H695:$Y695)),0)*$H695</f>
        <v>1</v>
      </c>
      <c r="U695" s="217">
        <f>IFERROR(IF(workdata!P695&gt;=0.75*MAX(workdata!$H695:$Y695),1,workdata!P695/MAX(workdata!$H695:$Y695)),0)*$H695</f>
        <v>1</v>
      </c>
      <c r="V695" s="217">
        <f>IFERROR(IF(workdata!Q695&gt;=0.75*MAX(workdata!$H695:$Y695),1,workdata!Q695/MAX(workdata!$H695:$Y695)),0)*$H695</f>
        <v>1</v>
      </c>
      <c r="W695" s="217">
        <f>IFERROR(IF(workdata!R695&gt;=0.75*MAX(workdata!$H695:$Y695),1,workdata!R695/MAX(workdata!$H695:$Y695)),0)*$H695</f>
        <v>1</v>
      </c>
      <c r="X695" s="217">
        <f>IFERROR(IF(workdata!S695&gt;=0.75*MAX(workdata!$H695:$Y695),1,workdata!S695/MAX(workdata!$H695:$Y695)),0)*$H695</f>
        <v>1</v>
      </c>
      <c r="Y695" s="217">
        <f>IFERROR(IF(workdata!T695&gt;=0.75*MAX(workdata!$H695:$Y695),1,workdata!T695/MAX(workdata!$H695:$Y695)),0)*$H695</f>
        <v>1</v>
      </c>
      <c r="Z695" s="217">
        <f>IFERROR(IF(workdata!U695&gt;=0.75*MAX(workdata!$H695:$Y695),1,workdata!U695/MAX(workdata!$H695:$Y695)),0)*$H695</f>
        <v>1</v>
      </c>
      <c r="AA695" s="217">
        <f>IFERROR(IF(workdata!V695&gt;=0.75*MAX(workdata!$H695:$Y695),1,workdata!V695/MAX(workdata!$H695:$Y695)),0)*$H695</f>
        <v>1</v>
      </c>
      <c r="AB695" s="217">
        <f>IFERROR(IF(workdata!W695&gt;=0.75*MAX(workdata!$H695:$Y695),1,workdata!W695/MAX(workdata!$H695:$Y695)),0)*$H695</f>
        <v>1</v>
      </c>
      <c r="AC695" s="217">
        <f>IFERROR(IF(workdata!X695&gt;=0.75*MAX(workdata!$H695:$Y695),1,workdata!X695/MAX(workdata!$H695:$Y695)),0)*$H695</f>
        <v>1</v>
      </c>
      <c r="AD695" s="217">
        <f>IFERROR(IF(workdata!Y695&gt;=0.75*MAX(workdata!$H695:$Y695),1,workdata!Y695/MAX(workdata!$H695:$Y695)),0)*$H695</f>
        <v>1</v>
      </c>
    </row>
    <row r="696" spans="1:30" x14ac:dyDescent="0.25">
      <c r="A696" s="1">
        <f>workdata!A696</f>
        <v>45502.791666666664</v>
      </c>
      <c r="B696">
        <f t="shared" si="61"/>
        <v>2024</v>
      </c>
      <c r="C696">
        <f t="shared" si="62"/>
        <v>7</v>
      </c>
      <c r="D696">
        <f t="shared" si="60"/>
        <v>29</v>
      </c>
      <c r="E696">
        <v>1000</v>
      </c>
      <c r="F696">
        <v>49890</v>
      </c>
      <c r="G696">
        <f>workdata!B696</f>
        <v>24800</v>
      </c>
      <c r="H696">
        <f t="shared" si="63"/>
        <v>1</v>
      </c>
      <c r="I696" s="217">
        <f>IFERROR(workdata!B696*1000*AUX!H696/(AUX!K696*50000),0)</f>
        <v>0.82467336242690059</v>
      </c>
      <c r="J696" s="218">
        <f t="shared" si="64"/>
        <v>1</v>
      </c>
      <c r="K696" s="222">
        <f>AVERAGE(workdata!C696:F696)</f>
        <v>601.45024999999998</v>
      </c>
      <c r="L696" s="3">
        <f t="shared" si="65"/>
        <v>495.99999999999994</v>
      </c>
      <c r="M696" s="217">
        <f>IFERROR(IF(workdata!H696&gt;=0.75*MAX(workdata!$H696:$Y696),1,workdata!H696/MAX(workdata!$H696:$Y696)),0)*$H696</f>
        <v>1</v>
      </c>
      <c r="N696" s="217">
        <f>IFERROR(IF(workdata!I696&gt;=0.75*MAX(workdata!$H696:$Y696),1,workdata!I696/MAX(workdata!$H696:$Y696)),0)*$H696</f>
        <v>1</v>
      </c>
      <c r="O696" s="217">
        <f>IFERROR(IF(workdata!J696&gt;=0.75*MAX(workdata!$H696:$Y696),1,workdata!J696/MAX(workdata!$H696:$Y696)),0)*$H696</f>
        <v>1</v>
      </c>
      <c r="P696" s="217">
        <f>IFERROR(IF(workdata!K696&gt;=0.75*MAX(workdata!$H696:$Y696),1,workdata!K696/MAX(workdata!$H696:$Y696)),0)*$H696</f>
        <v>1</v>
      </c>
      <c r="Q696" s="217">
        <f>IFERROR(IF(workdata!L696&gt;=0.75*MAX(workdata!$H696:$Y696),1,workdata!L696/MAX(workdata!$H696:$Y696)),0)*$H696</f>
        <v>1</v>
      </c>
      <c r="R696" s="217">
        <f>IFERROR(IF(workdata!M696&gt;=0.75*MAX(workdata!$H696:$Y696),1,workdata!M696/MAX(workdata!$H696:$Y696)),0)*$H696</f>
        <v>1</v>
      </c>
      <c r="S696" s="217">
        <f>IFERROR(IF(workdata!N696&gt;=0.75*MAX(workdata!$H696:$Y696),1,workdata!N696/MAX(workdata!$H696:$Y696)),0)*$H696</f>
        <v>1</v>
      </c>
      <c r="T696" s="217">
        <f>IFERROR(IF(workdata!O696&gt;=0.75*MAX(workdata!$H696:$Y696),1,workdata!O696/MAX(workdata!$H696:$Y696)),0)*$H696</f>
        <v>1</v>
      </c>
      <c r="U696" s="217">
        <f>IFERROR(IF(workdata!P696&gt;=0.75*MAX(workdata!$H696:$Y696),1,workdata!P696/MAX(workdata!$H696:$Y696)),0)*$H696</f>
        <v>1</v>
      </c>
      <c r="V696" s="217">
        <f>IFERROR(IF(workdata!Q696&gt;=0.75*MAX(workdata!$H696:$Y696),1,workdata!Q696/MAX(workdata!$H696:$Y696)),0)*$H696</f>
        <v>1</v>
      </c>
      <c r="W696" s="217">
        <f>IFERROR(IF(workdata!R696&gt;=0.75*MAX(workdata!$H696:$Y696),1,workdata!R696/MAX(workdata!$H696:$Y696)),0)*$H696</f>
        <v>1</v>
      </c>
      <c r="X696" s="217">
        <f>IFERROR(IF(workdata!S696&gt;=0.75*MAX(workdata!$H696:$Y696),1,workdata!S696/MAX(workdata!$H696:$Y696)),0)*$H696</f>
        <v>1</v>
      </c>
      <c r="Y696" s="217">
        <f>IFERROR(IF(workdata!T696&gt;=0.75*MAX(workdata!$H696:$Y696),1,workdata!T696/MAX(workdata!$H696:$Y696)),0)*$H696</f>
        <v>1</v>
      </c>
      <c r="Z696" s="217">
        <f>IFERROR(IF(workdata!U696&gt;=0.75*MAX(workdata!$H696:$Y696),1,workdata!U696/MAX(workdata!$H696:$Y696)),0)*$H696</f>
        <v>1</v>
      </c>
      <c r="AA696" s="217">
        <f>IFERROR(IF(workdata!V696&gt;=0.75*MAX(workdata!$H696:$Y696),1,workdata!V696/MAX(workdata!$H696:$Y696)),0)*$H696</f>
        <v>1</v>
      </c>
      <c r="AB696" s="217">
        <f>IFERROR(IF(workdata!W696&gt;=0.75*MAX(workdata!$H696:$Y696),1,workdata!W696/MAX(workdata!$H696:$Y696)),0)*$H696</f>
        <v>1</v>
      </c>
      <c r="AC696" s="217">
        <f>IFERROR(IF(workdata!X696&gt;=0.75*MAX(workdata!$H696:$Y696),1,workdata!X696/MAX(workdata!$H696:$Y696)),0)*$H696</f>
        <v>1</v>
      </c>
      <c r="AD696" s="217">
        <f>IFERROR(IF(workdata!Y696&gt;=0.75*MAX(workdata!$H696:$Y696),1,workdata!Y696/MAX(workdata!$H696:$Y696)),0)*$H696</f>
        <v>1</v>
      </c>
    </row>
    <row r="697" spans="1:30" x14ac:dyDescent="0.25">
      <c r="A697" s="1">
        <f>workdata!A697</f>
        <v>45502.833333333336</v>
      </c>
      <c r="B697">
        <f t="shared" si="61"/>
        <v>2024</v>
      </c>
      <c r="C697">
        <f t="shared" si="62"/>
        <v>7</v>
      </c>
      <c r="D697">
        <f t="shared" si="60"/>
        <v>29</v>
      </c>
      <c r="E697">
        <v>1000</v>
      </c>
      <c r="F697">
        <v>49890</v>
      </c>
      <c r="G697">
        <f>workdata!B697</f>
        <v>8361</v>
      </c>
      <c r="H697">
        <f t="shared" si="63"/>
        <v>1</v>
      </c>
      <c r="I697" s="217">
        <f>IFERROR(workdata!B697*1000*AUX!H697/(AUX!K697*50000),0)</f>
        <v>0.74144031498576712</v>
      </c>
      <c r="J697" s="218">
        <f t="shared" si="64"/>
        <v>1</v>
      </c>
      <c r="K697" s="222">
        <f>AVERAGE(workdata!C697:F697)</f>
        <v>225.53399999999999</v>
      </c>
      <c r="L697" s="3">
        <f t="shared" si="65"/>
        <v>167.22</v>
      </c>
      <c r="M697" s="217">
        <f>IFERROR(IF(workdata!H697&gt;=0.75*MAX(workdata!$H697:$Y697),1,workdata!H697/MAX(workdata!$H697:$Y697)),0)*$H697</f>
        <v>1</v>
      </c>
      <c r="N697" s="217">
        <f>IFERROR(IF(workdata!I697&gt;=0.75*MAX(workdata!$H697:$Y697),1,workdata!I697/MAX(workdata!$H697:$Y697)),0)*$H697</f>
        <v>1</v>
      </c>
      <c r="O697" s="217">
        <f>IFERROR(IF(workdata!J697&gt;=0.75*MAX(workdata!$H697:$Y697),1,workdata!J697/MAX(workdata!$H697:$Y697)),0)*$H697</f>
        <v>1</v>
      </c>
      <c r="P697" s="217">
        <f>IFERROR(IF(workdata!K697&gt;=0.75*MAX(workdata!$H697:$Y697),1,workdata!K697/MAX(workdata!$H697:$Y697)),0)*$H697</f>
        <v>1</v>
      </c>
      <c r="Q697" s="217">
        <f>IFERROR(IF(workdata!L697&gt;=0.75*MAX(workdata!$H697:$Y697),1,workdata!L697/MAX(workdata!$H697:$Y697)),0)*$H697</f>
        <v>1</v>
      </c>
      <c r="R697" s="217">
        <f>IFERROR(IF(workdata!M697&gt;=0.75*MAX(workdata!$H697:$Y697),1,workdata!M697/MAX(workdata!$H697:$Y697)),0)*$H697</f>
        <v>1</v>
      </c>
      <c r="S697" s="217">
        <f>IFERROR(IF(workdata!N697&gt;=0.75*MAX(workdata!$H697:$Y697),1,workdata!N697/MAX(workdata!$H697:$Y697)),0)*$H697</f>
        <v>1</v>
      </c>
      <c r="T697" s="217">
        <f>IFERROR(IF(workdata!O697&gt;=0.75*MAX(workdata!$H697:$Y697),1,workdata!O697/MAX(workdata!$H697:$Y697)),0)*$H697</f>
        <v>1</v>
      </c>
      <c r="U697" s="217">
        <f>IFERROR(IF(workdata!P697&gt;=0.75*MAX(workdata!$H697:$Y697),1,workdata!P697/MAX(workdata!$H697:$Y697)),0)*$H697</f>
        <v>1</v>
      </c>
      <c r="V697" s="217">
        <f>IFERROR(IF(workdata!Q697&gt;=0.75*MAX(workdata!$H697:$Y697),1,workdata!Q697/MAX(workdata!$H697:$Y697)),0)*$H697</f>
        <v>1</v>
      </c>
      <c r="W697" s="217">
        <f>IFERROR(IF(workdata!R697&gt;=0.75*MAX(workdata!$H697:$Y697),1,workdata!R697/MAX(workdata!$H697:$Y697)),0)*$H697</f>
        <v>1</v>
      </c>
      <c r="X697" s="217">
        <f>IFERROR(IF(workdata!S697&gt;=0.75*MAX(workdata!$H697:$Y697),1,workdata!S697/MAX(workdata!$H697:$Y697)),0)*$H697</f>
        <v>1</v>
      </c>
      <c r="Y697" s="217">
        <f>IFERROR(IF(workdata!T697&gt;=0.75*MAX(workdata!$H697:$Y697),1,workdata!T697/MAX(workdata!$H697:$Y697)),0)*$H697</f>
        <v>1</v>
      </c>
      <c r="Z697" s="217">
        <f>IFERROR(IF(workdata!U697&gt;=0.75*MAX(workdata!$H697:$Y697),1,workdata!U697/MAX(workdata!$H697:$Y697)),0)*$H697</f>
        <v>1</v>
      </c>
      <c r="AA697" s="217">
        <f>IFERROR(IF(workdata!V697&gt;=0.75*MAX(workdata!$H697:$Y697),1,workdata!V697/MAX(workdata!$H697:$Y697)),0)*$H697</f>
        <v>1</v>
      </c>
      <c r="AB697" s="217">
        <f>IFERROR(IF(workdata!W697&gt;=0.75*MAX(workdata!$H697:$Y697),1,workdata!W697/MAX(workdata!$H697:$Y697)),0)*$H697</f>
        <v>1</v>
      </c>
      <c r="AC697" s="217">
        <f>IFERROR(IF(workdata!X697&gt;=0.75*MAX(workdata!$H697:$Y697),1,workdata!X697/MAX(workdata!$H697:$Y697)),0)*$H697</f>
        <v>1</v>
      </c>
      <c r="AD697" s="217">
        <f>IFERROR(IF(workdata!Y697&gt;=0.75*MAX(workdata!$H697:$Y697),1,workdata!Y697/MAX(workdata!$H697:$Y697)),0)*$H697</f>
        <v>1</v>
      </c>
    </row>
    <row r="698" spans="1:30" x14ac:dyDescent="0.25">
      <c r="A698" s="1">
        <f>workdata!A698</f>
        <v>45502.875</v>
      </c>
      <c r="B698">
        <f t="shared" si="61"/>
        <v>2024</v>
      </c>
      <c r="C698">
        <f t="shared" si="62"/>
        <v>7</v>
      </c>
      <c r="D698">
        <f t="shared" si="60"/>
        <v>29</v>
      </c>
      <c r="E698">
        <v>1000</v>
      </c>
      <c r="F698">
        <v>49890</v>
      </c>
      <c r="G698">
        <f>workdata!B698</f>
        <v>558</v>
      </c>
      <c r="H698">
        <f t="shared" si="63"/>
        <v>0</v>
      </c>
      <c r="I698" s="217">
        <f>IFERROR(workdata!B698*1000*AUX!H698/(AUX!K698*50000),0)</f>
        <v>0</v>
      </c>
      <c r="J698" s="218">
        <f t="shared" si="64"/>
        <v>0</v>
      </c>
      <c r="K698" s="222">
        <f>AVERAGE(workdata!C698:F698)</f>
        <v>14.8985</v>
      </c>
      <c r="L698" s="3">
        <f t="shared" si="65"/>
        <v>0</v>
      </c>
      <c r="M698" s="217">
        <f>IFERROR(IF(workdata!H698&gt;=0.75*MAX(workdata!$H698:$Y698),1,workdata!H698/MAX(workdata!$H698:$Y698)),0)*$H698</f>
        <v>0</v>
      </c>
      <c r="N698" s="217">
        <f>IFERROR(IF(workdata!I698&gt;=0.75*MAX(workdata!$H698:$Y698),1,workdata!I698/MAX(workdata!$H698:$Y698)),0)*$H698</f>
        <v>0</v>
      </c>
      <c r="O698" s="217">
        <f>IFERROR(IF(workdata!J698&gt;=0.75*MAX(workdata!$H698:$Y698),1,workdata!J698/MAX(workdata!$H698:$Y698)),0)*$H698</f>
        <v>0</v>
      </c>
      <c r="P698" s="217">
        <f>IFERROR(IF(workdata!K698&gt;=0.75*MAX(workdata!$H698:$Y698),1,workdata!K698/MAX(workdata!$H698:$Y698)),0)*$H698</f>
        <v>0</v>
      </c>
      <c r="Q698" s="217">
        <f>IFERROR(IF(workdata!L698&gt;=0.75*MAX(workdata!$H698:$Y698),1,workdata!L698/MAX(workdata!$H698:$Y698)),0)*$H698</f>
        <v>0</v>
      </c>
      <c r="R698" s="217">
        <f>IFERROR(IF(workdata!M698&gt;=0.75*MAX(workdata!$H698:$Y698),1,workdata!M698/MAX(workdata!$H698:$Y698)),0)*$H698</f>
        <v>0</v>
      </c>
      <c r="S698" s="217">
        <f>IFERROR(IF(workdata!N698&gt;=0.75*MAX(workdata!$H698:$Y698),1,workdata!N698/MAX(workdata!$H698:$Y698)),0)*$H698</f>
        <v>0</v>
      </c>
      <c r="T698" s="217">
        <f>IFERROR(IF(workdata!O698&gt;=0.75*MAX(workdata!$H698:$Y698),1,workdata!O698/MAX(workdata!$H698:$Y698)),0)*$H698</f>
        <v>0</v>
      </c>
      <c r="U698" s="217">
        <f>IFERROR(IF(workdata!P698&gt;=0.75*MAX(workdata!$H698:$Y698),1,workdata!P698/MAX(workdata!$H698:$Y698)),0)*$H698</f>
        <v>0</v>
      </c>
      <c r="V698" s="217">
        <f>IFERROR(IF(workdata!Q698&gt;=0.75*MAX(workdata!$H698:$Y698),1,workdata!Q698/MAX(workdata!$H698:$Y698)),0)*$H698</f>
        <v>0</v>
      </c>
      <c r="W698" s="217">
        <f>IFERROR(IF(workdata!R698&gt;=0.75*MAX(workdata!$H698:$Y698),1,workdata!R698/MAX(workdata!$H698:$Y698)),0)*$H698</f>
        <v>0</v>
      </c>
      <c r="X698" s="217">
        <f>IFERROR(IF(workdata!S698&gt;=0.75*MAX(workdata!$H698:$Y698),1,workdata!S698/MAX(workdata!$H698:$Y698)),0)*$H698</f>
        <v>0</v>
      </c>
      <c r="Y698" s="217">
        <f>IFERROR(IF(workdata!T698&gt;=0.75*MAX(workdata!$H698:$Y698),1,workdata!T698/MAX(workdata!$H698:$Y698)),0)*$H698</f>
        <v>0</v>
      </c>
      <c r="Z698" s="217">
        <f>IFERROR(IF(workdata!U698&gt;=0.75*MAX(workdata!$H698:$Y698),1,workdata!U698/MAX(workdata!$H698:$Y698)),0)*$H698</f>
        <v>0</v>
      </c>
      <c r="AA698" s="217">
        <f>IFERROR(IF(workdata!V698&gt;=0.75*MAX(workdata!$H698:$Y698),1,workdata!V698/MAX(workdata!$H698:$Y698)),0)*$H698</f>
        <v>0</v>
      </c>
      <c r="AB698" s="217">
        <f>IFERROR(IF(workdata!W698&gt;=0.75*MAX(workdata!$H698:$Y698),1,workdata!W698/MAX(workdata!$H698:$Y698)),0)*$H698</f>
        <v>0</v>
      </c>
      <c r="AC698" s="217">
        <f>IFERROR(IF(workdata!X698&gt;=0.75*MAX(workdata!$H698:$Y698),1,workdata!X698/MAX(workdata!$H698:$Y698)),0)*$H698</f>
        <v>0</v>
      </c>
      <c r="AD698" s="217">
        <f>IFERROR(IF(workdata!Y698&gt;=0.75*MAX(workdata!$H698:$Y698),1,workdata!Y698/MAX(workdata!$H698:$Y698)),0)*$H698</f>
        <v>0</v>
      </c>
    </row>
    <row r="699" spans="1:30" x14ac:dyDescent="0.25">
      <c r="A699" s="1">
        <f>workdata!A699</f>
        <v>45502.916666666664</v>
      </c>
      <c r="B699">
        <f t="shared" si="61"/>
        <v>2024</v>
      </c>
      <c r="C699">
        <f t="shared" si="62"/>
        <v>7</v>
      </c>
      <c r="D699">
        <f t="shared" si="60"/>
        <v>29</v>
      </c>
      <c r="E699">
        <v>1000</v>
      </c>
      <c r="F699">
        <v>49890</v>
      </c>
      <c r="G699">
        <f>workdata!B699</f>
        <v>0</v>
      </c>
      <c r="H699">
        <f t="shared" si="63"/>
        <v>0</v>
      </c>
      <c r="I699" s="217">
        <f>IFERROR(workdata!B699*1000*AUX!H699/(AUX!K699*50000),0)</f>
        <v>0</v>
      </c>
      <c r="J699" s="218">
        <f t="shared" si="64"/>
        <v>0</v>
      </c>
      <c r="K699" s="222">
        <f>AVERAGE(workdata!C699:F699)</f>
        <v>0</v>
      </c>
      <c r="L699" s="3">
        <f t="shared" si="65"/>
        <v>0</v>
      </c>
      <c r="M699" s="217">
        <f>IFERROR(IF(workdata!H699&gt;=0.75*MAX(workdata!$H699:$Y699),1,workdata!H699/MAX(workdata!$H699:$Y699)),0)*$H699</f>
        <v>0</v>
      </c>
      <c r="N699" s="217">
        <f>IFERROR(IF(workdata!I699&gt;=0.75*MAX(workdata!$H699:$Y699),1,workdata!I699/MAX(workdata!$H699:$Y699)),0)*$H699</f>
        <v>0</v>
      </c>
      <c r="O699" s="217">
        <f>IFERROR(IF(workdata!J699&gt;=0.75*MAX(workdata!$H699:$Y699),1,workdata!J699/MAX(workdata!$H699:$Y699)),0)*$H699</f>
        <v>0</v>
      </c>
      <c r="P699" s="217">
        <f>IFERROR(IF(workdata!K699&gt;=0.75*MAX(workdata!$H699:$Y699),1,workdata!K699/MAX(workdata!$H699:$Y699)),0)*$H699</f>
        <v>0</v>
      </c>
      <c r="Q699" s="217">
        <f>IFERROR(IF(workdata!L699&gt;=0.75*MAX(workdata!$H699:$Y699),1,workdata!L699/MAX(workdata!$H699:$Y699)),0)*$H699</f>
        <v>0</v>
      </c>
      <c r="R699" s="217">
        <f>IFERROR(IF(workdata!M699&gt;=0.75*MAX(workdata!$H699:$Y699),1,workdata!M699/MAX(workdata!$H699:$Y699)),0)*$H699</f>
        <v>0</v>
      </c>
      <c r="S699" s="217">
        <f>IFERROR(IF(workdata!N699&gt;=0.75*MAX(workdata!$H699:$Y699),1,workdata!N699/MAX(workdata!$H699:$Y699)),0)*$H699</f>
        <v>0</v>
      </c>
      <c r="T699" s="217">
        <f>IFERROR(IF(workdata!O699&gt;=0.75*MAX(workdata!$H699:$Y699),1,workdata!O699/MAX(workdata!$H699:$Y699)),0)*$H699</f>
        <v>0</v>
      </c>
      <c r="U699" s="217">
        <f>IFERROR(IF(workdata!P699&gt;=0.75*MAX(workdata!$H699:$Y699),1,workdata!P699/MAX(workdata!$H699:$Y699)),0)*$H699</f>
        <v>0</v>
      </c>
      <c r="V699" s="217">
        <f>IFERROR(IF(workdata!Q699&gt;=0.75*MAX(workdata!$H699:$Y699),1,workdata!Q699/MAX(workdata!$H699:$Y699)),0)*$H699</f>
        <v>0</v>
      </c>
      <c r="W699" s="217">
        <f>IFERROR(IF(workdata!R699&gt;=0.75*MAX(workdata!$H699:$Y699),1,workdata!R699/MAX(workdata!$H699:$Y699)),0)*$H699</f>
        <v>0</v>
      </c>
      <c r="X699" s="217">
        <f>IFERROR(IF(workdata!S699&gt;=0.75*MAX(workdata!$H699:$Y699),1,workdata!S699/MAX(workdata!$H699:$Y699)),0)*$H699</f>
        <v>0</v>
      </c>
      <c r="Y699" s="217">
        <f>IFERROR(IF(workdata!T699&gt;=0.75*MAX(workdata!$H699:$Y699),1,workdata!T699/MAX(workdata!$H699:$Y699)),0)*$H699</f>
        <v>0</v>
      </c>
      <c r="Z699" s="217">
        <f>IFERROR(IF(workdata!U699&gt;=0.75*MAX(workdata!$H699:$Y699),1,workdata!U699/MAX(workdata!$H699:$Y699)),0)*$H699</f>
        <v>0</v>
      </c>
      <c r="AA699" s="217">
        <f>IFERROR(IF(workdata!V699&gt;=0.75*MAX(workdata!$H699:$Y699),1,workdata!V699/MAX(workdata!$H699:$Y699)),0)*$H699</f>
        <v>0</v>
      </c>
      <c r="AB699" s="217">
        <f>IFERROR(IF(workdata!W699&gt;=0.75*MAX(workdata!$H699:$Y699),1,workdata!W699/MAX(workdata!$H699:$Y699)),0)*$H699</f>
        <v>0</v>
      </c>
      <c r="AC699" s="217">
        <f>IFERROR(IF(workdata!X699&gt;=0.75*MAX(workdata!$H699:$Y699),1,workdata!X699/MAX(workdata!$H699:$Y699)),0)*$H699</f>
        <v>0</v>
      </c>
      <c r="AD699" s="217">
        <f>IFERROR(IF(workdata!Y699&gt;=0.75*MAX(workdata!$H699:$Y699),1,workdata!Y699/MAX(workdata!$H699:$Y699)),0)*$H699</f>
        <v>0</v>
      </c>
    </row>
    <row r="700" spans="1:30" x14ac:dyDescent="0.25">
      <c r="A700" s="1">
        <f>workdata!A700</f>
        <v>45502.958333333336</v>
      </c>
      <c r="B700">
        <f t="shared" si="61"/>
        <v>2024</v>
      </c>
      <c r="C700">
        <f t="shared" si="62"/>
        <v>7</v>
      </c>
      <c r="D700">
        <f t="shared" si="60"/>
        <v>29</v>
      </c>
      <c r="E700">
        <v>1000</v>
      </c>
      <c r="F700">
        <v>49890</v>
      </c>
      <c r="G700">
        <f>workdata!B700</f>
        <v>0</v>
      </c>
      <c r="H700">
        <f t="shared" si="63"/>
        <v>0</v>
      </c>
      <c r="I700" s="217">
        <f>IFERROR(workdata!B700*1000*AUX!H700/(AUX!K700*50000),0)</f>
        <v>0</v>
      </c>
      <c r="J700" s="218">
        <f t="shared" si="64"/>
        <v>0</v>
      </c>
      <c r="K700" s="222">
        <f>AVERAGE(workdata!C700:F700)</f>
        <v>0</v>
      </c>
      <c r="L700" s="3">
        <f t="shared" si="65"/>
        <v>0</v>
      </c>
      <c r="M700" s="217">
        <f>IFERROR(IF(workdata!H700&gt;=0.75*MAX(workdata!$H700:$Y700),1,workdata!H700/MAX(workdata!$H700:$Y700)),0)*$H700</f>
        <v>0</v>
      </c>
      <c r="N700" s="217">
        <f>IFERROR(IF(workdata!I700&gt;=0.75*MAX(workdata!$H700:$Y700),1,workdata!I700/MAX(workdata!$H700:$Y700)),0)*$H700</f>
        <v>0</v>
      </c>
      <c r="O700" s="217">
        <f>IFERROR(IF(workdata!J700&gt;=0.75*MAX(workdata!$H700:$Y700),1,workdata!J700/MAX(workdata!$H700:$Y700)),0)*$H700</f>
        <v>0</v>
      </c>
      <c r="P700" s="217">
        <f>IFERROR(IF(workdata!K700&gt;=0.75*MAX(workdata!$H700:$Y700),1,workdata!K700/MAX(workdata!$H700:$Y700)),0)*$H700</f>
        <v>0</v>
      </c>
      <c r="Q700" s="217">
        <f>IFERROR(IF(workdata!L700&gt;=0.75*MAX(workdata!$H700:$Y700),1,workdata!L700/MAX(workdata!$H700:$Y700)),0)*$H700</f>
        <v>0</v>
      </c>
      <c r="R700" s="217">
        <f>IFERROR(IF(workdata!M700&gt;=0.75*MAX(workdata!$H700:$Y700),1,workdata!M700/MAX(workdata!$H700:$Y700)),0)*$H700</f>
        <v>0</v>
      </c>
      <c r="S700" s="217">
        <f>IFERROR(IF(workdata!N700&gt;=0.75*MAX(workdata!$H700:$Y700),1,workdata!N700/MAX(workdata!$H700:$Y700)),0)*$H700</f>
        <v>0</v>
      </c>
      <c r="T700" s="217">
        <f>IFERROR(IF(workdata!O700&gt;=0.75*MAX(workdata!$H700:$Y700),1,workdata!O700/MAX(workdata!$H700:$Y700)),0)*$H700</f>
        <v>0</v>
      </c>
      <c r="U700" s="217">
        <f>IFERROR(IF(workdata!P700&gt;=0.75*MAX(workdata!$H700:$Y700),1,workdata!P700/MAX(workdata!$H700:$Y700)),0)*$H700</f>
        <v>0</v>
      </c>
      <c r="V700" s="217">
        <f>IFERROR(IF(workdata!Q700&gt;=0.75*MAX(workdata!$H700:$Y700),1,workdata!Q700/MAX(workdata!$H700:$Y700)),0)*$H700</f>
        <v>0</v>
      </c>
      <c r="W700" s="217">
        <f>IFERROR(IF(workdata!R700&gt;=0.75*MAX(workdata!$H700:$Y700),1,workdata!R700/MAX(workdata!$H700:$Y700)),0)*$H700</f>
        <v>0</v>
      </c>
      <c r="X700" s="217">
        <f>IFERROR(IF(workdata!S700&gt;=0.75*MAX(workdata!$H700:$Y700),1,workdata!S700/MAX(workdata!$H700:$Y700)),0)*$H700</f>
        <v>0</v>
      </c>
      <c r="Y700" s="217">
        <f>IFERROR(IF(workdata!T700&gt;=0.75*MAX(workdata!$H700:$Y700),1,workdata!T700/MAX(workdata!$H700:$Y700)),0)*$H700</f>
        <v>0</v>
      </c>
      <c r="Z700" s="217">
        <f>IFERROR(IF(workdata!U700&gt;=0.75*MAX(workdata!$H700:$Y700),1,workdata!U700/MAX(workdata!$H700:$Y700)),0)*$H700</f>
        <v>0</v>
      </c>
      <c r="AA700" s="217">
        <f>IFERROR(IF(workdata!V700&gt;=0.75*MAX(workdata!$H700:$Y700),1,workdata!V700/MAX(workdata!$H700:$Y700)),0)*$H700</f>
        <v>0</v>
      </c>
      <c r="AB700" s="217">
        <f>IFERROR(IF(workdata!W700&gt;=0.75*MAX(workdata!$H700:$Y700),1,workdata!W700/MAX(workdata!$H700:$Y700)),0)*$H700</f>
        <v>0</v>
      </c>
      <c r="AC700" s="217">
        <f>IFERROR(IF(workdata!X700&gt;=0.75*MAX(workdata!$H700:$Y700),1,workdata!X700/MAX(workdata!$H700:$Y700)),0)*$H700</f>
        <v>0</v>
      </c>
      <c r="AD700" s="217">
        <f>IFERROR(IF(workdata!Y700&gt;=0.75*MAX(workdata!$H700:$Y700),1,workdata!Y700/MAX(workdata!$H700:$Y700)),0)*$H700</f>
        <v>0</v>
      </c>
    </row>
    <row r="701" spans="1:30" x14ac:dyDescent="0.25">
      <c r="A701" s="1">
        <f>workdata!A701</f>
        <v>45503</v>
      </c>
      <c r="B701">
        <f t="shared" si="61"/>
        <v>2024</v>
      </c>
      <c r="C701">
        <f t="shared" si="62"/>
        <v>7</v>
      </c>
      <c r="D701">
        <f t="shared" si="60"/>
        <v>30</v>
      </c>
      <c r="E701">
        <v>1000</v>
      </c>
      <c r="F701">
        <v>49890</v>
      </c>
      <c r="G701">
        <f>workdata!B701</f>
        <v>0</v>
      </c>
      <c r="H701">
        <f t="shared" si="63"/>
        <v>0</v>
      </c>
      <c r="I701" s="217">
        <f>IFERROR(workdata!B701*1000*AUX!H701/(AUX!K701*50000),0)</f>
        <v>0</v>
      </c>
      <c r="J701" s="218">
        <f t="shared" si="64"/>
        <v>0</v>
      </c>
      <c r="K701" s="222">
        <f>AVERAGE(workdata!C701:F701)</f>
        <v>0</v>
      </c>
      <c r="L701" s="3">
        <f t="shared" si="65"/>
        <v>0</v>
      </c>
      <c r="M701" s="217">
        <f>IFERROR(IF(workdata!H701&gt;=0.75*MAX(workdata!$H701:$Y701),1,workdata!H701/MAX(workdata!$H701:$Y701)),0)*$H701</f>
        <v>0</v>
      </c>
      <c r="N701" s="217">
        <f>IFERROR(IF(workdata!I701&gt;=0.75*MAX(workdata!$H701:$Y701),1,workdata!I701/MAX(workdata!$H701:$Y701)),0)*$H701</f>
        <v>0</v>
      </c>
      <c r="O701" s="217">
        <f>IFERROR(IF(workdata!J701&gt;=0.75*MAX(workdata!$H701:$Y701),1,workdata!J701/MAX(workdata!$H701:$Y701)),0)*$H701</f>
        <v>0</v>
      </c>
      <c r="P701" s="217">
        <f>IFERROR(IF(workdata!K701&gt;=0.75*MAX(workdata!$H701:$Y701),1,workdata!K701/MAX(workdata!$H701:$Y701)),0)*$H701</f>
        <v>0</v>
      </c>
      <c r="Q701" s="217">
        <f>IFERROR(IF(workdata!L701&gt;=0.75*MAX(workdata!$H701:$Y701),1,workdata!L701/MAX(workdata!$H701:$Y701)),0)*$H701</f>
        <v>0</v>
      </c>
      <c r="R701" s="217">
        <f>IFERROR(IF(workdata!M701&gt;=0.75*MAX(workdata!$H701:$Y701),1,workdata!M701/MAX(workdata!$H701:$Y701)),0)*$H701</f>
        <v>0</v>
      </c>
      <c r="S701" s="217">
        <f>IFERROR(IF(workdata!N701&gt;=0.75*MAX(workdata!$H701:$Y701),1,workdata!N701/MAX(workdata!$H701:$Y701)),0)*$H701</f>
        <v>0</v>
      </c>
      <c r="T701" s="217">
        <f>IFERROR(IF(workdata!O701&gt;=0.75*MAX(workdata!$H701:$Y701),1,workdata!O701/MAX(workdata!$H701:$Y701)),0)*$H701</f>
        <v>0</v>
      </c>
      <c r="U701" s="217">
        <f>IFERROR(IF(workdata!P701&gt;=0.75*MAX(workdata!$H701:$Y701),1,workdata!P701/MAX(workdata!$H701:$Y701)),0)*$H701</f>
        <v>0</v>
      </c>
      <c r="V701" s="217">
        <f>IFERROR(IF(workdata!Q701&gt;=0.75*MAX(workdata!$H701:$Y701),1,workdata!Q701/MAX(workdata!$H701:$Y701)),0)*$H701</f>
        <v>0</v>
      </c>
      <c r="W701" s="217">
        <f>IFERROR(IF(workdata!R701&gt;=0.75*MAX(workdata!$H701:$Y701),1,workdata!R701/MAX(workdata!$H701:$Y701)),0)*$H701</f>
        <v>0</v>
      </c>
      <c r="X701" s="217">
        <f>IFERROR(IF(workdata!S701&gt;=0.75*MAX(workdata!$H701:$Y701),1,workdata!S701/MAX(workdata!$H701:$Y701)),0)*$H701</f>
        <v>0</v>
      </c>
      <c r="Y701" s="217">
        <f>IFERROR(IF(workdata!T701&gt;=0.75*MAX(workdata!$H701:$Y701),1,workdata!T701/MAX(workdata!$H701:$Y701)),0)*$H701</f>
        <v>0</v>
      </c>
      <c r="Z701" s="217">
        <f>IFERROR(IF(workdata!U701&gt;=0.75*MAX(workdata!$H701:$Y701),1,workdata!U701/MAX(workdata!$H701:$Y701)),0)*$H701</f>
        <v>0</v>
      </c>
      <c r="AA701" s="217">
        <f>IFERROR(IF(workdata!V701&gt;=0.75*MAX(workdata!$H701:$Y701),1,workdata!V701/MAX(workdata!$H701:$Y701)),0)*$H701</f>
        <v>0</v>
      </c>
      <c r="AB701" s="217">
        <f>IFERROR(IF(workdata!W701&gt;=0.75*MAX(workdata!$H701:$Y701),1,workdata!W701/MAX(workdata!$H701:$Y701)),0)*$H701</f>
        <v>0</v>
      </c>
      <c r="AC701" s="217">
        <f>IFERROR(IF(workdata!X701&gt;=0.75*MAX(workdata!$H701:$Y701),1,workdata!X701/MAX(workdata!$H701:$Y701)),0)*$H701</f>
        <v>0</v>
      </c>
      <c r="AD701" s="217">
        <f>IFERROR(IF(workdata!Y701&gt;=0.75*MAX(workdata!$H701:$Y701),1,workdata!Y701/MAX(workdata!$H701:$Y701)),0)*$H701</f>
        <v>0</v>
      </c>
    </row>
    <row r="702" spans="1:30" x14ac:dyDescent="0.25">
      <c r="A702" s="1">
        <f>workdata!A702</f>
        <v>45503.041666666664</v>
      </c>
      <c r="B702">
        <f t="shared" si="61"/>
        <v>2024</v>
      </c>
      <c r="C702">
        <f t="shared" si="62"/>
        <v>7</v>
      </c>
      <c r="D702">
        <f t="shared" si="60"/>
        <v>30</v>
      </c>
      <c r="E702">
        <v>1000</v>
      </c>
      <c r="F702">
        <v>49890</v>
      </c>
      <c r="G702">
        <f>workdata!B702</f>
        <v>0</v>
      </c>
      <c r="H702">
        <f t="shared" si="63"/>
        <v>0</v>
      </c>
      <c r="I702" s="217">
        <f>IFERROR(workdata!B702*1000*AUX!H702/(AUX!K702*50000),0)</f>
        <v>0</v>
      </c>
      <c r="J702" s="218">
        <f t="shared" si="64"/>
        <v>0</v>
      </c>
      <c r="K702" s="222">
        <f>AVERAGE(workdata!C702:F702)</f>
        <v>0</v>
      </c>
      <c r="L702" s="3">
        <f t="shared" si="65"/>
        <v>0</v>
      </c>
      <c r="M702" s="217">
        <f>IFERROR(IF(workdata!H702&gt;=0.75*MAX(workdata!$H702:$Y702),1,workdata!H702/MAX(workdata!$H702:$Y702)),0)*$H702</f>
        <v>0</v>
      </c>
      <c r="N702" s="217">
        <f>IFERROR(IF(workdata!I702&gt;=0.75*MAX(workdata!$H702:$Y702),1,workdata!I702/MAX(workdata!$H702:$Y702)),0)*$H702</f>
        <v>0</v>
      </c>
      <c r="O702" s="217">
        <f>IFERROR(IF(workdata!J702&gt;=0.75*MAX(workdata!$H702:$Y702),1,workdata!J702/MAX(workdata!$H702:$Y702)),0)*$H702</f>
        <v>0</v>
      </c>
      <c r="P702" s="217">
        <f>IFERROR(IF(workdata!K702&gt;=0.75*MAX(workdata!$H702:$Y702),1,workdata!K702/MAX(workdata!$H702:$Y702)),0)*$H702</f>
        <v>0</v>
      </c>
      <c r="Q702" s="217">
        <f>IFERROR(IF(workdata!L702&gt;=0.75*MAX(workdata!$H702:$Y702),1,workdata!L702/MAX(workdata!$H702:$Y702)),0)*$H702</f>
        <v>0</v>
      </c>
      <c r="R702" s="217">
        <f>IFERROR(IF(workdata!M702&gt;=0.75*MAX(workdata!$H702:$Y702),1,workdata!M702/MAX(workdata!$H702:$Y702)),0)*$H702</f>
        <v>0</v>
      </c>
      <c r="S702" s="217">
        <f>IFERROR(IF(workdata!N702&gt;=0.75*MAX(workdata!$H702:$Y702),1,workdata!N702/MAX(workdata!$H702:$Y702)),0)*$H702</f>
        <v>0</v>
      </c>
      <c r="T702" s="217">
        <f>IFERROR(IF(workdata!O702&gt;=0.75*MAX(workdata!$H702:$Y702),1,workdata!O702/MAX(workdata!$H702:$Y702)),0)*$H702</f>
        <v>0</v>
      </c>
      <c r="U702" s="217">
        <f>IFERROR(IF(workdata!P702&gt;=0.75*MAX(workdata!$H702:$Y702),1,workdata!P702/MAX(workdata!$H702:$Y702)),0)*$H702</f>
        <v>0</v>
      </c>
      <c r="V702" s="217">
        <f>IFERROR(IF(workdata!Q702&gt;=0.75*MAX(workdata!$H702:$Y702),1,workdata!Q702/MAX(workdata!$H702:$Y702)),0)*$H702</f>
        <v>0</v>
      </c>
      <c r="W702" s="217">
        <f>IFERROR(IF(workdata!R702&gt;=0.75*MAX(workdata!$H702:$Y702),1,workdata!R702/MAX(workdata!$H702:$Y702)),0)*$H702</f>
        <v>0</v>
      </c>
      <c r="X702" s="217">
        <f>IFERROR(IF(workdata!S702&gt;=0.75*MAX(workdata!$H702:$Y702),1,workdata!S702/MAX(workdata!$H702:$Y702)),0)*$H702</f>
        <v>0</v>
      </c>
      <c r="Y702" s="217">
        <f>IFERROR(IF(workdata!T702&gt;=0.75*MAX(workdata!$H702:$Y702),1,workdata!T702/MAX(workdata!$H702:$Y702)),0)*$H702</f>
        <v>0</v>
      </c>
      <c r="Z702" s="217">
        <f>IFERROR(IF(workdata!U702&gt;=0.75*MAX(workdata!$H702:$Y702),1,workdata!U702/MAX(workdata!$H702:$Y702)),0)*$H702</f>
        <v>0</v>
      </c>
      <c r="AA702" s="217">
        <f>IFERROR(IF(workdata!V702&gt;=0.75*MAX(workdata!$H702:$Y702),1,workdata!V702/MAX(workdata!$H702:$Y702)),0)*$H702</f>
        <v>0</v>
      </c>
      <c r="AB702" s="217">
        <f>IFERROR(IF(workdata!W702&gt;=0.75*MAX(workdata!$H702:$Y702),1,workdata!W702/MAX(workdata!$H702:$Y702)),0)*$H702</f>
        <v>0</v>
      </c>
      <c r="AC702" s="217">
        <f>IFERROR(IF(workdata!X702&gt;=0.75*MAX(workdata!$H702:$Y702),1,workdata!X702/MAX(workdata!$H702:$Y702)),0)*$H702</f>
        <v>0</v>
      </c>
      <c r="AD702" s="217">
        <f>IFERROR(IF(workdata!Y702&gt;=0.75*MAX(workdata!$H702:$Y702),1,workdata!Y702/MAX(workdata!$H702:$Y702)),0)*$H702</f>
        <v>0</v>
      </c>
    </row>
    <row r="703" spans="1:30" x14ac:dyDescent="0.25">
      <c r="A703" s="1">
        <f>workdata!A703</f>
        <v>45503.083333333336</v>
      </c>
      <c r="B703">
        <f t="shared" si="61"/>
        <v>2024</v>
      </c>
      <c r="C703">
        <f t="shared" si="62"/>
        <v>7</v>
      </c>
      <c r="D703">
        <f t="shared" si="60"/>
        <v>30</v>
      </c>
      <c r="E703">
        <v>1000</v>
      </c>
      <c r="F703">
        <v>49890</v>
      </c>
      <c r="G703">
        <f>workdata!B703</f>
        <v>0</v>
      </c>
      <c r="H703">
        <f t="shared" si="63"/>
        <v>0</v>
      </c>
      <c r="I703" s="217">
        <f>IFERROR(workdata!B703*1000*AUX!H703/(AUX!K703*50000),0)</f>
        <v>0</v>
      </c>
      <c r="J703" s="218">
        <f t="shared" si="64"/>
        <v>0</v>
      </c>
      <c r="K703" s="222">
        <f>AVERAGE(workdata!C703:F703)</f>
        <v>0</v>
      </c>
      <c r="L703" s="3">
        <f t="shared" si="65"/>
        <v>0</v>
      </c>
      <c r="M703" s="217">
        <f>IFERROR(IF(workdata!H703&gt;=0.75*MAX(workdata!$H703:$Y703),1,workdata!H703/MAX(workdata!$H703:$Y703)),0)*$H703</f>
        <v>0</v>
      </c>
      <c r="N703" s="217">
        <f>IFERROR(IF(workdata!I703&gt;=0.75*MAX(workdata!$H703:$Y703),1,workdata!I703/MAX(workdata!$H703:$Y703)),0)*$H703</f>
        <v>0</v>
      </c>
      <c r="O703" s="217">
        <f>IFERROR(IF(workdata!J703&gt;=0.75*MAX(workdata!$H703:$Y703),1,workdata!J703/MAX(workdata!$H703:$Y703)),0)*$H703</f>
        <v>0</v>
      </c>
      <c r="P703" s="217">
        <f>IFERROR(IF(workdata!K703&gt;=0.75*MAX(workdata!$H703:$Y703),1,workdata!K703/MAX(workdata!$H703:$Y703)),0)*$H703</f>
        <v>0</v>
      </c>
      <c r="Q703" s="217">
        <f>IFERROR(IF(workdata!L703&gt;=0.75*MAX(workdata!$H703:$Y703),1,workdata!L703/MAX(workdata!$H703:$Y703)),0)*$H703</f>
        <v>0</v>
      </c>
      <c r="R703" s="217">
        <f>IFERROR(IF(workdata!M703&gt;=0.75*MAX(workdata!$H703:$Y703),1,workdata!M703/MAX(workdata!$H703:$Y703)),0)*$H703</f>
        <v>0</v>
      </c>
      <c r="S703" s="217">
        <f>IFERROR(IF(workdata!N703&gt;=0.75*MAX(workdata!$H703:$Y703),1,workdata!N703/MAX(workdata!$H703:$Y703)),0)*$H703</f>
        <v>0</v>
      </c>
      <c r="T703" s="217">
        <f>IFERROR(IF(workdata!O703&gt;=0.75*MAX(workdata!$H703:$Y703),1,workdata!O703/MAX(workdata!$H703:$Y703)),0)*$H703</f>
        <v>0</v>
      </c>
      <c r="U703" s="217">
        <f>IFERROR(IF(workdata!P703&gt;=0.75*MAX(workdata!$H703:$Y703),1,workdata!P703/MAX(workdata!$H703:$Y703)),0)*$H703</f>
        <v>0</v>
      </c>
      <c r="V703" s="217">
        <f>IFERROR(IF(workdata!Q703&gt;=0.75*MAX(workdata!$H703:$Y703),1,workdata!Q703/MAX(workdata!$H703:$Y703)),0)*$H703</f>
        <v>0</v>
      </c>
      <c r="W703" s="217">
        <f>IFERROR(IF(workdata!R703&gt;=0.75*MAX(workdata!$H703:$Y703),1,workdata!R703/MAX(workdata!$H703:$Y703)),0)*$H703</f>
        <v>0</v>
      </c>
      <c r="X703" s="217">
        <f>IFERROR(IF(workdata!S703&gt;=0.75*MAX(workdata!$H703:$Y703),1,workdata!S703/MAX(workdata!$H703:$Y703)),0)*$H703</f>
        <v>0</v>
      </c>
      <c r="Y703" s="217">
        <f>IFERROR(IF(workdata!T703&gt;=0.75*MAX(workdata!$H703:$Y703),1,workdata!T703/MAX(workdata!$H703:$Y703)),0)*$H703</f>
        <v>0</v>
      </c>
      <c r="Z703" s="217">
        <f>IFERROR(IF(workdata!U703&gt;=0.75*MAX(workdata!$H703:$Y703),1,workdata!U703/MAX(workdata!$H703:$Y703)),0)*$H703</f>
        <v>0</v>
      </c>
      <c r="AA703" s="217">
        <f>IFERROR(IF(workdata!V703&gt;=0.75*MAX(workdata!$H703:$Y703),1,workdata!V703/MAX(workdata!$H703:$Y703)),0)*$H703</f>
        <v>0</v>
      </c>
      <c r="AB703" s="217">
        <f>IFERROR(IF(workdata!W703&gt;=0.75*MAX(workdata!$H703:$Y703),1,workdata!W703/MAX(workdata!$H703:$Y703)),0)*$H703</f>
        <v>0</v>
      </c>
      <c r="AC703" s="217">
        <f>IFERROR(IF(workdata!X703&gt;=0.75*MAX(workdata!$H703:$Y703),1,workdata!X703/MAX(workdata!$H703:$Y703)),0)*$H703</f>
        <v>0</v>
      </c>
      <c r="AD703" s="217">
        <f>IFERROR(IF(workdata!Y703&gt;=0.75*MAX(workdata!$H703:$Y703),1,workdata!Y703/MAX(workdata!$H703:$Y703)),0)*$H703</f>
        <v>0</v>
      </c>
    </row>
    <row r="704" spans="1:30" x14ac:dyDescent="0.25">
      <c r="A704" s="1">
        <f>workdata!A704</f>
        <v>45503.125</v>
      </c>
      <c r="B704">
        <f t="shared" si="61"/>
        <v>2024</v>
      </c>
      <c r="C704">
        <f t="shared" si="62"/>
        <v>7</v>
      </c>
      <c r="D704">
        <f t="shared" si="60"/>
        <v>30</v>
      </c>
      <c r="E704">
        <v>1000</v>
      </c>
      <c r="F704">
        <v>49890</v>
      </c>
      <c r="G704">
        <f>workdata!B704</f>
        <v>0</v>
      </c>
      <c r="H704">
        <f t="shared" si="63"/>
        <v>0</v>
      </c>
      <c r="I704" s="217">
        <f>IFERROR(workdata!B704*1000*AUX!H704/(AUX!K704*50000),0)</f>
        <v>0</v>
      </c>
      <c r="J704" s="218">
        <f t="shared" si="64"/>
        <v>0</v>
      </c>
      <c r="K704" s="222">
        <f>AVERAGE(workdata!C704:F704)</f>
        <v>0</v>
      </c>
      <c r="L704" s="3">
        <f t="shared" si="65"/>
        <v>0</v>
      </c>
      <c r="M704" s="217">
        <f>IFERROR(IF(workdata!H704&gt;=0.75*MAX(workdata!$H704:$Y704),1,workdata!H704/MAX(workdata!$H704:$Y704)),0)*$H704</f>
        <v>0</v>
      </c>
      <c r="N704" s="217">
        <f>IFERROR(IF(workdata!I704&gt;=0.75*MAX(workdata!$H704:$Y704),1,workdata!I704/MAX(workdata!$H704:$Y704)),0)*$H704</f>
        <v>0</v>
      </c>
      <c r="O704" s="217">
        <f>IFERROR(IF(workdata!J704&gt;=0.75*MAX(workdata!$H704:$Y704),1,workdata!J704/MAX(workdata!$H704:$Y704)),0)*$H704</f>
        <v>0</v>
      </c>
      <c r="P704" s="217">
        <f>IFERROR(IF(workdata!K704&gt;=0.75*MAX(workdata!$H704:$Y704),1,workdata!K704/MAX(workdata!$H704:$Y704)),0)*$H704</f>
        <v>0</v>
      </c>
      <c r="Q704" s="217">
        <f>IFERROR(IF(workdata!L704&gt;=0.75*MAX(workdata!$H704:$Y704),1,workdata!L704/MAX(workdata!$H704:$Y704)),0)*$H704</f>
        <v>0</v>
      </c>
      <c r="R704" s="217">
        <f>IFERROR(IF(workdata!M704&gt;=0.75*MAX(workdata!$H704:$Y704),1,workdata!M704/MAX(workdata!$H704:$Y704)),0)*$H704</f>
        <v>0</v>
      </c>
      <c r="S704" s="217">
        <f>IFERROR(IF(workdata!N704&gt;=0.75*MAX(workdata!$H704:$Y704),1,workdata!N704/MAX(workdata!$H704:$Y704)),0)*$H704</f>
        <v>0</v>
      </c>
      <c r="T704" s="217">
        <f>IFERROR(IF(workdata!O704&gt;=0.75*MAX(workdata!$H704:$Y704),1,workdata!O704/MAX(workdata!$H704:$Y704)),0)*$H704</f>
        <v>0</v>
      </c>
      <c r="U704" s="217">
        <f>IFERROR(IF(workdata!P704&gt;=0.75*MAX(workdata!$H704:$Y704),1,workdata!P704/MAX(workdata!$H704:$Y704)),0)*$H704</f>
        <v>0</v>
      </c>
      <c r="V704" s="217">
        <f>IFERROR(IF(workdata!Q704&gt;=0.75*MAX(workdata!$H704:$Y704),1,workdata!Q704/MAX(workdata!$H704:$Y704)),0)*$H704</f>
        <v>0</v>
      </c>
      <c r="W704" s="217">
        <f>IFERROR(IF(workdata!R704&gt;=0.75*MAX(workdata!$H704:$Y704),1,workdata!R704/MAX(workdata!$H704:$Y704)),0)*$H704</f>
        <v>0</v>
      </c>
      <c r="X704" s="217">
        <f>IFERROR(IF(workdata!S704&gt;=0.75*MAX(workdata!$H704:$Y704),1,workdata!S704/MAX(workdata!$H704:$Y704)),0)*$H704</f>
        <v>0</v>
      </c>
      <c r="Y704" s="217">
        <f>IFERROR(IF(workdata!T704&gt;=0.75*MAX(workdata!$H704:$Y704),1,workdata!T704/MAX(workdata!$H704:$Y704)),0)*$H704</f>
        <v>0</v>
      </c>
      <c r="Z704" s="217">
        <f>IFERROR(IF(workdata!U704&gt;=0.75*MAX(workdata!$H704:$Y704),1,workdata!U704/MAX(workdata!$H704:$Y704)),0)*$H704</f>
        <v>0</v>
      </c>
      <c r="AA704" s="217">
        <f>IFERROR(IF(workdata!V704&gt;=0.75*MAX(workdata!$H704:$Y704),1,workdata!V704/MAX(workdata!$H704:$Y704)),0)*$H704</f>
        <v>0</v>
      </c>
      <c r="AB704" s="217">
        <f>IFERROR(IF(workdata!W704&gt;=0.75*MAX(workdata!$H704:$Y704),1,workdata!W704/MAX(workdata!$H704:$Y704)),0)*$H704</f>
        <v>0</v>
      </c>
      <c r="AC704" s="217">
        <f>IFERROR(IF(workdata!X704&gt;=0.75*MAX(workdata!$H704:$Y704),1,workdata!X704/MAX(workdata!$H704:$Y704)),0)*$H704</f>
        <v>0</v>
      </c>
      <c r="AD704" s="217">
        <f>IFERROR(IF(workdata!Y704&gt;=0.75*MAX(workdata!$H704:$Y704),1,workdata!Y704/MAX(workdata!$H704:$Y704)),0)*$H704</f>
        <v>0</v>
      </c>
    </row>
    <row r="705" spans="1:30" x14ac:dyDescent="0.25">
      <c r="A705" s="1">
        <f>workdata!A705</f>
        <v>45503.166666666664</v>
      </c>
      <c r="B705">
        <f t="shared" si="61"/>
        <v>2024</v>
      </c>
      <c r="C705">
        <f t="shared" si="62"/>
        <v>7</v>
      </c>
      <c r="D705">
        <f t="shared" si="60"/>
        <v>30</v>
      </c>
      <c r="E705">
        <v>1000</v>
      </c>
      <c r="F705">
        <v>49890</v>
      </c>
      <c r="G705">
        <f>workdata!B705</f>
        <v>0</v>
      </c>
      <c r="H705">
        <f t="shared" si="63"/>
        <v>0</v>
      </c>
      <c r="I705" s="217">
        <f>IFERROR(workdata!B705*1000*AUX!H705/(AUX!K705*50000),0)</f>
        <v>0</v>
      </c>
      <c r="J705" s="218">
        <f t="shared" si="64"/>
        <v>0</v>
      </c>
      <c r="K705" s="222">
        <f>AVERAGE(workdata!C705:F705)</f>
        <v>0</v>
      </c>
      <c r="L705" s="3">
        <f t="shared" si="65"/>
        <v>0</v>
      </c>
      <c r="M705" s="217">
        <f>IFERROR(IF(workdata!H705&gt;=0.75*MAX(workdata!$H705:$Y705),1,workdata!H705/MAX(workdata!$H705:$Y705)),0)*$H705</f>
        <v>0</v>
      </c>
      <c r="N705" s="217">
        <f>IFERROR(IF(workdata!I705&gt;=0.75*MAX(workdata!$H705:$Y705),1,workdata!I705/MAX(workdata!$H705:$Y705)),0)*$H705</f>
        <v>0</v>
      </c>
      <c r="O705" s="217">
        <f>IFERROR(IF(workdata!J705&gt;=0.75*MAX(workdata!$H705:$Y705),1,workdata!J705/MAX(workdata!$H705:$Y705)),0)*$H705</f>
        <v>0</v>
      </c>
      <c r="P705" s="217">
        <f>IFERROR(IF(workdata!K705&gt;=0.75*MAX(workdata!$H705:$Y705),1,workdata!K705/MAX(workdata!$H705:$Y705)),0)*$H705</f>
        <v>0</v>
      </c>
      <c r="Q705" s="217">
        <f>IFERROR(IF(workdata!L705&gt;=0.75*MAX(workdata!$H705:$Y705),1,workdata!L705/MAX(workdata!$H705:$Y705)),0)*$H705</f>
        <v>0</v>
      </c>
      <c r="R705" s="217">
        <f>IFERROR(IF(workdata!M705&gt;=0.75*MAX(workdata!$H705:$Y705),1,workdata!M705/MAX(workdata!$H705:$Y705)),0)*$H705</f>
        <v>0</v>
      </c>
      <c r="S705" s="217">
        <f>IFERROR(IF(workdata!N705&gt;=0.75*MAX(workdata!$H705:$Y705),1,workdata!N705/MAX(workdata!$H705:$Y705)),0)*$H705</f>
        <v>0</v>
      </c>
      <c r="T705" s="217">
        <f>IFERROR(IF(workdata!O705&gt;=0.75*MAX(workdata!$H705:$Y705),1,workdata!O705/MAX(workdata!$H705:$Y705)),0)*$H705</f>
        <v>0</v>
      </c>
      <c r="U705" s="217">
        <f>IFERROR(IF(workdata!P705&gt;=0.75*MAX(workdata!$H705:$Y705),1,workdata!P705/MAX(workdata!$H705:$Y705)),0)*$H705</f>
        <v>0</v>
      </c>
      <c r="V705" s="217">
        <f>IFERROR(IF(workdata!Q705&gt;=0.75*MAX(workdata!$H705:$Y705),1,workdata!Q705/MAX(workdata!$H705:$Y705)),0)*$H705</f>
        <v>0</v>
      </c>
      <c r="W705" s="217">
        <f>IFERROR(IF(workdata!R705&gt;=0.75*MAX(workdata!$H705:$Y705),1,workdata!R705/MAX(workdata!$H705:$Y705)),0)*$H705</f>
        <v>0</v>
      </c>
      <c r="X705" s="217">
        <f>IFERROR(IF(workdata!S705&gt;=0.75*MAX(workdata!$H705:$Y705),1,workdata!S705/MAX(workdata!$H705:$Y705)),0)*$H705</f>
        <v>0</v>
      </c>
      <c r="Y705" s="217">
        <f>IFERROR(IF(workdata!T705&gt;=0.75*MAX(workdata!$H705:$Y705),1,workdata!T705/MAX(workdata!$H705:$Y705)),0)*$H705</f>
        <v>0</v>
      </c>
      <c r="Z705" s="217">
        <f>IFERROR(IF(workdata!U705&gt;=0.75*MAX(workdata!$H705:$Y705),1,workdata!U705/MAX(workdata!$H705:$Y705)),0)*$H705</f>
        <v>0</v>
      </c>
      <c r="AA705" s="217">
        <f>IFERROR(IF(workdata!V705&gt;=0.75*MAX(workdata!$H705:$Y705),1,workdata!V705/MAX(workdata!$H705:$Y705)),0)*$H705</f>
        <v>0</v>
      </c>
      <c r="AB705" s="217">
        <f>IFERROR(IF(workdata!W705&gt;=0.75*MAX(workdata!$H705:$Y705),1,workdata!W705/MAX(workdata!$H705:$Y705)),0)*$H705</f>
        <v>0</v>
      </c>
      <c r="AC705" s="217">
        <f>IFERROR(IF(workdata!X705&gt;=0.75*MAX(workdata!$H705:$Y705),1,workdata!X705/MAX(workdata!$H705:$Y705)),0)*$H705</f>
        <v>0</v>
      </c>
      <c r="AD705" s="217">
        <f>IFERROR(IF(workdata!Y705&gt;=0.75*MAX(workdata!$H705:$Y705),1,workdata!Y705/MAX(workdata!$H705:$Y705)),0)*$H705</f>
        <v>0</v>
      </c>
    </row>
    <row r="706" spans="1:30" x14ac:dyDescent="0.25">
      <c r="A706" s="1">
        <f>workdata!A706</f>
        <v>45503.208333333336</v>
      </c>
      <c r="B706">
        <f t="shared" si="61"/>
        <v>2024</v>
      </c>
      <c r="C706">
        <f t="shared" si="62"/>
        <v>7</v>
      </c>
      <c r="D706">
        <f t="shared" si="60"/>
        <v>30</v>
      </c>
      <c r="E706">
        <v>1000</v>
      </c>
      <c r="F706">
        <v>49890</v>
      </c>
      <c r="G706">
        <f>workdata!B706</f>
        <v>0</v>
      </c>
      <c r="H706">
        <f t="shared" si="63"/>
        <v>0</v>
      </c>
      <c r="I706" s="217">
        <f>IFERROR(workdata!B706*1000*AUX!H706/(AUX!K706*50000),0)</f>
        <v>0</v>
      </c>
      <c r="J706" s="218">
        <f t="shared" si="64"/>
        <v>0</v>
      </c>
      <c r="K706" s="222">
        <f>AVERAGE(workdata!C706:F706)</f>
        <v>0</v>
      </c>
      <c r="L706" s="3">
        <f t="shared" si="65"/>
        <v>0</v>
      </c>
      <c r="M706" s="217">
        <f>IFERROR(IF(workdata!H706&gt;=0.75*MAX(workdata!$H706:$Y706),1,workdata!H706/MAX(workdata!$H706:$Y706)),0)*$H706</f>
        <v>0</v>
      </c>
      <c r="N706" s="217">
        <f>IFERROR(IF(workdata!I706&gt;=0.75*MAX(workdata!$H706:$Y706),1,workdata!I706/MAX(workdata!$H706:$Y706)),0)*$H706</f>
        <v>0</v>
      </c>
      <c r="O706" s="217">
        <f>IFERROR(IF(workdata!J706&gt;=0.75*MAX(workdata!$H706:$Y706),1,workdata!J706/MAX(workdata!$H706:$Y706)),0)*$H706</f>
        <v>0</v>
      </c>
      <c r="P706" s="217">
        <f>IFERROR(IF(workdata!K706&gt;=0.75*MAX(workdata!$H706:$Y706),1,workdata!K706/MAX(workdata!$H706:$Y706)),0)*$H706</f>
        <v>0</v>
      </c>
      <c r="Q706" s="217">
        <f>IFERROR(IF(workdata!L706&gt;=0.75*MAX(workdata!$H706:$Y706),1,workdata!L706/MAX(workdata!$H706:$Y706)),0)*$H706</f>
        <v>0</v>
      </c>
      <c r="R706" s="217">
        <f>IFERROR(IF(workdata!M706&gt;=0.75*MAX(workdata!$H706:$Y706),1,workdata!M706/MAX(workdata!$H706:$Y706)),0)*$H706</f>
        <v>0</v>
      </c>
      <c r="S706" s="217">
        <f>IFERROR(IF(workdata!N706&gt;=0.75*MAX(workdata!$H706:$Y706),1,workdata!N706/MAX(workdata!$H706:$Y706)),0)*$H706</f>
        <v>0</v>
      </c>
      <c r="T706" s="217">
        <f>IFERROR(IF(workdata!O706&gt;=0.75*MAX(workdata!$H706:$Y706),1,workdata!O706/MAX(workdata!$H706:$Y706)),0)*$H706</f>
        <v>0</v>
      </c>
      <c r="U706" s="217">
        <f>IFERROR(IF(workdata!P706&gt;=0.75*MAX(workdata!$H706:$Y706),1,workdata!P706/MAX(workdata!$H706:$Y706)),0)*$H706</f>
        <v>0</v>
      </c>
      <c r="V706" s="217">
        <f>IFERROR(IF(workdata!Q706&gt;=0.75*MAX(workdata!$H706:$Y706),1,workdata!Q706/MAX(workdata!$H706:$Y706)),0)*$H706</f>
        <v>0</v>
      </c>
      <c r="W706" s="217">
        <f>IFERROR(IF(workdata!R706&gt;=0.75*MAX(workdata!$H706:$Y706),1,workdata!R706/MAX(workdata!$H706:$Y706)),0)*$H706</f>
        <v>0</v>
      </c>
      <c r="X706" s="217">
        <f>IFERROR(IF(workdata!S706&gt;=0.75*MAX(workdata!$H706:$Y706),1,workdata!S706/MAX(workdata!$H706:$Y706)),0)*$H706</f>
        <v>0</v>
      </c>
      <c r="Y706" s="217">
        <f>IFERROR(IF(workdata!T706&gt;=0.75*MAX(workdata!$H706:$Y706),1,workdata!T706/MAX(workdata!$H706:$Y706)),0)*$H706</f>
        <v>0</v>
      </c>
      <c r="Z706" s="217">
        <f>IFERROR(IF(workdata!U706&gt;=0.75*MAX(workdata!$H706:$Y706),1,workdata!U706/MAX(workdata!$H706:$Y706)),0)*$H706</f>
        <v>0</v>
      </c>
      <c r="AA706" s="217">
        <f>IFERROR(IF(workdata!V706&gt;=0.75*MAX(workdata!$H706:$Y706),1,workdata!V706/MAX(workdata!$H706:$Y706)),0)*$H706</f>
        <v>0</v>
      </c>
      <c r="AB706" s="217">
        <f>IFERROR(IF(workdata!W706&gt;=0.75*MAX(workdata!$H706:$Y706),1,workdata!W706/MAX(workdata!$H706:$Y706)),0)*$H706</f>
        <v>0</v>
      </c>
      <c r="AC706" s="217">
        <f>IFERROR(IF(workdata!X706&gt;=0.75*MAX(workdata!$H706:$Y706),1,workdata!X706/MAX(workdata!$H706:$Y706)),0)*$H706</f>
        <v>0</v>
      </c>
      <c r="AD706" s="217">
        <f>IFERROR(IF(workdata!Y706&gt;=0.75*MAX(workdata!$H706:$Y706),1,workdata!Y706/MAX(workdata!$H706:$Y706)),0)*$H706</f>
        <v>0</v>
      </c>
    </row>
    <row r="707" spans="1:30" x14ac:dyDescent="0.25">
      <c r="A707" s="1">
        <f>workdata!A707</f>
        <v>45503.25</v>
      </c>
      <c r="B707">
        <f t="shared" si="61"/>
        <v>2024</v>
      </c>
      <c r="C707">
        <f t="shared" si="62"/>
        <v>7</v>
      </c>
      <c r="D707">
        <f t="shared" si="60"/>
        <v>30</v>
      </c>
      <c r="E707">
        <v>1000</v>
      </c>
      <c r="F707">
        <v>49890</v>
      </c>
      <c r="G707">
        <f>workdata!B707</f>
        <v>0</v>
      </c>
      <c r="H707">
        <f t="shared" si="63"/>
        <v>0</v>
      </c>
      <c r="I707" s="217">
        <f>IFERROR(workdata!B707*1000*AUX!H707/(AUX!K707*50000),0)</f>
        <v>0</v>
      </c>
      <c r="J707" s="218">
        <f t="shared" si="64"/>
        <v>0</v>
      </c>
      <c r="K707" s="222">
        <f>AVERAGE(workdata!C707:F707)</f>
        <v>0</v>
      </c>
      <c r="L707" s="3">
        <f t="shared" si="65"/>
        <v>0</v>
      </c>
      <c r="M707" s="217">
        <f>IFERROR(IF(workdata!H707&gt;=0.75*MAX(workdata!$H707:$Y707),1,workdata!H707/MAX(workdata!$H707:$Y707)),0)*$H707</f>
        <v>0</v>
      </c>
      <c r="N707" s="217">
        <f>IFERROR(IF(workdata!I707&gt;=0.75*MAX(workdata!$H707:$Y707),1,workdata!I707/MAX(workdata!$H707:$Y707)),0)*$H707</f>
        <v>0</v>
      </c>
      <c r="O707" s="217">
        <f>IFERROR(IF(workdata!J707&gt;=0.75*MAX(workdata!$H707:$Y707),1,workdata!J707/MAX(workdata!$H707:$Y707)),0)*$H707</f>
        <v>0</v>
      </c>
      <c r="P707" s="217">
        <f>IFERROR(IF(workdata!K707&gt;=0.75*MAX(workdata!$H707:$Y707),1,workdata!K707/MAX(workdata!$H707:$Y707)),0)*$H707</f>
        <v>0</v>
      </c>
      <c r="Q707" s="217">
        <f>IFERROR(IF(workdata!L707&gt;=0.75*MAX(workdata!$H707:$Y707),1,workdata!L707/MAX(workdata!$H707:$Y707)),0)*$H707</f>
        <v>0</v>
      </c>
      <c r="R707" s="217">
        <f>IFERROR(IF(workdata!M707&gt;=0.75*MAX(workdata!$H707:$Y707),1,workdata!M707/MAX(workdata!$H707:$Y707)),0)*$H707</f>
        <v>0</v>
      </c>
      <c r="S707" s="217">
        <f>IFERROR(IF(workdata!N707&gt;=0.75*MAX(workdata!$H707:$Y707),1,workdata!N707/MAX(workdata!$H707:$Y707)),0)*$H707</f>
        <v>0</v>
      </c>
      <c r="T707" s="217">
        <f>IFERROR(IF(workdata!O707&gt;=0.75*MAX(workdata!$H707:$Y707),1,workdata!O707/MAX(workdata!$H707:$Y707)),0)*$H707</f>
        <v>0</v>
      </c>
      <c r="U707" s="217">
        <f>IFERROR(IF(workdata!P707&gt;=0.75*MAX(workdata!$H707:$Y707),1,workdata!P707/MAX(workdata!$H707:$Y707)),0)*$H707</f>
        <v>0</v>
      </c>
      <c r="V707" s="217">
        <f>IFERROR(IF(workdata!Q707&gt;=0.75*MAX(workdata!$H707:$Y707),1,workdata!Q707/MAX(workdata!$H707:$Y707)),0)*$H707</f>
        <v>0</v>
      </c>
      <c r="W707" s="217">
        <f>IFERROR(IF(workdata!R707&gt;=0.75*MAX(workdata!$H707:$Y707),1,workdata!R707/MAX(workdata!$H707:$Y707)),0)*$H707</f>
        <v>0</v>
      </c>
      <c r="X707" s="217">
        <f>IFERROR(IF(workdata!S707&gt;=0.75*MAX(workdata!$H707:$Y707),1,workdata!S707/MAX(workdata!$H707:$Y707)),0)*$H707</f>
        <v>0</v>
      </c>
      <c r="Y707" s="217">
        <f>IFERROR(IF(workdata!T707&gt;=0.75*MAX(workdata!$H707:$Y707),1,workdata!T707/MAX(workdata!$H707:$Y707)),0)*$H707</f>
        <v>0</v>
      </c>
      <c r="Z707" s="217">
        <f>IFERROR(IF(workdata!U707&gt;=0.75*MAX(workdata!$H707:$Y707),1,workdata!U707/MAX(workdata!$H707:$Y707)),0)*$H707</f>
        <v>0</v>
      </c>
      <c r="AA707" s="217">
        <f>IFERROR(IF(workdata!V707&gt;=0.75*MAX(workdata!$H707:$Y707),1,workdata!V707/MAX(workdata!$H707:$Y707)),0)*$H707</f>
        <v>0</v>
      </c>
      <c r="AB707" s="217">
        <f>IFERROR(IF(workdata!W707&gt;=0.75*MAX(workdata!$H707:$Y707),1,workdata!W707/MAX(workdata!$H707:$Y707)),0)*$H707</f>
        <v>0</v>
      </c>
      <c r="AC707" s="217">
        <f>IFERROR(IF(workdata!X707&gt;=0.75*MAX(workdata!$H707:$Y707),1,workdata!X707/MAX(workdata!$H707:$Y707)),0)*$H707</f>
        <v>0</v>
      </c>
      <c r="AD707" s="217">
        <f>IFERROR(IF(workdata!Y707&gt;=0.75*MAX(workdata!$H707:$Y707),1,workdata!Y707/MAX(workdata!$H707:$Y707)),0)*$H707</f>
        <v>0</v>
      </c>
    </row>
    <row r="708" spans="1:30" x14ac:dyDescent="0.25">
      <c r="A708" s="1">
        <f>workdata!A708</f>
        <v>45503.291666666664</v>
      </c>
      <c r="B708">
        <f t="shared" si="61"/>
        <v>2024</v>
      </c>
      <c r="C708">
        <f t="shared" si="62"/>
        <v>7</v>
      </c>
      <c r="D708">
        <f t="shared" si="60"/>
        <v>30</v>
      </c>
      <c r="E708">
        <v>1000</v>
      </c>
      <c r="F708">
        <v>49890</v>
      </c>
      <c r="G708">
        <f>workdata!B708</f>
        <v>53</v>
      </c>
      <c r="H708">
        <f t="shared" si="63"/>
        <v>0</v>
      </c>
      <c r="I708" s="217">
        <f>IFERROR(workdata!B708*1000*AUX!H708/(AUX!K708*50000),0)</f>
        <v>0</v>
      </c>
      <c r="J708" s="218">
        <f t="shared" si="64"/>
        <v>0</v>
      </c>
      <c r="K708" s="222">
        <f>AVERAGE(workdata!C708:F708)</f>
        <v>3.5105</v>
      </c>
      <c r="L708" s="3">
        <f t="shared" si="65"/>
        <v>0</v>
      </c>
      <c r="M708" s="217">
        <f>IFERROR(IF(workdata!H708&gt;=0.75*MAX(workdata!$H708:$Y708),1,workdata!H708/MAX(workdata!$H708:$Y708)),0)*$H708</f>
        <v>0</v>
      </c>
      <c r="N708" s="217">
        <f>IFERROR(IF(workdata!I708&gt;=0.75*MAX(workdata!$H708:$Y708),1,workdata!I708/MAX(workdata!$H708:$Y708)),0)*$H708</f>
        <v>0</v>
      </c>
      <c r="O708" s="217">
        <f>IFERROR(IF(workdata!J708&gt;=0.75*MAX(workdata!$H708:$Y708),1,workdata!J708/MAX(workdata!$H708:$Y708)),0)*$H708</f>
        <v>0</v>
      </c>
      <c r="P708" s="217">
        <f>IFERROR(IF(workdata!K708&gt;=0.75*MAX(workdata!$H708:$Y708),1,workdata!K708/MAX(workdata!$H708:$Y708)),0)*$H708</f>
        <v>0</v>
      </c>
      <c r="Q708" s="217">
        <f>IFERROR(IF(workdata!L708&gt;=0.75*MAX(workdata!$H708:$Y708),1,workdata!L708/MAX(workdata!$H708:$Y708)),0)*$H708</f>
        <v>0</v>
      </c>
      <c r="R708" s="217">
        <f>IFERROR(IF(workdata!M708&gt;=0.75*MAX(workdata!$H708:$Y708),1,workdata!M708/MAX(workdata!$H708:$Y708)),0)*$H708</f>
        <v>0</v>
      </c>
      <c r="S708" s="217">
        <f>IFERROR(IF(workdata!N708&gt;=0.75*MAX(workdata!$H708:$Y708),1,workdata!N708/MAX(workdata!$H708:$Y708)),0)*$H708</f>
        <v>0</v>
      </c>
      <c r="T708" s="217">
        <f>IFERROR(IF(workdata!O708&gt;=0.75*MAX(workdata!$H708:$Y708),1,workdata!O708/MAX(workdata!$H708:$Y708)),0)*$H708</f>
        <v>0</v>
      </c>
      <c r="U708" s="217">
        <f>IFERROR(IF(workdata!P708&gt;=0.75*MAX(workdata!$H708:$Y708),1,workdata!P708/MAX(workdata!$H708:$Y708)),0)*$H708</f>
        <v>0</v>
      </c>
      <c r="V708" s="217">
        <f>IFERROR(IF(workdata!Q708&gt;=0.75*MAX(workdata!$H708:$Y708),1,workdata!Q708/MAX(workdata!$H708:$Y708)),0)*$H708</f>
        <v>0</v>
      </c>
      <c r="W708" s="217">
        <f>IFERROR(IF(workdata!R708&gt;=0.75*MAX(workdata!$H708:$Y708),1,workdata!R708/MAX(workdata!$H708:$Y708)),0)*$H708</f>
        <v>0</v>
      </c>
      <c r="X708" s="217">
        <f>IFERROR(IF(workdata!S708&gt;=0.75*MAX(workdata!$H708:$Y708),1,workdata!S708/MAX(workdata!$H708:$Y708)),0)*$H708</f>
        <v>0</v>
      </c>
      <c r="Y708" s="217">
        <f>IFERROR(IF(workdata!T708&gt;=0.75*MAX(workdata!$H708:$Y708),1,workdata!T708/MAX(workdata!$H708:$Y708)),0)*$H708</f>
        <v>0</v>
      </c>
      <c r="Z708" s="217">
        <f>IFERROR(IF(workdata!U708&gt;=0.75*MAX(workdata!$H708:$Y708),1,workdata!U708/MAX(workdata!$H708:$Y708)),0)*$H708</f>
        <v>0</v>
      </c>
      <c r="AA708" s="217">
        <f>IFERROR(IF(workdata!V708&gt;=0.75*MAX(workdata!$H708:$Y708),1,workdata!V708/MAX(workdata!$H708:$Y708)),0)*$H708</f>
        <v>0</v>
      </c>
      <c r="AB708" s="217">
        <f>IFERROR(IF(workdata!W708&gt;=0.75*MAX(workdata!$H708:$Y708),1,workdata!W708/MAX(workdata!$H708:$Y708)),0)*$H708</f>
        <v>0</v>
      </c>
      <c r="AC708" s="217">
        <f>IFERROR(IF(workdata!X708&gt;=0.75*MAX(workdata!$H708:$Y708),1,workdata!X708/MAX(workdata!$H708:$Y708)),0)*$H708</f>
        <v>0</v>
      </c>
      <c r="AD708" s="217">
        <f>IFERROR(IF(workdata!Y708&gt;=0.75*MAX(workdata!$H708:$Y708),1,workdata!Y708/MAX(workdata!$H708:$Y708)),0)*$H708</f>
        <v>0</v>
      </c>
    </row>
    <row r="709" spans="1:30" x14ac:dyDescent="0.25">
      <c r="A709" s="1">
        <f>workdata!A709</f>
        <v>45503.333333333336</v>
      </c>
      <c r="B709">
        <f t="shared" si="61"/>
        <v>2024</v>
      </c>
      <c r="C709">
        <f t="shared" si="62"/>
        <v>7</v>
      </c>
      <c r="D709">
        <f t="shared" ref="D709:D724" si="66">DAY(A709)</f>
        <v>30</v>
      </c>
      <c r="E709">
        <v>1000</v>
      </c>
      <c r="F709">
        <v>49890</v>
      </c>
      <c r="G709">
        <f>workdata!B709</f>
        <v>2329</v>
      </c>
      <c r="H709">
        <f t="shared" si="63"/>
        <v>0</v>
      </c>
      <c r="I709" s="217">
        <f>IFERROR(workdata!B709*1000*AUX!H709/(AUX!K709*50000),0)</f>
        <v>0</v>
      </c>
      <c r="J709" s="218">
        <f t="shared" si="64"/>
        <v>0</v>
      </c>
      <c r="K709" s="222">
        <f>AVERAGE(workdata!C709:F709)</f>
        <v>55.667500000000004</v>
      </c>
      <c r="L709" s="3">
        <f t="shared" si="65"/>
        <v>0</v>
      </c>
      <c r="M709" s="217">
        <f>IFERROR(IF(workdata!H709&gt;=0.75*MAX(workdata!$H709:$Y709),1,workdata!H709/MAX(workdata!$H709:$Y709)),0)*$H709</f>
        <v>0</v>
      </c>
      <c r="N709" s="217">
        <f>IFERROR(IF(workdata!I709&gt;=0.75*MAX(workdata!$H709:$Y709),1,workdata!I709/MAX(workdata!$H709:$Y709)),0)*$H709</f>
        <v>0</v>
      </c>
      <c r="O709" s="217">
        <f>IFERROR(IF(workdata!J709&gt;=0.75*MAX(workdata!$H709:$Y709),1,workdata!J709/MAX(workdata!$H709:$Y709)),0)*$H709</f>
        <v>0</v>
      </c>
      <c r="P709" s="217">
        <f>IFERROR(IF(workdata!K709&gt;=0.75*MAX(workdata!$H709:$Y709),1,workdata!K709/MAX(workdata!$H709:$Y709)),0)*$H709</f>
        <v>0</v>
      </c>
      <c r="Q709" s="217">
        <f>IFERROR(IF(workdata!L709&gt;=0.75*MAX(workdata!$H709:$Y709),1,workdata!L709/MAX(workdata!$H709:$Y709)),0)*$H709</f>
        <v>0</v>
      </c>
      <c r="R709" s="217">
        <f>IFERROR(IF(workdata!M709&gt;=0.75*MAX(workdata!$H709:$Y709),1,workdata!M709/MAX(workdata!$H709:$Y709)),0)*$H709</f>
        <v>0</v>
      </c>
      <c r="S709" s="217">
        <f>IFERROR(IF(workdata!N709&gt;=0.75*MAX(workdata!$H709:$Y709),1,workdata!N709/MAX(workdata!$H709:$Y709)),0)*$H709</f>
        <v>0</v>
      </c>
      <c r="T709" s="217">
        <f>IFERROR(IF(workdata!O709&gt;=0.75*MAX(workdata!$H709:$Y709),1,workdata!O709/MAX(workdata!$H709:$Y709)),0)*$H709</f>
        <v>0</v>
      </c>
      <c r="U709" s="217">
        <f>IFERROR(IF(workdata!P709&gt;=0.75*MAX(workdata!$H709:$Y709),1,workdata!P709/MAX(workdata!$H709:$Y709)),0)*$H709</f>
        <v>0</v>
      </c>
      <c r="V709" s="217">
        <f>IFERROR(IF(workdata!Q709&gt;=0.75*MAX(workdata!$H709:$Y709),1,workdata!Q709/MAX(workdata!$H709:$Y709)),0)*$H709</f>
        <v>0</v>
      </c>
      <c r="W709" s="217">
        <f>IFERROR(IF(workdata!R709&gt;=0.75*MAX(workdata!$H709:$Y709),1,workdata!R709/MAX(workdata!$H709:$Y709)),0)*$H709</f>
        <v>0</v>
      </c>
      <c r="X709" s="217">
        <f>IFERROR(IF(workdata!S709&gt;=0.75*MAX(workdata!$H709:$Y709),1,workdata!S709/MAX(workdata!$H709:$Y709)),0)*$H709</f>
        <v>0</v>
      </c>
      <c r="Y709" s="217">
        <f>IFERROR(IF(workdata!T709&gt;=0.75*MAX(workdata!$H709:$Y709),1,workdata!T709/MAX(workdata!$H709:$Y709)),0)*$H709</f>
        <v>0</v>
      </c>
      <c r="Z709" s="217">
        <f>IFERROR(IF(workdata!U709&gt;=0.75*MAX(workdata!$H709:$Y709),1,workdata!U709/MAX(workdata!$H709:$Y709)),0)*$H709</f>
        <v>0</v>
      </c>
      <c r="AA709" s="217">
        <f>IFERROR(IF(workdata!V709&gt;=0.75*MAX(workdata!$H709:$Y709),1,workdata!V709/MAX(workdata!$H709:$Y709)),0)*$H709</f>
        <v>0</v>
      </c>
      <c r="AB709" s="217">
        <f>IFERROR(IF(workdata!W709&gt;=0.75*MAX(workdata!$H709:$Y709),1,workdata!W709/MAX(workdata!$H709:$Y709)),0)*$H709</f>
        <v>0</v>
      </c>
      <c r="AC709" s="217">
        <f>IFERROR(IF(workdata!X709&gt;=0.75*MAX(workdata!$H709:$Y709),1,workdata!X709/MAX(workdata!$H709:$Y709)),0)*$H709</f>
        <v>0</v>
      </c>
      <c r="AD709" s="217">
        <f>IFERROR(IF(workdata!Y709&gt;=0.75*MAX(workdata!$H709:$Y709),1,workdata!Y709/MAX(workdata!$H709:$Y709)),0)*$H709</f>
        <v>0</v>
      </c>
    </row>
    <row r="710" spans="1:30" x14ac:dyDescent="0.25">
      <c r="A710" s="1">
        <f>workdata!A710</f>
        <v>45503.375</v>
      </c>
      <c r="B710">
        <f t="shared" ref="B710:B724" si="67">YEAR(A710)</f>
        <v>2024</v>
      </c>
      <c r="C710">
        <f t="shared" ref="C710:C724" si="68">MONTH(A710)</f>
        <v>7</v>
      </c>
      <c r="D710">
        <f t="shared" si="66"/>
        <v>30</v>
      </c>
      <c r="E710">
        <v>1000</v>
      </c>
      <c r="F710">
        <v>49890</v>
      </c>
      <c r="G710">
        <f>workdata!B710</f>
        <v>5252</v>
      </c>
      <c r="H710">
        <f t="shared" ref="H710:H724" si="69">IF(K710&gt;=100,1,0)</f>
        <v>1</v>
      </c>
      <c r="I710" s="217">
        <f>IFERROR(workdata!B710*1000*AUX!H710/(AUX!K710*50000),0)</f>
        <v>0.90043868954624473</v>
      </c>
      <c r="J710" s="218">
        <f t="shared" ref="J710:J724" si="70">AVERAGE(M710:AD710)</f>
        <v>1</v>
      </c>
      <c r="K710" s="222">
        <f>AVERAGE(workdata!C710:F710)</f>
        <v>116.65424999999999</v>
      </c>
      <c r="L710" s="3">
        <f t="shared" ref="L710:L724" si="71">I710*K710</f>
        <v>105.04</v>
      </c>
      <c r="M710" s="217">
        <f>IFERROR(IF(workdata!H710&gt;=0.75*MAX(workdata!$H710:$Y710),1,workdata!H710/MAX(workdata!$H710:$Y710)),0)*$H710</f>
        <v>1</v>
      </c>
      <c r="N710" s="217">
        <f>IFERROR(IF(workdata!I710&gt;=0.75*MAX(workdata!$H710:$Y710),1,workdata!I710/MAX(workdata!$H710:$Y710)),0)*$H710</f>
        <v>1</v>
      </c>
      <c r="O710" s="217">
        <f>IFERROR(IF(workdata!J710&gt;=0.75*MAX(workdata!$H710:$Y710),1,workdata!J710/MAX(workdata!$H710:$Y710)),0)*$H710</f>
        <v>1</v>
      </c>
      <c r="P710" s="217">
        <f>IFERROR(IF(workdata!K710&gt;=0.75*MAX(workdata!$H710:$Y710),1,workdata!K710/MAX(workdata!$H710:$Y710)),0)*$H710</f>
        <v>1</v>
      </c>
      <c r="Q710" s="217">
        <f>IFERROR(IF(workdata!L710&gt;=0.75*MAX(workdata!$H710:$Y710),1,workdata!L710/MAX(workdata!$H710:$Y710)),0)*$H710</f>
        <v>1</v>
      </c>
      <c r="R710" s="217">
        <f>IFERROR(IF(workdata!M710&gt;=0.75*MAX(workdata!$H710:$Y710),1,workdata!M710/MAX(workdata!$H710:$Y710)),0)*$H710</f>
        <v>1</v>
      </c>
      <c r="S710" s="217">
        <f>IFERROR(IF(workdata!N710&gt;=0.75*MAX(workdata!$H710:$Y710),1,workdata!N710/MAX(workdata!$H710:$Y710)),0)*$H710</f>
        <v>1</v>
      </c>
      <c r="T710" s="217">
        <f>IFERROR(IF(workdata!O710&gt;=0.75*MAX(workdata!$H710:$Y710),1,workdata!O710/MAX(workdata!$H710:$Y710)),0)*$H710</f>
        <v>1</v>
      </c>
      <c r="U710" s="217">
        <f>IFERROR(IF(workdata!P710&gt;=0.75*MAX(workdata!$H710:$Y710),1,workdata!P710/MAX(workdata!$H710:$Y710)),0)*$H710</f>
        <v>1</v>
      </c>
      <c r="V710" s="217">
        <f>IFERROR(IF(workdata!Q710&gt;=0.75*MAX(workdata!$H710:$Y710),1,workdata!Q710/MAX(workdata!$H710:$Y710)),0)*$H710</f>
        <v>1</v>
      </c>
      <c r="W710" s="217">
        <f>IFERROR(IF(workdata!R710&gt;=0.75*MAX(workdata!$H710:$Y710),1,workdata!R710/MAX(workdata!$H710:$Y710)),0)*$H710</f>
        <v>1</v>
      </c>
      <c r="X710" s="217">
        <f>IFERROR(IF(workdata!S710&gt;=0.75*MAX(workdata!$H710:$Y710),1,workdata!S710/MAX(workdata!$H710:$Y710)),0)*$H710</f>
        <v>1</v>
      </c>
      <c r="Y710" s="217">
        <f>IFERROR(IF(workdata!T710&gt;=0.75*MAX(workdata!$H710:$Y710),1,workdata!T710/MAX(workdata!$H710:$Y710)),0)*$H710</f>
        <v>1</v>
      </c>
      <c r="Z710" s="217">
        <f>IFERROR(IF(workdata!U710&gt;=0.75*MAX(workdata!$H710:$Y710),1,workdata!U710/MAX(workdata!$H710:$Y710)),0)*$H710</f>
        <v>1</v>
      </c>
      <c r="AA710" s="217">
        <f>IFERROR(IF(workdata!V710&gt;=0.75*MAX(workdata!$H710:$Y710),1,workdata!V710/MAX(workdata!$H710:$Y710)),0)*$H710</f>
        <v>1</v>
      </c>
      <c r="AB710" s="217">
        <f>IFERROR(IF(workdata!W710&gt;=0.75*MAX(workdata!$H710:$Y710),1,workdata!W710/MAX(workdata!$H710:$Y710)),0)*$H710</f>
        <v>1</v>
      </c>
      <c r="AC710" s="217">
        <f>IFERROR(IF(workdata!X710&gt;=0.75*MAX(workdata!$H710:$Y710),1,workdata!X710/MAX(workdata!$H710:$Y710)),0)*$H710</f>
        <v>1</v>
      </c>
      <c r="AD710" s="217">
        <f>IFERROR(IF(workdata!Y710&gt;=0.75*MAX(workdata!$H710:$Y710),1,workdata!Y710/MAX(workdata!$H710:$Y710)),0)*$H710</f>
        <v>1</v>
      </c>
    </row>
    <row r="711" spans="1:30" x14ac:dyDescent="0.25">
      <c r="A711" s="1">
        <f>workdata!A711</f>
        <v>45503.416666666664</v>
      </c>
      <c r="B711">
        <f t="shared" si="67"/>
        <v>2024</v>
      </c>
      <c r="C711">
        <f t="shared" si="68"/>
        <v>7</v>
      </c>
      <c r="D711">
        <f t="shared" si="66"/>
        <v>30</v>
      </c>
      <c r="E711">
        <v>1000</v>
      </c>
      <c r="F711">
        <v>49890</v>
      </c>
      <c r="G711">
        <f>workdata!B711</f>
        <v>21859</v>
      </c>
      <c r="H711">
        <f t="shared" si="69"/>
        <v>1</v>
      </c>
      <c r="I711" s="217">
        <f>IFERROR(workdata!B711*1000*AUX!H711/(AUX!K711*50000),0)</f>
        <v>0.84394669302351166</v>
      </c>
      <c r="J711" s="218">
        <f t="shared" si="70"/>
        <v>0.94826774879564091</v>
      </c>
      <c r="K711" s="222">
        <f>AVERAGE(workdata!C711:F711)</f>
        <v>518.01850000000002</v>
      </c>
      <c r="L711" s="3">
        <f t="shared" si="71"/>
        <v>437.18</v>
      </c>
      <c r="M711" s="217">
        <f>IFERROR(IF(workdata!H711&gt;=0.75*MAX(workdata!$H711:$Y711),1,workdata!H711/MAX(workdata!$H711:$Y711)),0)*$H711</f>
        <v>0.67481215814417428</v>
      </c>
      <c r="N711" s="217">
        <f>IFERROR(IF(workdata!I711&gt;=0.75*MAX(workdata!$H711:$Y711),1,workdata!I711/MAX(workdata!$H711:$Y711)),0)*$H711</f>
        <v>0.68947567798850473</v>
      </c>
      <c r="O711" s="217">
        <f>IFERROR(IF(workdata!J711&gt;=0.75*MAX(workdata!$H711:$Y711),1,workdata!J711/MAX(workdata!$H711:$Y711)),0)*$H711</f>
        <v>0.70453164218885844</v>
      </c>
      <c r="P711" s="217">
        <f>IFERROR(IF(workdata!K711&gt;=0.75*MAX(workdata!$H711:$Y711),1,workdata!K711/MAX(workdata!$H711:$Y711)),0)*$H711</f>
        <v>1</v>
      </c>
      <c r="Q711" s="217">
        <f>IFERROR(IF(workdata!L711&gt;=0.75*MAX(workdata!$H711:$Y711),1,workdata!L711/MAX(workdata!$H711:$Y711)),0)*$H711</f>
        <v>1</v>
      </c>
      <c r="R711" s="217">
        <f>IFERROR(IF(workdata!M711&gt;=0.75*MAX(workdata!$H711:$Y711),1,workdata!M711/MAX(workdata!$H711:$Y711)),0)*$H711</f>
        <v>1</v>
      </c>
      <c r="S711" s="217">
        <f>IFERROR(IF(workdata!N711&gt;=0.75*MAX(workdata!$H711:$Y711),1,workdata!N711/MAX(workdata!$H711:$Y711)),0)*$H711</f>
        <v>1</v>
      </c>
      <c r="T711" s="217">
        <f>IFERROR(IF(workdata!O711&gt;=0.75*MAX(workdata!$H711:$Y711),1,workdata!O711/MAX(workdata!$H711:$Y711)),0)*$H711</f>
        <v>1</v>
      </c>
      <c r="U711" s="217">
        <f>IFERROR(IF(workdata!P711&gt;=0.75*MAX(workdata!$H711:$Y711),1,workdata!P711/MAX(workdata!$H711:$Y711)),0)*$H711</f>
        <v>1</v>
      </c>
      <c r="V711" s="217">
        <f>IFERROR(IF(workdata!Q711&gt;=0.75*MAX(workdata!$H711:$Y711),1,workdata!Q711/MAX(workdata!$H711:$Y711)),0)*$H711</f>
        <v>1</v>
      </c>
      <c r="W711" s="217">
        <f>IFERROR(IF(workdata!R711&gt;=0.75*MAX(workdata!$H711:$Y711),1,workdata!R711/MAX(workdata!$H711:$Y711)),0)*$H711</f>
        <v>1</v>
      </c>
      <c r="X711" s="217">
        <f>IFERROR(IF(workdata!S711&gt;=0.75*MAX(workdata!$H711:$Y711),1,workdata!S711/MAX(workdata!$H711:$Y711)),0)*$H711</f>
        <v>1</v>
      </c>
      <c r="Y711" s="217">
        <f>IFERROR(IF(workdata!T711&gt;=0.75*MAX(workdata!$H711:$Y711),1,workdata!T711/MAX(workdata!$H711:$Y711)),0)*$H711</f>
        <v>1</v>
      </c>
      <c r="Z711" s="217">
        <f>IFERROR(IF(workdata!U711&gt;=0.75*MAX(workdata!$H711:$Y711),1,workdata!U711/MAX(workdata!$H711:$Y711)),0)*$H711</f>
        <v>1</v>
      </c>
      <c r="AA711" s="217">
        <f>IFERROR(IF(workdata!V711&gt;=0.75*MAX(workdata!$H711:$Y711),1,workdata!V711/MAX(workdata!$H711:$Y711)),0)*$H711</f>
        <v>1</v>
      </c>
      <c r="AB711" s="217">
        <f>IFERROR(IF(workdata!W711&gt;=0.75*MAX(workdata!$H711:$Y711),1,workdata!W711/MAX(workdata!$H711:$Y711)),0)*$H711</f>
        <v>1</v>
      </c>
      <c r="AC711" s="217">
        <f>IFERROR(IF(workdata!X711&gt;=0.75*MAX(workdata!$H711:$Y711),1,workdata!X711/MAX(workdata!$H711:$Y711)),0)*$H711</f>
        <v>1</v>
      </c>
      <c r="AD711" s="217">
        <f>IFERROR(IF(workdata!Y711&gt;=0.75*MAX(workdata!$H711:$Y711),1,workdata!Y711/MAX(workdata!$H711:$Y711)),0)*$H711</f>
        <v>1</v>
      </c>
    </row>
    <row r="712" spans="1:30" x14ac:dyDescent="0.25">
      <c r="A712" s="1">
        <f>workdata!A712</f>
        <v>45503.458333333336</v>
      </c>
      <c r="B712">
        <f t="shared" si="67"/>
        <v>2024</v>
      </c>
      <c r="C712">
        <f t="shared" si="68"/>
        <v>7</v>
      </c>
      <c r="D712">
        <f t="shared" si="66"/>
        <v>30</v>
      </c>
      <c r="E712">
        <v>1000</v>
      </c>
      <c r="F712">
        <v>49890</v>
      </c>
      <c r="G712">
        <f>workdata!B712</f>
        <v>30564</v>
      </c>
      <c r="H712">
        <f t="shared" si="69"/>
        <v>1</v>
      </c>
      <c r="I712" s="217">
        <f>IFERROR(workdata!B712*1000*AUX!H712/(AUX!K712*50000),0)</f>
        <v>0.85525793418299945</v>
      </c>
      <c r="J712" s="218">
        <f t="shared" si="70"/>
        <v>0.94099337100663993</v>
      </c>
      <c r="K712" s="222">
        <f>AVERAGE(workdata!C712:F712)</f>
        <v>714.73175000000003</v>
      </c>
      <c r="L712" s="3">
        <f t="shared" si="71"/>
        <v>611.28000000000009</v>
      </c>
      <c r="M712" s="217">
        <f>IFERROR(IF(workdata!H712&gt;=0.75*MAX(workdata!$H712:$Y712),1,workdata!H712/MAX(workdata!$H712:$Y712)),0)*$H712</f>
        <v>1</v>
      </c>
      <c r="N712" s="217">
        <f>IFERROR(IF(workdata!I712&gt;=0.75*MAX(workdata!$H712:$Y712),1,workdata!I712/MAX(workdata!$H712:$Y712)),0)*$H712</f>
        <v>1</v>
      </c>
      <c r="O712" s="217">
        <f>IFERROR(IF(workdata!J712&gt;=0.75*MAX(workdata!$H712:$Y712),1,workdata!J712/MAX(workdata!$H712:$Y712)),0)*$H712</f>
        <v>1</v>
      </c>
      <c r="P712" s="217">
        <f>IFERROR(IF(workdata!K712&gt;=0.75*MAX(workdata!$H712:$Y712),1,workdata!K712/MAX(workdata!$H712:$Y712)),0)*$H712</f>
        <v>1</v>
      </c>
      <c r="Q712" s="217">
        <f>IFERROR(IF(workdata!L712&gt;=0.75*MAX(workdata!$H712:$Y712),1,workdata!L712/MAX(workdata!$H712:$Y712)),0)*$H712</f>
        <v>1</v>
      </c>
      <c r="R712" s="217">
        <f>IFERROR(IF(workdata!M712&gt;=0.75*MAX(workdata!$H712:$Y712),1,workdata!M712/MAX(workdata!$H712:$Y712)),0)*$H712</f>
        <v>1</v>
      </c>
      <c r="S712" s="217">
        <f>IFERROR(IF(workdata!N712&gt;=0.75*MAX(workdata!$H712:$Y712),1,workdata!N712/MAX(workdata!$H712:$Y712)),0)*$H712</f>
        <v>1</v>
      </c>
      <c r="T712" s="217">
        <f>IFERROR(IF(workdata!O712&gt;=0.75*MAX(workdata!$H712:$Y712),1,workdata!O712/MAX(workdata!$H712:$Y712)),0)*$H712</f>
        <v>1</v>
      </c>
      <c r="U712" s="217">
        <f>IFERROR(IF(workdata!P712&gt;=0.75*MAX(workdata!$H712:$Y712),1,workdata!P712/MAX(workdata!$H712:$Y712)),0)*$H712</f>
        <v>1</v>
      </c>
      <c r="V712" s="217">
        <f>IFERROR(IF(workdata!Q712&gt;=0.75*MAX(workdata!$H712:$Y712),1,workdata!Q712/MAX(workdata!$H712:$Y712)),0)*$H712</f>
        <v>1</v>
      </c>
      <c r="W712" s="217">
        <f>IFERROR(IF(workdata!R712&gt;=0.75*MAX(workdata!$H712:$Y712),1,workdata!R712/MAX(workdata!$H712:$Y712)),0)*$H712</f>
        <v>0.72564627419747485</v>
      </c>
      <c r="X712" s="217">
        <f>IFERROR(IF(workdata!S712&gt;=0.75*MAX(workdata!$H712:$Y712),1,workdata!S712/MAX(workdata!$H712:$Y712)),0)*$H712</f>
        <v>0.73807386116780727</v>
      </c>
      <c r="Y712" s="217">
        <f>IFERROR(IF(workdata!T712&gt;=0.75*MAX(workdata!$H712:$Y712),1,workdata!T712/MAX(workdata!$H712:$Y712)),0)*$H712</f>
        <v>1</v>
      </c>
      <c r="Z712" s="217">
        <f>IFERROR(IF(workdata!U712&gt;=0.75*MAX(workdata!$H712:$Y712),1,workdata!U712/MAX(workdata!$H712:$Y712)),0)*$H712</f>
        <v>1</v>
      </c>
      <c r="AA712" s="217">
        <f>IFERROR(IF(workdata!V712&gt;=0.75*MAX(workdata!$H712:$Y712),1,workdata!V712/MAX(workdata!$H712:$Y712)),0)*$H712</f>
        <v>1</v>
      </c>
      <c r="AB712" s="217">
        <f>IFERROR(IF(workdata!W712&gt;=0.75*MAX(workdata!$H712:$Y712),1,workdata!W712/MAX(workdata!$H712:$Y712)),0)*$H712</f>
        <v>1</v>
      </c>
      <c r="AC712" s="217">
        <f>IFERROR(IF(workdata!X712&gt;=0.75*MAX(workdata!$H712:$Y712),1,workdata!X712/MAX(workdata!$H712:$Y712)),0)*$H712</f>
        <v>0.73866996606071644</v>
      </c>
      <c r="AD712" s="217">
        <f>IFERROR(IF(workdata!Y712&gt;=0.75*MAX(workdata!$H712:$Y712),1,workdata!Y712/MAX(workdata!$H712:$Y712)),0)*$H712</f>
        <v>0.73549057669352325</v>
      </c>
    </row>
    <row r="713" spans="1:30" x14ac:dyDescent="0.25">
      <c r="A713" s="1">
        <f>workdata!A713</f>
        <v>45503.5</v>
      </c>
      <c r="B713">
        <f t="shared" si="67"/>
        <v>2024</v>
      </c>
      <c r="C713">
        <f t="shared" si="68"/>
        <v>7</v>
      </c>
      <c r="D713">
        <f t="shared" si="66"/>
        <v>30</v>
      </c>
      <c r="E713">
        <v>1000</v>
      </c>
      <c r="F713">
        <v>49890</v>
      </c>
      <c r="G713">
        <f>workdata!B713</f>
        <v>37056</v>
      </c>
      <c r="H713">
        <f t="shared" si="69"/>
        <v>1</v>
      </c>
      <c r="I713" s="217">
        <f>IFERROR(workdata!B713*1000*AUX!H713/(AUX!K713*50000),0)</f>
        <v>0.86234099889694071</v>
      </c>
      <c r="J713" s="218">
        <f t="shared" si="70"/>
        <v>1</v>
      </c>
      <c r="K713" s="222">
        <f>AVERAGE(workdata!C713:F713)</f>
        <v>859.428</v>
      </c>
      <c r="L713" s="3">
        <f t="shared" si="71"/>
        <v>741.12</v>
      </c>
      <c r="M713" s="217">
        <f>IFERROR(IF(workdata!H713&gt;=0.75*MAX(workdata!$H713:$Y713),1,workdata!H713/MAX(workdata!$H713:$Y713)),0)*$H713</f>
        <v>1</v>
      </c>
      <c r="N713" s="217">
        <f>IFERROR(IF(workdata!I713&gt;=0.75*MAX(workdata!$H713:$Y713),1,workdata!I713/MAX(workdata!$H713:$Y713)),0)*$H713</f>
        <v>1</v>
      </c>
      <c r="O713" s="217">
        <f>IFERROR(IF(workdata!J713&gt;=0.75*MAX(workdata!$H713:$Y713),1,workdata!J713/MAX(workdata!$H713:$Y713)),0)*$H713</f>
        <v>1</v>
      </c>
      <c r="P713" s="217">
        <f>IFERROR(IF(workdata!K713&gt;=0.75*MAX(workdata!$H713:$Y713),1,workdata!K713/MAX(workdata!$H713:$Y713)),0)*$H713</f>
        <v>1</v>
      </c>
      <c r="Q713" s="217">
        <f>IFERROR(IF(workdata!L713&gt;=0.75*MAX(workdata!$H713:$Y713),1,workdata!L713/MAX(workdata!$H713:$Y713)),0)*$H713</f>
        <v>1</v>
      </c>
      <c r="R713" s="217">
        <f>IFERROR(IF(workdata!M713&gt;=0.75*MAX(workdata!$H713:$Y713),1,workdata!M713/MAX(workdata!$H713:$Y713)),0)*$H713</f>
        <v>1</v>
      </c>
      <c r="S713" s="217">
        <f>IFERROR(IF(workdata!N713&gt;=0.75*MAX(workdata!$H713:$Y713),1,workdata!N713/MAX(workdata!$H713:$Y713)),0)*$H713</f>
        <v>1</v>
      </c>
      <c r="T713" s="217">
        <f>IFERROR(IF(workdata!O713&gt;=0.75*MAX(workdata!$H713:$Y713),1,workdata!O713/MAX(workdata!$H713:$Y713)),0)*$H713</f>
        <v>1</v>
      </c>
      <c r="U713" s="217">
        <f>IFERROR(IF(workdata!P713&gt;=0.75*MAX(workdata!$H713:$Y713),1,workdata!P713/MAX(workdata!$H713:$Y713)),0)*$H713</f>
        <v>1</v>
      </c>
      <c r="V713" s="217">
        <f>IFERROR(IF(workdata!Q713&gt;=0.75*MAX(workdata!$H713:$Y713),1,workdata!Q713/MAX(workdata!$H713:$Y713)),0)*$H713</f>
        <v>1</v>
      </c>
      <c r="W713" s="217">
        <f>IFERROR(IF(workdata!R713&gt;=0.75*MAX(workdata!$H713:$Y713),1,workdata!R713/MAX(workdata!$H713:$Y713)),0)*$H713</f>
        <v>1</v>
      </c>
      <c r="X713" s="217">
        <f>IFERROR(IF(workdata!S713&gt;=0.75*MAX(workdata!$H713:$Y713),1,workdata!S713/MAX(workdata!$H713:$Y713)),0)*$H713</f>
        <v>1</v>
      </c>
      <c r="Y713" s="217">
        <f>IFERROR(IF(workdata!T713&gt;=0.75*MAX(workdata!$H713:$Y713),1,workdata!T713/MAX(workdata!$H713:$Y713)),0)*$H713</f>
        <v>1</v>
      </c>
      <c r="Z713" s="217">
        <f>IFERROR(IF(workdata!U713&gt;=0.75*MAX(workdata!$H713:$Y713),1,workdata!U713/MAX(workdata!$H713:$Y713)),0)*$H713</f>
        <v>1</v>
      </c>
      <c r="AA713" s="217">
        <f>IFERROR(IF(workdata!V713&gt;=0.75*MAX(workdata!$H713:$Y713),1,workdata!V713/MAX(workdata!$H713:$Y713)),0)*$H713</f>
        <v>1</v>
      </c>
      <c r="AB713" s="217">
        <f>IFERROR(IF(workdata!W713&gt;=0.75*MAX(workdata!$H713:$Y713),1,workdata!W713/MAX(workdata!$H713:$Y713)),0)*$H713</f>
        <v>1</v>
      </c>
      <c r="AC713" s="217">
        <f>IFERROR(IF(workdata!X713&gt;=0.75*MAX(workdata!$H713:$Y713),1,workdata!X713/MAX(workdata!$H713:$Y713)),0)*$H713</f>
        <v>1</v>
      </c>
      <c r="AD713" s="217">
        <f>IFERROR(IF(workdata!Y713&gt;=0.75*MAX(workdata!$H713:$Y713),1,workdata!Y713/MAX(workdata!$H713:$Y713)),0)*$H713</f>
        <v>1</v>
      </c>
    </row>
    <row r="714" spans="1:30" x14ac:dyDescent="0.25">
      <c r="A714" s="1">
        <f>workdata!A714</f>
        <v>45503.541666666664</v>
      </c>
      <c r="B714">
        <f t="shared" si="67"/>
        <v>2024</v>
      </c>
      <c r="C714">
        <f t="shared" si="68"/>
        <v>7</v>
      </c>
      <c r="D714">
        <f t="shared" si="66"/>
        <v>30</v>
      </c>
      <c r="E714">
        <v>1000</v>
      </c>
      <c r="F714">
        <v>49890</v>
      </c>
      <c r="G714">
        <f>workdata!B714</f>
        <v>38143</v>
      </c>
      <c r="H714">
        <f t="shared" si="69"/>
        <v>1</v>
      </c>
      <c r="I714" s="217">
        <f>IFERROR(workdata!B714*1000*AUX!H714/(AUX!K714*50000),0)</f>
        <v>0.84594349435453642</v>
      </c>
      <c r="J714" s="218">
        <f t="shared" si="70"/>
        <v>1</v>
      </c>
      <c r="K714" s="222">
        <f>AVERAGE(workdata!C714:F714)</f>
        <v>901.78599999999994</v>
      </c>
      <c r="L714" s="3">
        <f t="shared" si="71"/>
        <v>762.8599999999999</v>
      </c>
      <c r="M714" s="217">
        <f>IFERROR(IF(workdata!H714&gt;=0.75*MAX(workdata!$H714:$Y714),1,workdata!H714/MAX(workdata!$H714:$Y714)),0)*$H714</f>
        <v>1</v>
      </c>
      <c r="N714" s="217">
        <f>IFERROR(IF(workdata!I714&gt;=0.75*MAX(workdata!$H714:$Y714),1,workdata!I714/MAX(workdata!$H714:$Y714)),0)*$H714</f>
        <v>1</v>
      </c>
      <c r="O714" s="217">
        <f>IFERROR(IF(workdata!J714&gt;=0.75*MAX(workdata!$H714:$Y714),1,workdata!J714/MAX(workdata!$H714:$Y714)),0)*$H714</f>
        <v>1</v>
      </c>
      <c r="P714" s="217">
        <f>IFERROR(IF(workdata!K714&gt;=0.75*MAX(workdata!$H714:$Y714),1,workdata!K714/MAX(workdata!$H714:$Y714)),0)*$H714</f>
        <v>1</v>
      </c>
      <c r="Q714" s="217">
        <f>IFERROR(IF(workdata!L714&gt;=0.75*MAX(workdata!$H714:$Y714),1,workdata!L714/MAX(workdata!$H714:$Y714)),0)*$H714</f>
        <v>1</v>
      </c>
      <c r="R714" s="217">
        <f>IFERROR(IF(workdata!M714&gt;=0.75*MAX(workdata!$H714:$Y714),1,workdata!M714/MAX(workdata!$H714:$Y714)),0)*$H714</f>
        <v>1</v>
      </c>
      <c r="S714" s="217">
        <f>IFERROR(IF(workdata!N714&gt;=0.75*MAX(workdata!$H714:$Y714),1,workdata!N714/MAX(workdata!$H714:$Y714)),0)*$H714</f>
        <v>1</v>
      </c>
      <c r="T714" s="217">
        <f>IFERROR(IF(workdata!O714&gt;=0.75*MAX(workdata!$H714:$Y714),1,workdata!O714/MAX(workdata!$H714:$Y714)),0)*$H714</f>
        <v>1</v>
      </c>
      <c r="U714" s="217">
        <f>IFERROR(IF(workdata!P714&gt;=0.75*MAX(workdata!$H714:$Y714),1,workdata!P714/MAX(workdata!$H714:$Y714)),0)*$H714</f>
        <v>1</v>
      </c>
      <c r="V714" s="217">
        <f>IFERROR(IF(workdata!Q714&gt;=0.75*MAX(workdata!$H714:$Y714),1,workdata!Q714/MAX(workdata!$H714:$Y714)),0)*$H714</f>
        <v>1</v>
      </c>
      <c r="W714" s="217">
        <f>IFERROR(IF(workdata!R714&gt;=0.75*MAX(workdata!$H714:$Y714),1,workdata!R714/MAX(workdata!$H714:$Y714)),0)*$H714</f>
        <v>1</v>
      </c>
      <c r="X714" s="217">
        <f>IFERROR(IF(workdata!S714&gt;=0.75*MAX(workdata!$H714:$Y714),1,workdata!S714/MAX(workdata!$H714:$Y714)),0)*$H714</f>
        <v>1</v>
      </c>
      <c r="Y714" s="217">
        <f>IFERROR(IF(workdata!T714&gt;=0.75*MAX(workdata!$H714:$Y714),1,workdata!T714/MAX(workdata!$H714:$Y714)),0)*$H714</f>
        <v>1</v>
      </c>
      <c r="Z714" s="217">
        <f>IFERROR(IF(workdata!U714&gt;=0.75*MAX(workdata!$H714:$Y714),1,workdata!U714/MAX(workdata!$H714:$Y714)),0)*$H714</f>
        <v>1</v>
      </c>
      <c r="AA714" s="217">
        <f>IFERROR(IF(workdata!V714&gt;=0.75*MAX(workdata!$H714:$Y714),1,workdata!V714/MAX(workdata!$H714:$Y714)),0)*$H714</f>
        <v>1</v>
      </c>
      <c r="AB714" s="217">
        <f>IFERROR(IF(workdata!W714&gt;=0.75*MAX(workdata!$H714:$Y714),1,workdata!W714/MAX(workdata!$H714:$Y714)),0)*$H714</f>
        <v>1</v>
      </c>
      <c r="AC714" s="217">
        <f>IFERROR(IF(workdata!X714&gt;=0.75*MAX(workdata!$H714:$Y714),1,workdata!X714/MAX(workdata!$H714:$Y714)),0)*$H714</f>
        <v>1</v>
      </c>
      <c r="AD714" s="217">
        <f>IFERROR(IF(workdata!Y714&gt;=0.75*MAX(workdata!$H714:$Y714),1,workdata!Y714/MAX(workdata!$H714:$Y714)),0)*$H714</f>
        <v>1</v>
      </c>
    </row>
    <row r="715" spans="1:30" x14ac:dyDescent="0.25">
      <c r="A715" s="1">
        <f>workdata!A715</f>
        <v>45503.583333333336</v>
      </c>
      <c r="B715">
        <f t="shared" si="67"/>
        <v>2024</v>
      </c>
      <c r="C715">
        <f t="shared" si="68"/>
        <v>7</v>
      </c>
      <c r="D715">
        <f t="shared" si="66"/>
        <v>30</v>
      </c>
      <c r="E715">
        <v>1000</v>
      </c>
      <c r="F715">
        <v>49890</v>
      </c>
      <c r="G715">
        <f>workdata!B715</f>
        <v>41164</v>
      </c>
      <c r="H715">
        <f t="shared" si="69"/>
        <v>1</v>
      </c>
      <c r="I715" s="217">
        <f>IFERROR(workdata!B715*1000*AUX!H715/(AUX!K715*50000),0)</f>
        <v>0.89610194890309747</v>
      </c>
      <c r="J715" s="218">
        <f t="shared" si="70"/>
        <v>1</v>
      </c>
      <c r="K715" s="222">
        <f>AVERAGE(workdata!C715:F715)</f>
        <v>918.73474999999996</v>
      </c>
      <c r="L715" s="3">
        <f t="shared" si="71"/>
        <v>823.28</v>
      </c>
      <c r="M715" s="217">
        <f>IFERROR(IF(workdata!H715&gt;=0.75*MAX(workdata!$H715:$Y715),1,workdata!H715/MAX(workdata!$H715:$Y715)),0)*$H715</f>
        <v>1</v>
      </c>
      <c r="N715" s="217">
        <f>IFERROR(IF(workdata!I715&gt;=0.75*MAX(workdata!$H715:$Y715),1,workdata!I715/MAX(workdata!$H715:$Y715)),0)*$H715</f>
        <v>1</v>
      </c>
      <c r="O715" s="217">
        <f>IFERROR(IF(workdata!J715&gt;=0.75*MAX(workdata!$H715:$Y715),1,workdata!J715/MAX(workdata!$H715:$Y715)),0)*$H715</f>
        <v>1</v>
      </c>
      <c r="P715" s="217">
        <f>IFERROR(IF(workdata!K715&gt;=0.75*MAX(workdata!$H715:$Y715),1,workdata!K715/MAX(workdata!$H715:$Y715)),0)*$H715</f>
        <v>1</v>
      </c>
      <c r="Q715" s="217">
        <f>IFERROR(IF(workdata!L715&gt;=0.75*MAX(workdata!$H715:$Y715),1,workdata!L715/MAX(workdata!$H715:$Y715)),0)*$H715</f>
        <v>1</v>
      </c>
      <c r="R715" s="217">
        <f>IFERROR(IF(workdata!M715&gt;=0.75*MAX(workdata!$H715:$Y715),1,workdata!M715/MAX(workdata!$H715:$Y715)),0)*$H715</f>
        <v>1</v>
      </c>
      <c r="S715" s="217">
        <f>IFERROR(IF(workdata!N715&gt;=0.75*MAX(workdata!$H715:$Y715),1,workdata!N715/MAX(workdata!$H715:$Y715)),0)*$H715</f>
        <v>1</v>
      </c>
      <c r="T715" s="217">
        <f>IFERROR(IF(workdata!O715&gt;=0.75*MAX(workdata!$H715:$Y715),1,workdata!O715/MAX(workdata!$H715:$Y715)),0)*$H715</f>
        <v>1</v>
      </c>
      <c r="U715" s="217">
        <f>IFERROR(IF(workdata!P715&gt;=0.75*MAX(workdata!$H715:$Y715),1,workdata!P715/MAX(workdata!$H715:$Y715)),0)*$H715</f>
        <v>1</v>
      </c>
      <c r="V715" s="217">
        <f>IFERROR(IF(workdata!Q715&gt;=0.75*MAX(workdata!$H715:$Y715),1,workdata!Q715/MAX(workdata!$H715:$Y715)),0)*$H715</f>
        <v>1</v>
      </c>
      <c r="W715" s="217">
        <f>IFERROR(IF(workdata!R715&gt;=0.75*MAX(workdata!$H715:$Y715),1,workdata!R715/MAX(workdata!$H715:$Y715)),0)*$H715</f>
        <v>1</v>
      </c>
      <c r="X715" s="217">
        <f>IFERROR(IF(workdata!S715&gt;=0.75*MAX(workdata!$H715:$Y715),1,workdata!S715/MAX(workdata!$H715:$Y715)),0)*$H715</f>
        <v>1</v>
      </c>
      <c r="Y715" s="217">
        <f>IFERROR(IF(workdata!T715&gt;=0.75*MAX(workdata!$H715:$Y715),1,workdata!T715/MAX(workdata!$H715:$Y715)),0)*$H715</f>
        <v>1</v>
      </c>
      <c r="Z715" s="217">
        <f>IFERROR(IF(workdata!U715&gt;=0.75*MAX(workdata!$H715:$Y715),1,workdata!U715/MAX(workdata!$H715:$Y715)),0)*$H715</f>
        <v>1</v>
      </c>
      <c r="AA715" s="217">
        <f>IFERROR(IF(workdata!V715&gt;=0.75*MAX(workdata!$H715:$Y715),1,workdata!V715/MAX(workdata!$H715:$Y715)),0)*$H715</f>
        <v>1</v>
      </c>
      <c r="AB715" s="217">
        <f>IFERROR(IF(workdata!W715&gt;=0.75*MAX(workdata!$H715:$Y715),1,workdata!W715/MAX(workdata!$H715:$Y715)),0)*$H715</f>
        <v>1</v>
      </c>
      <c r="AC715" s="217">
        <f>IFERROR(IF(workdata!X715&gt;=0.75*MAX(workdata!$H715:$Y715),1,workdata!X715/MAX(workdata!$H715:$Y715)),0)*$H715</f>
        <v>1</v>
      </c>
      <c r="AD715" s="217">
        <f>IFERROR(IF(workdata!Y715&gt;=0.75*MAX(workdata!$H715:$Y715),1,workdata!Y715/MAX(workdata!$H715:$Y715)),0)*$H715</f>
        <v>1</v>
      </c>
    </row>
    <row r="716" spans="1:30" x14ac:dyDescent="0.25">
      <c r="A716" s="1">
        <f>workdata!A716</f>
        <v>45503.625</v>
      </c>
      <c r="B716">
        <f t="shared" si="67"/>
        <v>2024</v>
      </c>
      <c r="C716">
        <f t="shared" si="68"/>
        <v>7</v>
      </c>
      <c r="D716">
        <f t="shared" si="66"/>
        <v>30</v>
      </c>
      <c r="E716">
        <v>1000</v>
      </c>
      <c r="F716">
        <v>49890</v>
      </c>
      <c r="G716">
        <f>workdata!B716</f>
        <v>39833</v>
      </c>
      <c r="H716">
        <f t="shared" si="69"/>
        <v>1</v>
      </c>
      <c r="I716" s="217">
        <f>IFERROR(workdata!B716*1000*AUX!H716/(AUX!K716*50000),0)</f>
        <v>0.86569436422819535</v>
      </c>
      <c r="J716" s="218">
        <f t="shared" si="70"/>
        <v>1</v>
      </c>
      <c r="K716" s="222">
        <f>AVERAGE(workdata!C716:F716)</f>
        <v>920.25549999999998</v>
      </c>
      <c r="L716" s="3">
        <f t="shared" si="71"/>
        <v>796.66</v>
      </c>
      <c r="M716" s="217">
        <f>IFERROR(IF(workdata!H716&gt;=0.75*MAX(workdata!$H716:$Y716),1,workdata!H716/MAX(workdata!$H716:$Y716)),0)*$H716</f>
        <v>1</v>
      </c>
      <c r="N716" s="217">
        <f>IFERROR(IF(workdata!I716&gt;=0.75*MAX(workdata!$H716:$Y716),1,workdata!I716/MAX(workdata!$H716:$Y716)),0)*$H716</f>
        <v>1</v>
      </c>
      <c r="O716" s="217">
        <f>IFERROR(IF(workdata!J716&gt;=0.75*MAX(workdata!$H716:$Y716),1,workdata!J716/MAX(workdata!$H716:$Y716)),0)*$H716</f>
        <v>1</v>
      </c>
      <c r="P716" s="217">
        <f>IFERROR(IF(workdata!K716&gt;=0.75*MAX(workdata!$H716:$Y716),1,workdata!K716/MAX(workdata!$H716:$Y716)),0)*$H716</f>
        <v>1</v>
      </c>
      <c r="Q716" s="217">
        <f>IFERROR(IF(workdata!L716&gt;=0.75*MAX(workdata!$H716:$Y716),1,workdata!L716/MAX(workdata!$H716:$Y716)),0)*$H716</f>
        <v>1</v>
      </c>
      <c r="R716" s="217">
        <f>IFERROR(IF(workdata!M716&gt;=0.75*MAX(workdata!$H716:$Y716),1,workdata!M716/MAX(workdata!$H716:$Y716)),0)*$H716</f>
        <v>1</v>
      </c>
      <c r="S716" s="217">
        <f>IFERROR(IF(workdata!N716&gt;=0.75*MAX(workdata!$H716:$Y716),1,workdata!N716/MAX(workdata!$H716:$Y716)),0)*$H716</f>
        <v>1</v>
      </c>
      <c r="T716" s="217">
        <f>IFERROR(IF(workdata!O716&gt;=0.75*MAX(workdata!$H716:$Y716),1,workdata!O716/MAX(workdata!$H716:$Y716)),0)*$H716</f>
        <v>1</v>
      </c>
      <c r="U716" s="217">
        <f>IFERROR(IF(workdata!P716&gt;=0.75*MAX(workdata!$H716:$Y716),1,workdata!P716/MAX(workdata!$H716:$Y716)),0)*$H716</f>
        <v>1</v>
      </c>
      <c r="V716" s="217">
        <f>IFERROR(IF(workdata!Q716&gt;=0.75*MAX(workdata!$H716:$Y716),1,workdata!Q716/MAX(workdata!$H716:$Y716)),0)*$H716</f>
        <v>1</v>
      </c>
      <c r="W716" s="217">
        <f>IFERROR(IF(workdata!R716&gt;=0.75*MAX(workdata!$H716:$Y716),1,workdata!R716/MAX(workdata!$H716:$Y716)),0)*$H716</f>
        <v>1</v>
      </c>
      <c r="X716" s="217">
        <f>IFERROR(IF(workdata!S716&gt;=0.75*MAX(workdata!$H716:$Y716),1,workdata!S716/MAX(workdata!$H716:$Y716)),0)*$H716</f>
        <v>1</v>
      </c>
      <c r="Y716" s="217">
        <f>IFERROR(IF(workdata!T716&gt;=0.75*MAX(workdata!$H716:$Y716),1,workdata!T716/MAX(workdata!$H716:$Y716)),0)*$H716</f>
        <v>1</v>
      </c>
      <c r="Z716" s="217">
        <f>IFERROR(IF(workdata!U716&gt;=0.75*MAX(workdata!$H716:$Y716),1,workdata!U716/MAX(workdata!$H716:$Y716)),0)*$H716</f>
        <v>1</v>
      </c>
      <c r="AA716" s="217">
        <f>IFERROR(IF(workdata!V716&gt;=0.75*MAX(workdata!$H716:$Y716),1,workdata!V716/MAX(workdata!$H716:$Y716)),0)*$H716</f>
        <v>1</v>
      </c>
      <c r="AB716" s="217">
        <f>IFERROR(IF(workdata!W716&gt;=0.75*MAX(workdata!$H716:$Y716),1,workdata!W716/MAX(workdata!$H716:$Y716)),0)*$H716</f>
        <v>1</v>
      </c>
      <c r="AC716" s="217">
        <f>IFERROR(IF(workdata!X716&gt;=0.75*MAX(workdata!$H716:$Y716),1,workdata!X716/MAX(workdata!$H716:$Y716)),0)*$H716</f>
        <v>1</v>
      </c>
      <c r="AD716" s="217">
        <f>IFERROR(IF(workdata!Y716&gt;=0.75*MAX(workdata!$H716:$Y716),1,workdata!Y716/MAX(workdata!$H716:$Y716)),0)*$H716</f>
        <v>1</v>
      </c>
    </row>
    <row r="717" spans="1:30" x14ac:dyDescent="0.25">
      <c r="A717" s="1">
        <f>workdata!A717</f>
        <v>45503.666666666664</v>
      </c>
      <c r="B717">
        <f t="shared" si="67"/>
        <v>2024</v>
      </c>
      <c r="C717">
        <f t="shared" si="68"/>
        <v>7</v>
      </c>
      <c r="D717">
        <f t="shared" si="66"/>
        <v>30</v>
      </c>
      <c r="E717">
        <v>1000</v>
      </c>
      <c r="F717">
        <v>49890</v>
      </c>
      <c r="G717">
        <f>workdata!B717</f>
        <v>39463</v>
      </c>
      <c r="H717">
        <f t="shared" si="69"/>
        <v>1</v>
      </c>
      <c r="I717" s="217">
        <f>IFERROR(workdata!B717*1000*AUX!H717/(AUX!K717*50000),0)</f>
        <v>0.85110398137461929</v>
      </c>
      <c r="J717" s="218">
        <f t="shared" si="70"/>
        <v>1</v>
      </c>
      <c r="K717" s="222">
        <f>AVERAGE(workdata!C717:F717)</f>
        <v>927.33674999999994</v>
      </c>
      <c r="L717" s="3">
        <f t="shared" si="71"/>
        <v>789.25999999999988</v>
      </c>
      <c r="M717" s="217">
        <f>IFERROR(IF(workdata!H717&gt;=0.75*MAX(workdata!$H717:$Y717),1,workdata!H717/MAX(workdata!$H717:$Y717)),0)*$H717</f>
        <v>1</v>
      </c>
      <c r="N717" s="217">
        <f>IFERROR(IF(workdata!I717&gt;=0.75*MAX(workdata!$H717:$Y717),1,workdata!I717/MAX(workdata!$H717:$Y717)),0)*$H717</f>
        <v>1</v>
      </c>
      <c r="O717" s="217">
        <f>IFERROR(IF(workdata!J717&gt;=0.75*MAX(workdata!$H717:$Y717),1,workdata!J717/MAX(workdata!$H717:$Y717)),0)*$H717</f>
        <v>1</v>
      </c>
      <c r="P717" s="217">
        <f>IFERROR(IF(workdata!K717&gt;=0.75*MAX(workdata!$H717:$Y717),1,workdata!K717/MAX(workdata!$H717:$Y717)),0)*$H717</f>
        <v>1</v>
      </c>
      <c r="Q717" s="217">
        <f>IFERROR(IF(workdata!L717&gt;=0.75*MAX(workdata!$H717:$Y717),1,workdata!L717/MAX(workdata!$H717:$Y717)),0)*$H717</f>
        <v>1</v>
      </c>
      <c r="R717" s="217">
        <f>IFERROR(IF(workdata!M717&gt;=0.75*MAX(workdata!$H717:$Y717),1,workdata!M717/MAX(workdata!$H717:$Y717)),0)*$H717</f>
        <v>1</v>
      </c>
      <c r="S717" s="217">
        <f>IFERROR(IF(workdata!N717&gt;=0.75*MAX(workdata!$H717:$Y717),1,workdata!N717/MAX(workdata!$H717:$Y717)),0)*$H717</f>
        <v>1</v>
      </c>
      <c r="T717" s="217">
        <f>IFERROR(IF(workdata!O717&gt;=0.75*MAX(workdata!$H717:$Y717),1,workdata!O717/MAX(workdata!$H717:$Y717)),0)*$H717</f>
        <v>1</v>
      </c>
      <c r="U717" s="217">
        <f>IFERROR(IF(workdata!P717&gt;=0.75*MAX(workdata!$H717:$Y717),1,workdata!P717/MAX(workdata!$H717:$Y717)),0)*$H717</f>
        <v>1</v>
      </c>
      <c r="V717" s="217">
        <f>IFERROR(IF(workdata!Q717&gt;=0.75*MAX(workdata!$H717:$Y717),1,workdata!Q717/MAX(workdata!$H717:$Y717)),0)*$H717</f>
        <v>1</v>
      </c>
      <c r="W717" s="217">
        <f>IFERROR(IF(workdata!R717&gt;=0.75*MAX(workdata!$H717:$Y717),1,workdata!R717/MAX(workdata!$H717:$Y717)),0)*$H717</f>
        <v>1</v>
      </c>
      <c r="X717" s="217">
        <f>IFERROR(IF(workdata!S717&gt;=0.75*MAX(workdata!$H717:$Y717),1,workdata!S717/MAX(workdata!$H717:$Y717)),0)*$H717</f>
        <v>1</v>
      </c>
      <c r="Y717" s="217">
        <f>IFERROR(IF(workdata!T717&gt;=0.75*MAX(workdata!$H717:$Y717),1,workdata!T717/MAX(workdata!$H717:$Y717)),0)*$H717</f>
        <v>1</v>
      </c>
      <c r="Z717" s="217">
        <f>IFERROR(IF(workdata!U717&gt;=0.75*MAX(workdata!$H717:$Y717),1,workdata!U717/MAX(workdata!$H717:$Y717)),0)*$H717</f>
        <v>1</v>
      </c>
      <c r="AA717" s="217">
        <f>IFERROR(IF(workdata!V717&gt;=0.75*MAX(workdata!$H717:$Y717),1,workdata!V717/MAX(workdata!$H717:$Y717)),0)*$H717</f>
        <v>1</v>
      </c>
      <c r="AB717" s="217">
        <f>IFERROR(IF(workdata!W717&gt;=0.75*MAX(workdata!$H717:$Y717),1,workdata!W717/MAX(workdata!$H717:$Y717)),0)*$H717</f>
        <v>1</v>
      </c>
      <c r="AC717" s="217">
        <f>IFERROR(IF(workdata!X717&gt;=0.75*MAX(workdata!$H717:$Y717),1,workdata!X717/MAX(workdata!$H717:$Y717)),0)*$H717</f>
        <v>1</v>
      </c>
      <c r="AD717" s="217">
        <f>IFERROR(IF(workdata!Y717&gt;=0.75*MAX(workdata!$H717:$Y717),1,workdata!Y717/MAX(workdata!$H717:$Y717)),0)*$H717</f>
        <v>1</v>
      </c>
    </row>
    <row r="718" spans="1:30" x14ac:dyDescent="0.25">
      <c r="A718" s="1">
        <f>workdata!A718</f>
        <v>45503.708333333336</v>
      </c>
      <c r="B718">
        <f t="shared" si="67"/>
        <v>2024</v>
      </c>
      <c r="C718">
        <f t="shared" si="68"/>
        <v>7</v>
      </c>
      <c r="D718">
        <f t="shared" si="66"/>
        <v>30</v>
      </c>
      <c r="E718">
        <v>1000</v>
      </c>
      <c r="F718">
        <v>49890</v>
      </c>
      <c r="G718">
        <f>workdata!B718</f>
        <v>38292</v>
      </c>
      <c r="H718">
        <f t="shared" si="69"/>
        <v>1</v>
      </c>
      <c r="I718" s="217">
        <f>IFERROR(workdata!B718*1000*AUX!H718/(AUX!K718*50000),0)</f>
        <v>0.83242890131754499</v>
      </c>
      <c r="J718" s="218">
        <f t="shared" si="70"/>
        <v>1</v>
      </c>
      <c r="K718" s="222">
        <f>AVERAGE(workdata!C718:F718)</f>
        <v>920.00649999999996</v>
      </c>
      <c r="L718" s="3">
        <f t="shared" si="71"/>
        <v>765.83999999999992</v>
      </c>
      <c r="M718" s="217">
        <f>IFERROR(IF(workdata!H718&gt;=0.75*MAX(workdata!$H718:$Y718),1,workdata!H718/MAX(workdata!$H718:$Y718)),0)*$H718</f>
        <v>1</v>
      </c>
      <c r="N718" s="217">
        <f>IFERROR(IF(workdata!I718&gt;=0.75*MAX(workdata!$H718:$Y718),1,workdata!I718/MAX(workdata!$H718:$Y718)),0)*$H718</f>
        <v>1</v>
      </c>
      <c r="O718" s="217">
        <f>IFERROR(IF(workdata!J718&gt;=0.75*MAX(workdata!$H718:$Y718),1,workdata!J718/MAX(workdata!$H718:$Y718)),0)*$H718</f>
        <v>1</v>
      </c>
      <c r="P718" s="217">
        <f>IFERROR(IF(workdata!K718&gt;=0.75*MAX(workdata!$H718:$Y718),1,workdata!K718/MAX(workdata!$H718:$Y718)),0)*$H718</f>
        <v>1</v>
      </c>
      <c r="Q718" s="217">
        <f>IFERROR(IF(workdata!L718&gt;=0.75*MAX(workdata!$H718:$Y718),1,workdata!L718/MAX(workdata!$H718:$Y718)),0)*$H718</f>
        <v>1</v>
      </c>
      <c r="R718" s="217">
        <f>IFERROR(IF(workdata!M718&gt;=0.75*MAX(workdata!$H718:$Y718),1,workdata!M718/MAX(workdata!$H718:$Y718)),0)*$H718</f>
        <v>1</v>
      </c>
      <c r="S718" s="217">
        <f>IFERROR(IF(workdata!N718&gt;=0.75*MAX(workdata!$H718:$Y718),1,workdata!N718/MAX(workdata!$H718:$Y718)),0)*$H718</f>
        <v>1</v>
      </c>
      <c r="T718" s="217">
        <f>IFERROR(IF(workdata!O718&gt;=0.75*MAX(workdata!$H718:$Y718),1,workdata!O718/MAX(workdata!$H718:$Y718)),0)*$H718</f>
        <v>1</v>
      </c>
      <c r="U718" s="217">
        <f>IFERROR(IF(workdata!P718&gt;=0.75*MAX(workdata!$H718:$Y718),1,workdata!P718/MAX(workdata!$H718:$Y718)),0)*$H718</f>
        <v>1</v>
      </c>
      <c r="V718" s="217">
        <f>IFERROR(IF(workdata!Q718&gt;=0.75*MAX(workdata!$H718:$Y718),1,workdata!Q718/MAX(workdata!$H718:$Y718)),0)*$H718</f>
        <v>1</v>
      </c>
      <c r="W718" s="217">
        <f>IFERROR(IF(workdata!R718&gt;=0.75*MAX(workdata!$H718:$Y718),1,workdata!R718/MAX(workdata!$H718:$Y718)),0)*$H718</f>
        <v>1</v>
      </c>
      <c r="X718" s="217">
        <f>IFERROR(IF(workdata!S718&gt;=0.75*MAX(workdata!$H718:$Y718),1,workdata!S718/MAX(workdata!$H718:$Y718)),0)*$H718</f>
        <v>1</v>
      </c>
      <c r="Y718" s="217">
        <f>IFERROR(IF(workdata!T718&gt;=0.75*MAX(workdata!$H718:$Y718),1,workdata!T718/MAX(workdata!$H718:$Y718)),0)*$H718</f>
        <v>1</v>
      </c>
      <c r="Z718" s="217">
        <f>IFERROR(IF(workdata!U718&gt;=0.75*MAX(workdata!$H718:$Y718),1,workdata!U718/MAX(workdata!$H718:$Y718)),0)*$H718</f>
        <v>1</v>
      </c>
      <c r="AA718" s="217">
        <f>IFERROR(IF(workdata!V718&gt;=0.75*MAX(workdata!$H718:$Y718),1,workdata!V718/MAX(workdata!$H718:$Y718)),0)*$H718</f>
        <v>1</v>
      </c>
      <c r="AB718" s="217">
        <f>IFERROR(IF(workdata!W718&gt;=0.75*MAX(workdata!$H718:$Y718),1,workdata!W718/MAX(workdata!$H718:$Y718)),0)*$H718</f>
        <v>1</v>
      </c>
      <c r="AC718" s="217">
        <f>IFERROR(IF(workdata!X718&gt;=0.75*MAX(workdata!$H718:$Y718),1,workdata!X718/MAX(workdata!$H718:$Y718)),0)*$H718</f>
        <v>1</v>
      </c>
      <c r="AD718" s="217">
        <f>IFERROR(IF(workdata!Y718&gt;=0.75*MAX(workdata!$H718:$Y718),1,workdata!Y718/MAX(workdata!$H718:$Y718)),0)*$H718</f>
        <v>1</v>
      </c>
    </row>
    <row r="719" spans="1:30" x14ac:dyDescent="0.25">
      <c r="A719" s="1">
        <f>workdata!A719</f>
        <v>45503.75</v>
      </c>
      <c r="B719">
        <f t="shared" si="67"/>
        <v>2024</v>
      </c>
      <c r="C719">
        <f t="shared" si="68"/>
        <v>7</v>
      </c>
      <c r="D719">
        <f t="shared" si="66"/>
        <v>30</v>
      </c>
      <c r="E719">
        <v>1000</v>
      </c>
      <c r="F719">
        <v>49890</v>
      </c>
      <c r="G719">
        <f>workdata!B719</f>
        <v>36977</v>
      </c>
      <c r="H719">
        <f t="shared" si="69"/>
        <v>1</v>
      </c>
      <c r="I719" s="217">
        <f>IFERROR(workdata!B719*1000*AUX!H719/(AUX!K719*50000),0)</f>
        <v>0.84493943500087987</v>
      </c>
      <c r="J719" s="218">
        <f t="shared" si="70"/>
        <v>1</v>
      </c>
      <c r="K719" s="222">
        <f>AVERAGE(workdata!C719:F719)</f>
        <v>875.25799999999992</v>
      </c>
      <c r="L719" s="3">
        <f t="shared" si="71"/>
        <v>739.54000000000008</v>
      </c>
      <c r="M719" s="217">
        <f>IFERROR(IF(workdata!H719&gt;=0.75*MAX(workdata!$H719:$Y719),1,workdata!H719/MAX(workdata!$H719:$Y719)),0)*$H719</f>
        <v>1</v>
      </c>
      <c r="N719" s="217">
        <f>IFERROR(IF(workdata!I719&gt;=0.75*MAX(workdata!$H719:$Y719),1,workdata!I719/MAX(workdata!$H719:$Y719)),0)*$H719</f>
        <v>1</v>
      </c>
      <c r="O719" s="217">
        <f>IFERROR(IF(workdata!J719&gt;=0.75*MAX(workdata!$H719:$Y719),1,workdata!J719/MAX(workdata!$H719:$Y719)),0)*$H719</f>
        <v>1</v>
      </c>
      <c r="P719" s="217">
        <f>IFERROR(IF(workdata!K719&gt;=0.75*MAX(workdata!$H719:$Y719),1,workdata!K719/MAX(workdata!$H719:$Y719)),0)*$H719</f>
        <v>1</v>
      </c>
      <c r="Q719" s="217">
        <f>IFERROR(IF(workdata!L719&gt;=0.75*MAX(workdata!$H719:$Y719),1,workdata!L719/MAX(workdata!$H719:$Y719)),0)*$H719</f>
        <v>1</v>
      </c>
      <c r="R719" s="217">
        <f>IFERROR(IF(workdata!M719&gt;=0.75*MAX(workdata!$H719:$Y719),1,workdata!M719/MAX(workdata!$H719:$Y719)),0)*$H719</f>
        <v>1</v>
      </c>
      <c r="S719" s="217">
        <f>IFERROR(IF(workdata!N719&gt;=0.75*MAX(workdata!$H719:$Y719),1,workdata!N719/MAX(workdata!$H719:$Y719)),0)*$H719</f>
        <v>1</v>
      </c>
      <c r="T719" s="217">
        <f>IFERROR(IF(workdata!O719&gt;=0.75*MAX(workdata!$H719:$Y719),1,workdata!O719/MAX(workdata!$H719:$Y719)),0)*$H719</f>
        <v>1</v>
      </c>
      <c r="U719" s="217">
        <f>IFERROR(IF(workdata!P719&gt;=0.75*MAX(workdata!$H719:$Y719),1,workdata!P719/MAX(workdata!$H719:$Y719)),0)*$H719</f>
        <v>1</v>
      </c>
      <c r="V719" s="217">
        <f>IFERROR(IF(workdata!Q719&gt;=0.75*MAX(workdata!$H719:$Y719),1,workdata!Q719/MAX(workdata!$H719:$Y719)),0)*$H719</f>
        <v>1</v>
      </c>
      <c r="W719" s="217">
        <f>IFERROR(IF(workdata!R719&gt;=0.75*MAX(workdata!$H719:$Y719),1,workdata!R719/MAX(workdata!$H719:$Y719)),0)*$H719</f>
        <v>1</v>
      </c>
      <c r="X719" s="217">
        <f>IFERROR(IF(workdata!S719&gt;=0.75*MAX(workdata!$H719:$Y719),1,workdata!S719/MAX(workdata!$H719:$Y719)),0)*$H719</f>
        <v>1</v>
      </c>
      <c r="Y719" s="217">
        <f>IFERROR(IF(workdata!T719&gt;=0.75*MAX(workdata!$H719:$Y719),1,workdata!T719/MAX(workdata!$H719:$Y719)),0)*$H719</f>
        <v>1</v>
      </c>
      <c r="Z719" s="217">
        <f>IFERROR(IF(workdata!U719&gt;=0.75*MAX(workdata!$H719:$Y719),1,workdata!U719/MAX(workdata!$H719:$Y719)),0)*$H719</f>
        <v>1</v>
      </c>
      <c r="AA719" s="217">
        <f>IFERROR(IF(workdata!V719&gt;=0.75*MAX(workdata!$H719:$Y719),1,workdata!V719/MAX(workdata!$H719:$Y719)),0)*$H719</f>
        <v>1</v>
      </c>
      <c r="AB719" s="217">
        <f>IFERROR(IF(workdata!W719&gt;=0.75*MAX(workdata!$H719:$Y719),1,workdata!W719/MAX(workdata!$H719:$Y719)),0)*$H719</f>
        <v>1</v>
      </c>
      <c r="AC719" s="217">
        <f>IFERROR(IF(workdata!X719&gt;=0.75*MAX(workdata!$H719:$Y719),1,workdata!X719/MAX(workdata!$H719:$Y719)),0)*$H719</f>
        <v>1</v>
      </c>
      <c r="AD719" s="217">
        <f>IFERROR(IF(workdata!Y719&gt;=0.75*MAX(workdata!$H719:$Y719),1,workdata!Y719/MAX(workdata!$H719:$Y719)),0)*$H719</f>
        <v>1</v>
      </c>
    </row>
    <row r="720" spans="1:30" x14ac:dyDescent="0.25">
      <c r="A720" s="1">
        <f>workdata!A720</f>
        <v>45503.791666666664</v>
      </c>
      <c r="B720">
        <f t="shared" si="67"/>
        <v>2024</v>
      </c>
      <c r="C720">
        <f t="shared" si="68"/>
        <v>7</v>
      </c>
      <c r="D720">
        <f t="shared" si="66"/>
        <v>30</v>
      </c>
      <c r="E720">
        <v>1000</v>
      </c>
      <c r="F720">
        <v>49890</v>
      </c>
      <c r="G720">
        <f>workdata!B720</f>
        <v>29025</v>
      </c>
      <c r="H720">
        <f t="shared" si="69"/>
        <v>1</v>
      </c>
      <c r="I720" s="217">
        <f>IFERROR(workdata!B720*1000*AUX!H720/(AUX!K720*50000),0)</f>
        <v>0.80593546129913185</v>
      </c>
      <c r="J720" s="218">
        <f t="shared" si="70"/>
        <v>1</v>
      </c>
      <c r="K720" s="222">
        <f>AVERAGE(workdata!C720:F720)</f>
        <v>720.28100000000006</v>
      </c>
      <c r="L720" s="3">
        <f t="shared" si="71"/>
        <v>580.5</v>
      </c>
      <c r="M720" s="217">
        <f>IFERROR(IF(workdata!H720&gt;=0.75*MAX(workdata!$H720:$Y720),1,workdata!H720/MAX(workdata!$H720:$Y720)),0)*$H720</f>
        <v>1</v>
      </c>
      <c r="N720" s="217">
        <f>IFERROR(IF(workdata!I720&gt;=0.75*MAX(workdata!$H720:$Y720),1,workdata!I720/MAX(workdata!$H720:$Y720)),0)*$H720</f>
        <v>1</v>
      </c>
      <c r="O720" s="217">
        <f>IFERROR(IF(workdata!J720&gt;=0.75*MAX(workdata!$H720:$Y720),1,workdata!J720/MAX(workdata!$H720:$Y720)),0)*$H720</f>
        <v>1</v>
      </c>
      <c r="P720" s="217">
        <f>IFERROR(IF(workdata!K720&gt;=0.75*MAX(workdata!$H720:$Y720),1,workdata!K720/MAX(workdata!$H720:$Y720)),0)*$H720</f>
        <v>1</v>
      </c>
      <c r="Q720" s="217">
        <f>IFERROR(IF(workdata!L720&gt;=0.75*MAX(workdata!$H720:$Y720),1,workdata!L720/MAX(workdata!$H720:$Y720)),0)*$H720</f>
        <v>1</v>
      </c>
      <c r="R720" s="217">
        <f>IFERROR(IF(workdata!M720&gt;=0.75*MAX(workdata!$H720:$Y720),1,workdata!M720/MAX(workdata!$H720:$Y720)),0)*$H720</f>
        <v>1</v>
      </c>
      <c r="S720" s="217">
        <f>IFERROR(IF(workdata!N720&gt;=0.75*MAX(workdata!$H720:$Y720),1,workdata!N720/MAX(workdata!$H720:$Y720)),0)*$H720</f>
        <v>1</v>
      </c>
      <c r="T720" s="217">
        <f>IFERROR(IF(workdata!O720&gt;=0.75*MAX(workdata!$H720:$Y720),1,workdata!O720/MAX(workdata!$H720:$Y720)),0)*$H720</f>
        <v>1</v>
      </c>
      <c r="U720" s="217">
        <f>IFERROR(IF(workdata!P720&gt;=0.75*MAX(workdata!$H720:$Y720),1,workdata!P720/MAX(workdata!$H720:$Y720)),0)*$H720</f>
        <v>1</v>
      </c>
      <c r="V720" s="217">
        <f>IFERROR(IF(workdata!Q720&gt;=0.75*MAX(workdata!$H720:$Y720),1,workdata!Q720/MAX(workdata!$H720:$Y720)),0)*$H720</f>
        <v>1</v>
      </c>
      <c r="W720" s="217">
        <f>IFERROR(IF(workdata!R720&gt;=0.75*MAX(workdata!$H720:$Y720),1,workdata!R720/MAX(workdata!$H720:$Y720)),0)*$H720</f>
        <v>1</v>
      </c>
      <c r="X720" s="217">
        <f>IFERROR(IF(workdata!S720&gt;=0.75*MAX(workdata!$H720:$Y720),1,workdata!S720/MAX(workdata!$H720:$Y720)),0)*$H720</f>
        <v>1</v>
      </c>
      <c r="Y720" s="217">
        <f>IFERROR(IF(workdata!T720&gt;=0.75*MAX(workdata!$H720:$Y720),1,workdata!T720/MAX(workdata!$H720:$Y720)),0)*$H720</f>
        <v>1</v>
      </c>
      <c r="Z720" s="217">
        <f>IFERROR(IF(workdata!U720&gt;=0.75*MAX(workdata!$H720:$Y720),1,workdata!U720/MAX(workdata!$H720:$Y720)),0)*$H720</f>
        <v>1</v>
      </c>
      <c r="AA720" s="217">
        <f>IFERROR(IF(workdata!V720&gt;=0.75*MAX(workdata!$H720:$Y720),1,workdata!V720/MAX(workdata!$H720:$Y720)),0)*$H720</f>
        <v>1</v>
      </c>
      <c r="AB720" s="217">
        <f>IFERROR(IF(workdata!W720&gt;=0.75*MAX(workdata!$H720:$Y720),1,workdata!W720/MAX(workdata!$H720:$Y720)),0)*$H720</f>
        <v>1</v>
      </c>
      <c r="AC720" s="217">
        <f>IFERROR(IF(workdata!X720&gt;=0.75*MAX(workdata!$H720:$Y720),1,workdata!X720/MAX(workdata!$H720:$Y720)),0)*$H720</f>
        <v>1</v>
      </c>
      <c r="AD720" s="217">
        <f>IFERROR(IF(workdata!Y720&gt;=0.75*MAX(workdata!$H720:$Y720),1,workdata!Y720/MAX(workdata!$H720:$Y720)),0)*$H720</f>
        <v>1</v>
      </c>
    </row>
    <row r="721" spans="1:30" x14ac:dyDescent="0.25">
      <c r="A721" s="1">
        <f>workdata!A721</f>
        <v>45503.833333333336</v>
      </c>
      <c r="B721">
        <f t="shared" si="67"/>
        <v>2024</v>
      </c>
      <c r="C721">
        <f t="shared" si="68"/>
        <v>7</v>
      </c>
      <c r="D721">
        <f t="shared" si="66"/>
        <v>30</v>
      </c>
      <c r="E721">
        <v>1000</v>
      </c>
      <c r="F721">
        <v>49890</v>
      </c>
      <c r="G721">
        <f>workdata!B721</f>
        <v>9342</v>
      </c>
      <c r="H721">
        <f t="shared" si="69"/>
        <v>1</v>
      </c>
      <c r="I721" s="217">
        <f>IFERROR(workdata!B721*1000*AUX!H721/(AUX!K721*50000),0)</f>
        <v>0.61423399507698873</v>
      </c>
      <c r="J721" s="218">
        <f t="shared" si="70"/>
        <v>1</v>
      </c>
      <c r="K721" s="222">
        <f>AVERAGE(workdata!C721:F721)</f>
        <v>304.18375000000003</v>
      </c>
      <c r="L721" s="3">
        <f t="shared" si="71"/>
        <v>186.83999999999997</v>
      </c>
      <c r="M721" s="217">
        <f>IFERROR(IF(workdata!H721&gt;=0.75*MAX(workdata!$H721:$Y721),1,workdata!H721/MAX(workdata!$H721:$Y721)),0)*$H721</f>
        <v>1</v>
      </c>
      <c r="N721" s="217">
        <f>IFERROR(IF(workdata!I721&gt;=0.75*MAX(workdata!$H721:$Y721),1,workdata!I721/MAX(workdata!$H721:$Y721)),0)*$H721</f>
        <v>1</v>
      </c>
      <c r="O721" s="217">
        <f>IFERROR(IF(workdata!J721&gt;=0.75*MAX(workdata!$H721:$Y721),1,workdata!J721/MAX(workdata!$H721:$Y721)),0)*$H721</f>
        <v>1</v>
      </c>
      <c r="P721" s="217">
        <f>IFERROR(IF(workdata!K721&gt;=0.75*MAX(workdata!$H721:$Y721),1,workdata!K721/MAX(workdata!$H721:$Y721)),0)*$H721</f>
        <v>1</v>
      </c>
      <c r="Q721" s="217">
        <f>IFERROR(IF(workdata!L721&gt;=0.75*MAX(workdata!$H721:$Y721),1,workdata!L721/MAX(workdata!$H721:$Y721)),0)*$H721</f>
        <v>1</v>
      </c>
      <c r="R721" s="217">
        <f>IFERROR(IF(workdata!M721&gt;=0.75*MAX(workdata!$H721:$Y721),1,workdata!M721/MAX(workdata!$H721:$Y721)),0)*$H721</f>
        <v>1</v>
      </c>
      <c r="S721" s="217">
        <f>IFERROR(IF(workdata!N721&gt;=0.75*MAX(workdata!$H721:$Y721),1,workdata!N721/MAX(workdata!$H721:$Y721)),0)*$H721</f>
        <v>1</v>
      </c>
      <c r="T721" s="217">
        <f>IFERROR(IF(workdata!O721&gt;=0.75*MAX(workdata!$H721:$Y721),1,workdata!O721/MAX(workdata!$H721:$Y721)),0)*$H721</f>
        <v>1</v>
      </c>
      <c r="U721" s="217">
        <f>IFERROR(IF(workdata!P721&gt;=0.75*MAX(workdata!$H721:$Y721),1,workdata!P721/MAX(workdata!$H721:$Y721)),0)*$H721</f>
        <v>1</v>
      </c>
      <c r="V721" s="217">
        <f>IFERROR(IF(workdata!Q721&gt;=0.75*MAX(workdata!$H721:$Y721),1,workdata!Q721/MAX(workdata!$H721:$Y721)),0)*$H721</f>
        <v>1</v>
      </c>
      <c r="W721" s="217">
        <f>IFERROR(IF(workdata!R721&gt;=0.75*MAX(workdata!$H721:$Y721),1,workdata!R721/MAX(workdata!$H721:$Y721)),0)*$H721</f>
        <v>1</v>
      </c>
      <c r="X721" s="217">
        <f>IFERROR(IF(workdata!S721&gt;=0.75*MAX(workdata!$H721:$Y721),1,workdata!S721/MAX(workdata!$H721:$Y721)),0)*$H721</f>
        <v>1</v>
      </c>
      <c r="Y721" s="217">
        <f>IFERROR(IF(workdata!T721&gt;=0.75*MAX(workdata!$H721:$Y721),1,workdata!T721/MAX(workdata!$H721:$Y721)),0)*$H721</f>
        <v>1</v>
      </c>
      <c r="Z721" s="217">
        <f>IFERROR(IF(workdata!U721&gt;=0.75*MAX(workdata!$H721:$Y721),1,workdata!U721/MAX(workdata!$H721:$Y721)),0)*$H721</f>
        <v>1</v>
      </c>
      <c r="AA721" s="217">
        <f>IFERROR(IF(workdata!V721&gt;=0.75*MAX(workdata!$H721:$Y721),1,workdata!V721/MAX(workdata!$H721:$Y721)),0)*$H721</f>
        <v>1</v>
      </c>
      <c r="AB721" s="217">
        <f>IFERROR(IF(workdata!W721&gt;=0.75*MAX(workdata!$H721:$Y721),1,workdata!W721/MAX(workdata!$H721:$Y721)),0)*$H721</f>
        <v>1</v>
      </c>
      <c r="AC721" s="217">
        <f>IFERROR(IF(workdata!X721&gt;=0.75*MAX(workdata!$H721:$Y721),1,workdata!X721/MAX(workdata!$H721:$Y721)),0)*$H721</f>
        <v>1</v>
      </c>
      <c r="AD721" s="217">
        <f>IFERROR(IF(workdata!Y721&gt;=0.75*MAX(workdata!$H721:$Y721),1,workdata!Y721/MAX(workdata!$H721:$Y721)),0)*$H721</f>
        <v>1</v>
      </c>
    </row>
    <row r="722" spans="1:30" x14ac:dyDescent="0.25">
      <c r="A722" s="1">
        <f>workdata!A722</f>
        <v>45503.875</v>
      </c>
      <c r="B722">
        <f t="shared" si="67"/>
        <v>2024</v>
      </c>
      <c r="C722">
        <f t="shared" si="68"/>
        <v>7</v>
      </c>
      <c r="D722">
        <f t="shared" si="66"/>
        <v>30</v>
      </c>
      <c r="E722">
        <v>1000</v>
      </c>
      <c r="F722">
        <v>49890</v>
      </c>
      <c r="G722">
        <f>workdata!B722</f>
        <v>1357</v>
      </c>
      <c r="H722">
        <f t="shared" si="69"/>
        <v>0</v>
      </c>
      <c r="I722" s="217">
        <f>IFERROR(workdata!B722*1000*AUX!H722/(AUX!K722*50000),0)</f>
        <v>0</v>
      </c>
      <c r="J722" s="218">
        <f t="shared" si="70"/>
        <v>0</v>
      </c>
      <c r="K722" s="222">
        <f>AVERAGE(workdata!C722:F722)</f>
        <v>17.843249999999998</v>
      </c>
      <c r="L722" s="3">
        <f t="shared" si="71"/>
        <v>0</v>
      </c>
      <c r="M722" s="217">
        <f>IFERROR(IF(workdata!H722&gt;=0.75*MAX(workdata!$H722:$Y722),1,workdata!H722/MAX(workdata!$H722:$Y722)),0)*$H722</f>
        <v>0</v>
      </c>
      <c r="N722" s="217">
        <f>IFERROR(IF(workdata!I722&gt;=0.75*MAX(workdata!$H722:$Y722),1,workdata!I722/MAX(workdata!$H722:$Y722)),0)*$H722</f>
        <v>0</v>
      </c>
      <c r="O722" s="217">
        <f>IFERROR(IF(workdata!J722&gt;=0.75*MAX(workdata!$H722:$Y722),1,workdata!J722/MAX(workdata!$H722:$Y722)),0)*$H722</f>
        <v>0</v>
      </c>
      <c r="P722" s="217">
        <f>IFERROR(IF(workdata!K722&gt;=0.75*MAX(workdata!$H722:$Y722),1,workdata!K722/MAX(workdata!$H722:$Y722)),0)*$H722</f>
        <v>0</v>
      </c>
      <c r="Q722" s="217">
        <f>IFERROR(IF(workdata!L722&gt;=0.75*MAX(workdata!$H722:$Y722),1,workdata!L722/MAX(workdata!$H722:$Y722)),0)*$H722</f>
        <v>0</v>
      </c>
      <c r="R722" s="217">
        <f>IFERROR(IF(workdata!M722&gt;=0.75*MAX(workdata!$H722:$Y722),1,workdata!M722/MAX(workdata!$H722:$Y722)),0)*$H722</f>
        <v>0</v>
      </c>
      <c r="S722" s="217">
        <f>IFERROR(IF(workdata!N722&gt;=0.75*MAX(workdata!$H722:$Y722),1,workdata!N722/MAX(workdata!$H722:$Y722)),0)*$H722</f>
        <v>0</v>
      </c>
      <c r="T722" s="217">
        <f>IFERROR(IF(workdata!O722&gt;=0.75*MAX(workdata!$H722:$Y722),1,workdata!O722/MAX(workdata!$H722:$Y722)),0)*$H722</f>
        <v>0</v>
      </c>
      <c r="U722" s="217">
        <f>IFERROR(IF(workdata!P722&gt;=0.75*MAX(workdata!$H722:$Y722),1,workdata!P722/MAX(workdata!$H722:$Y722)),0)*$H722</f>
        <v>0</v>
      </c>
      <c r="V722" s="217">
        <f>IFERROR(IF(workdata!Q722&gt;=0.75*MAX(workdata!$H722:$Y722),1,workdata!Q722/MAX(workdata!$H722:$Y722)),0)*$H722</f>
        <v>0</v>
      </c>
      <c r="W722" s="217">
        <f>IFERROR(IF(workdata!R722&gt;=0.75*MAX(workdata!$H722:$Y722),1,workdata!R722/MAX(workdata!$H722:$Y722)),0)*$H722</f>
        <v>0</v>
      </c>
      <c r="X722" s="217">
        <f>IFERROR(IF(workdata!S722&gt;=0.75*MAX(workdata!$H722:$Y722),1,workdata!S722/MAX(workdata!$H722:$Y722)),0)*$H722</f>
        <v>0</v>
      </c>
      <c r="Y722" s="217">
        <f>IFERROR(IF(workdata!T722&gt;=0.75*MAX(workdata!$H722:$Y722),1,workdata!T722/MAX(workdata!$H722:$Y722)),0)*$H722</f>
        <v>0</v>
      </c>
      <c r="Z722" s="217">
        <f>IFERROR(IF(workdata!U722&gt;=0.75*MAX(workdata!$H722:$Y722),1,workdata!U722/MAX(workdata!$H722:$Y722)),0)*$H722</f>
        <v>0</v>
      </c>
      <c r="AA722" s="217">
        <f>IFERROR(IF(workdata!V722&gt;=0.75*MAX(workdata!$H722:$Y722),1,workdata!V722/MAX(workdata!$H722:$Y722)),0)*$H722</f>
        <v>0</v>
      </c>
      <c r="AB722" s="217">
        <f>IFERROR(IF(workdata!W722&gt;=0.75*MAX(workdata!$H722:$Y722),1,workdata!W722/MAX(workdata!$H722:$Y722)),0)*$H722</f>
        <v>0</v>
      </c>
      <c r="AC722" s="217">
        <f>IFERROR(IF(workdata!X722&gt;=0.75*MAX(workdata!$H722:$Y722),1,workdata!X722/MAX(workdata!$H722:$Y722)),0)*$H722</f>
        <v>0</v>
      </c>
      <c r="AD722" s="217">
        <f>IFERROR(IF(workdata!Y722&gt;=0.75*MAX(workdata!$H722:$Y722),1,workdata!Y722/MAX(workdata!$H722:$Y722)),0)*$H722</f>
        <v>0</v>
      </c>
    </row>
    <row r="723" spans="1:30" x14ac:dyDescent="0.25">
      <c r="A723" s="1">
        <f>workdata!A723</f>
        <v>45503.916666666664</v>
      </c>
      <c r="B723">
        <f t="shared" si="67"/>
        <v>2024</v>
      </c>
      <c r="C723">
        <f t="shared" si="68"/>
        <v>7</v>
      </c>
      <c r="D723">
        <f t="shared" si="66"/>
        <v>30</v>
      </c>
      <c r="E723">
        <v>1000</v>
      </c>
      <c r="F723">
        <v>49890</v>
      </c>
      <c r="G723">
        <f>workdata!B723</f>
        <v>0</v>
      </c>
      <c r="H723">
        <f t="shared" si="69"/>
        <v>0</v>
      </c>
      <c r="I723" s="217">
        <f>IFERROR(workdata!B723*1000*AUX!H723/(AUX!K723*50000),0)</f>
        <v>0</v>
      </c>
      <c r="J723" s="218">
        <f t="shared" si="70"/>
        <v>0</v>
      </c>
      <c r="K723" s="222">
        <f>AVERAGE(workdata!C723:F723)</f>
        <v>0</v>
      </c>
      <c r="L723" s="3">
        <f t="shared" si="71"/>
        <v>0</v>
      </c>
      <c r="M723" s="217">
        <f>IFERROR(IF(workdata!H723&gt;=0.75*MAX(workdata!$H723:$Y723),1,workdata!H723/MAX(workdata!$H723:$Y723)),0)*$H723</f>
        <v>0</v>
      </c>
      <c r="N723" s="217">
        <f>IFERROR(IF(workdata!I723&gt;=0.75*MAX(workdata!$H723:$Y723),1,workdata!I723/MAX(workdata!$H723:$Y723)),0)*$H723</f>
        <v>0</v>
      </c>
      <c r="O723" s="217">
        <f>IFERROR(IF(workdata!J723&gt;=0.75*MAX(workdata!$H723:$Y723),1,workdata!J723/MAX(workdata!$H723:$Y723)),0)*$H723</f>
        <v>0</v>
      </c>
      <c r="P723" s="217">
        <f>IFERROR(IF(workdata!K723&gt;=0.75*MAX(workdata!$H723:$Y723),1,workdata!K723/MAX(workdata!$H723:$Y723)),0)*$H723</f>
        <v>0</v>
      </c>
      <c r="Q723" s="217">
        <f>IFERROR(IF(workdata!L723&gt;=0.75*MAX(workdata!$H723:$Y723),1,workdata!L723/MAX(workdata!$H723:$Y723)),0)*$H723</f>
        <v>0</v>
      </c>
      <c r="R723" s="217">
        <f>IFERROR(IF(workdata!M723&gt;=0.75*MAX(workdata!$H723:$Y723),1,workdata!M723/MAX(workdata!$H723:$Y723)),0)*$H723</f>
        <v>0</v>
      </c>
      <c r="S723" s="217">
        <f>IFERROR(IF(workdata!N723&gt;=0.75*MAX(workdata!$H723:$Y723),1,workdata!N723/MAX(workdata!$H723:$Y723)),0)*$H723</f>
        <v>0</v>
      </c>
      <c r="T723" s="217">
        <f>IFERROR(IF(workdata!O723&gt;=0.75*MAX(workdata!$H723:$Y723),1,workdata!O723/MAX(workdata!$H723:$Y723)),0)*$H723</f>
        <v>0</v>
      </c>
      <c r="U723" s="217">
        <f>IFERROR(IF(workdata!P723&gt;=0.75*MAX(workdata!$H723:$Y723),1,workdata!P723/MAX(workdata!$H723:$Y723)),0)*$H723</f>
        <v>0</v>
      </c>
      <c r="V723" s="217">
        <f>IFERROR(IF(workdata!Q723&gt;=0.75*MAX(workdata!$H723:$Y723),1,workdata!Q723/MAX(workdata!$H723:$Y723)),0)*$H723</f>
        <v>0</v>
      </c>
      <c r="W723" s="217">
        <f>IFERROR(IF(workdata!R723&gt;=0.75*MAX(workdata!$H723:$Y723),1,workdata!R723/MAX(workdata!$H723:$Y723)),0)*$H723</f>
        <v>0</v>
      </c>
      <c r="X723" s="217">
        <f>IFERROR(IF(workdata!S723&gt;=0.75*MAX(workdata!$H723:$Y723),1,workdata!S723/MAX(workdata!$H723:$Y723)),0)*$H723</f>
        <v>0</v>
      </c>
      <c r="Y723" s="217">
        <f>IFERROR(IF(workdata!T723&gt;=0.75*MAX(workdata!$H723:$Y723),1,workdata!T723/MAX(workdata!$H723:$Y723)),0)*$H723</f>
        <v>0</v>
      </c>
      <c r="Z723" s="217">
        <f>IFERROR(IF(workdata!U723&gt;=0.75*MAX(workdata!$H723:$Y723),1,workdata!U723/MAX(workdata!$H723:$Y723)),0)*$H723</f>
        <v>0</v>
      </c>
      <c r="AA723" s="217">
        <f>IFERROR(IF(workdata!V723&gt;=0.75*MAX(workdata!$H723:$Y723),1,workdata!V723/MAX(workdata!$H723:$Y723)),0)*$H723</f>
        <v>0</v>
      </c>
      <c r="AB723" s="217">
        <f>IFERROR(IF(workdata!W723&gt;=0.75*MAX(workdata!$H723:$Y723),1,workdata!W723/MAX(workdata!$H723:$Y723)),0)*$H723</f>
        <v>0</v>
      </c>
      <c r="AC723" s="217">
        <f>IFERROR(IF(workdata!X723&gt;=0.75*MAX(workdata!$H723:$Y723),1,workdata!X723/MAX(workdata!$H723:$Y723)),0)*$H723</f>
        <v>0</v>
      </c>
      <c r="AD723" s="217">
        <f>IFERROR(IF(workdata!Y723&gt;=0.75*MAX(workdata!$H723:$Y723),1,workdata!Y723/MAX(workdata!$H723:$Y723)),0)*$H723</f>
        <v>0</v>
      </c>
    </row>
    <row r="724" spans="1:30" x14ac:dyDescent="0.25">
      <c r="A724" s="1">
        <f>workdata!A724</f>
        <v>45503.958333333336</v>
      </c>
      <c r="B724">
        <f t="shared" si="67"/>
        <v>2024</v>
      </c>
      <c r="C724">
        <f t="shared" si="68"/>
        <v>7</v>
      </c>
      <c r="D724">
        <f t="shared" si="66"/>
        <v>30</v>
      </c>
      <c r="E724">
        <v>1000</v>
      </c>
      <c r="F724">
        <v>49890</v>
      </c>
      <c r="G724">
        <f>workdata!B724</f>
        <v>0</v>
      </c>
      <c r="H724">
        <f t="shared" si="69"/>
        <v>0</v>
      </c>
      <c r="I724" s="217">
        <f>IFERROR(workdata!B724*1000*AUX!H724/(AUX!K724*50000),0)</f>
        <v>0</v>
      </c>
      <c r="J724" s="218">
        <f t="shared" si="70"/>
        <v>0</v>
      </c>
      <c r="K724" s="222">
        <f>AVERAGE(workdata!C724:F724)</f>
        <v>0</v>
      </c>
      <c r="L724" s="3">
        <f t="shared" si="71"/>
        <v>0</v>
      </c>
      <c r="M724" s="217">
        <f>IFERROR(IF(workdata!H724&gt;=0.75*MAX(workdata!$H724:$Y724),1,workdata!H724/MAX(workdata!$H724:$Y724)),0)*$H724</f>
        <v>0</v>
      </c>
      <c r="N724" s="217">
        <f>IFERROR(IF(workdata!I724&gt;=0.75*MAX(workdata!$H724:$Y724),1,workdata!I724/MAX(workdata!$H724:$Y724)),0)*$H724</f>
        <v>0</v>
      </c>
      <c r="O724" s="217">
        <f>IFERROR(IF(workdata!J724&gt;=0.75*MAX(workdata!$H724:$Y724),1,workdata!J724/MAX(workdata!$H724:$Y724)),0)*$H724</f>
        <v>0</v>
      </c>
      <c r="P724" s="217">
        <f>IFERROR(IF(workdata!K724&gt;=0.75*MAX(workdata!$H724:$Y724),1,workdata!K724/MAX(workdata!$H724:$Y724)),0)*$H724</f>
        <v>0</v>
      </c>
      <c r="Q724" s="217">
        <f>IFERROR(IF(workdata!L724&gt;=0.75*MAX(workdata!$H724:$Y724),1,workdata!L724/MAX(workdata!$H724:$Y724)),0)*$H724</f>
        <v>0</v>
      </c>
      <c r="R724" s="217">
        <f>IFERROR(IF(workdata!M724&gt;=0.75*MAX(workdata!$H724:$Y724),1,workdata!M724/MAX(workdata!$H724:$Y724)),0)*$H724</f>
        <v>0</v>
      </c>
      <c r="S724" s="217">
        <f>IFERROR(IF(workdata!N724&gt;=0.75*MAX(workdata!$H724:$Y724),1,workdata!N724/MAX(workdata!$H724:$Y724)),0)*$H724</f>
        <v>0</v>
      </c>
      <c r="T724" s="217">
        <f>IFERROR(IF(workdata!O724&gt;=0.75*MAX(workdata!$H724:$Y724),1,workdata!O724/MAX(workdata!$H724:$Y724)),0)*$H724</f>
        <v>0</v>
      </c>
      <c r="U724" s="217">
        <f>IFERROR(IF(workdata!P724&gt;=0.75*MAX(workdata!$H724:$Y724),1,workdata!P724/MAX(workdata!$H724:$Y724)),0)*$H724</f>
        <v>0</v>
      </c>
      <c r="V724" s="217">
        <f>IFERROR(IF(workdata!Q724&gt;=0.75*MAX(workdata!$H724:$Y724),1,workdata!Q724/MAX(workdata!$H724:$Y724)),0)*$H724</f>
        <v>0</v>
      </c>
      <c r="W724" s="217">
        <f>IFERROR(IF(workdata!R724&gt;=0.75*MAX(workdata!$H724:$Y724),1,workdata!R724/MAX(workdata!$H724:$Y724)),0)*$H724</f>
        <v>0</v>
      </c>
      <c r="X724" s="217">
        <f>IFERROR(IF(workdata!S724&gt;=0.75*MAX(workdata!$H724:$Y724),1,workdata!S724/MAX(workdata!$H724:$Y724)),0)*$H724</f>
        <v>0</v>
      </c>
      <c r="Y724" s="217">
        <f>IFERROR(IF(workdata!T724&gt;=0.75*MAX(workdata!$H724:$Y724),1,workdata!T724/MAX(workdata!$H724:$Y724)),0)*$H724</f>
        <v>0</v>
      </c>
      <c r="Z724" s="217">
        <f>IFERROR(IF(workdata!U724&gt;=0.75*MAX(workdata!$H724:$Y724),1,workdata!U724/MAX(workdata!$H724:$Y724)),0)*$H724</f>
        <v>0</v>
      </c>
      <c r="AA724" s="217">
        <f>IFERROR(IF(workdata!V724&gt;=0.75*MAX(workdata!$H724:$Y724),1,workdata!V724/MAX(workdata!$H724:$Y724)),0)*$H724</f>
        <v>0</v>
      </c>
      <c r="AB724" s="217">
        <f>IFERROR(IF(workdata!W724&gt;=0.75*MAX(workdata!$H724:$Y724),1,workdata!W724/MAX(workdata!$H724:$Y724)),0)*$H724</f>
        <v>0</v>
      </c>
      <c r="AC724" s="217">
        <f>IFERROR(IF(workdata!X724&gt;=0.75*MAX(workdata!$H724:$Y724),1,workdata!X724/MAX(workdata!$H724:$Y724)),0)*$H724</f>
        <v>0</v>
      </c>
      <c r="AD724" s="217">
        <f>IFERROR(IF(workdata!Y724&gt;=0.75*MAX(workdata!$H724:$Y724),1,workdata!Y724/MAX(workdata!$H724:$Y724)),0)*$H724</f>
        <v>0</v>
      </c>
    </row>
    <row r="725" spans="1:30" x14ac:dyDescent="0.25">
      <c r="A725" s="1">
        <f>workdata!A725</f>
        <v>45504</v>
      </c>
      <c r="B725">
        <f t="shared" ref="B725:B748" si="72">YEAR(A725)</f>
        <v>2024</v>
      </c>
      <c r="C725">
        <f t="shared" ref="C725:C748" si="73">MONTH(A725)</f>
        <v>7</v>
      </c>
      <c r="D725">
        <f t="shared" ref="D725:D748" si="74">DAY(A725)</f>
        <v>31</v>
      </c>
      <c r="E725">
        <v>1000</v>
      </c>
      <c r="F725">
        <v>49890</v>
      </c>
      <c r="G725">
        <f>workdata!B725</f>
        <v>0</v>
      </c>
      <c r="H725">
        <f t="shared" ref="H725:H748" si="75">IF(K725&gt;=100,1,0)</f>
        <v>0</v>
      </c>
      <c r="I725" s="217">
        <f>IFERROR(workdata!B725*1000*AUX!H725/(AUX!K725*50000),0)</f>
        <v>0</v>
      </c>
      <c r="J725" s="218">
        <f t="shared" ref="J725:J748" si="76">AVERAGE(M725:AD725)</f>
        <v>0</v>
      </c>
      <c r="K725" s="222">
        <f>AVERAGE(workdata!C725:F725)</f>
        <v>0</v>
      </c>
      <c r="L725" s="3">
        <f t="shared" ref="L725:L748" si="77">I725*K725</f>
        <v>0</v>
      </c>
      <c r="M725" s="217">
        <f>IFERROR(IF(workdata!H725&gt;=0.75*MAX(workdata!$H725:$Y725),1,workdata!H725/MAX(workdata!$H725:$Y725)),0)*$H725</f>
        <v>0</v>
      </c>
      <c r="N725" s="217">
        <f>IFERROR(IF(workdata!I725&gt;=0.75*MAX(workdata!$H725:$Y725),1,workdata!I725/MAX(workdata!$H725:$Y725)),0)*$H725</f>
        <v>0</v>
      </c>
      <c r="O725" s="217">
        <f>IFERROR(IF(workdata!J725&gt;=0.75*MAX(workdata!$H725:$Y725),1,workdata!J725/MAX(workdata!$H725:$Y725)),0)*$H725</f>
        <v>0</v>
      </c>
      <c r="P725" s="217">
        <f>IFERROR(IF(workdata!K725&gt;=0.75*MAX(workdata!$H725:$Y725),1,workdata!K725/MAX(workdata!$H725:$Y725)),0)*$H725</f>
        <v>0</v>
      </c>
      <c r="Q725" s="217">
        <f>IFERROR(IF(workdata!L725&gt;=0.75*MAX(workdata!$H725:$Y725),1,workdata!L725/MAX(workdata!$H725:$Y725)),0)*$H725</f>
        <v>0</v>
      </c>
      <c r="R725" s="217">
        <f>IFERROR(IF(workdata!M725&gt;=0.75*MAX(workdata!$H725:$Y725),1,workdata!M725/MAX(workdata!$H725:$Y725)),0)*$H725</f>
        <v>0</v>
      </c>
      <c r="S725" s="217">
        <f>IFERROR(IF(workdata!N725&gt;=0.75*MAX(workdata!$H725:$Y725),1,workdata!N725/MAX(workdata!$H725:$Y725)),0)*$H725</f>
        <v>0</v>
      </c>
      <c r="T725" s="217">
        <f>IFERROR(IF(workdata!O725&gt;=0.75*MAX(workdata!$H725:$Y725),1,workdata!O725/MAX(workdata!$H725:$Y725)),0)*$H725</f>
        <v>0</v>
      </c>
      <c r="U725" s="217">
        <f>IFERROR(IF(workdata!P725&gt;=0.75*MAX(workdata!$H725:$Y725),1,workdata!P725/MAX(workdata!$H725:$Y725)),0)*$H725</f>
        <v>0</v>
      </c>
      <c r="V725" s="217">
        <f>IFERROR(IF(workdata!Q725&gt;=0.75*MAX(workdata!$H725:$Y725),1,workdata!Q725/MAX(workdata!$H725:$Y725)),0)*$H725</f>
        <v>0</v>
      </c>
      <c r="W725" s="217">
        <f>IFERROR(IF(workdata!R725&gt;=0.75*MAX(workdata!$H725:$Y725),1,workdata!R725/MAX(workdata!$H725:$Y725)),0)*$H725</f>
        <v>0</v>
      </c>
      <c r="X725" s="217">
        <f>IFERROR(IF(workdata!S725&gt;=0.75*MAX(workdata!$H725:$Y725),1,workdata!S725/MAX(workdata!$H725:$Y725)),0)*$H725</f>
        <v>0</v>
      </c>
      <c r="Y725" s="217">
        <f>IFERROR(IF(workdata!T725&gt;=0.75*MAX(workdata!$H725:$Y725),1,workdata!T725/MAX(workdata!$H725:$Y725)),0)*$H725</f>
        <v>0</v>
      </c>
      <c r="Z725" s="217">
        <f>IFERROR(IF(workdata!U725&gt;=0.75*MAX(workdata!$H725:$Y725),1,workdata!U725/MAX(workdata!$H725:$Y725)),0)*$H725</f>
        <v>0</v>
      </c>
      <c r="AA725" s="217">
        <f>IFERROR(IF(workdata!V725&gt;=0.75*MAX(workdata!$H725:$Y725),1,workdata!V725/MAX(workdata!$H725:$Y725)),0)*$H725</f>
        <v>0</v>
      </c>
      <c r="AB725" s="217">
        <f>IFERROR(IF(workdata!W725&gt;=0.75*MAX(workdata!$H725:$Y725),1,workdata!W725/MAX(workdata!$H725:$Y725)),0)*$H725</f>
        <v>0</v>
      </c>
      <c r="AC725" s="217">
        <f>IFERROR(IF(workdata!X725&gt;=0.75*MAX(workdata!$H725:$Y725),1,workdata!X725/MAX(workdata!$H725:$Y725)),0)*$H725</f>
        <v>0</v>
      </c>
      <c r="AD725" s="217">
        <f>IFERROR(IF(workdata!Y725&gt;=0.75*MAX(workdata!$H725:$Y725),1,workdata!Y725/MAX(workdata!$H725:$Y725)),0)*$H725</f>
        <v>0</v>
      </c>
    </row>
    <row r="726" spans="1:30" x14ac:dyDescent="0.25">
      <c r="A726" s="1">
        <f>workdata!A726</f>
        <v>45504.041666666664</v>
      </c>
      <c r="B726">
        <f t="shared" si="72"/>
        <v>2024</v>
      </c>
      <c r="C726">
        <f t="shared" si="73"/>
        <v>7</v>
      </c>
      <c r="D726">
        <f t="shared" si="74"/>
        <v>31</v>
      </c>
      <c r="E726">
        <v>1000</v>
      </c>
      <c r="F726">
        <v>49890</v>
      </c>
      <c r="G726">
        <f>workdata!B726</f>
        <v>0</v>
      </c>
      <c r="H726">
        <f t="shared" si="75"/>
        <v>0</v>
      </c>
      <c r="I726" s="217">
        <f>IFERROR(workdata!B726*1000*AUX!H726/(AUX!K726*50000),0)</f>
        <v>0</v>
      </c>
      <c r="J726" s="218">
        <f t="shared" si="76"/>
        <v>0</v>
      </c>
      <c r="K726" s="222">
        <f>AVERAGE(workdata!C726:F726)</f>
        <v>0</v>
      </c>
      <c r="L726" s="3">
        <f t="shared" si="77"/>
        <v>0</v>
      </c>
      <c r="M726" s="217">
        <f>IFERROR(IF(workdata!H726&gt;=0.75*MAX(workdata!$H726:$Y726),1,workdata!H726/MAX(workdata!$H726:$Y726)),0)*$H726</f>
        <v>0</v>
      </c>
      <c r="N726" s="217">
        <f>IFERROR(IF(workdata!I726&gt;=0.75*MAX(workdata!$H726:$Y726),1,workdata!I726/MAX(workdata!$H726:$Y726)),0)*$H726</f>
        <v>0</v>
      </c>
      <c r="O726" s="217">
        <f>IFERROR(IF(workdata!J726&gt;=0.75*MAX(workdata!$H726:$Y726),1,workdata!J726/MAX(workdata!$H726:$Y726)),0)*$H726</f>
        <v>0</v>
      </c>
      <c r="P726" s="217">
        <f>IFERROR(IF(workdata!K726&gt;=0.75*MAX(workdata!$H726:$Y726),1,workdata!K726/MAX(workdata!$H726:$Y726)),0)*$H726</f>
        <v>0</v>
      </c>
      <c r="Q726" s="217">
        <f>IFERROR(IF(workdata!L726&gt;=0.75*MAX(workdata!$H726:$Y726),1,workdata!L726/MAX(workdata!$H726:$Y726)),0)*$H726</f>
        <v>0</v>
      </c>
      <c r="R726" s="217">
        <f>IFERROR(IF(workdata!M726&gt;=0.75*MAX(workdata!$H726:$Y726),1,workdata!M726/MAX(workdata!$H726:$Y726)),0)*$H726</f>
        <v>0</v>
      </c>
      <c r="S726" s="217">
        <f>IFERROR(IF(workdata!N726&gt;=0.75*MAX(workdata!$H726:$Y726),1,workdata!N726/MAX(workdata!$H726:$Y726)),0)*$H726</f>
        <v>0</v>
      </c>
      <c r="T726" s="217">
        <f>IFERROR(IF(workdata!O726&gt;=0.75*MAX(workdata!$H726:$Y726),1,workdata!O726/MAX(workdata!$H726:$Y726)),0)*$H726</f>
        <v>0</v>
      </c>
      <c r="U726" s="217">
        <f>IFERROR(IF(workdata!P726&gt;=0.75*MAX(workdata!$H726:$Y726),1,workdata!P726/MAX(workdata!$H726:$Y726)),0)*$H726</f>
        <v>0</v>
      </c>
      <c r="V726" s="217">
        <f>IFERROR(IF(workdata!Q726&gt;=0.75*MAX(workdata!$H726:$Y726),1,workdata!Q726/MAX(workdata!$H726:$Y726)),0)*$H726</f>
        <v>0</v>
      </c>
      <c r="W726" s="217">
        <f>IFERROR(IF(workdata!R726&gt;=0.75*MAX(workdata!$H726:$Y726),1,workdata!R726/MAX(workdata!$H726:$Y726)),0)*$H726</f>
        <v>0</v>
      </c>
      <c r="X726" s="217">
        <f>IFERROR(IF(workdata!S726&gt;=0.75*MAX(workdata!$H726:$Y726),1,workdata!S726/MAX(workdata!$H726:$Y726)),0)*$H726</f>
        <v>0</v>
      </c>
      <c r="Y726" s="217">
        <f>IFERROR(IF(workdata!T726&gt;=0.75*MAX(workdata!$H726:$Y726),1,workdata!T726/MAX(workdata!$H726:$Y726)),0)*$H726</f>
        <v>0</v>
      </c>
      <c r="Z726" s="217">
        <f>IFERROR(IF(workdata!U726&gt;=0.75*MAX(workdata!$H726:$Y726),1,workdata!U726/MAX(workdata!$H726:$Y726)),0)*$H726</f>
        <v>0</v>
      </c>
      <c r="AA726" s="217">
        <f>IFERROR(IF(workdata!V726&gt;=0.75*MAX(workdata!$H726:$Y726),1,workdata!V726/MAX(workdata!$H726:$Y726)),0)*$H726</f>
        <v>0</v>
      </c>
      <c r="AB726" s="217">
        <f>IFERROR(IF(workdata!W726&gt;=0.75*MAX(workdata!$H726:$Y726),1,workdata!W726/MAX(workdata!$H726:$Y726)),0)*$H726</f>
        <v>0</v>
      </c>
      <c r="AC726" s="217">
        <f>IFERROR(IF(workdata!X726&gt;=0.75*MAX(workdata!$H726:$Y726),1,workdata!X726/MAX(workdata!$H726:$Y726)),0)*$H726</f>
        <v>0</v>
      </c>
      <c r="AD726" s="217">
        <f>IFERROR(IF(workdata!Y726&gt;=0.75*MAX(workdata!$H726:$Y726),1,workdata!Y726/MAX(workdata!$H726:$Y726)),0)*$H726</f>
        <v>0</v>
      </c>
    </row>
    <row r="727" spans="1:30" x14ac:dyDescent="0.25">
      <c r="A727" s="1">
        <f>workdata!A727</f>
        <v>45504.083333333336</v>
      </c>
      <c r="B727">
        <f t="shared" si="72"/>
        <v>2024</v>
      </c>
      <c r="C727">
        <f t="shared" si="73"/>
        <v>7</v>
      </c>
      <c r="D727">
        <f t="shared" si="74"/>
        <v>31</v>
      </c>
      <c r="E727">
        <v>1000</v>
      </c>
      <c r="F727">
        <v>49890</v>
      </c>
      <c r="G727">
        <f>workdata!B727</f>
        <v>0</v>
      </c>
      <c r="H727">
        <f t="shared" si="75"/>
        <v>0</v>
      </c>
      <c r="I727" s="217">
        <f>IFERROR(workdata!B727*1000*AUX!H727/(AUX!K727*50000),0)</f>
        <v>0</v>
      </c>
      <c r="J727" s="218">
        <f t="shared" si="76"/>
        <v>0</v>
      </c>
      <c r="K727" s="222">
        <f>AVERAGE(workdata!C727:F727)</f>
        <v>0</v>
      </c>
      <c r="L727" s="3">
        <f t="shared" si="77"/>
        <v>0</v>
      </c>
      <c r="M727" s="217">
        <f>IFERROR(IF(workdata!H727&gt;=0.75*MAX(workdata!$H727:$Y727),1,workdata!H727/MAX(workdata!$H727:$Y727)),0)*$H727</f>
        <v>0</v>
      </c>
      <c r="N727" s="217">
        <f>IFERROR(IF(workdata!I727&gt;=0.75*MAX(workdata!$H727:$Y727),1,workdata!I727/MAX(workdata!$H727:$Y727)),0)*$H727</f>
        <v>0</v>
      </c>
      <c r="O727" s="217">
        <f>IFERROR(IF(workdata!J727&gt;=0.75*MAX(workdata!$H727:$Y727),1,workdata!J727/MAX(workdata!$H727:$Y727)),0)*$H727</f>
        <v>0</v>
      </c>
      <c r="P727" s="217">
        <f>IFERROR(IF(workdata!K727&gt;=0.75*MAX(workdata!$H727:$Y727),1,workdata!K727/MAX(workdata!$H727:$Y727)),0)*$H727</f>
        <v>0</v>
      </c>
      <c r="Q727" s="217">
        <f>IFERROR(IF(workdata!L727&gt;=0.75*MAX(workdata!$H727:$Y727),1,workdata!L727/MAX(workdata!$H727:$Y727)),0)*$H727</f>
        <v>0</v>
      </c>
      <c r="R727" s="217">
        <f>IFERROR(IF(workdata!M727&gt;=0.75*MAX(workdata!$H727:$Y727),1,workdata!M727/MAX(workdata!$H727:$Y727)),0)*$H727</f>
        <v>0</v>
      </c>
      <c r="S727" s="217">
        <f>IFERROR(IF(workdata!N727&gt;=0.75*MAX(workdata!$H727:$Y727),1,workdata!N727/MAX(workdata!$H727:$Y727)),0)*$H727</f>
        <v>0</v>
      </c>
      <c r="T727" s="217">
        <f>IFERROR(IF(workdata!O727&gt;=0.75*MAX(workdata!$H727:$Y727),1,workdata!O727/MAX(workdata!$H727:$Y727)),0)*$H727</f>
        <v>0</v>
      </c>
      <c r="U727" s="217">
        <f>IFERROR(IF(workdata!P727&gt;=0.75*MAX(workdata!$H727:$Y727),1,workdata!P727/MAX(workdata!$H727:$Y727)),0)*$H727</f>
        <v>0</v>
      </c>
      <c r="V727" s="217">
        <f>IFERROR(IF(workdata!Q727&gt;=0.75*MAX(workdata!$H727:$Y727),1,workdata!Q727/MAX(workdata!$H727:$Y727)),0)*$H727</f>
        <v>0</v>
      </c>
      <c r="W727" s="217">
        <f>IFERROR(IF(workdata!R727&gt;=0.75*MAX(workdata!$H727:$Y727),1,workdata!R727/MAX(workdata!$H727:$Y727)),0)*$H727</f>
        <v>0</v>
      </c>
      <c r="X727" s="217">
        <f>IFERROR(IF(workdata!S727&gt;=0.75*MAX(workdata!$H727:$Y727),1,workdata!S727/MAX(workdata!$H727:$Y727)),0)*$H727</f>
        <v>0</v>
      </c>
      <c r="Y727" s="217">
        <f>IFERROR(IF(workdata!T727&gt;=0.75*MAX(workdata!$H727:$Y727),1,workdata!T727/MAX(workdata!$H727:$Y727)),0)*$H727</f>
        <v>0</v>
      </c>
      <c r="Z727" s="217">
        <f>IFERROR(IF(workdata!U727&gt;=0.75*MAX(workdata!$H727:$Y727),1,workdata!U727/MAX(workdata!$H727:$Y727)),0)*$H727</f>
        <v>0</v>
      </c>
      <c r="AA727" s="217">
        <f>IFERROR(IF(workdata!V727&gt;=0.75*MAX(workdata!$H727:$Y727),1,workdata!V727/MAX(workdata!$H727:$Y727)),0)*$H727</f>
        <v>0</v>
      </c>
      <c r="AB727" s="217">
        <f>IFERROR(IF(workdata!W727&gt;=0.75*MAX(workdata!$H727:$Y727),1,workdata!W727/MAX(workdata!$H727:$Y727)),0)*$H727</f>
        <v>0</v>
      </c>
      <c r="AC727" s="217">
        <f>IFERROR(IF(workdata!X727&gt;=0.75*MAX(workdata!$H727:$Y727),1,workdata!X727/MAX(workdata!$H727:$Y727)),0)*$H727</f>
        <v>0</v>
      </c>
      <c r="AD727" s="217">
        <f>IFERROR(IF(workdata!Y727&gt;=0.75*MAX(workdata!$H727:$Y727),1,workdata!Y727/MAX(workdata!$H727:$Y727)),0)*$H727</f>
        <v>0</v>
      </c>
    </row>
    <row r="728" spans="1:30" x14ac:dyDescent="0.25">
      <c r="A728" s="1">
        <f>workdata!A728</f>
        <v>45504.125</v>
      </c>
      <c r="B728">
        <f t="shared" si="72"/>
        <v>2024</v>
      </c>
      <c r="C728">
        <f t="shared" si="73"/>
        <v>7</v>
      </c>
      <c r="D728">
        <f t="shared" si="74"/>
        <v>31</v>
      </c>
      <c r="E728">
        <v>1000</v>
      </c>
      <c r="F728">
        <v>49890</v>
      </c>
      <c r="G728">
        <f>workdata!B728</f>
        <v>0</v>
      </c>
      <c r="H728">
        <f t="shared" si="75"/>
        <v>0</v>
      </c>
      <c r="I728" s="217">
        <f>IFERROR(workdata!B728*1000*AUX!H728/(AUX!K728*50000),0)</f>
        <v>0</v>
      </c>
      <c r="J728" s="218">
        <f t="shared" si="76"/>
        <v>0</v>
      </c>
      <c r="K728" s="222">
        <f>AVERAGE(workdata!C728:F728)</f>
        <v>0</v>
      </c>
      <c r="L728" s="3">
        <f t="shared" si="77"/>
        <v>0</v>
      </c>
      <c r="M728" s="217">
        <f>IFERROR(IF(workdata!H728&gt;=0.75*MAX(workdata!$H728:$Y728),1,workdata!H728/MAX(workdata!$H728:$Y728)),0)*$H728</f>
        <v>0</v>
      </c>
      <c r="N728" s="217">
        <f>IFERROR(IF(workdata!I728&gt;=0.75*MAX(workdata!$H728:$Y728),1,workdata!I728/MAX(workdata!$H728:$Y728)),0)*$H728</f>
        <v>0</v>
      </c>
      <c r="O728" s="217">
        <f>IFERROR(IF(workdata!J728&gt;=0.75*MAX(workdata!$H728:$Y728),1,workdata!J728/MAX(workdata!$H728:$Y728)),0)*$H728</f>
        <v>0</v>
      </c>
      <c r="P728" s="217">
        <f>IFERROR(IF(workdata!K728&gt;=0.75*MAX(workdata!$H728:$Y728),1,workdata!K728/MAX(workdata!$H728:$Y728)),0)*$H728</f>
        <v>0</v>
      </c>
      <c r="Q728" s="217">
        <f>IFERROR(IF(workdata!L728&gt;=0.75*MAX(workdata!$H728:$Y728),1,workdata!L728/MAX(workdata!$H728:$Y728)),0)*$H728</f>
        <v>0</v>
      </c>
      <c r="R728" s="217">
        <f>IFERROR(IF(workdata!M728&gt;=0.75*MAX(workdata!$H728:$Y728),1,workdata!M728/MAX(workdata!$H728:$Y728)),0)*$H728</f>
        <v>0</v>
      </c>
      <c r="S728" s="217">
        <f>IFERROR(IF(workdata!N728&gt;=0.75*MAX(workdata!$H728:$Y728),1,workdata!N728/MAX(workdata!$H728:$Y728)),0)*$H728</f>
        <v>0</v>
      </c>
      <c r="T728" s="217">
        <f>IFERROR(IF(workdata!O728&gt;=0.75*MAX(workdata!$H728:$Y728),1,workdata!O728/MAX(workdata!$H728:$Y728)),0)*$H728</f>
        <v>0</v>
      </c>
      <c r="U728" s="217">
        <f>IFERROR(IF(workdata!P728&gt;=0.75*MAX(workdata!$H728:$Y728),1,workdata!P728/MAX(workdata!$H728:$Y728)),0)*$H728</f>
        <v>0</v>
      </c>
      <c r="V728" s="217">
        <f>IFERROR(IF(workdata!Q728&gt;=0.75*MAX(workdata!$H728:$Y728),1,workdata!Q728/MAX(workdata!$H728:$Y728)),0)*$H728</f>
        <v>0</v>
      </c>
      <c r="W728" s="217">
        <f>IFERROR(IF(workdata!R728&gt;=0.75*MAX(workdata!$H728:$Y728),1,workdata!R728/MAX(workdata!$H728:$Y728)),0)*$H728</f>
        <v>0</v>
      </c>
      <c r="X728" s="217">
        <f>IFERROR(IF(workdata!S728&gt;=0.75*MAX(workdata!$H728:$Y728),1,workdata!S728/MAX(workdata!$H728:$Y728)),0)*$H728</f>
        <v>0</v>
      </c>
      <c r="Y728" s="217">
        <f>IFERROR(IF(workdata!T728&gt;=0.75*MAX(workdata!$H728:$Y728),1,workdata!T728/MAX(workdata!$H728:$Y728)),0)*$H728</f>
        <v>0</v>
      </c>
      <c r="Z728" s="217">
        <f>IFERROR(IF(workdata!U728&gt;=0.75*MAX(workdata!$H728:$Y728),1,workdata!U728/MAX(workdata!$H728:$Y728)),0)*$H728</f>
        <v>0</v>
      </c>
      <c r="AA728" s="217">
        <f>IFERROR(IF(workdata!V728&gt;=0.75*MAX(workdata!$H728:$Y728),1,workdata!V728/MAX(workdata!$H728:$Y728)),0)*$H728</f>
        <v>0</v>
      </c>
      <c r="AB728" s="217">
        <f>IFERROR(IF(workdata!W728&gt;=0.75*MAX(workdata!$H728:$Y728),1,workdata!W728/MAX(workdata!$H728:$Y728)),0)*$H728</f>
        <v>0</v>
      </c>
      <c r="AC728" s="217">
        <f>IFERROR(IF(workdata!X728&gt;=0.75*MAX(workdata!$H728:$Y728),1,workdata!X728/MAX(workdata!$H728:$Y728)),0)*$H728</f>
        <v>0</v>
      </c>
      <c r="AD728" s="217">
        <f>IFERROR(IF(workdata!Y728&gt;=0.75*MAX(workdata!$H728:$Y728),1,workdata!Y728/MAX(workdata!$H728:$Y728)),0)*$H728</f>
        <v>0</v>
      </c>
    </row>
    <row r="729" spans="1:30" x14ac:dyDescent="0.25">
      <c r="A729" s="1">
        <f>workdata!A729</f>
        <v>45504.166666666664</v>
      </c>
      <c r="B729">
        <f t="shared" si="72"/>
        <v>2024</v>
      </c>
      <c r="C729">
        <f t="shared" si="73"/>
        <v>7</v>
      </c>
      <c r="D729">
        <f t="shared" si="74"/>
        <v>31</v>
      </c>
      <c r="E729">
        <v>1000</v>
      </c>
      <c r="F729">
        <v>49890</v>
      </c>
      <c r="G729">
        <f>workdata!B729</f>
        <v>0</v>
      </c>
      <c r="H729">
        <f t="shared" si="75"/>
        <v>0</v>
      </c>
      <c r="I729" s="217">
        <f>IFERROR(workdata!B729*1000*AUX!H729/(AUX!K729*50000),0)</f>
        <v>0</v>
      </c>
      <c r="J729" s="218">
        <f t="shared" si="76"/>
        <v>0</v>
      </c>
      <c r="K729" s="222">
        <f>AVERAGE(workdata!C729:F729)</f>
        <v>0</v>
      </c>
      <c r="L729" s="3">
        <f t="shared" si="77"/>
        <v>0</v>
      </c>
      <c r="M729" s="217">
        <f>IFERROR(IF(workdata!H729&gt;=0.75*MAX(workdata!$H729:$Y729),1,workdata!H729/MAX(workdata!$H729:$Y729)),0)*$H729</f>
        <v>0</v>
      </c>
      <c r="N729" s="217">
        <f>IFERROR(IF(workdata!I729&gt;=0.75*MAX(workdata!$H729:$Y729),1,workdata!I729/MAX(workdata!$H729:$Y729)),0)*$H729</f>
        <v>0</v>
      </c>
      <c r="O729" s="217">
        <f>IFERROR(IF(workdata!J729&gt;=0.75*MAX(workdata!$H729:$Y729),1,workdata!J729/MAX(workdata!$H729:$Y729)),0)*$H729</f>
        <v>0</v>
      </c>
      <c r="P729" s="217">
        <f>IFERROR(IF(workdata!K729&gt;=0.75*MAX(workdata!$H729:$Y729),1,workdata!K729/MAX(workdata!$H729:$Y729)),0)*$H729</f>
        <v>0</v>
      </c>
      <c r="Q729" s="217">
        <f>IFERROR(IF(workdata!L729&gt;=0.75*MAX(workdata!$H729:$Y729),1,workdata!L729/MAX(workdata!$H729:$Y729)),0)*$H729</f>
        <v>0</v>
      </c>
      <c r="R729" s="217">
        <f>IFERROR(IF(workdata!M729&gt;=0.75*MAX(workdata!$H729:$Y729),1,workdata!M729/MAX(workdata!$H729:$Y729)),0)*$H729</f>
        <v>0</v>
      </c>
      <c r="S729" s="217">
        <f>IFERROR(IF(workdata!N729&gt;=0.75*MAX(workdata!$H729:$Y729),1,workdata!N729/MAX(workdata!$H729:$Y729)),0)*$H729</f>
        <v>0</v>
      </c>
      <c r="T729" s="217">
        <f>IFERROR(IF(workdata!O729&gt;=0.75*MAX(workdata!$H729:$Y729),1,workdata!O729/MAX(workdata!$H729:$Y729)),0)*$H729</f>
        <v>0</v>
      </c>
      <c r="U729" s="217">
        <f>IFERROR(IF(workdata!P729&gt;=0.75*MAX(workdata!$H729:$Y729),1,workdata!P729/MAX(workdata!$H729:$Y729)),0)*$H729</f>
        <v>0</v>
      </c>
      <c r="V729" s="217">
        <f>IFERROR(IF(workdata!Q729&gt;=0.75*MAX(workdata!$H729:$Y729),1,workdata!Q729/MAX(workdata!$H729:$Y729)),0)*$H729</f>
        <v>0</v>
      </c>
      <c r="W729" s="217">
        <f>IFERROR(IF(workdata!R729&gt;=0.75*MAX(workdata!$H729:$Y729),1,workdata!R729/MAX(workdata!$H729:$Y729)),0)*$H729</f>
        <v>0</v>
      </c>
      <c r="X729" s="217">
        <f>IFERROR(IF(workdata!S729&gt;=0.75*MAX(workdata!$H729:$Y729),1,workdata!S729/MAX(workdata!$H729:$Y729)),0)*$H729</f>
        <v>0</v>
      </c>
      <c r="Y729" s="217">
        <f>IFERROR(IF(workdata!T729&gt;=0.75*MAX(workdata!$H729:$Y729),1,workdata!T729/MAX(workdata!$H729:$Y729)),0)*$H729</f>
        <v>0</v>
      </c>
      <c r="Z729" s="217">
        <f>IFERROR(IF(workdata!U729&gt;=0.75*MAX(workdata!$H729:$Y729),1,workdata!U729/MAX(workdata!$H729:$Y729)),0)*$H729</f>
        <v>0</v>
      </c>
      <c r="AA729" s="217">
        <f>IFERROR(IF(workdata!V729&gt;=0.75*MAX(workdata!$H729:$Y729),1,workdata!V729/MAX(workdata!$H729:$Y729)),0)*$H729</f>
        <v>0</v>
      </c>
      <c r="AB729" s="217">
        <f>IFERROR(IF(workdata!W729&gt;=0.75*MAX(workdata!$H729:$Y729),1,workdata!W729/MAX(workdata!$H729:$Y729)),0)*$H729</f>
        <v>0</v>
      </c>
      <c r="AC729" s="217">
        <f>IFERROR(IF(workdata!X729&gt;=0.75*MAX(workdata!$H729:$Y729),1,workdata!X729/MAX(workdata!$H729:$Y729)),0)*$H729</f>
        <v>0</v>
      </c>
      <c r="AD729" s="217">
        <f>IFERROR(IF(workdata!Y729&gt;=0.75*MAX(workdata!$H729:$Y729),1,workdata!Y729/MAX(workdata!$H729:$Y729)),0)*$H729</f>
        <v>0</v>
      </c>
    </row>
    <row r="730" spans="1:30" x14ac:dyDescent="0.25">
      <c r="A730" s="1">
        <f>workdata!A730</f>
        <v>45504.208333333336</v>
      </c>
      <c r="B730">
        <f t="shared" si="72"/>
        <v>2024</v>
      </c>
      <c r="C730">
        <f t="shared" si="73"/>
        <v>7</v>
      </c>
      <c r="D730">
        <f t="shared" si="74"/>
        <v>31</v>
      </c>
      <c r="E730">
        <v>1000</v>
      </c>
      <c r="F730">
        <v>49890</v>
      </c>
      <c r="G730">
        <f>workdata!B730</f>
        <v>0</v>
      </c>
      <c r="H730">
        <f t="shared" si="75"/>
        <v>0</v>
      </c>
      <c r="I730" s="217">
        <f>IFERROR(workdata!B730*1000*AUX!H730/(AUX!K730*50000),0)</f>
        <v>0</v>
      </c>
      <c r="J730" s="218">
        <f t="shared" si="76"/>
        <v>0</v>
      </c>
      <c r="K730" s="222">
        <f>AVERAGE(workdata!C730:F730)</f>
        <v>0</v>
      </c>
      <c r="L730" s="3">
        <f t="shared" si="77"/>
        <v>0</v>
      </c>
      <c r="M730" s="217">
        <f>IFERROR(IF(workdata!H730&gt;=0.75*MAX(workdata!$H730:$Y730),1,workdata!H730/MAX(workdata!$H730:$Y730)),0)*$H730</f>
        <v>0</v>
      </c>
      <c r="N730" s="217">
        <f>IFERROR(IF(workdata!I730&gt;=0.75*MAX(workdata!$H730:$Y730),1,workdata!I730/MAX(workdata!$H730:$Y730)),0)*$H730</f>
        <v>0</v>
      </c>
      <c r="O730" s="217">
        <f>IFERROR(IF(workdata!J730&gt;=0.75*MAX(workdata!$H730:$Y730),1,workdata!J730/MAX(workdata!$H730:$Y730)),0)*$H730</f>
        <v>0</v>
      </c>
      <c r="P730" s="217">
        <f>IFERROR(IF(workdata!K730&gt;=0.75*MAX(workdata!$H730:$Y730),1,workdata!K730/MAX(workdata!$H730:$Y730)),0)*$H730</f>
        <v>0</v>
      </c>
      <c r="Q730" s="217">
        <f>IFERROR(IF(workdata!L730&gt;=0.75*MAX(workdata!$H730:$Y730),1,workdata!L730/MAX(workdata!$H730:$Y730)),0)*$H730</f>
        <v>0</v>
      </c>
      <c r="R730" s="217">
        <f>IFERROR(IF(workdata!M730&gt;=0.75*MAX(workdata!$H730:$Y730),1,workdata!M730/MAX(workdata!$H730:$Y730)),0)*$H730</f>
        <v>0</v>
      </c>
      <c r="S730" s="217">
        <f>IFERROR(IF(workdata!N730&gt;=0.75*MAX(workdata!$H730:$Y730),1,workdata!N730/MAX(workdata!$H730:$Y730)),0)*$H730</f>
        <v>0</v>
      </c>
      <c r="T730" s="217">
        <f>IFERROR(IF(workdata!O730&gt;=0.75*MAX(workdata!$H730:$Y730),1,workdata!O730/MAX(workdata!$H730:$Y730)),0)*$H730</f>
        <v>0</v>
      </c>
      <c r="U730" s="217">
        <f>IFERROR(IF(workdata!P730&gt;=0.75*MAX(workdata!$H730:$Y730),1,workdata!P730/MAX(workdata!$H730:$Y730)),0)*$H730</f>
        <v>0</v>
      </c>
      <c r="V730" s="217">
        <f>IFERROR(IF(workdata!Q730&gt;=0.75*MAX(workdata!$H730:$Y730),1,workdata!Q730/MAX(workdata!$H730:$Y730)),0)*$H730</f>
        <v>0</v>
      </c>
      <c r="W730" s="217">
        <f>IFERROR(IF(workdata!R730&gt;=0.75*MAX(workdata!$H730:$Y730),1,workdata!R730/MAX(workdata!$H730:$Y730)),0)*$H730</f>
        <v>0</v>
      </c>
      <c r="X730" s="217">
        <f>IFERROR(IF(workdata!S730&gt;=0.75*MAX(workdata!$H730:$Y730),1,workdata!S730/MAX(workdata!$H730:$Y730)),0)*$H730</f>
        <v>0</v>
      </c>
      <c r="Y730" s="217">
        <f>IFERROR(IF(workdata!T730&gt;=0.75*MAX(workdata!$H730:$Y730),1,workdata!T730/MAX(workdata!$H730:$Y730)),0)*$H730</f>
        <v>0</v>
      </c>
      <c r="Z730" s="217">
        <f>IFERROR(IF(workdata!U730&gt;=0.75*MAX(workdata!$H730:$Y730),1,workdata!U730/MAX(workdata!$H730:$Y730)),0)*$H730</f>
        <v>0</v>
      </c>
      <c r="AA730" s="217">
        <f>IFERROR(IF(workdata!V730&gt;=0.75*MAX(workdata!$H730:$Y730),1,workdata!V730/MAX(workdata!$H730:$Y730)),0)*$H730</f>
        <v>0</v>
      </c>
      <c r="AB730" s="217">
        <f>IFERROR(IF(workdata!W730&gt;=0.75*MAX(workdata!$H730:$Y730),1,workdata!W730/MAX(workdata!$H730:$Y730)),0)*$H730</f>
        <v>0</v>
      </c>
      <c r="AC730" s="217">
        <f>IFERROR(IF(workdata!X730&gt;=0.75*MAX(workdata!$H730:$Y730),1,workdata!X730/MAX(workdata!$H730:$Y730)),0)*$H730</f>
        <v>0</v>
      </c>
      <c r="AD730" s="217">
        <f>IFERROR(IF(workdata!Y730&gt;=0.75*MAX(workdata!$H730:$Y730),1,workdata!Y730/MAX(workdata!$H730:$Y730)),0)*$H730</f>
        <v>0</v>
      </c>
    </row>
    <row r="731" spans="1:30" x14ac:dyDescent="0.25">
      <c r="A731" s="1">
        <f>workdata!A731</f>
        <v>45504.25</v>
      </c>
      <c r="B731">
        <f t="shared" si="72"/>
        <v>2024</v>
      </c>
      <c r="C731">
        <f t="shared" si="73"/>
        <v>7</v>
      </c>
      <c r="D731">
        <f t="shared" si="74"/>
        <v>31</v>
      </c>
      <c r="E731">
        <v>1000</v>
      </c>
      <c r="F731">
        <v>49890</v>
      </c>
      <c r="G731">
        <f>workdata!B731</f>
        <v>0</v>
      </c>
      <c r="H731">
        <f t="shared" si="75"/>
        <v>0</v>
      </c>
      <c r="I731" s="217">
        <f>IFERROR(workdata!B731*1000*AUX!H731/(AUX!K731*50000),0)</f>
        <v>0</v>
      </c>
      <c r="J731" s="218">
        <f t="shared" si="76"/>
        <v>0</v>
      </c>
      <c r="K731" s="222">
        <f>AVERAGE(workdata!C731:F731)</f>
        <v>0</v>
      </c>
      <c r="L731" s="3">
        <f t="shared" si="77"/>
        <v>0</v>
      </c>
      <c r="M731" s="217">
        <f>IFERROR(IF(workdata!H731&gt;=0.75*MAX(workdata!$H731:$Y731),1,workdata!H731/MAX(workdata!$H731:$Y731)),0)*$H731</f>
        <v>0</v>
      </c>
      <c r="N731" s="217">
        <f>IFERROR(IF(workdata!I731&gt;=0.75*MAX(workdata!$H731:$Y731),1,workdata!I731/MAX(workdata!$H731:$Y731)),0)*$H731</f>
        <v>0</v>
      </c>
      <c r="O731" s="217">
        <f>IFERROR(IF(workdata!J731&gt;=0.75*MAX(workdata!$H731:$Y731),1,workdata!J731/MAX(workdata!$H731:$Y731)),0)*$H731</f>
        <v>0</v>
      </c>
      <c r="P731" s="217">
        <f>IFERROR(IF(workdata!K731&gt;=0.75*MAX(workdata!$H731:$Y731),1,workdata!K731/MAX(workdata!$H731:$Y731)),0)*$H731</f>
        <v>0</v>
      </c>
      <c r="Q731" s="217">
        <f>IFERROR(IF(workdata!L731&gt;=0.75*MAX(workdata!$H731:$Y731),1,workdata!L731/MAX(workdata!$H731:$Y731)),0)*$H731</f>
        <v>0</v>
      </c>
      <c r="R731" s="217">
        <f>IFERROR(IF(workdata!M731&gt;=0.75*MAX(workdata!$H731:$Y731),1,workdata!M731/MAX(workdata!$H731:$Y731)),0)*$H731</f>
        <v>0</v>
      </c>
      <c r="S731" s="217">
        <f>IFERROR(IF(workdata!N731&gt;=0.75*MAX(workdata!$H731:$Y731),1,workdata!N731/MAX(workdata!$H731:$Y731)),0)*$H731</f>
        <v>0</v>
      </c>
      <c r="T731" s="217">
        <f>IFERROR(IF(workdata!O731&gt;=0.75*MAX(workdata!$H731:$Y731),1,workdata!O731/MAX(workdata!$H731:$Y731)),0)*$H731</f>
        <v>0</v>
      </c>
      <c r="U731" s="217">
        <f>IFERROR(IF(workdata!P731&gt;=0.75*MAX(workdata!$H731:$Y731),1,workdata!P731/MAX(workdata!$H731:$Y731)),0)*$H731</f>
        <v>0</v>
      </c>
      <c r="V731" s="217">
        <f>IFERROR(IF(workdata!Q731&gt;=0.75*MAX(workdata!$H731:$Y731),1,workdata!Q731/MAX(workdata!$H731:$Y731)),0)*$H731</f>
        <v>0</v>
      </c>
      <c r="W731" s="217">
        <f>IFERROR(IF(workdata!R731&gt;=0.75*MAX(workdata!$H731:$Y731),1,workdata!R731/MAX(workdata!$H731:$Y731)),0)*$H731</f>
        <v>0</v>
      </c>
      <c r="X731" s="217">
        <f>IFERROR(IF(workdata!S731&gt;=0.75*MAX(workdata!$H731:$Y731),1,workdata!S731/MAX(workdata!$H731:$Y731)),0)*$H731</f>
        <v>0</v>
      </c>
      <c r="Y731" s="217">
        <f>IFERROR(IF(workdata!T731&gt;=0.75*MAX(workdata!$H731:$Y731),1,workdata!T731/MAX(workdata!$H731:$Y731)),0)*$H731</f>
        <v>0</v>
      </c>
      <c r="Z731" s="217">
        <f>IFERROR(IF(workdata!U731&gt;=0.75*MAX(workdata!$H731:$Y731),1,workdata!U731/MAX(workdata!$H731:$Y731)),0)*$H731</f>
        <v>0</v>
      </c>
      <c r="AA731" s="217">
        <f>IFERROR(IF(workdata!V731&gt;=0.75*MAX(workdata!$H731:$Y731),1,workdata!V731/MAX(workdata!$H731:$Y731)),0)*$H731</f>
        <v>0</v>
      </c>
      <c r="AB731" s="217">
        <f>IFERROR(IF(workdata!W731&gt;=0.75*MAX(workdata!$H731:$Y731),1,workdata!W731/MAX(workdata!$H731:$Y731)),0)*$H731</f>
        <v>0</v>
      </c>
      <c r="AC731" s="217">
        <f>IFERROR(IF(workdata!X731&gt;=0.75*MAX(workdata!$H731:$Y731),1,workdata!X731/MAX(workdata!$H731:$Y731)),0)*$H731</f>
        <v>0</v>
      </c>
      <c r="AD731" s="217">
        <f>IFERROR(IF(workdata!Y731&gt;=0.75*MAX(workdata!$H731:$Y731),1,workdata!Y731/MAX(workdata!$H731:$Y731)),0)*$H731</f>
        <v>0</v>
      </c>
    </row>
    <row r="732" spans="1:30" x14ac:dyDescent="0.25">
      <c r="A732" s="1">
        <f>workdata!A732</f>
        <v>45504.291666666664</v>
      </c>
      <c r="B732">
        <f t="shared" si="72"/>
        <v>2024</v>
      </c>
      <c r="C732">
        <f t="shared" si="73"/>
        <v>7</v>
      </c>
      <c r="D732">
        <f t="shared" si="74"/>
        <v>31</v>
      </c>
      <c r="E732">
        <v>1000</v>
      </c>
      <c r="F732">
        <v>49890</v>
      </c>
      <c r="G732">
        <f>workdata!B732</f>
        <v>228</v>
      </c>
      <c r="H732">
        <f t="shared" si="75"/>
        <v>0</v>
      </c>
      <c r="I732" s="217">
        <f>IFERROR(workdata!B732*1000*AUX!H732/(AUX!K732*50000),0)</f>
        <v>0</v>
      </c>
      <c r="J732" s="218">
        <f t="shared" si="76"/>
        <v>0</v>
      </c>
      <c r="K732" s="222">
        <f>AVERAGE(workdata!C732:F732)</f>
        <v>7.5344999999999995</v>
      </c>
      <c r="L732" s="3">
        <f t="shared" si="77"/>
        <v>0</v>
      </c>
      <c r="M732" s="217">
        <f>IFERROR(IF(workdata!H732&gt;=0.75*MAX(workdata!$H732:$Y732),1,workdata!H732/MAX(workdata!$H732:$Y732)),0)*$H732</f>
        <v>0</v>
      </c>
      <c r="N732" s="217">
        <f>IFERROR(IF(workdata!I732&gt;=0.75*MAX(workdata!$H732:$Y732),1,workdata!I732/MAX(workdata!$H732:$Y732)),0)*$H732</f>
        <v>0</v>
      </c>
      <c r="O732" s="217">
        <f>IFERROR(IF(workdata!J732&gt;=0.75*MAX(workdata!$H732:$Y732),1,workdata!J732/MAX(workdata!$H732:$Y732)),0)*$H732</f>
        <v>0</v>
      </c>
      <c r="P732" s="217">
        <f>IFERROR(IF(workdata!K732&gt;=0.75*MAX(workdata!$H732:$Y732),1,workdata!K732/MAX(workdata!$H732:$Y732)),0)*$H732</f>
        <v>0</v>
      </c>
      <c r="Q732" s="217">
        <f>IFERROR(IF(workdata!L732&gt;=0.75*MAX(workdata!$H732:$Y732),1,workdata!L732/MAX(workdata!$H732:$Y732)),0)*$H732</f>
        <v>0</v>
      </c>
      <c r="R732" s="217">
        <f>IFERROR(IF(workdata!M732&gt;=0.75*MAX(workdata!$H732:$Y732),1,workdata!M732/MAX(workdata!$H732:$Y732)),0)*$H732</f>
        <v>0</v>
      </c>
      <c r="S732" s="217">
        <f>IFERROR(IF(workdata!N732&gt;=0.75*MAX(workdata!$H732:$Y732),1,workdata!N732/MAX(workdata!$H732:$Y732)),0)*$H732</f>
        <v>0</v>
      </c>
      <c r="T732" s="217">
        <f>IFERROR(IF(workdata!O732&gt;=0.75*MAX(workdata!$H732:$Y732),1,workdata!O732/MAX(workdata!$H732:$Y732)),0)*$H732</f>
        <v>0</v>
      </c>
      <c r="U732" s="217">
        <f>IFERROR(IF(workdata!P732&gt;=0.75*MAX(workdata!$H732:$Y732),1,workdata!P732/MAX(workdata!$H732:$Y732)),0)*$H732</f>
        <v>0</v>
      </c>
      <c r="V732" s="217">
        <f>IFERROR(IF(workdata!Q732&gt;=0.75*MAX(workdata!$H732:$Y732),1,workdata!Q732/MAX(workdata!$H732:$Y732)),0)*$H732</f>
        <v>0</v>
      </c>
      <c r="W732" s="217">
        <f>IFERROR(IF(workdata!R732&gt;=0.75*MAX(workdata!$H732:$Y732),1,workdata!R732/MAX(workdata!$H732:$Y732)),0)*$H732</f>
        <v>0</v>
      </c>
      <c r="X732" s="217">
        <f>IFERROR(IF(workdata!S732&gt;=0.75*MAX(workdata!$H732:$Y732),1,workdata!S732/MAX(workdata!$H732:$Y732)),0)*$H732</f>
        <v>0</v>
      </c>
      <c r="Y732" s="217">
        <f>IFERROR(IF(workdata!T732&gt;=0.75*MAX(workdata!$H732:$Y732),1,workdata!T732/MAX(workdata!$H732:$Y732)),0)*$H732</f>
        <v>0</v>
      </c>
      <c r="Z732" s="217">
        <f>IFERROR(IF(workdata!U732&gt;=0.75*MAX(workdata!$H732:$Y732),1,workdata!U732/MAX(workdata!$H732:$Y732)),0)*$H732</f>
        <v>0</v>
      </c>
      <c r="AA732" s="217">
        <f>IFERROR(IF(workdata!V732&gt;=0.75*MAX(workdata!$H732:$Y732),1,workdata!V732/MAX(workdata!$H732:$Y732)),0)*$H732</f>
        <v>0</v>
      </c>
      <c r="AB732" s="217">
        <f>IFERROR(IF(workdata!W732&gt;=0.75*MAX(workdata!$H732:$Y732),1,workdata!W732/MAX(workdata!$H732:$Y732)),0)*$H732</f>
        <v>0</v>
      </c>
      <c r="AC732" s="217">
        <f>IFERROR(IF(workdata!X732&gt;=0.75*MAX(workdata!$H732:$Y732),1,workdata!X732/MAX(workdata!$H732:$Y732)),0)*$H732</f>
        <v>0</v>
      </c>
      <c r="AD732" s="217">
        <f>IFERROR(IF(workdata!Y732&gt;=0.75*MAX(workdata!$H732:$Y732),1,workdata!Y732/MAX(workdata!$H732:$Y732)),0)*$H732</f>
        <v>0</v>
      </c>
    </row>
    <row r="733" spans="1:30" x14ac:dyDescent="0.25">
      <c r="A733" s="1">
        <f>workdata!A733</f>
        <v>45504.333333333336</v>
      </c>
      <c r="B733">
        <f t="shared" si="72"/>
        <v>2024</v>
      </c>
      <c r="C733">
        <f t="shared" si="73"/>
        <v>7</v>
      </c>
      <c r="D733">
        <f t="shared" si="74"/>
        <v>31</v>
      </c>
      <c r="E733">
        <v>1000</v>
      </c>
      <c r="F733">
        <v>49890</v>
      </c>
      <c r="G733">
        <f>workdata!B733</f>
        <v>6928</v>
      </c>
      <c r="H733">
        <f t="shared" si="75"/>
        <v>1</v>
      </c>
      <c r="I733" s="217">
        <f>IFERROR(workdata!B733*1000*AUX!H733/(AUX!K733*50000),0)</f>
        <v>0.88144035598587123</v>
      </c>
      <c r="J733" s="218">
        <f t="shared" si="76"/>
        <v>1</v>
      </c>
      <c r="K733" s="222">
        <f>AVERAGE(workdata!C733:F733)</f>
        <v>157.19725</v>
      </c>
      <c r="L733" s="3">
        <f t="shared" si="77"/>
        <v>138.56</v>
      </c>
      <c r="M733" s="217">
        <f>IFERROR(IF(workdata!H733&gt;=0.75*MAX(workdata!$H733:$Y733),1,workdata!H733/MAX(workdata!$H733:$Y733)),0)*$H733</f>
        <v>1</v>
      </c>
      <c r="N733" s="217">
        <f>IFERROR(IF(workdata!I733&gt;=0.75*MAX(workdata!$H733:$Y733),1,workdata!I733/MAX(workdata!$H733:$Y733)),0)*$H733</f>
        <v>1</v>
      </c>
      <c r="O733" s="217">
        <f>IFERROR(IF(workdata!J733&gt;=0.75*MAX(workdata!$H733:$Y733),1,workdata!J733/MAX(workdata!$H733:$Y733)),0)*$H733</f>
        <v>1</v>
      </c>
      <c r="P733" s="217">
        <f>IFERROR(IF(workdata!K733&gt;=0.75*MAX(workdata!$H733:$Y733),1,workdata!K733/MAX(workdata!$H733:$Y733)),0)*$H733</f>
        <v>1</v>
      </c>
      <c r="Q733" s="217">
        <f>IFERROR(IF(workdata!L733&gt;=0.75*MAX(workdata!$H733:$Y733),1,workdata!L733/MAX(workdata!$H733:$Y733)),0)*$H733</f>
        <v>1</v>
      </c>
      <c r="R733" s="217">
        <f>IFERROR(IF(workdata!M733&gt;=0.75*MAX(workdata!$H733:$Y733),1,workdata!M733/MAX(workdata!$H733:$Y733)),0)*$H733</f>
        <v>1</v>
      </c>
      <c r="S733" s="217">
        <f>IFERROR(IF(workdata!N733&gt;=0.75*MAX(workdata!$H733:$Y733),1,workdata!N733/MAX(workdata!$H733:$Y733)),0)*$H733</f>
        <v>1</v>
      </c>
      <c r="T733" s="217">
        <f>IFERROR(IF(workdata!O733&gt;=0.75*MAX(workdata!$H733:$Y733),1,workdata!O733/MAX(workdata!$H733:$Y733)),0)*$H733</f>
        <v>1</v>
      </c>
      <c r="U733" s="217">
        <f>IFERROR(IF(workdata!P733&gt;=0.75*MAX(workdata!$H733:$Y733),1,workdata!P733/MAX(workdata!$H733:$Y733)),0)*$H733</f>
        <v>1</v>
      </c>
      <c r="V733" s="217">
        <f>IFERROR(IF(workdata!Q733&gt;=0.75*MAX(workdata!$H733:$Y733),1,workdata!Q733/MAX(workdata!$H733:$Y733)),0)*$H733</f>
        <v>1</v>
      </c>
      <c r="W733" s="217">
        <f>IFERROR(IF(workdata!R733&gt;=0.75*MAX(workdata!$H733:$Y733),1,workdata!R733/MAX(workdata!$H733:$Y733)),0)*$H733</f>
        <v>1</v>
      </c>
      <c r="X733" s="217">
        <f>IFERROR(IF(workdata!S733&gt;=0.75*MAX(workdata!$H733:$Y733),1,workdata!S733/MAX(workdata!$H733:$Y733)),0)*$H733</f>
        <v>1</v>
      </c>
      <c r="Y733" s="217">
        <f>IFERROR(IF(workdata!T733&gt;=0.75*MAX(workdata!$H733:$Y733),1,workdata!T733/MAX(workdata!$H733:$Y733)),0)*$H733</f>
        <v>1</v>
      </c>
      <c r="Z733" s="217">
        <f>IFERROR(IF(workdata!U733&gt;=0.75*MAX(workdata!$H733:$Y733),1,workdata!U733/MAX(workdata!$H733:$Y733)),0)*$H733</f>
        <v>1</v>
      </c>
      <c r="AA733" s="217">
        <f>IFERROR(IF(workdata!V733&gt;=0.75*MAX(workdata!$H733:$Y733),1,workdata!V733/MAX(workdata!$H733:$Y733)),0)*$H733</f>
        <v>1</v>
      </c>
      <c r="AB733" s="217">
        <f>IFERROR(IF(workdata!W733&gt;=0.75*MAX(workdata!$H733:$Y733),1,workdata!W733/MAX(workdata!$H733:$Y733)),0)*$H733</f>
        <v>1</v>
      </c>
      <c r="AC733" s="217">
        <f>IFERROR(IF(workdata!X733&gt;=0.75*MAX(workdata!$H733:$Y733),1,workdata!X733/MAX(workdata!$H733:$Y733)),0)*$H733</f>
        <v>1</v>
      </c>
      <c r="AD733" s="217">
        <f>IFERROR(IF(workdata!Y733&gt;=0.75*MAX(workdata!$H733:$Y733),1,workdata!Y733/MAX(workdata!$H733:$Y733)),0)*$H733</f>
        <v>1</v>
      </c>
    </row>
    <row r="734" spans="1:30" x14ac:dyDescent="0.25">
      <c r="A734" s="1">
        <f>workdata!A734</f>
        <v>45504.375</v>
      </c>
      <c r="B734">
        <f t="shared" si="72"/>
        <v>2024</v>
      </c>
      <c r="C734">
        <f t="shared" si="73"/>
        <v>7</v>
      </c>
      <c r="D734">
        <f t="shared" si="74"/>
        <v>31</v>
      </c>
      <c r="E734">
        <v>1000</v>
      </c>
      <c r="F734">
        <v>49890</v>
      </c>
      <c r="G734">
        <f>workdata!B734</f>
        <v>24144</v>
      </c>
      <c r="H734">
        <f t="shared" si="75"/>
        <v>1</v>
      </c>
      <c r="I734" s="217">
        <f>IFERROR(workdata!B734*1000*AUX!H734/(AUX!K734*50000),0)</f>
        <v>0.82428577220246102</v>
      </c>
      <c r="J734" s="218">
        <f t="shared" si="76"/>
        <v>1</v>
      </c>
      <c r="K734" s="222">
        <f>AVERAGE(workdata!C734:F734)</f>
        <v>585.81625000000008</v>
      </c>
      <c r="L734" s="3">
        <f t="shared" si="77"/>
        <v>482.88</v>
      </c>
      <c r="M734" s="217">
        <f>IFERROR(IF(workdata!H734&gt;=0.75*MAX(workdata!$H734:$Y734),1,workdata!H734/MAX(workdata!$H734:$Y734)),0)*$H734</f>
        <v>1</v>
      </c>
      <c r="N734" s="217">
        <f>IFERROR(IF(workdata!I734&gt;=0.75*MAX(workdata!$H734:$Y734),1,workdata!I734/MAX(workdata!$H734:$Y734)),0)*$H734</f>
        <v>1</v>
      </c>
      <c r="O734" s="217">
        <f>IFERROR(IF(workdata!J734&gt;=0.75*MAX(workdata!$H734:$Y734),1,workdata!J734/MAX(workdata!$H734:$Y734)),0)*$H734</f>
        <v>1</v>
      </c>
      <c r="P734" s="217">
        <f>IFERROR(IF(workdata!K734&gt;=0.75*MAX(workdata!$H734:$Y734),1,workdata!K734/MAX(workdata!$H734:$Y734)),0)*$H734</f>
        <v>1</v>
      </c>
      <c r="Q734" s="217">
        <f>IFERROR(IF(workdata!L734&gt;=0.75*MAX(workdata!$H734:$Y734),1,workdata!L734/MAX(workdata!$H734:$Y734)),0)*$H734</f>
        <v>1</v>
      </c>
      <c r="R734" s="217">
        <f>IFERROR(IF(workdata!M734&gt;=0.75*MAX(workdata!$H734:$Y734),1,workdata!M734/MAX(workdata!$H734:$Y734)),0)*$H734</f>
        <v>1</v>
      </c>
      <c r="S734" s="217">
        <f>IFERROR(IF(workdata!N734&gt;=0.75*MAX(workdata!$H734:$Y734),1,workdata!N734/MAX(workdata!$H734:$Y734)),0)*$H734</f>
        <v>1</v>
      </c>
      <c r="T734" s="217">
        <f>IFERROR(IF(workdata!O734&gt;=0.75*MAX(workdata!$H734:$Y734),1,workdata!O734/MAX(workdata!$H734:$Y734)),0)*$H734</f>
        <v>1</v>
      </c>
      <c r="U734" s="217">
        <f>IFERROR(IF(workdata!P734&gt;=0.75*MAX(workdata!$H734:$Y734),1,workdata!P734/MAX(workdata!$H734:$Y734)),0)*$H734</f>
        <v>1</v>
      </c>
      <c r="V734" s="217">
        <f>IFERROR(IF(workdata!Q734&gt;=0.75*MAX(workdata!$H734:$Y734),1,workdata!Q734/MAX(workdata!$H734:$Y734)),0)*$H734</f>
        <v>1</v>
      </c>
      <c r="W734" s="217">
        <f>IFERROR(IF(workdata!R734&gt;=0.75*MAX(workdata!$H734:$Y734),1,workdata!R734/MAX(workdata!$H734:$Y734)),0)*$H734</f>
        <v>1</v>
      </c>
      <c r="X734" s="217">
        <f>IFERROR(IF(workdata!S734&gt;=0.75*MAX(workdata!$H734:$Y734),1,workdata!S734/MAX(workdata!$H734:$Y734)),0)*$H734</f>
        <v>1</v>
      </c>
      <c r="Y734" s="217">
        <f>IFERROR(IF(workdata!T734&gt;=0.75*MAX(workdata!$H734:$Y734),1,workdata!T734/MAX(workdata!$H734:$Y734)),0)*$H734</f>
        <v>1</v>
      </c>
      <c r="Z734" s="217">
        <f>IFERROR(IF(workdata!U734&gt;=0.75*MAX(workdata!$H734:$Y734),1,workdata!U734/MAX(workdata!$H734:$Y734)),0)*$H734</f>
        <v>1</v>
      </c>
      <c r="AA734" s="217">
        <f>IFERROR(IF(workdata!V734&gt;=0.75*MAX(workdata!$H734:$Y734),1,workdata!V734/MAX(workdata!$H734:$Y734)),0)*$H734</f>
        <v>1</v>
      </c>
      <c r="AB734" s="217">
        <f>IFERROR(IF(workdata!W734&gt;=0.75*MAX(workdata!$H734:$Y734),1,workdata!W734/MAX(workdata!$H734:$Y734)),0)*$H734</f>
        <v>1</v>
      </c>
      <c r="AC734" s="217">
        <f>IFERROR(IF(workdata!X734&gt;=0.75*MAX(workdata!$H734:$Y734),1,workdata!X734/MAX(workdata!$H734:$Y734)),0)*$H734</f>
        <v>1</v>
      </c>
      <c r="AD734" s="217">
        <f>IFERROR(IF(workdata!Y734&gt;=0.75*MAX(workdata!$H734:$Y734),1,workdata!Y734/MAX(workdata!$H734:$Y734)),0)*$H734</f>
        <v>1</v>
      </c>
    </row>
    <row r="735" spans="1:30" x14ac:dyDescent="0.25">
      <c r="A735" s="1">
        <f>workdata!A735</f>
        <v>45504.416666666664</v>
      </c>
      <c r="B735">
        <f t="shared" si="72"/>
        <v>2024</v>
      </c>
      <c r="C735">
        <f t="shared" si="73"/>
        <v>7</v>
      </c>
      <c r="D735">
        <f t="shared" si="74"/>
        <v>31</v>
      </c>
      <c r="E735">
        <v>1000</v>
      </c>
      <c r="F735">
        <v>49890</v>
      </c>
      <c r="G735">
        <f>workdata!B735</f>
        <v>33984</v>
      </c>
      <c r="H735">
        <f t="shared" si="75"/>
        <v>1</v>
      </c>
      <c r="I735" s="217">
        <f>IFERROR(workdata!B735*1000*AUX!H735/(AUX!K735*50000),0)</f>
        <v>0.83195654162980515</v>
      </c>
      <c r="J735" s="218">
        <f t="shared" si="76"/>
        <v>1</v>
      </c>
      <c r="K735" s="222">
        <f>AVERAGE(workdata!C735:F735)</f>
        <v>816.96575000000007</v>
      </c>
      <c r="L735" s="3">
        <f t="shared" si="77"/>
        <v>679.68000000000006</v>
      </c>
      <c r="M735" s="217">
        <f>IFERROR(IF(workdata!H735&gt;=0.75*MAX(workdata!$H735:$Y735),1,workdata!H735/MAX(workdata!$H735:$Y735)),0)*$H735</f>
        <v>1</v>
      </c>
      <c r="N735" s="217">
        <f>IFERROR(IF(workdata!I735&gt;=0.75*MAX(workdata!$H735:$Y735),1,workdata!I735/MAX(workdata!$H735:$Y735)),0)*$H735</f>
        <v>1</v>
      </c>
      <c r="O735" s="217">
        <f>IFERROR(IF(workdata!J735&gt;=0.75*MAX(workdata!$H735:$Y735),1,workdata!J735/MAX(workdata!$H735:$Y735)),0)*$H735</f>
        <v>1</v>
      </c>
      <c r="P735" s="217">
        <f>IFERROR(IF(workdata!K735&gt;=0.75*MAX(workdata!$H735:$Y735),1,workdata!K735/MAX(workdata!$H735:$Y735)),0)*$H735</f>
        <v>1</v>
      </c>
      <c r="Q735" s="217">
        <f>IFERROR(IF(workdata!L735&gt;=0.75*MAX(workdata!$H735:$Y735),1,workdata!L735/MAX(workdata!$H735:$Y735)),0)*$H735</f>
        <v>1</v>
      </c>
      <c r="R735" s="217">
        <f>IFERROR(IF(workdata!M735&gt;=0.75*MAX(workdata!$H735:$Y735),1,workdata!M735/MAX(workdata!$H735:$Y735)),0)*$H735</f>
        <v>1</v>
      </c>
      <c r="S735" s="217">
        <f>IFERROR(IF(workdata!N735&gt;=0.75*MAX(workdata!$H735:$Y735),1,workdata!N735/MAX(workdata!$H735:$Y735)),0)*$H735</f>
        <v>1</v>
      </c>
      <c r="T735" s="217">
        <f>IFERROR(IF(workdata!O735&gt;=0.75*MAX(workdata!$H735:$Y735),1,workdata!O735/MAX(workdata!$H735:$Y735)),0)*$H735</f>
        <v>1</v>
      </c>
      <c r="U735" s="217">
        <f>IFERROR(IF(workdata!P735&gt;=0.75*MAX(workdata!$H735:$Y735),1,workdata!P735/MAX(workdata!$H735:$Y735)),0)*$H735</f>
        <v>1</v>
      </c>
      <c r="V735" s="217">
        <f>IFERROR(IF(workdata!Q735&gt;=0.75*MAX(workdata!$H735:$Y735),1,workdata!Q735/MAX(workdata!$H735:$Y735)),0)*$H735</f>
        <v>1</v>
      </c>
      <c r="W735" s="217">
        <f>IFERROR(IF(workdata!R735&gt;=0.75*MAX(workdata!$H735:$Y735),1,workdata!R735/MAX(workdata!$H735:$Y735)),0)*$H735</f>
        <v>1</v>
      </c>
      <c r="X735" s="217">
        <f>IFERROR(IF(workdata!S735&gt;=0.75*MAX(workdata!$H735:$Y735),1,workdata!S735/MAX(workdata!$H735:$Y735)),0)*$H735</f>
        <v>1</v>
      </c>
      <c r="Y735" s="217">
        <f>IFERROR(IF(workdata!T735&gt;=0.75*MAX(workdata!$H735:$Y735),1,workdata!T735/MAX(workdata!$H735:$Y735)),0)*$H735</f>
        <v>1</v>
      </c>
      <c r="Z735" s="217">
        <f>IFERROR(IF(workdata!U735&gt;=0.75*MAX(workdata!$H735:$Y735),1,workdata!U735/MAX(workdata!$H735:$Y735)),0)*$H735</f>
        <v>1</v>
      </c>
      <c r="AA735" s="217">
        <f>IFERROR(IF(workdata!V735&gt;=0.75*MAX(workdata!$H735:$Y735),1,workdata!V735/MAX(workdata!$H735:$Y735)),0)*$H735</f>
        <v>1</v>
      </c>
      <c r="AB735" s="217">
        <f>IFERROR(IF(workdata!W735&gt;=0.75*MAX(workdata!$H735:$Y735),1,workdata!W735/MAX(workdata!$H735:$Y735)),0)*$H735</f>
        <v>1</v>
      </c>
      <c r="AC735" s="217">
        <f>IFERROR(IF(workdata!X735&gt;=0.75*MAX(workdata!$H735:$Y735),1,workdata!X735/MAX(workdata!$H735:$Y735)),0)*$H735</f>
        <v>1</v>
      </c>
      <c r="AD735" s="217">
        <f>IFERROR(IF(workdata!Y735&gt;=0.75*MAX(workdata!$H735:$Y735),1,workdata!Y735/MAX(workdata!$H735:$Y735)),0)*$H735</f>
        <v>1</v>
      </c>
    </row>
    <row r="736" spans="1:30" x14ac:dyDescent="0.25">
      <c r="A736" s="1">
        <f>workdata!A736</f>
        <v>45504.458333333336</v>
      </c>
      <c r="B736">
        <f t="shared" si="72"/>
        <v>2024</v>
      </c>
      <c r="C736">
        <f t="shared" si="73"/>
        <v>7</v>
      </c>
      <c r="D736">
        <f t="shared" si="74"/>
        <v>31</v>
      </c>
      <c r="E736">
        <v>1000</v>
      </c>
      <c r="F736">
        <v>49890</v>
      </c>
      <c r="G736">
        <f>workdata!B736</f>
        <v>37046</v>
      </c>
      <c r="H736">
        <f t="shared" si="75"/>
        <v>1</v>
      </c>
      <c r="I736" s="217">
        <f>IFERROR(workdata!B736*1000*AUX!H736/(AUX!K736*50000),0)</f>
        <v>0.82984726249637397</v>
      </c>
      <c r="J736" s="218">
        <f t="shared" si="76"/>
        <v>1</v>
      </c>
      <c r="K736" s="222">
        <f>AVERAGE(workdata!C736:F736)</f>
        <v>892.83900000000006</v>
      </c>
      <c r="L736" s="3">
        <f t="shared" si="77"/>
        <v>740.92000000000007</v>
      </c>
      <c r="M736" s="217">
        <f>IFERROR(IF(workdata!H736&gt;=0.75*MAX(workdata!$H736:$Y736),1,workdata!H736/MAX(workdata!$H736:$Y736)),0)*$H736</f>
        <v>1</v>
      </c>
      <c r="N736" s="217">
        <f>IFERROR(IF(workdata!I736&gt;=0.75*MAX(workdata!$H736:$Y736),1,workdata!I736/MAX(workdata!$H736:$Y736)),0)*$H736</f>
        <v>1</v>
      </c>
      <c r="O736" s="217">
        <f>IFERROR(IF(workdata!J736&gt;=0.75*MAX(workdata!$H736:$Y736),1,workdata!J736/MAX(workdata!$H736:$Y736)),0)*$H736</f>
        <v>1</v>
      </c>
      <c r="P736" s="217">
        <f>IFERROR(IF(workdata!K736&gt;=0.75*MAX(workdata!$H736:$Y736),1,workdata!K736/MAX(workdata!$H736:$Y736)),0)*$H736</f>
        <v>1</v>
      </c>
      <c r="Q736" s="217">
        <f>IFERROR(IF(workdata!L736&gt;=0.75*MAX(workdata!$H736:$Y736),1,workdata!L736/MAX(workdata!$H736:$Y736)),0)*$H736</f>
        <v>1</v>
      </c>
      <c r="R736" s="217">
        <f>IFERROR(IF(workdata!M736&gt;=0.75*MAX(workdata!$H736:$Y736),1,workdata!M736/MAX(workdata!$H736:$Y736)),0)*$H736</f>
        <v>1</v>
      </c>
      <c r="S736" s="217">
        <f>IFERROR(IF(workdata!N736&gt;=0.75*MAX(workdata!$H736:$Y736),1,workdata!N736/MAX(workdata!$H736:$Y736)),0)*$H736</f>
        <v>1</v>
      </c>
      <c r="T736" s="217">
        <f>IFERROR(IF(workdata!O736&gt;=0.75*MAX(workdata!$H736:$Y736),1,workdata!O736/MAX(workdata!$H736:$Y736)),0)*$H736</f>
        <v>1</v>
      </c>
      <c r="U736" s="217">
        <f>IFERROR(IF(workdata!P736&gt;=0.75*MAX(workdata!$H736:$Y736),1,workdata!P736/MAX(workdata!$H736:$Y736)),0)*$H736</f>
        <v>1</v>
      </c>
      <c r="V736" s="217">
        <f>IFERROR(IF(workdata!Q736&gt;=0.75*MAX(workdata!$H736:$Y736),1,workdata!Q736/MAX(workdata!$H736:$Y736)),0)*$H736</f>
        <v>1</v>
      </c>
      <c r="W736" s="217">
        <f>IFERROR(IF(workdata!R736&gt;=0.75*MAX(workdata!$H736:$Y736),1,workdata!R736/MAX(workdata!$H736:$Y736)),0)*$H736</f>
        <v>1</v>
      </c>
      <c r="X736" s="217">
        <f>IFERROR(IF(workdata!S736&gt;=0.75*MAX(workdata!$H736:$Y736),1,workdata!S736/MAX(workdata!$H736:$Y736)),0)*$H736</f>
        <v>1</v>
      </c>
      <c r="Y736" s="217">
        <f>IFERROR(IF(workdata!T736&gt;=0.75*MAX(workdata!$H736:$Y736),1,workdata!T736/MAX(workdata!$H736:$Y736)),0)*$H736</f>
        <v>1</v>
      </c>
      <c r="Z736" s="217">
        <f>IFERROR(IF(workdata!U736&gt;=0.75*MAX(workdata!$H736:$Y736),1,workdata!U736/MAX(workdata!$H736:$Y736)),0)*$H736</f>
        <v>1</v>
      </c>
      <c r="AA736" s="217">
        <f>IFERROR(IF(workdata!V736&gt;=0.75*MAX(workdata!$H736:$Y736),1,workdata!V736/MAX(workdata!$H736:$Y736)),0)*$H736</f>
        <v>1</v>
      </c>
      <c r="AB736" s="217">
        <f>IFERROR(IF(workdata!W736&gt;=0.75*MAX(workdata!$H736:$Y736),1,workdata!W736/MAX(workdata!$H736:$Y736)),0)*$H736</f>
        <v>1</v>
      </c>
      <c r="AC736" s="217">
        <f>IFERROR(IF(workdata!X736&gt;=0.75*MAX(workdata!$H736:$Y736),1,workdata!X736/MAX(workdata!$H736:$Y736)),0)*$H736</f>
        <v>1</v>
      </c>
      <c r="AD736" s="217">
        <f>IFERROR(IF(workdata!Y736&gt;=0.75*MAX(workdata!$H736:$Y736),1,workdata!Y736/MAX(workdata!$H736:$Y736)),0)*$H736</f>
        <v>1</v>
      </c>
    </row>
    <row r="737" spans="1:30" x14ac:dyDescent="0.25">
      <c r="A737" s="1">
        <f>workdata!A737</f>
        <v>45504.5</v>
      </c>
      <c r="B737">
        <f t="shared" si="72"/>
        <v>2024</v>
      </c>
      <c r="C737">
        <f t="shared" si="73"/>
        <v>7</v>
      </c>
      <c r="D737">
        <f t="shared" si="74"/>
        <v>31</v>
      </c>
      <c r="E737">
        <v>1000</v>
      </c>
      <c r="F737">
        <v>49890</v>
      </c>
      <c r="G737">
        <f>workdata!B737</f>
        <v>37903</v>
      </c>
      <c r="H737">
        <f t="shared" si="75"/>
        <v>1</v>
      </c>
      <c r="I737" s="217">
        <f>IFERROR(workdata!B737*1000*AUX!H737/(AUX!K737*50000),0)</f>
        <v>0.82515724913476918</v>
      </c>
      <c r="J737" s="218">
        <f t="shared" si="76"/>
        <v>1</v>
      </c>
      <c r="K737" s="222">
        <f>AVERAGE(workdata!C737:F737)</f>
        <v>918.68550000000005</v>
      </c>
      <c r="L737" s="3">
        <f t="shared" si="77"/>
        <v>758.06000000000006</v>
      </c>
      <c r="M737" s="217">
        <f>IFERROR(IF(workdata!H737&gt;=0.75*MAX(workdata!$H737:$Y737),1,workdata!H737/MAX(workdata!$H737:$Y737)),0)*$H737</f>
        <v>1</v>
      </c>
      <c r="N737" s="217">
        <f>IFERROR(IF(workdata!I737&gt;=0.75*MAX(workdata!$H737:$Y737),1,workdata!I737/MAX(workdata!$H737:$Y737)),0)*$H737</f>
        <v>1</v>
      </c>
      <c r="O737" s="217">
        <f>IFERROR(IF(workdata!J737&gt;=0.75*MAX(workdata!$H737:$Y737),1,workdata!J737/MAX(workdata!$H737:$Y737)),0)*$H737</f>
        <v>1</v>
      </c>
      <c r="P737" s="217">
        <f>IFERROR(IF(workdata!K737&gt;=0.75*MAX(workdata!$H737:$Y737),1,workdata!K737/MAX(workdata!$H737:$Y737)),0)*$H737</f>
        <v>1</v>
      </c>
      <c r="Q737" s="217">
        <f>IFERROR(IF(workdata!L737&gt;=0.75*MAX(workdata!$H737:$Y737),1,workdata!L737/MAX(workdata!$H737:$Y737)),0)*$H737</f>
        <v>1</v>
      </c>
      <c r="R737" s="217">
        <f>IFERROR(IF(workdata!M737&gt;=0.75*MAX(workdata!$H737:$Y737),1,workdata!M737/MAX(workdata!$H737:$Y737)),0)*$H737</f>
        <v>1</v>
      </c>
      <c r="S737" s="217">
        <f>IFERROR(IF(workdata!N737&gt;=0.75*MAX(workdata!$H737:$Y737),1,workdata!N737/MAX(workdata!$H737:$Y737)),0)*$H737</f>
        <v>1</v>
      </c>
      <c r="T737" s="217">
        <f>IFERROR(IF(workdata!O737&gt;=0.75*MAX(workdata!$H737:$Y737),1,workdata!O737/MAX(workdata!$H737:$Y737)),0)*$H737</f>
        <v>1</v>
      </c>
      <c r="U737" s="217">
        <f>IFERROR(IF(workdata!P737&gt;=0.75*MAX(workdata!$H737:$Y737),1,workdata!P737/MAX(workdata!$H737:$Y737)),0)*$H737</f>
        <v>1</v>
      </c>
      <c r="V737" s="217">
        <f>IFERROR(IF(workdata!Q737&gt;=0.75*MAX(workdata!$H737:$Y737),1,workdata!Q737/MAX(workdata!$H737:$Y737)),0)*$H737</f>
        <v>1</v>
      </c>
      <c r="W737" s="217">
        <f>IFERROR(IF(workdata!R737&gt;=0.75*MAX(workdata!$H737:$Y737),1,workdata!R737/MAX(workdata!$H737:$Y737)),0)*$H737</f>
        <v>1</v>
      </c>
      <c r="X737" s="217">
        <f>IFERROR(IF(workdata!S737&gt;=0.75*MAX(workdata!$H737:$Y737),1,workdata!S737/MAX(workdata!$H737:$Y737)),0)*$H737</f>
        <v>1</v>
      </c>
      <c r="Y737" s="217">
        <f>IFERROR(IF(workdata!T737&gt;=0.75*MAX(workdata!$H737:$Y737),1,workdata!T737/MAX(workdata!$H737:$Y737)),0)*$H737</f>
        <v>1</v>
      </c>
      <c r="Z737" s="217">
        <f>IFERROR(IF(workdata!U737&gt;=0.75*MAX(workdata!$H737:$Y737),1,workdata!U737/MAX(workdata!$H737:$Y737)),0)*$H737</f>
        <v>1</v>
      </c>
      <c r="AA737" s="217">
        <f>IFERROR(IF(workdata!V737&gt;=0.75*MAX(workdata!$H737:$Y737),1,workdata!V737/MAX(workdata!$H737:$Y737)),0)*$H737</f>
        <v>1</v>
      </c>
      <c r="AB737" s="217">
        <f>IFERROR(IF(workdata!W737&gt;=0.75*MAX(workdata!$H737:$Y737),1,workdata!W737/MAX(workdata!$H737:$Y737)),0)*$H737</f>
        <v>1</v>
      </c>
      <c r="AC737" s="217">
        <f>IFERROR(IF(workdata!X737&gt;=0.75*MAX(workdata!$H737:$Y737),1,workdata!X737/MAX(workdata!$H737:$Y737)),0)*$H737</f>
        <v>1</v>
      </c>
      <c r="AD737" s="217">
        <f>IFERROR(IF(workdata!Y737&gt;=0.75*MAX(workdata!$H737:$Y737),1,workdata!Y737/MAX(workdata!$H737:$Y737)),0)*$H737</f>
        <v>1</v>
      </c>
    </row>
    <row r="738" spans="1:30" x14ac:dyDescent="0.25">
      <c r="A738" s="1">
        <f>workdata!A738</f>
        <v>45504.541666666664</v>
      </c>
      <c r="B738">
        <f t="shared" si="72"/>
        <v>2024</v>
      </c>
      <c r="C738">
        <f t="shared" si="73"/>
        <v>7</v>
      </c>
      <c r="D738">
        <f t="shared" si="74"/>
        <v>31</v>
      </c>
      <c r="E738">
        <v>1000</v>
      </c>
      <c r="F738">
        <v>49890</v>
      </c>
      <c r="G738">
        <f>workdata!B738</f>
        <v>39725</v>
      </c>
      <c r="H738">
        <f t="shared" si="75"/>
        <v>1</v>
      </c>
      <c r="I738" s="217">
        <f>IFERROR(workdata!B738*1000*AUX!H738/(AUX!K738*50000),0)</f>
        <v>0.87021692169389453</v>
      </c>
      <c r="J738" s="218">
        <f t="shared" si="76"/>
        <v>1</v>
      </c>
      <c r="K738" s="222">
        <f>AVERAGE(workdata!C738:F738)</f>
        <v>912.99075000000005</v>
      </c>
      <c r="L738" s="3">
        <f t="shared" si="77"/>
        <v>794.50000000000011</v>
      </c>
      <c r="M738" s="217">
        <f>IFERROR(IF(workdata!H738&gt;=0.75*MAX(workdata!$H738:$Y738),1,workdata!H738/MAX(workdata!$H738:$Y738)),0)*$H738</f>
        <v>1</v>
      </c>
      <c r="N738" s="217">
        <f>IFERROR(IF(workdata!I738&gt;=0.75*MAX(workdata!$H738:$Y738),1,workdata!I738/MAX(workdata!$H738:$Y738)),0)*$H738</f>
        <v>1</v>
      </c>
      <c r="O738" s="217">
        <f>IFERROR(IF(workdata!J738&gt;=0.75*MAX(workdata!$H738:$Y738),1,workdata!J738/MAX(workdata!$H738:$Y738)),0)*$H738</f>
        <v>1</v>
      </c>
      <c r="P738" s="217">
        <f>IFERROR(IF(workdata!K738&gt;=0.75*MAX(workdata!$H738:$Y738),1,workdata!K738/MAX(workdata!$H738:$Y738)),0)*$H738</f>
        <v>1</v>
      </c>
      <c r="Q738" s="217">
        <f>IFERROR(IF(workdata!L738&gt;=0.75*MAX(workdata!$H738:$Y738),1,workdata!L738/MAX(workdata!$H738:$Y738)),0)*$H738</f>
        <v>1</v>
      </c>
      <c r="R738" s="217">
        <f>IFERROR(IF(workdata!M738&gt;=0.75*MAX(workdata!$H738:$Y738),1,workdata!M738/MAX(workdata!$H738:$Y738)),0)*$H738</f>
        <v>1</v>
      </c>
      <c r="S738" s="217">
        <f>IFERROR(IF(workdata!N738&gt;=0.75*MAX(workdata!$H738:$Y738),1,workdata!N738/MAX(workdata!$H738:$Y738)),0)*$H738</f>
        <v>1</v>
      </c>
      <c r="T738" s="217">
        <f>IFERROR(IF(workdata!O738&gt;=0.75*MAX(workdata!$H738:$Y738),1,workdata!O738/MAX(workdata!$H738:$Y738)),0)*$H738</f>
        <v>1</v>
      </c>
      <c r="U738" s="217">
        <f>IFERROR(IF(workdata!P738&gt;=0.75*MAX(workdata!$H738:$Y738),1,workdata!P738/MAX(workdata!$H738:$Y738)),0)*$H738</f>
        <v>1</v>
      </c>
      <c r="V738" s="217">
        <f>IFERROR(IF(workdata!Q738&gt;=0.75*MAX(workdata!$H738:$Y738),1,workdata!Q738/MAX(workdata!$H738:$Y738)),0)*$H738</f>
        <v>1</v>
      </c>
      <c r="W738" s="217">
        <f>IFERROR(IF(workdata!R738&gt;=0.75*MAX(workdata!$H738:$Y738),1,workdata!R738/MAX(workdata!$H738:$Y738)),0)*$H738</f>
        <v>1</v>
      </c>
      <c r="X738" s="217">
        <f>IFERROR(IF(workdata!S738&gt;=0.75*MAX(workdata!$H738:$Y738),1,workdata!S738/MAX(workdata!$H738:$Y738)),0)*$H738</f>
        <v>1</v>
      </c>
      <c r="Y738" s="217">
        <f>IFERROR(IF(workdata!T738&gt;=0.75*MAX(workdata!$H738:$Y738),1,workdata!T738/MAX(workdata!$H738:$Y738)),0)*$H738</f>
        <v>1</v>
      </c>
      <c r="Z738" s="217">
        <f>IFERROR(IF(workdata!U738&gt;=0.75*MAX(workdata!$H738:$Y738),1,workdata!U738/MAX(workdata!$H738:$Y738)),0)*$H738</f>
        <v>1</v>
      </c>
      <c r="AA738" s="217">
        <f>IFERROR(IF(workdata!V738&gt;=0.75*MAX(workdata!$H738:$Y738),1,workdata!V738/MAX(workdata!$H738:$Y738)),0)*$H738</f>
        <v>1</v>
      </c>
      <c r="AB738" s="217">
        <f>IFERROR(IF(workdata!W738&gt;=0.75*MAX(workdata!$H738:$Y738),1,workdata!W738/MAX(workdata!$H738:$Y738)),0)*$H738</f>
        <v>1</v>
      </c>
      <c r="AC738" s="217">
        <f>IFERROR(IF(workdata!X738&gt;=0.75*MAX(workdata!$H738:$Y738),1,workdata!X738/MAX(workdata!$H738:$Y738)),0)*$H738</f>
        <v>1</v>
      </c>
      <c r="AD738" s="217">
        <f>IFERROR(IF(workdata!Y738&gt;=0.75*MAX(workdata!$H738:$Y738),1,workdata!Y738/MAX(workdata!$H738:$Y738)),0)*$H738</f>
        <v>1</v>
      </c>
    </row>
    <row r="739" spans="1:30" x14ac:dyDescent="0.25">
      <c r="A739" s="1">
        <f>workdata!A739</f>
        <v>45504.583333333336</v>
      </c>
      <c r="B739">
        <f t="shared" si="72"/>
        <v>2024</v>
      </c>
      <c r="C739">
        <f t="shared" si="73"/>
        <v>7</v>
      </c>
      <c r="D739">
        <f t="shared" si="74"/>
        <v>31</v>
      </c>
      <c r="E739">
        <v>1000</v>
      </c>
      <c r="F739">
        <v>49890</v>
      </c>
      <c r="G739">
        <f>workdata!B739</f>
        <v>39962</v>
      </c>
      <c r="H739">
        <f t="shared" si="75"/>
        <v>1</v>
      </c>
      <c r="I739" s="217">
        <f>IFERROR(workdata!B739*1000*AUX!H739/(AUX!K739*50000),0)</f>
        <v>0.87953784756210629</v>
      </c>
      <c r="J739" s="218">
        <f t="shared" si="76"/>
        <v>1</v>
      </c>
      <c r="K739" s="222">
        <f>AVERAGE(workdata!C739:F739)</f>
        <v>908.70450000000005</v>
      </c>
      <c r="L739" s="3">
        <f t="shared" si="77"/>
        <v>799.24</v>
      </c>
      <c r="M739" s="217">
        <f>IFERROR(IF(workdata!H739&gt;=0.75*MAX(workdata!$H739:$Y739),1,workdata!H739/MAX(workdata!$H739:$Y739)),0)*$H739</f>
        <v>1</v>
      </c>
      <c r="N739" s="217">
        <f>IFERROR(IF(workdata!I739&gt;=0.75*MAX(workdata!$H739:$Y739),1,workdata!I739/MAX(workdata!$H739:$Y739)),0)*$H739</f>
        <v>1</v>
      </c>
      <c r="O739" s="217">
        <f>IFERROR(IF(workdata!J739&gt;=0.75*MAX(workdata!$H739:$Y739),1,workdata!J739/MAX(workdata!$H739:$Y739)),0)*$H739</f>
        <v>1</v>
      </c>
      <c r="P739" s="217">
        <f>IFERROR(IF(workdata!K739&gt;=0.75*MAX(workdata!$H739:$Y739),1,workdata!K739/MAX(workdata!$H739:$Y739)),0)*$H739</f>
        <v>1</v>
      </c>
      <c r="Q739" s="217">
        <f>IFERROR(IF(workdata!L739&gt;=0.75*MAX(workdata!$H739:$Y739),1,workdata!L739/MAX(workdata!$H739:$Y739)),0)*$H739</f>
        <v>1</v>
      </c>
      <c r="R739" s="217">
        <f>IFERROR(IF(workdata!M739&gt;=0.75*MAX(workdata!$H739:$Y739),1,workdata!M739/MAX(workdata!$H739:$Y739)),0)*$H739</f>
        <v>1</v>
      </c>
      <c r="S739" s="217">
        <f>IFERROR(IF(workdata!N739&gt;=0.75*MAX(workdata!$H739:$Y739),1,workdata!N739/MAX(workdata!$H739:$Y739)),0)*$H739</f>
        <v>1</v>
      </c>
      <c r="T739" s="217">
        <f>IFERROR(IF(workdata!O739&gt;=0.75*MAX(workdata!$H739:$Y739),1,workdata!O739/MAX(workdata!$H739:$Y739)),0)*$H739</f>
        <v>1</v>
      </c>
      <c r="U739" s="217">
        <f>IFERROR(IF(workdata!P739&gt;=0.75*MAX(workdata!$H739:$Y739),1,workdata!P739/MAX(workdata!$H739:$Y739)),0)*$H739</f>
        <v>1</v>
      </c>
      <c r="V739" s="217">
        <f>IFERROR(IF(workdata!Q739&gt;=0.75*MAX(workdata!$H739:$Y739),1,workdata!Q739/MAX(workdata!$H739:$Y739)),0)*$H739</f>
        <v>1</v>
      </c>
      <c r="W739" s="217">
        <f>IFERROR(IF(workdata!R739&gt;=0.75*MAX(workdata!$H739:$Y739),1,workdata!R739/MAX(workdata!$H739:$Y739)),0)*$H739</f>
        <v>1</v>
      </c>
      <c r="X739" s="217">
        <f>IFERROR(IF(workdata!S739&gt;=0.75*MAX(workdata!$H739:$Y739),1,workdata!S739/MAX(workdata!$H739:$Y739)),0)*$H739</f>
        <v>1</v>
      </c>
      <c r="Y739" s="217">
        <f>IFERROR(IF(workdata!T739&gt;=0.75*MAX(workdata!$H739:$Y739),1,workdata!T739/MAX(workdata!$H739:$Y739)),0)*$H739</f>
        <v>1</v>
      </c>
      <c r="Z739" s="217">
        <f>IFERROR(IF(workdata!U739&gt;=0.75*MAX(workdata!$H739:$Y739),1,workdata!U739/MAX(workdata!$H739:$Y739)),0)*$H739</f>
        <v>1</v>
      </c>
      <c r="AA739" s="217">
        <f>IFERROR(IF(workdata!V739&gt;=0.75*MAX(workdata!$H739:$Y739),1,workdata!V739/MAX(workdata!$H739:$Y739)),0)*$H739</f>
        <v>1</v>
      </c>
      <c r="AB739" s="217">
        <f>IFERROR(IF(workdata!W739&gt;=0.75*MAX(workdata!$H739:$Y739),1,workdata!W739/MAX(workdata!$H739:$Y739)),0)*$H739</f>
        <v>1</v>
      </c>
      <c r="AC739" s="217">
        <f>IFERROR(IF(workdata!X739&gt;=0.75*MAX(workdata!$H739:$Y739),1,workdata!X739/MAX(workdata!$H739:$Y739)),0)*$H739</f>
        <v>1</v>
      </c>
      <c r="AD739" s="217">
        <f>IFERROR(IF(workdata!Y739&gt;=0.75*MAX(workdata!$H739:$Y739),1,workdata!Y739/MAX(workdata!$H739:$Y739)),0)*$H739</f>
        <v>1</v>
      </c>
    </row>
    <row r="740" spans="1:30" x14ac:dyDescent="0.25">
      <c r="A740" s="1">
        <f>workdata!A740</f>
        <v>45504.625</v>
      </c>
      <c r="B740">
        <f t="shared" si="72"/>
        <v>2024</v>
      </c>
      <c r="C740">
        <f t="shared" si="73"/>
        <v>7</v>
      </c>
      <c r="D740">
        <f t="shared" si="74"/>
        <v>31</v>
      </c>
      <c r="E740">
        <v>1000</v>
      </c>
      <c r="F740">
        <v>49890</v>
      </c>
      <c r="G740">
        <f>workdata!B740</f>
        <v>38816</v>
      </c>
      <c r="H740">
        <f t="shared" si="75"/>
        <v>1</v>
      </c>
      <c r="I740" s="217">
        <f>IFERROR(workdata!B740*1000*AUX!H740/(AUX!K740*50000),0)</f>
        <v>0.85330894637800958</v>
      </c>
      <c r="J740" s="218">
        <f t="shared" si="76"/>
        <v>1</v>
      </c>
      <c r="K740" s="222">
        <f>AVERAGE(workdata!C740:F740)</f>
        <v>909.77600000000007</v>
      </c>
      <c r="L740" s="3">
        <f t="shared" si="77"/>
        <v>776.32</v>
      </c>
      <c r="M740" s="217">
        <f>IFERROR(IF(workdata!H740&gt;=0.75*MAX(workdata!$H740:$Y740),1,workdata!H740/MAX(workdata!$H740:$Y740)),0)*$H740</f>
        <v>1</v>
      </c>
      <c r="N740" s="217">
        <f>IFERROR(IF(workdata!I740&gt;=0.75*MAX(workdata!$H740:$Y740),1,workdata!I740/MAX(workdata!$H740:$Y740)),0)*$H740</f>
        <v>1</v>
      </c>
      <c r="O740" s="217">
        <f>IFERROR(IF(workdata!J740&gt;=0.75*MAX(workdata!$H740:$Y740),1,workdata!J740/MAX(workdata!$H740:$Y740)),0)*$H740</f>
        <v>1</v>
      </c>
      <c r="P740" s="217">
        <f>IFERROR(IF(workdata!K740&gt;=0.75*MAX(workdata!$H740:$Y740),1,workdata!K740/MAX(workdata!$H740:$Y740)),0)*$H740</f>
        <v>1</v>
      </c>
      <c r="Q740" s="217">
        <f>IFERROR(IF(workdata!L740&gt;=0.75*MAX(workdata!$H740:$Y740),1,workdata!L740/MAX(workdata!$H740:$Y740)),0)*$H740</f>
        <v>1</v>
      </c>
      <c r="R740" s="217">
        <f>IFERROR(IF(workdata!M740&gt;=0.75*MAX(workdata!$H740:$Y740),1,workdata!M740/MAX(workdata!$H740:$Y740)),0)*$H740</f>
        <v>1</v>
      </c>
      <c r="S740" s="217">
        <f>IFERROR(IF(workdata!N740&gt;=0.75*MAX(workdata!$H740:$Y740),1,workdata!N740/MAX(workdata!$H740:$Y740)),0)*$H740</f>
        <v>1</v>
      </c>
      <c r="T740" s="217">
        <f>IFERROR(IF(workdata!O740&gt;=0.75*MAX(workdata!$H740:$Y740),1,workdata!O740/MAX(workdata!$H740:$Y740)),0)*$H740</f>
        <v>1</v>
      </c>
      <c r="U740" s="217">
        <f>IFERROR(IF(workdata!P740&gt;=0.75*MAX(workdata!$H740:$Y740),1,workdata!P740/MAX(workdata!$H740:$Y740)),0)*$H740</f>
        <v>1</v>
      </c>
      <c r="V740" s="217">
        <f>IFERROR(IF(workdata!Q740&gt;=0.75*MAX(workdata!$H740:$Y740),1,workdata!Q740/MAX(workdata!$H740:$Y740)),0)*$H740</f>
        <v>1</v>
      </c>
      <c r="W740" s="217">
        <f>IFERROR(IF(workdata!R740&gt;=0.75*MAX(workdata!$H740:$Y740),1,workdata!R740/MAX(workdata!$H740:$Y740)),0)*$H740</f>
        <v>1</v>
      </c>
      <c r="X740" s="217">
        <f>IFERROR(IF(workdata!S740&gt;=0.75*MAX(workdata!$H740:$Y740),1,workdata!S740/MAX(workdata!$H740:$Y740)),0)*$H740</f>
        <v>1</v>
      </c>
      <c r="Y740" s="217">
        <f>IFERROR(IF(workdata!T740&gt;=0.75*MAX(workdata!$H740:$Y740),1,workdata!T740/MAX(workdata!$H740:$Y740)),0)*$H740</f>
        <v>1</v>
      </c>
      <c r="Z740" s="217">
        <f>IFERROR(IF(workdata!U740&gt;=0.75*MAX(workdata!$H740:$Y740),1,workdata!U740/MAX(workdata!$H740:$Y740)),0)*$H740</f>
        <v>1</v>
      </c>
      <c r="AA740" s="217">
        <f>IFERROR(IF(workdata!V740&gt;=0.75*MAX(workdata!$H740:$Y740),1,workdata!V740/MAX(workdata!$H740:$Y740)),0)*$H740</f>
        <v>1</v>
      </c>
      <c r="AB740" s="217">
        <f>IFERROR(IF(workdata!W740&gt;=0.75*MAX(workdata!$H740:$Y740),1,workdata!W740/MAX(workdata!$H740:$Y740)),0)*$H740</f>
        <v>1</v>
      </c>
      <c r="AC740" s="217">
        <f>IFERROR(IF(workdata!X740&gt;=0.75*MAX(workdata!$H740:$Y740),1,workdata!X740/MAX(workdata!$H740:$Y740)),0)*$H740</f>
        <v>1</v>
      </c>
      <c r="AD740" s="217">
        <f>IFERROR(IF(workdata!Y740&gt;=0.75*MAX(workdata!$H740:$Y740),1,workdata!Y740/MAX(workdata!$H740:$Y740)),0)*$H740</f>
        <v>1</v>
      </c>
    </row>
    <row r="741" spans="1:30" x14ac:dyDescent="0.25">
      <c r="A741" s="1">
        <f>workdata!A741</f>
        <v>45504.666666666664</v>
      </c>
      <c r="B741">
        <f t="shared" si="72"/>
        <v>2024</v>
      </c>
      <c r="C741">
        <f t="shared" si="73"/>
        <v>7</v>
      </c>
      <c r="D741">
        <f t="shared" si="74"/>
        <v>31</v>
      </c>
      <c r="E741">
        <v>1000</v>
      </c>
      <c r="F741">
        <v>49890</v>
      </c>
      <c r="G741">
        <f>workdata!B741</f>
        <v>38620</v>
      </c>
      <c r="H741">
        <f t="shared" si="75"/>
        <v>1</v>
      </c>
      <c r="I741" s="217">
        <f>IFERROR(workdata!B741*1000*AUX!H741/(AUX!K741*50000),0)</f>
        <v>0.84953244919193227</v>
      </c>
      <c r="J741" s="218">
        <f t="shared" si="76"/>
        <v>1</v>
      </c>
      <c r="K741" s="222">
        <f>AVERAGE(workdata!C741:F741)</f>
        <v>909.20600000000002</v>
      </c>
      <c r="L741" s="3">
        <f t="shared" si="77"/>
        <v>772.4</v>
      </c>
      <c r="M741" s="217">
        <f>IFERROR(IF(workdata!H741&gt;=0.75*MAX(workdata!$H741:$Y741),1,workdata!H741/MAX(workdata!$H741:$Y741)),0)*$H741</f>
        <v>1</v>
      </c>
      <c r="N741" s="217">
        <f>IFERROR(IF(workdata!I741&gt;=0.75*MAX(workdata!$H741:$Y741),1,workdata!I741/MAX(workdata!$H741:$Y741)),0)*$H741</f>
        <v>1</v>
      </c>
      <c r="O741" s="217">
        <f>IFERROR(IF(workdata!J741&gt;=0.75*MAX(workdata!$H741:$Y741),1,workdata!J741/MAX(workdata!$H741:$Y741)),0)*$H741</f>
        <v>1</v>
      </c>
      <c r="P741" s="217">
        <f>IFERROR(IF(workdata!K741&gt;=0.75*MAX(workdata!$H741:$Y741),1,workdata!K741/MAX(workdata!$H741:$Y741)),0)*$H741</f>
        <v>1</v>
      </c>
      <c r="Q741" s="217">
        <f>IFERROR(IF(workdata!L741&gt;=0.75*MAX(workdata!$H741:$Y741),1,workdata!L741/MAX(workdata!$H741:$Y741)),0)*$H741</f>
        <v>1</v>
      </c>
      <c r="R741" s="217">
        <f>IFERROR(IF(workdata!M741&gt;=0.75*MAX(workdata!$H741:$Y741),1,workdata!M741/MAX(workdata!$H741:$Y741)),0)*$H741</f>
        <v>1</v>
      </c>
      <c r="S741" s="217">
        <f>IFERROR(IF(workdata!N741&gt;=0.75*MAX(workdata!$H741:$Y741),1,workdata!N741/MAX(workdata!$H741:$Y741)),0)*$H741</f>
        <v>1</v>
      </c>
      <c r="T741" s="217">
        <f>IFERROR(IF(workdata!O741&gt;=0.75*MAX(workdata!$H741:$Y741),1,workdata!O741/MAX(workdata!$H741:$Y741)),0)*$H741</f>
        <v>1</v>
      </c>
      <c r="U741" s="217">
        <f>IFERROR(IF(workdata!P741&gt;=0.75*MAX(workdata!$H741:$Y741),1,workdata!P741/MAX(workdata!$H741:$Y741)),0)*$H741</f>
        <v>1</v>
      </c>
      <c r="V741" s="217">
        <f>IFERROR(IF(workdata!Q741&gt;=0.75*MAX(workdata!$H741:$Y741),1,workdata!Q741/MAX(workdata!$H741:$Y741)),0)*$H741</f>
        <v>1</v>
      </c>
      <c r="W741" s="217">
        <f>IFERROR(IF(workdata!R741&gt;=0.75*MAX(workdata!$H741:$Y741),1,workdata!R741/MAX(workdata!$H741:$Y741)),0)*$H741</f>
        <v>1</v>
      </c>
      <c r="X741" s="217">
        <f>IFERROR(IF(workdata!S741&gt;=0.75*MAX(workdata!$H741:$Y741),1,workdata!S741/MAX(workdata!$H741:$Y741)),0)*$H741</f>
        <v>1</v>
      </c>
      <c r="Y741" s="217">
        <f>IFERROR(IF(workdata!T741&gt;=0.75*MAX(workdata!$H741:$Y741),1,workdata!T741/MAX(workdata!$H741:$Y741)),0)*$H741</f>
        <v>1</v>
      </c>
      <c r="Z741" s="217">
        <f>IFERROR(IF(workdata!U741&gt;=0.75*MAX(workdata!$H741:$Y741),1,workdata!U741/MAX(workdata!$H741:$Y741)),0)*$H741</f>
        <v>1</v>
      </c>
      <c r="AA741" s="217">
        <f>IFERROR(IF(workdata!V741&gt;=0.75*MAX(workdata!$H741:$Y741),1,workdata!V741/MAX(workdata!$H741:$Y741)),0)*$H741</f>
        <v>1</v>
      </c>
      <c r="AB741" s="217">
        <f>IFERROR(IF(workdata!W741&gt;=0.75*MAX(workdata!$H741:$Y741),1,workdata!W741/MAX(workdata!$H741:$Y741)),0)*$H741</f>
        <v>1</v>
      </c>
      <c r="AC741" s="217">
        <f>IFERROR(IF(workdata!X741&gt;=0.75*MAX(workdata!$H741:$Y741),1,workdata!X741/MAX(workdata!$H741:$Y741)),0)*$H741</f>
        <v>1</v>
      </c>
      <c r="AD741" s="217">
        <f>IFERROR(IF(workdata!Y741&gt;=0.75*MAX(workdata!$H741:$Y741),1,workdata!Y741/MAX(workdata!$H741:$Y741)),0)*$H741</f>
        <v>1</v>
      </c>
    </row>
    <row r="742" spans="1:30" x14ac:dyDescent="0.25">
      <c r="A742" s="1">
        <f>workdata!A742</f>
        <v>45504.708333333336</v>
      </c>
      <c r="B742">
        <f t="shared" si="72"/>
        <v>2024</v>
      </c>
      <c r="C742">
        <f t="shared" si="73"/>
        <v>7</v>
      </c>
      <c r="D742">
        <f t="shared" si="74"/>
        <v>31</v>
      </c>
      <c r="E742">
        <v>1000</v>
      </c>
      <c r="F742">
        <v>49890</v>
      </c>
      <c r="G742">
        <f>workdata!B742</f>
        <v>37746</v>
      </c>
      <c r="H742">
        <f t="shared" si="75"/>
        <v>1</v>
      </c>
      <c r="I742" s="217">
        <f>IFERROR(workdata!B742*1000*AUX!H742/(AUX!K742*50000),0)</f>
        <v>0.84935010799421595</v>
      </c>
      <c r="J742" s="218">
        <f t="shared" si="76"/>
        <v>1</v>
      </c>
      <c r="K742" s="222">
        <f>AVERAGE(workdata!C742:F742)</f>
        <v>888.82074999999998</v>
      </c>
      <c r="L742" s="3">
        <f t="shared" si="77"/>
        <v>754.92</v>
      </c>
      <c r="M742" s="217">
        <f>IFERROR(IF(workdata!H742&gt;=0.75*MAX(workdata!$H742:$Y742),1,workdata!H742/MAX(workdata!$H742:$Y742)),0)*$H742</f>
        <v>1</v>
      </c>
      <c r="N742" s="217">
        <f>IFERROR(IF(workdata!I742&gt;=0.75*MAX(workdata!$H742:$Y742),1,workdata!I742/MAX(workdata!$H742:$Y742)),0)*$H742</f>
        <v>1</v>
      </c>
      <c r="O742" s="217">
        <f>IFERROR(IF(workdata!J742&gt;=0.75*MAX(workdata!$H742:$Y742),1,workdata!J742/MAX(workdata!$H742:$Y742)),0)*$H742</f>
        <v>1</v>
      </c>
      <c r="P742" s="217">
        <f>IFERROR(IF(workdata!K742&gt;=0.75*MAX(workdata!$H742:$Y742),1,workdata!K742/MAX(workdata!$H742:$Y742)),0)*$H742</f>
        <v>1</v>
      </c>
      <c r="Q742" s="217">
        <f>IFERROR(IF(workdata!L742&gt;=0.75*MAX(workdata!$H742:$Y742),1,workdata!L742/MAX(workdata!$H742:$Y742)),0)*$H742</f>
        <v>1</v>
      </c>
      <c r="R742" s="217">
        <f>IFERROR(IF(workdata!M742&gt;=0.75*MAX(workdata!$H742:$Y742),1,workdata!M742/MAX(workdata!$H742:$Y742)),0)*$H742</f>
        <v>1</v>
      </c>
      <c r="S742" s="217">
        <f>IFERROR(IF(workdata!N742&gt;=0.75*MAX(workdata!$H742:$Y742),1,workdata!N742/MAX(workdata!$H742:$Y742)),0)*$H742</f>
        <v>1</v>
      </c>
      <c r="T742" s="217">
        <f>IFERROR(IF(workdata!O742&gt;=0.75*MAX(workdata!$H742:$Y742),1,workdata!O742/MAX(workdata!$H742:$Y742)),0)*$H742</f>
        <v>1</v>
      </c>
      <c r="U742" s="217">
        <f>IFERROR(IF(workdata!P742&gt;=0.75*MAX(workdata!$H742:$Y742),1,workdata!P742/MAX(workdata!$H742:$Y742)),0)*$H742</f>
        <v>1</v>
      </c>
      <c r="V742" s="217">
        <f>IFERROR(IF(workdata!Q742&gt;=0.75*MAX(workdata!$H742:$Y742),1,workdata!Q742/MAX(workdata!$H742:$Y742)),0)*$H742</f>
        <v>1</v>
      </c>
      <c r="W742" s="217">
        <f>IFERROR(IF(workdata!R742&gt;=0.75*MAX(workdata!$H742:$Y742),1,workdata!R742/MAX(workdata!$H742:$Y742)),0)*$H742</f>
        <v>1</v>
      </c>
      <c r="X742" s="217">
        <f>IFERROR(IF(workdata!S742&gt;=0.75*MAX(workdata!$H742:$Y742),1,workdata!S742/MAX(workdata!$H742:$Y742)),0)*$H742</f>
        <v>1</v>
      </c>
      <c r="Y742" s="217">
        <f>IFERROR(IF(workdata!T742&gt;=0.75*MAX(workdata!$H742:$Y742),1,workdata!T742/MAX(workdata!$H742:$Y742)),0)*$H742</f>
        <v>1</v>
      </c>
      <c r="Z742" s="217">
        <f>IFERROR(IF(workdata!U742&gt;=0.75*MAX(workdata!$H742:$Y742),1,workdata!U742/MAX(workdata!$H742:$Y742)),0)*$H742</f>
        <v>1</v>
      </c>
      <c r="AA742" s="217">
        <f>IFERROR(IF(workdata!V742&gt;=0.75*MAX(workdata!$H742:$Y742),1,workdata!V742/MAX(workdata!$H742:$Y742)),0)*$H742</f>
        <v>1</v>
      </c>
      <c r="AB742" s="217">
        <f>IFERROR(IF(workdata!W742&gt;=0.75*MAX(workdata!$H742:$Y742),1,workdata!W742/MAX(workdata!$H742:$Y742)),0)*$H742</f>
        <v>1</v>
      </c>
      <c r="AC742" s="217">
        <f>IFERROR(IF(workdata!X742&gt;=0.75*MAX(workdata!$H742:$Y742),1,workdata!X742/MAX(workdata!$H742:$Y742)),0)*$H742</f>
        <v>1</v>
      </c>
      <c r="AD742" s="217">
        <f>IFERROR(IF(workdata!Y742&gt;=0.75*MAX(workdata!$H742:$Y742),1,workdata!Y742/MAX(workdata!$H742:$Y742)),0)*$H742</f>
        <v>1</v>
      </c>
    </row>
    <row r="743" spans="1:30" x14ac:dyDescent="0.25">
      <c r="A743" s="1">
        <f>workdata!A743</f>
        <v>45504.75</v>
      </c>
      <c r="B743">
        <f t="shared" si="72"/>
        <v>2024</v>
      </c>
      <c r="C743">
        <f t="shared" si="73"/>
        <v>7</v>
      </c>
      <c r="D743">
        <f t="shared" si="74"/>
        <v>31</v>
      </c>
      <c r="E743">
        <v>1000</v>
      </c>
      <c r="F743">
        <v>49890</v>
      </c>
      <c r="G743">
        <f>workdata!B743</f>
        <v>34145</v>
      </c>
      <c r="H743">
        <f t="shared" si="75"/>
        <v>1</v>
      </c>
      <c r="I743" s="217">
        <f>IFERROR(workdata!B743*1000*AUX!H743/(AUX!K743*50000),0)</f>
        <v>0.83491073674545579</v>
      </c>
      <c r="J743" s="218">
        <f t="shared" si="76"/>
        <v>1</v>
      </c>
      <c r="K743" s="222">
        <f>AVERAGE(workdata!C743:F743)</f>
        <v>817.93174999999997</v>
      </c>
      <c r="L743" s="3">
        <f t="shared" si="77"/>
        <v>682.9</v>
      </c>
      <c r="M743" s="217">
        <f>IFERROR(IF(workdata!H743&gt;=0.75*MAX(workdata!$H743:$Y743),1,workdata!H743/MAX(workdata!$H743:$Y743)),0)*$H743</f>
        <v>1</v>
      </c>
      <c r="N743" s="217">
        <f>IFERROR(IF(workdata!I743&gt;=0.75*MAX(workdata!$H743:$Y743),1,workdata!I743/MAX(workdata!$H743:$Y743)),0)*$H743</f>
        <v>1</v>
      </c>
      <c r="O743" s="217">
        <f>IFERROR(IF(workdata!J743&gt;=0.75*MAX(workdata!$H743:$Y743),1,workdata!J743/MAX(workdata!$H743:$Y743)),0)*$H743</f>
        <v>1</v>
      </c>
      <c r="P743" s="217">
        <f>IFERROR(IF(workdata!K743&gt;=0.75*MAX(workdata!$H743:$Y743),1,workdata!K743/MAX(workdata!$H743:$Y743)),0)*$H743</f>
        <v>1</v>
      </c>
      <c r="Q743" s="217">
        <f>IFERROR(IF(workdata!L743&gt;=0.75*MAX(workdata!$H743:$Y743),1,workdata!L743/MAX(workdata!$H743:$Y743)),0)*$H743</f>
        <v>1</v>
      </c>
      <c r="R743" s="217">
        <f>IFERROR(IF(workdata!M743&gt;=0.75*MAX(workdata!$H743:$Y743),1,workdata!M743/MAX(workdata!$H743:$Y743)),0)*$H743</f>
        <v>1</v>
      </c>
      <c r="S743" s="217">
        <f>IFERROR(IF(workdata!N743&gt;=0.75*MAX(workdata!$H743:$Y743),1,workdata!N743/MAX(workdata!$H743:$Y743)),0)*$H743</f>
        <v>1</v>
      </c>
      <c r="T743" s="217">
        <f>IFERROR(IF(workdata!O743&gt;=0.75*MAX(workdata!$H743:$Y743),1,workdata!O743/MAX(workdata!$H743:$Y743)),0)*$H743</f>
        <v>1</v>
      </c>
      <c r="U743" s="217">
        <f>IFERROR(IF(workdata!P743&gt;=0.75*MAX(workdata!$H743:$Y743),1,workdata!P743/MAX(workdata!$H743:$Y743)),0)*$H743</f>
        <v>1</v>
      </c>
      <c r="V743" s="217">
        <f>IFERROR(IF(workdata!Q743&gt;=0.75*MAX(workdata!$H743:$Y743),1,workdata!Q743/MAX(workdata!$H743:$Y743)),0)*$H743</f>
        <v>1</v>
      </c>
      <c r="W743" s="217">
        <f>IFERROR(IF(workdata!R743&gt;=0.75*MAX(workdata!$H743:$Y743),1,workdata!R743/MAX(workdata!$H743:$Y743)),0)*$H743</f>
        <v>1</v>
      </c>
      <c r="X743" s="217">
        <f>IFERROR(IF(workdata!S743&gt;=0.75*MAX(workdata!$H743:$Y743),1,workdata!S743/MAX(workdata!$H743:$Y743)),0)*$H743</f>
        <v>1</v>
      </c>
      <c r="Y743" s="217">
        <f>IFERROR(IF(workdata!T743&gt;=0.75*MAX(workdata!$H743:$Y743),1,workdata!T743/MAX(workdata!$H743:$Y743)),0)*$H743</f>
        <v>1</v>
      </c>
      <c r="Z743" s="217">
        <f>IFERROR(IF(workdata!U743&gt;=0.75*MAX(workdata!$H743:$Y743),1,workdata!U743/MAX(workdata!$H743:$Y743)),0)*$H743</f>
        <v>1</v>
      </c>
      <c r="AA743" s="217">
        <f>IFERROR(IF(workdata!V743&gt;=0.75*MAX(workdata!$H743:$Y743),1,workdata!V743/MAX(workdata!$H743:$Y743)),0)*$H743</f>
        <v>1</v>
      </c>
      <c r="AB743" s="217">
        <f>IFERROR(IF(workdata!W743&gt;=0.75*MAX(workdata!$H743:$Y743),1,workdata!W743/MAX(workdata!$H743:$Y743)),0)*$H743</f>
        <v>1</v>
      </c>
      <c r="AC743" s="217">
        <f>IFERROR(IF(workdata!X743&gt;=0.75*MAX(workdata!$H743:$Y743),1,workdata!X743/MAX(workdata!$H743:$Y743)),0)*$H743</f>
        <v>1</v>
      </c>
      <c r="AD743" s="217">
        <f>IFERROR(IF(workdata!Y743&gt;=0.75*MAX(workdata!$H743:$Y743),1,workdata!Y743/MAX(workdata!$H743:$Y743)),0)*$H743</f>
        <v>1</v>
      </c>
    </row>
    <row r="744" spans="1:30" x14ac:dyDescent="0.25">
      <c r="A744" s="1">
        <f>workdata!A744</f>
        <v>45504.791666666664</v>
      </c>
      <c r="B744">
        <f t="shared" si="72"/>
        <v>2024</v>
      </c>
      <c r="C744">
        <f t="shared" si="73"/>
        <v>7</v>
      </c>
      <c r="D744">
        <f t="shared" si="74"/>
        <v>31</v>
      </c>
      <c r="E744">
        <v>1000</v>
      </c>
      <c r="F744">
        <v>49890</v>
      </c>
      <c r="G744">
        <f>workdata!B744</f>
        <v>26024</v>
      </c>
      <c r="H744">
        <f t="shared" si="75"/>
        <v>1</v>
      </c>
      <c r="I744" s="217">
        <f>IFERROR(workdata!B744*1000*AUX!H744/(AUX!K744*50000),0)</f>
        <v>0.80406139990074366</v>
      </c>
      <c r="J744" s="218">
        <f t="shared" si="76"/>
        <v>1</v>
      </c>
      <c r="K744" s="222">
        <f>AVERAGE(workdata!C744:F744)</f>
        <v>647.31375000000003</v>
      </c>
      <c r="L744" s="3">
        <f t="shared" si="77"/>
        <v>520.48</v>
      </c>
      <c r="M744" s="217">
        <f>IFERROR(IF(workdata!H744&gt;=0.75*MAX(workdata!$H744:$Y744),1,workdata!H744/MAX(workdata!$H744:$Y744)),0)*$H744</f>
        <v>1</v>
      </c>
      <c r="N744" s="217">
        <f>IFERROR(IF(workdata!I744&gt;=0.75*MAX(workdata!$H744:$Y744),1,workdata!I744/MAX(workdata!$H744:$Y744)),0)*$H744</f>
        <v>1</v>
      </c>
      <c r="O744" s="217">
        <f>IFERROR(IF(workdata!J744&gt;=0.75*MAX(workdata!$H744:$Y744),1,workdata!J744/MAX(workdata!$H744:$Y744)),0)*$H744</f>
        <v>1</v>
      </c>
      <c r="P744" s="217">
        <f>IFERROR(IF(workdata!K744&gt;=0.75*MAX(workdata!$H744:$Y744),1,workdata!K744/MAX(workdata!$H744:$Y744)),0)*$H744</f>
        <v>1</v>
      </c>
      <c r="Q744" s="217">
        <f>IFERROR(IF(workdata!L744&gt;=0.75*MAX(workdata!$H744:$Y744),1,workdata!L744/MAX(workdata!$H744:$Y744)),0)*$H744</f>
        <v>1</v>
      </c>
      <c r="R744" s="217">
        <f>IFERROR(IF(workdata!M744&gt;=0.75*MAX(workdata!$H744:$Y744),1,workdata!M744/MAX(workdata!$H744:$Y744)),0)*$H744</f>
        <v>1</v>
      </c>
      <c r="S744" s="217">
        <f>IFERROR(IF(workdata!N744&gt;=0.75*MAX(workdata!$H744:$Y744),1,workdata!N744/MAX(workdata!$H744:$Y744)),0)*$H744</f>
        <v>1</v>
      </c>
      <c r="T744" s="217">
        <f>IFERROR(IF(workdata!O744&gt;=0.75*MAX(workdata!$H744:$Y744),1,workdata!O744/MAX(workdata!$H744:$Y744)),0)*$H744</f>
        <v>1</v>
      </c>
      <c r="U744" s="217">
        <f>IFERROR(IF(workdata!P744&gt;=0.75*MAX(workdata!$H744:$Y744),1,workdata!P744/MAX(workdata!$H744:$Y744)),0)*$H744</f>
        <v>1</v>
      </c>
      <c r="V744" s="217">
        <f>IFERROR(IF(workdata!Q744&gt;=0.75*MAX(workdata!$H744:$Y744),1,workdata!Q744/MAX(workdata!$H744:$Y744)),0)*$H744</f>
        <v>1</v>
      </c>
      <c r="W744" s="217">
        <f>IFERROR(IF(workdata!R744&gt;=0.75*MAX(workdata!$H744:$Y744),1,workdata!R744/MAX(workdata!$H744:$Y744)),0)*$H744</f>
        <v>1</v>
      </c>
      <c r="X744" s="217">
        <f>IFERROR(IF(workdata!S744&gt;=0.75*MAX(workdata!$H744:$Y744),1,workdata!S744/MAX(workdata!$H744:$Y744)),0)*$H744</f>
        <v>1</v>
      </c>
      <c r="Y744" s="217">
        <f>IFERROR(IF(workdata!T744&gt;=0.75*MAX(workdata!$H744:$Y744),1,workdata!T744/MAX(workdata!$H744:$Y744)),0)*$H744</f>
        <v>1</v>
      </c>
      <c r="Z744" s="217">
        <f>IFERROR(IF(workdata!U744&gt;=0.75*MAX(workdata!$H744:$Y744),1,workdata!U744/MAX(workdata!$H744:$Y744)),0)*$H744</f>
        <v>1</v>
      </c>
      <c r="AA744" s="217">
        <f>IFERROR(IF(workdata!V744&gt;=0.75*MAX(workdata!$H744:$Y744),1,workdata!V744/MAX(workdata!$H744:$Y744)),0)*$H744</f>
        <v>1</v>
      </c>
      <c r="AB744" s="217">
        <f>IFERROR(IF(workdata!W744&gt;=0.75*MAX(workdata!$H744:$Y744),1,workdata!W744/MAX(workdata!$H744:$Y744)),0)*$H744</f>
        <v>1</v>
      </c>
      <c r="AC744" s="217">
        <f>IFERROR(IF(workdata!X744&gt;=0.75*MAX(workdata!$H744:$Y744),1,workdata!X744/MAX(workdata!$H744:$Y744)),0)*$H744</f>
        <v>1</v>
      </c>
      <c r="AD744" s="217">
        <f>IFERROR(IF(workdata!Y744&gt;=0.75*MAX(workdata!$H744:$Y744),1,workdata!Y744/MAX(workdata!$H744:$Y744)),0)*$H744</f>
        <v>1</v>
      </c>
    </row>
    <row r="745" spans="1:30" x14ac:dyDescent="0.25">
      <c r="A745" s="1">
        <f>workdata!A745</f>
        <v>45504.833333333336</v>
      </c>
      <c r="B745">
        <f t="shared" si="72"/>
        <v>2024</v>
      </c>
      <c r="C745">
        <f t="shared" si="73"/>
        <v>7</v>
      </c>
      <c r="D745">
        <f t="shared" si="74"/>
        <v>31</v>
      </c>
      <c r="E745">
        <v>1000</v>
      </c>
      <c r="F745">
        <v>49890</v>
      </c>
      <c r="G745">
        <f>workdata!B745</f>
        <v>9116</v>
      </c>
      <c r="H745">
        <f t="shared" si="75"/>
        <v>1</v>
      </c>
      <c r="I745" s="217">
        <f>IFERROR(workdata!B745*1000*AUX!H745/(AUX!K745*50000),0)</f>
        <v>0.7209373134092284</v>
      </c>
      <c r="J745" s="218">
        <f t="shared" si="76"/>
        <v>1</v>
      </c>
      <c r="K745" s="222">
        <f>AVERAGE(workdata!C745:F745)</f>
        <v>252.893</v>
      </c>
      <c r="L745" s="3">
        <f t="shared" si="77"/>
        <v>182.32</v>
      </c>
      <c r="M745" s="217">
        <f>IFERROR(IF(workdata!H745&gt;=0.75*MAX(workdata!$H745:$Y745),1,workdata!H745/MAX(workdata!$H745:$Y745)),0)*$H745</f>
        <v>1</v>
      </c>
      <c r="N745" s="217">
        <f>IFERROR(IF(workdata!I745&gt;=0.75*MAX(workdata!$H745:$Y745),1,workdata!I745/MAX(workdata!$H745:$Y745)),0)*$H745</f>
        <v>1</v>
      </c>
      <c r="O745" s="217">
        <f>IFERROR(IF(workdata!J745&gt;=0.75*MAX(workdata!$H745:$Y745),1,workdata!J745/MAX(workdata!$H745:$Y745)),0)*$H745</f>
        <v>1</v>
      </c>
      <c r="P745" s="217">
        <f>IFERROR(IF(workdata!K745&gt;=0.75*MAX(workdata!$H745:$Y745),1,workdata!K745/MAX(workdata!$H745:$Y745)),0)*$H745</f>
        <v>1</v>
      </c>
      <c r="Q745" s="217">
        <f>IFERROR(IF(workdata!L745&gt;=0.75*MAX(workdata!$H745:$Y745),1,workdata!L745/MAX(workdata!$H745:$Y745)),0)*$H745</f>
        <v>1</v>
      </c>
      <c r="R745" s="217">
        <f>IFERROR(IF(workdata!M745&gt;=0.75*MAX(workdata!$H745:$Y745),1,workdata!M745/MAX(workdata!$H745:$Y745)),0)*$H745</f>
        <v>1</v>
      </c>
      <c r="S745" s="217">
        <f>IFERROR(IF(workdata!N745&gt;=0.75*MAX(workdata!$H745:$Y745),1,workdata!N745/MAX(workdata!$H745:$Y745)),0)*$H745</f>
        <v>1</v>
      </c>
      <c r="T745" s="217">
        <f>IFERROR(IF(workdata!O745&gt;=0.75*MAX(workdata!$H745:$Y745),1,workdata!O745/MAX(workdata!$H745:$Y745)),0)*$H745</f>
        <v>1</v>
      </c>
      <c r="U745" s="217">
        <f>IFERROR(IF(workdata!P745&gt;=0.75*MAX(workdata!$H745:$Y745),1,workdata!P745/MAX(workdata!$H745:$Y745)),0)*$H745</f>
        <v>1</v>
      </c>
      <c r="V745" s="217">
        <f>IFERROR(IF(workdata!Q745&gt;=0.75*MAX(workdata!$H745:$Y745),1,workdata!Q745/MAX(workdata!$H745:$Y745)),0)*$H745</f>
        <v>1</v>
      </c>
      <c r="W745" s="217">
        <f>IFERROR(IF(workdata!R745&gt;=0.75*MAX(workdata!$H745:$Y745),1,workdata!R745/MAX(workdata!$H745:$Y745)),0)*$H745</f>
        <v>1</v>
      </c>
      <c r="X745" s="217">
        <f>IFERROR(IF(workdata!S745&gt;=0.75*MAX(workdata!$H745:$Y745),1,workdata!S745/MAX(workdata!$H745:$Y745)),0)*$H745</f>
        <v>1</v>
      </c>
      <c r="Y745" s="217">
        <f>IFERROR(IF(workdata!T745&gt;=0.75*MAX(workdata!$H745:$Y745),1,workdata!T745/MAX(workdata!$H745:$Y745)),0)*$H745</f>
        <v>1</v>
      </c>
      <c r="Z745" s="217">
        <f>IFERROR(IF(workdata!U745&gt;=0.75*MAX(workdata!$H745:$Y745),1,workdata!U745/MAX(workdata!$H745:$Y745)),0)*$H745</f>
        <v>1</v>
      </c>
      <c r="AA745" s="217">
        <f>IFERROR(IF(workdata!V745&gt;=0.75*MAX(workdata!$H745:$Y745),1,workdata!V745/MAX(workdata!$H745:$Y745)),0)*$H745</f>
        <v>1</v>
      </c>
      <c r="AB745" s="217">
        <f>IFERROR(IF(workdata!W745&gt;=0.75*MAX(workdata!$H745:$Y745),1,workdata!W745/MAX(workdata!$H745:$Y745)),0)*$H745</f>
        <v>1</v>
      </c>
      <c r="AC745" s="217">
        <f>IFERROR(IF(workdata!X745&gt;=0.75*MAX(workdata!$H745:$Y745),1,workdata!X745/MAX(workdata!$H745:$Y745)),0)*$H745</f>
        <v>1</v>
      </c>
      <c r="AD745" s="217">
        <f>IFERROR(IF(workdata!Y745&gt;=0.75*MAX(workdata!$H745:$Y745),1,workdata!Y745/MAX(workdata!$H745:$Y745)),0)*$H745</f>
        <v>1</v>
      </c>
    </row>
    <row r="746" spans="1:30" x14ac:dyDescent="0.25">
      <c r="A746" s="1">
        <f>workdata!A746</f>
        <v>45504.875</v>
      </c>
      <c r="B746">
        <f t="shared" si="72"/>
        <v>2024</v>
      </c>
      <c r="C746">
        <f t="shared" si="73"/>
        <v>7</v>
      </c>
      <c r="D746">
        <f t="shared" si="74"/>
        <v>31</v>
      </c>
      <c r="E746">
        <v>1000</v>
      </c>
      <c r="F746">
        <v>49890</v>
      </c>
      <c r="G746">
        <f>workdata!B746</f>
        <v>508</v>
      </c>
      <c r="H746">
        <f t="shared" si="75"/>
        <v>0</v>
      </c>
      <c r="I746" s="217">
        <f>IFERROR(workdata!B746*1000*AUX!H746/(AUX!K746*50000),0)</f>
        <v>0</v>
      </c>
      <c r="J746" s="218">
        <f t="shared" si="76"/>
        <v>0</v>
      </c>
      <c r="K746" s="222">
        <f>AVERAGE(workdata!C746:F746)</f>
        <v>14.19425</v>
      </c>
      <c r="L746" s="3">
        <f t="shared" si="77"/>
        <v>0</v>
      </c>
      <c r="M746" s="217">
        <f>IFERROR(IF(workdata!H746&gt;=0.75*MAX(workdata!$H746:$Y746),1,workdata!H746/MAX(workdata!$H746:$Y746)),0)*$H746</f>
        <v>0</v>
      </c>
      <c r="N746" s="217">
        <f>IFERROR(IF(workdata!I746&gt;=0.75*MAX(workdata!$H746:$Y746),1,workdata!I746/MAX(workdata!$H746:$Y746)),0)*$H746</f>
        <v>0</v>
      </c>
      <c r="O746" s="217">
        <f>IFERROR(IF(workdata!J746&gt;=0.75*MAX(workdata!$H746:$Y746),1,workdata!J746/MAX(workdata!$H746:$Y746)),0)*$H746</f>
        <v>0</v>
      </c>
      <c r="P746" s="217">
        <f>IFERROR(IF(workdata!K746&gt;=0.75*MAX(workdata!$H746:$Y746),1,workdata!K746/MAX(workdata!$H746:$Y746)),0)*$H746</f>
        <v>0</v>
      </c>
      <c r="Q746" s="217">
        <f>IFERROR(IF(workdata!L746&gt;=0.75*MAX(workdata!$H746:$Y746),1,workdata!L746/MAX(workdata!$H746:$Y746)),0)*$H746</f>
        <v>0</v>
      </c>
      <c r="R746" s="217">
        <f>IFERROR(IF(workdata!M746&gt;=0.75*MAX(workdata!$H746:$Y746),1,workdata!M746/MAX(workdata!$H746:$Y746)),0)*$H746</f>
        <v>0</v>
      </c>
      <c r="S746" s="217">
        <f>IFERROR(IF(workdata!N746&gt;=0.75*MAX(workdata!$H746:$Y746),1,workdata!N746/MAX(workdata!$H746:$Y746)),0)*$H746</f>
        <v>0</v>
      </c>
      <c r="T746" s="217">
        <f>IFERROR(IF(workdata!O746&gt;=0.75*MAX(workdata!$H746:$Y746),1,workdata!O746/MAX(workdata!$H746:$Y746)),0)*$H746</f>
        <v>0</v>
      </c>
      <c r="U746" s="217">
        <f>IFERROR(IF(workdata!P746&gt;=0.75*MAX(workdata!$H746:$Y746),1,workdata!P746/MAX(workdata!$H746:$Y746)),0)*$H746</f>
        <v>0</v>
      </c>
      <c r="V746" s="217">
        <f>IFERROR(IF(workdata!Q746&gt;=0.75*MAX(workdata!$H746:$Y746),1,workdata!Q746/MAX(workdata!$H746:$Y746)),0)*$H746</f>
        <v>0</v>
      </c>
      <c r="W746" s="217">
        <f>IFERROR(IF(workdata!R746&gt;=0.75*MAX(workdata!$H746:$Y746),1,workdata!R746/MAX(workdata!$H746:$Y746)),0)*$H746</f>
        <v>0</v>
      </c>
      <c r="X746" s="217">
        <f>IFERROR(IF(workdata!S746&gt;=0.75*MAX(workdata!$H746:$Y746),1,workdata!S746/MAX(workdata!$H746:$Y746)),0)*$H746</f>
        <v>0</v>
      </c>
      <c r="Y746" s="217">
        <f>IFERROR(IF(workdata!T746&gt;=0.75*MAX(workdata!$H746:$Y746),1,workdata!T746/MAX(workdata!$H746:$Y746)),0)*$H746</f>
        <v>0</v>
      </c>
      <c r="Z746" s="217">
        <f>IFERROR(IF(workdata!U746&gt;=0.75*MAX(workdata!$H746:$Y746),1,workdata!U746/MAX(workdata!$H746:$Y746)),0)*$H746</f>
        <v>0</v>
      </c>
      <c r="AA746" s="217">
        <f>IFERROR(IF(workdata!V746&gt;=0.75*MAX(workdata!$H746:$Y746),1,workdata!V746/MAX(workdata!$H746:$Y746)),0)*$H746</f>
        <v>0</v>
      </c>
      <c r="AB746" s="217">
        <f>IFERROR(IF(workdata!W746&gt;=0.75*MAX(workdata!$H746:$Y746),1,workdata!W746/MAX(workdata!$H746:$Y746)),0)*$H746</f>
        <v>0</v>
      </c>
      <c r="AC746" s="217">
        <f>IFERROR(IF(workdata!X746&gt;=0.75*MAX(workdata!$H746:$Y746),1,workdata!X746/MAX(workdata!$H746:$Y746)),0)*$H746</f>
        <v>0</v>
      </c>
      <c r="AD746" s="217">
        <f>IFERROR(IF(workdata!Y746&gt;=0.75*MAX(workdata!$H746:$Y746),1,workdata!Y746/MAX(workdata!$H746:$Y746)),0)*$H746</f>
        <v>0</v>
      </c>
    </row>
    <row r="747" spans="1:30" x14ac:dyDescent="0.25">
      <c r="A747" s="1">
        <f>workdata!A747</f>
        <v>45504.916666666664</v>
      </c>
      <c r="B747">
        <f t="shared" si="72"/>
        <v>2024</v>
      </c>
      <c r="C747">
        <f t="shared" si="73"/>
        <v>7</v>
      </c>
      <c r="D747">
        <f t="shared" si="74"/>
        <v>31</v>
      </c>
      <c r="E747">
        <v>1000</v>
      </c>
      <c r="F747">
        <v>49890</v>
      </c>
      <c r="G747">
        <f>workdata!B747</f>
        <v>0</v>
      </c>
      <c r="H747">
        <f t="shared" si="75"/>
        <v>0</v>
      </c>
      <c r="I747" s="217">
        <f>IFERROR(workdata!B747*1000*AUX!H747/(AUX!K747*50000),0)</f>
        <v>0</v>
      </c>
      <c r="J747" s="218">
        <f t="shared" si="76"/>
        <v>0</v>
      </c>
      <c r="K747" s="222">
        <f>AVERAGE(workdata!C747:F747)</f>
        <v>0</v>
      </c>
      <c r="L747" s="3">
        <f t="shared" si="77"/>
        <v>0</v>
      </c>
      <c r="M747" s="217">
        <f>IFERROR(IF(workdata!H747&gt;=0.75*MAX(workdata!$H747:$Y747),1,workdata!H747/MAX(workdata!$H747:$Y747)),0)*$H747</f>
        <v>0</v>
      </c>
      <c r="N747" s="217">
        <f>IFERROR(IF(workdata!I747&gt;=0.75*MAX(workdata!$H747:$Y747),1,workdata!I747/MAX(workdata!$H747:$Y747)),0)*$H747</f>
        <v>0</v>
      </c>
      <c r="O747" s="217">
        <f>IFERROR(IF(workdata!J747&gt;=0.75*MAX(workdata!$H747:$Y747),1,workdata!J747/MAX(workdata!$H747:$Y747)),0)*$H747</f>
        <v>0</v>
      </c>
      <c r="P747" s="217">
        <f>IFERROR(IF(workdata!K747&gt;=0.75*MAX(workdata!$H747:$Y747),1,workdata!K747/MAX(workdata!$H747:$Y747)),0)*$H747</f>
        <v>0</v>
      </c>
      <c r="Q747" s="217">
        <f>IFERROR(IF(workdata!L747&gt;=0.75*MAX(workdata!$H747:$Y747),1,workdata!L747/MAX(workdata!$H747:$Y747)),0)*$H747</f>
        <v>0</v>
      </c>
      <c r="R747" s="217">
        <f>IFERROR(IF(workdata!M747&gt;=0.75*MAX(workdata!$H747:$Y747),1,workdata!M747/MAX(workdata!$H747:$Y747)),0)*$H747</f>
        <v>0</v>
      </c>
      <c r="S747" s="217">
        <f>IFERROR(IF(workdata!N747&gt;=0.75*MAX(workdata!$H747:$Y747),1,workdata!N747/MAX(workdata!$H747:$Y747)),0)*$H747</f>
        <v>0</v>
      </c>
      <c r="T747" s="217">
        <f>IFERROR(IF(workdata!O747&gt;=0.75*MAX(workdata!$H747:$Y747),1,workdata!O747/MAX(workdata!$H747:$Y747)),0)*$H747</f>
        <v>0</v>
      </c>
      <c r="U747" s="217">
        <f>IFERROR(IF(workdata!P747&gt;=0.75*MAX(workdata!$H747:$Y747),1,workdata!P747/MAX(workdata!$H747:$Y747)),0)*$H747</f>
        <v>0</v>
      </c>
      <c r="V747" s="217">
        <f>IFERROR(IF(workdata!Q747&gt;=0.75*MAX(workdata!$H747:$Y747),1,workdata!Q747/MAX(workdata!$H747:$Y747)),0)*$H747</f>
        <v>0</v>
      </c>
      <c r="W747" s="217">
        <f>IFERROR(IF(workdata!R747&gt;=0.75*MAX(workdata!$H747:$Y747),1,workdata!R747/MAX(workdata!$H747:$Y747)),0)*$H747</f>
        <v>0</v>
      </c>
      <c r="X747" s="217">
        <f>IFERROR(IF(workdata!S747&gt;=0.75*MAX(workdata!$H747:$Y747),1,workdata!S747/MAX(workdata!$H747:$Y747)),0)*$H747</f>
        <v>0</v>
      </c>
      <c r="Y747" s="217">
        <f>IFERROR(IF(workdata!T747&gt;=0.75*MAX(workdata!$H747:$Y747),1,workdata!T747/MAX(workdata!$H747:$Y747)),0)*$H747</f>
        <v>0</v>
      </c>
      <c r="Z747" s="217">
        <f>IFERROR(IF(workdata!U747&gt;=0.75*MAX(workdata!$H747:$Y747),1,workdata!U747/MAX(workdata!$H747:$Y747)),0)*$H747</f>
        <v>0</v>
      </c>
      <c r="AA747" s="217">
        <f>IFERROR(IF(workdata!V747&gt;=0.75*MAX(workdata!$H747:$Y747),1,workdata!V747/MAX(workdata!$H747:$Y747)),0)*$H747</f>
        <v>0</v>
      </c>
      <c r="AB747" s="217">
        <f>IFERROR(IF(workdata!W747&gt;=0.75*MAX(workdata!$H747:$Y747),1,workdata!W747/MAX(workdata!$H747:$Y747)),0)*$H747</f>
        <v>0</v>
      </c>
      <c r="AC747" s="217">
        <f>IFERROR(IF(workdata!X747&gt;=0.75*MAX(workdata!$H747:$Y747),1,workdata!X747/MAX(workdata!$H747:$Y747)),0)*$H747</f>
        <v>0</v>
      </c>
      <c r="AD747" s="217">
        <f>IFERROR(IF(workdata!Y747&gt;=0.75*MAX(workdata!$H747:$Y747),1,workdata!Y747/MAX(workdata!$H747:$Y747)),0)*$H747</f>
        <v>0</v>
      </c>
    </row>
    <row r="748" spans="1:30" x14ac:dyDescent="0.25">
      <c r="A748" s="1">
        <f>workdata!A748</f>
        <v>45504.958333333336</v>
      </c>
      <c r="B748">
        <f t="shared" si="72"/>
        <v>2024</v>
      </c>
      <c r="C748">
        <f t="shared" si="73"/>
        <v>7</v>
      </c>
      <c r="D748">
        <f t="shared" si="74"/>
        <v>31</v>
      </c>
      <c r="E748">
        <v>1000</v>
      </c>
      <c r="F748">
        <v>49890</v>
      </c>
      <c r="G748">
        <f>workdata!B748</f>
        <v>0</v>
      </c>
      <c r="H748">
        <f t="shared" si="75"/>
        <v>0</v>
      </c>
      <c r="I748" s="217">
        <f>IFERROR(workdata!B748*1000*AUX!H748/(AUX!K748*50000),0)</f>
        <v>0</v>
      </c>
      <c r="J748" s="218">
        <f t="shared" si="76"/>
        <v>0</v>
      </c>
      <c r="K748" s="222">
        <f>AVERAGE(workdata!C748:F748)</f>
        <v>0</v>
      </c>
      <c r="L748" s="3">
        <f t="shared" si="77"/>
        <v>0</v>
      </c>
      <c r="M748" s="217">
        <f>IFERROR(IF(workdata!H748&gt;=0.75*MAX(workdata!$H748:$Y748),1,workdata!H748/MAX(workdata!$H748:$Y748)),0)*$H748</f>
        <v>0</v>
      </c>
      <c r="N748" s="217">
        <f>IFERROR(IF(workdata!I748&gt;=0.75*MAX(workdata!$H748:$Y748),1,workdata!I748/MAX(workdata!$H748:$Y748)),0)*$H748</f>
        <v>0</v>
      </c>
      <c r="O748" s="217">
        <f>IFERROR(IF(workdata!J748&gt;=0.75*MAX(workdata!$H748:$Y748),1,workdata!J748/MAX(workdata!$H748:$Y748)),0)*$H748</f>
        <v>0</v>
      </c>
      <c r="P748" s="217">
        <f>IFERROR(IF(workdata!K748&gt;=0.75*MAX(workdata!$H748:$Y748),1,workdata!K748/MAX(workdata!$H748:$Y748)),0)*$H748</f>
        <v>0</v>
      </c>
      <c r="Q748" s="217">
        <f>IFERROR(IF(workdata!L748&gt;=0.75*MAX(workdata!$H748:$Y748),1,workdata!L748/MAX(workdata!$H748:$Y748)),0)*$H748</f>
        <v>0</v>
      </c>
      <c r="R748" s="217">
        <f>IFERROR(IF(workdata!M748&gt;=0.75*MAX(workdata!$H748:$Y748),1,workdata!M748/MAX(workdata!$H748:$Y748)),0)*$H748</f>
        <v>0</v>
      </c>
      <c r="S748" s="217">
        <f>IFERROR(IF(workdata!N748&gt;=0.75*MAX(workdata!$H748:$Y748),1,workdata!N748/MAX(workdata!$H748:$Y748)),0)*$H748</f>
        <v>0</v>
      </c>
      <c r="T748" s="217">
        <f>IFERROR(IF(workdata!O748&gt;=0.75*MAX(workdata!$H748:$Y748),1,workdata!O748/MAX(workdata!$H748:$Y748)),0)*$H748</f>
        <v>0</v>
      </c>
      <c r="U748" s="217">
        <f>IFERROR(IF(workdata!P748&gt;=0.75*MAX(workdata!$H748:$Y748),1,workdata!P748/MAX(workdata!$H748:$Y748)),0)*$H748</f>
        <v>0</v>
      </c>
      <c r="V748" s="217">
        <f>IFERROR(IF(workdata!Q748&gt;=0.75*MAX(workdata!$H748:$Y748),1,workdata!Q748/MAX(workdata!$H748:$Y748)),0)*$H748</f>
        <v>0</v>
      </c>
      <c r="W748" s="217">
        <f>IFERROR(IF(workdata!R748&gt;=0.75*MAX(workdata!$H748:$Y748),1,workdata!R748/MAX(workdata!$H748:$Y748)),0)*$H748</f>
        <v>0</v>
      </c>
      <c r="X748" s="217">
        <f>IFERROR(IF(workdata!S748&gt;=0.75*MAX(workdata!$H748:$Y748),1,workdata!S748/MAX(workdata!$H748:$Y748)),0)*$H748</f>
        <v>0</v>
      </c>
      <c r="Y748" s="217">
        <f>IFERROR(IF(workdata!T748&gt;=0.75*MAX(workdata!$H748:$Y748),1,workdata!T748/MAX(workdata!$H748:$Y748)),0)*$H748</f>
        <v>0</v>
      </c>
      <c r="Z748" s="217">
        <f>IFERROR(IF(workdata!U748&gt;=0.75*MAX(workdata!$H748:$Y748),1,workdata!U748/MAX(workdata!$H748:$Y748)),0)*$H748</f>
        <v>0</v>
      </c>
      <c r="AA748" s="217">
        <f>IFERROR(IF(workdata!V748&gt;=0.75*MAX(workdata!$H748:$Y748),1,workdata!V748/MAX(workdata!$H748:$Y748)),0)*$H748</f>
        <v>0</v>
      </c>
      <c r="AB748" s="217">
        <f>IFERROR(IF(workdata!W748&gt;=0.75*MAX(workdata!$H748:$Y748),1,workdata!W748/MAX(workdata!$H748:$Y748)),0)*$H748</f>
        <v>0</v>
      </c>
      <c r="AC748" s="217">
        <f>IFERROR(IF(workdata!X748&gt;=0.75*MAX(workdata!$H748:$Y748),1,workdata!X748/MAX(workdata!$H748:$Y748)),0)*$H748</f>
        <v>0</v>
      </c>
      <c r="AD748" s="217">
        <f>IFERROR(IF(workdata!Y748&gt;=0.75*MAX(workdata!$H748:$Y748),1,workdata!Y748/MAX(workdata!$H748:$Y748)),0)*$H748</f>
        <v>0</v>
      </c>
    </row>
    <row r="749" spans="1:30" x14ac:dyDescent="0.25">
      <c r="A749" s="1"/>
    </row>
    <row r="750" spans="1:30" x14ac:dyDescent="0.25">
      <c r="A750" s="1"/>
    </row>
    <row r="751" spans="1:30" x14ac:dyDescent="0.25">
      <c r="A751" s="1"/>
    </row>
    <row r="752" spans="1:30" x14ac:dyDescent="0.25">
      <c r="A752" s="1"/>
    </row>
    <row r="753" spans="1:1" x14ac:dyDescent="0.25">
      <c r="A753" s="1"/>
    </row>
    <row r="754" spans="1:1" x14ac:dyDescent="0.25">
      <c r="A754" s="1"/>
    </row>
    <row r="755" spans="1:1" x14ac:dyDescent="0.25">
      <c r="A755" s="1"/>
    </row>
    <row r="756" spans="1:1" x14ac:dyDescent="0.25">
      <c r="A756" s="1"/>
    </row>
    <row r="757" spans="1:1" x14ac:dyDescent="0.25">
      <c r="A757" s="1"/>
    </row>
    <row r="758" spans="1:1" x14ac:dyDescent="0.25">
      <c r="A758" s="1"/>
    </row>
    <row r="759" spans="1:1" x14ac:dyDescent="0.25">
      <c r="A759" s="1"/>
    </row>
    <row r="760" spans="1:1" x14ac:dyDescent="0.25">
      <c r="A760" s="1"/>
    </row>
    <row r="761" spans="1:1" x14ac:dyDescent="0.25">
      <c r="A761" s="1"/>
    </row>
    <row r="762" spans="1:1" x14ac:dyDescent="0.25">
      <c r="A762" s="1"/>
    </row>
    <row r="763" spans="1:1" x14ac:dyDescent="0.25">
      <c r="A763" s="1"/>
    </row>
    <row r="764" spans="1:1" x14ac:dyDescent="0.25">
      <c r="A764" s="1"/>
    </row>
    <row r="765" spans="1:1" x14ac:dyDescent="0.25">
      <c r="A765" s="1"/>
    </row>
    <row r="766" spans="1:1" x14ac:dyDescent="0.25">
      <c r="A766" s="1"/>
    </row>
    <row r="767" spans="1:1" x14ac:dyDescent="0.25">
      <c r="A767" s="1"/>
    </row>
    <row r="768" spans="1:1" x14ac:dyDescent="0.25">
      <c r="A768" s="1"/>
    </row>
    <row r="769" spans="1:1" x14ac:dyDescent="0.25">
      <c r="A769" s="1"/>
    </row>
    <row r="770" spans="1:1" x14ac:dyDescent="0.25">
      <c r="A770" s="1"/>
    </row>
    <row r="771" spans="1:1" x14ac:dyDescent="0.25">
      <c r="A771" s="1"/>
    </row>
    <row r="772" spans="1:1" x14ac:dyDescent="0.25">
      <c r="A772" s="1"/>
    </row>
    <row r="773" spans="1:1" x14ac:dyDescent="0.25">
      <c r="A773" s="1"/>
    </row>
    <row r="774" spans="1:1" x14ac:dyDescent="0.25">
      <c r="A774" s="1"/>
    </row>
    <row r="775" spans="1:1" x14ac:dyDescent="0.25">
      <c r="A775" s="1"/>
    </row>
    <row r="776" spans="1:1" x14ac:dyDescent="0.25">
      <c r="A776" s="1"/>
    </row>
    <row r="777" spans="1:1" x14ac:dyDescent="0.25">
      <c r="A777" s="1"/>
    </row>
    <row r="778" spans="1:1" x14ac:dyDescent="0.25">
      <c r="A778" s="1"/>
    </row>
  </sheetData>
  <autoFilter ref="A4:AE724" xr:uid="{02A1A6D5-AD85-49BE-9DA5-AF5F86EFC0FF}"/>
  <mergeCells count="8">
    <mergeCell ref="Q1:S1"/>
    <mergeCell ref="X2:Y2"/>
    <mergeCell ref="Z2:AA2"/>
    <mergeCell ref="AB2:AC2"/>
    <mergeCell ref="AD2:AE2"/>
    <mergeCell ref="Z1:AA1"/>
    <mergeCell ref="AB1:AC1"/>
    <mergeCell ref="AD1:AE1"/>
  </mergeCells>
  <phoneticPr fontId="21"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DBE96-E6E5-4384-97CB-E727EC03B0E4}">
  <dimension ref="A1:I789"/>
  <sheetViews>
    <sheetView workbookViewId="0">
      <selection activeCell="I4" sqref="I4"/>
    </sheetView>
  </sheetViews>
  <sheetFormatPr defaultColWidth="11.5703125" defaultRowHeight="15" x14ac:dyDescent="0.25"/>
  <cols>
    <col min="1" max="1" width="15.5703125" style="183" bestFit="1" customWidth="1"/>
    <col min="2" max="8" width="11.5703125" style="183"/>
    <col min="9" max="9" width="9" style="183" bestFit="1" customWidth="1"/>
    <col min="10" max="16384" width="11.5703125" style="183"/>
  </cols>
  <sheetData>
    <row r="1" spans="1:9" x14ac:dyDescent="0.25">
      <c r="A1" s="183" t="s">
        <v>320</v>
      </c>
      <c r="B1" s="183" t="s">
        <v>321</v>
      </c>
    </row>
    <row r="2" spans="1:9" x14ac:dyDescent="0.25">
      <c r="A2" s="183" t="s">
        <v>322</v>
      </c>
      <c r="B2" s="183" t="s">
        <v>328</v>
      </c>
    </row>
    <row r="3" spans="1:9" x14ac:dyDescent="0.25">
      <c r="A3" s="183" t="s">
        <v>409</v>
      </c>
      <c r="B3" s="183" t="s">
        <v>271</v>
      </c>
    </row>
    <row r="4" spans="1:9" x14ac:dyDescent="0.25">
      <c r="A4" s="184">
        <f>workdata!A5</f>
        <v>45474</v>
      </c>
      <c r="B4" s="183">
        <f>workdata!G5</f>
        <v>0</v>
      </c>
      <c r="C4" s="183">
        <f t="shared" ref="C4:C67" si="0">DAY(A4)</f>
        <v>1</v>
      </c>
      <c r="D4" s="183">
        <f t="shared" ref="D4:D67" si="1">IF(B4&gt;=100,1,0)</f>
        <v>0</v>
      </c>
      <c r="G4" s="183">
        <v>1</v>
      </c>
      <c r="H4" s="183">
        <f>AVERAGEIFS(B:B,C:C,G4,D:D,1)</f>
        <v>591.2449230769231</v>
      </c>
      <c r="I4" s="183">
        <f>SUMIFS(B:B,C:C,G4)</f>
        <v>7747.2290000000003</v>
      </c>
    </row>
    <row r="5" spans="1:9" x14ac:dyDescent="0.25">
      <c r="A5" s="184">
        <f>workdata!A6</f>
        <v>45474.041666666664</v>
      </c>
      <c r="B5" s="183">
        <f>workdata!G6</f>
        <v>0</v>
      </c>
      <c r="C5" s="183">
        <f t="shared" si="0"/>
        <v>1</v>
      </c>
      <c r="D5" s="183">
        <f t="shared" si="1"/>
        <v>0</v>
      </c>
      <c r="G5" s="183">
        <v>2</v>
      </c>
      <c r="H5" s="183">
        <f t="shared" ref="H5:H32" si="2">AVERAGEIFS(B:B,C:C,G5,D:D,1)</f>
        <v>627.97523076923085</v>
      </c>
      <c r="I5" s="183">
        <f t="shared" ref="I5:I32" si="3">SUMIFS(B:B,C:C,G5)</f>
        <v>8221.4879999999994</v>
      </c>
    </row>
    <row r="6" spans="1:9" x14ac:dyDescent="0.25">
      <c r="A6" s="184">
        <f>workdata!A7</f>
        <v>45474.083333333336</v>
      </c>
      <c r="B6" s="183">
        <f>workdata!G7</f>
        <v>0</v>
      </c>
      <c r="C6" s="183">
        <f t="shared" si="0"/>
        <v>1</v>
      </c>
      <c r="D6" s="183">
        <f t="shared" si="1"/>
        <v>0</v>
      </c>
      <c r="G6" s="183">
        <v>3</v>
      </c>
      <c r="H6" s="183">
        <f t="shared" si="2"/>
        <v>629.66461538461544</v>
      </c>
      <c r="I6" s="183">
        <f t="shared" si="3"/>
        <v>8241.6679999999997</v>
      </c>
    </row>
    <row r="7" spans="1:9" x14ac:dyDescent="0.25">
      <c r="A7" s="184">
        <f>workdata!A8</f>
        <v>45474.125</v>
      </c>
      <c r="B7" s="183">
        <f>workdata!G8</f>
        <v>0</v>
      </c>
      <c r="C7" s="183">
        <f t="shared" si="0"/>
        <v>1</v>
      </c>
      <c r="D7" s="183">
        <f t="shared" si="1"/>
        <v>0</v>
      </c>
      <c r="G7" s="183">
        <v>4</v>
      </c>
      <c r="H7" s="183">
        <f t="shared" si="2"/>
        <v>617.63699999999994</v>
      </c>
      <c r="I7" s="183">
        <f t="shared" si="3"/>
        <v>8081.1129999999994</v>
      </c>
    </row>
    <row r="8" spans="1:9" x14ac:dyDescent="0.25">
      <c r="A8" s="184">
        <f>workdata!A9</f>
        <v>45474.166666666664</v>
      </c>
      <c r="B8" s="183">
        <f>workdata!G9</f>
        <v>0</v>
      </c>
      <c r="C8" s="183">
        <f t="shared" si="0"/>
        <v>1</v>
      </c>
      <c r="D8" s="183">
        <f t="shared" si="1"/>
        <v>0</v>
      </c>
      <c r="G8" s="183">
        <v>5</v>
      </c>
      <c r="H8" s="183">
        <f t="shared" si="2"/>
        <v>606.40607692307697</v>
      </c>
      <c r="I8" s="183">
        <f t="shared" si="3"/>
        <v>7926.2990000000009</v>
      </c>
    </row>
    <row r="9" spans="1:9" x14ac:dyDescent="0.25">
      <c r="A9" s="184">
        <f>workdata!A10</f>
        <v>45474.208333333336</v>
      </c>
      <c r="B9" s="183">
        <f>workdata!G10</f>
        <v>0</v>
      </c>
      <c r="C9" s="183">
        <f t="shared" si="0"/>
        <v>1</v>
      </c>
      <c r="D9" s="183">
        <f t="shared" si="1"/>
        <v>0</v>
      </c>
      <c r="G9" s="183">
        <v>6</v>
      </c>
      <c r="H9" s="183">
        <f t="shared" si="2"/>
        <v>392.0599166666666</v>
      </c>
      <c r="I9" s="183">
        <f t="shared" si="3"/>
        <v>4759.155999999999</v>
      </c>
    </row>
    <row r="10" spans="1:9" x14ac:dyDescent="0.25">
      <c r="A10" s="184">
        <f>workdata!A11</f>
        <v>45474.25</v>
      </c>
      <c r="B10" s="183">
        <f>workdata!G11</f>
        <v>1E-3</v>
      </c>
      <c r="C10" s="183">
        <f t="shared" si="0"/>
        <v>1</v>
      </c>
      <c r="D10" s="183">
        <f t="shared" si="1"/>
        <v>0</v>
      </c>
      <c r="G10" s="183">
        <v>7</v>
      </c>
      <c r="H10" s="183">
        <f t="shared" si="2"/>
        <v>650.62469230769227</v>
      </c>
      <c r="I10" s="183">
        <f t="shared" si="3"/>
        <v>8507.1999999999989</v>
      </c>
    </row>
    <row r="11" spans="1:9" x14ac:dyDescent="0.25">
      <c r="A11" s="184">
        <f>workdata!A12</f>
        <v>45474.291666666664</v>
      </c>
      <c r="B11" s="183">
        <f>workdata!G12</f>
        <v>36.604999999999997</v>
      </c>
      <c r="C11" s="183">
        <f t="shared" si="0"/>
        <v>1</v>
      </c>
      <c r="D11" s="183">
        <f t="shared" si="1"/>
        <v>0</v>
      </c>
      <c r="G11" s="183">
        <v>8</v>
      </c>
      <c r="H11" s="183">
        <f t="shared" si="2"/>
        <v>645.66107692307696</v>
      </c>
      <c r="I11" s="183">
        <f t="shared" si="3"/>
        <v>8449.987000000001</v>
      </c>
    </row>
    <row r="12" spans="1:9" x14ac:dyDescent="0.25">
      <c r="A12" s="184">
        <f>workdata!A13</f>
        <v>45474.333333333336</v>
      </c>
      <c r="B12" s="183">
        <f>workdata!G13</f>
        <v>190.929</v>
      </c>
      <c r="C12" s="183">
        <f t="shared" si="0"/>
        <v>1</v>
      </c>
      <c r="D12" s="183">
        <f t="shared" si="1"/>
        <v>1</v>
      </c>
      <c r="G12" s="183">
        <v>9</v>
      </c>
      <c r="H12" s="183">
        <f t="shared" si="2"/>
        <v>642.45792307692307</v>
      </c>
      <c r="I12" s="183">
        <f t="shared" si="3"/>
        <v>8405.7039999999997</v>
      </c>
    </row>
    <row r="13" spans="1:9" x14ac:dyDescent="0.25">
      <c r="A13" s="184">
        <f>workdata!A14</f>
        <v>45474.375</v>
      </c>
      <c r="B13" s="183">
        <f>workdata!G14</f>
        <v>294.02199999999999</v>
      </c>
      <c r="C13" s="183">
        <f t="shared" si="0"/>
        <v>1</v>
      </c>
      <c r="D13" s="183">
        <f t="shared" si="1"/>
        <v>1</v>
      </c>
      <c r="G13" s="183">
        <v>10</v>
      </c>
      <c r="H13" s="183">
        <f t="shared" si="2"/>
        <v>626.78461538461545</v>
      </c>
      <c r="I13" s="183">
        <f t="shared" si="3"/>
        <v>8202.6040000000012</v>
      </c>
    </row>
    <row r="14" spans="1:9" x14ac:dyDescent="0.25">
      <c r="A14" s="184">
        <f>workdata!A15</f>
        <v>45474.416666666664</v>
      </c>
      <c r="B14" s="183">
        <f>workdata!G15</f>
        <v>445.33199999999999</v>
      </c>
      <c r="C14" s="183">
        <f t="shared" si="0"/>
        <v>1</v>
      </c>
      <c r="D14" s="183">
        <f t="shared" si="1"/>
        <v>1</v>
      </c>
      <c r="G14" s="183">
        <v>11</v>
      </c>
      <c r="H14" s="183">
        <f t="shared" si="2"/>
        <v>603.35438461538456</v>
      </c>
      <c r="I14" s="183">
        <f t="shared" si="3"/>
        <v>7889.6150000000007</v>
      </c>
    </row>
    <row r="15" spans="1:9" x14ac:dyDescent="0.25">
      <c r="A15" s="184">
        <f>workdata!A16</f>
        <v>45474.458333333336</v>
      </c>
      <c r="B15" s="183">
        <f>workdata!G16</f>
        <v>692.92499999999995</v>
      </c>
      <c r="C15" s="183">
        <f t="shared" si="0"/>
        <v>1</v>
      </c>
      <c r="D15" s="183">
        <f t="shared" si="1"/>
        <v>1</v>
      </c>
      <c r="G15" s="183">
        <v>12</v>
      </c>
      <c r="H15" s="183">
        <f t="shared" si="2"/>
        <v>648.1957692307692</v>
      </c>
      <c r="I15" s="183">
        <f t="shared" si="3"/>
        <v>8478.34</v>
      </c>
    </row>
    <row r="16" spans="1:9" x14ac:dyDescent="0.25">
      <c r="A16" s="184">
        <f>workdata!A17</f>
        <v>45474.5</v>
      </c>
      <c r="B16" s="183">
        <f>workdata!G17</f>
        <v>702.19200000000001</v>
      </c>
      <c r="C16" s="183">
        <f t="shared" si="0"/>
        <v>1</v>
      </c>
      <c r="D16" s="183">
        <f t="shared" si="1"/>
        <v>1</v>
      </c>
      <c r="G16" s="183">
        <v>13</v>
      </c>
      <c r="H16" s="183">
        <f t="shared" si="2"/>
        <v>607.5452307692309</v>
      </c>
      <c r="I16" s="183">
        <f t="shared" si="3"/>
        <v>7938.6630000000014</v>
      </c>
    </row>
    <row r="17" spans="1:9" x14ac:dyDescent="0.25">
      <c r="A17" s="184">
        <f>workdata!A18</f>
        <v>45474.541666666664</v>
      </c>
      <c r="B17" s="183">
        <f>workdata!G18</f>
        <v>865.97</v>
      </c>
      <c r="C17" s="183">
        <f t="shared" si="0"/>
        <v>1</v>
      </c>
      <c r="D17" s="183">
        <f t="shared" si="1"/>
        <v>1</v>
      </c>
      <c r="G17" s="183">
        <v>14</v>
      </c>
      <c r="H17" s="183">
        <f t="shared" si="2"/>
        <v>638.04923076923092</v>
      </c>
      <c r="I17" s="183">
        <f t="shared" si="3"/>
        <v>8345.112000000001</v>
      </c>
    </row>
    <row r="18" spans="1:9" x14ac:dyDescent="0.25">
      <c r="A18" s="184">
        <f>workdata!A19</f>
        <v>45474.583333333336</v>
      </c>
      <c r="B18" s="183">
        <f>workdata!G19</f>
        <v>986.64300000000003</v>
      </c>
      <c r="C18" s="183">
        <f t="shared" si="0"/>
        <v>1</v>
      </c>
      <c r="D18" s="183">
        <f t="shared" si="1"/>
        <v>1</v>
      </c>
      <c r="G18" s="183">
        <v>15</v>
      </c>
      <c r="H18" s="183">
        <f t="shared" si="2"/>
        <v>624.55630769230766</v>
      </c>
      <c r="I18" s="183">
        <f t="shared" si="3"/>
        <v>8162.4570000000003</v>
      </c>
    </row>
    <row r="19" spans="1:9" x14ac:dyDescent="0.25">
      <c r="A19" s="184">
        <f>workdata!A20</f>
        <v>45474.625</v>
      </c>
      <c r="B19" s="183">
        <f>workdata!G20</f>
        <v>954.40899999999999</v>
      </c>
      <c r="C19" s="183">
        <f t="shared" si="0"/>
        <v>1</v>
      </c>
      <c r="D19" s="183">
        <f t="shared" si="1"/>
        <v>1</v>
      </c>
      <c r="G19" s="183">
        <v>16</v>
      </c>
      <c r="H19" s="183">
        <f t="shared" si="2"/>
        <v>626.6565384615385</v>
      </c>
      <c r="I19" s="183">
        <f t="shared" si="3"/>
        <v>8191.0889999999999</v>
      </c>
    </row>
    <row r="20" spans="1:9" x14ac:dyDescent="0.25">
      <c r="A20" s="184">
        <f>workdata!A21</f>
        <v>45474.666666666664</v>
      </c>
      <c r="B20" s="183">
        <f>workdata!G21</f>
        <v>866.08600000000001</v>
      </c>
      <c r="C20" s="183">
        <f t="shared" si="0"/>
        <v>1</v>
      </c>
      <c r="D20" s="183">
        <f t="shared" si="1"/>
        <v>1</v>
      </c>
      <c r="G20" s="183">
        <v>17</v>
      </c>
      <c r="H20" s="183">
        <f t="shared" si="2"/>
        <v>595.03761538461538</v>
      </c>
      <c r="I20" s="183">
        <f t="shared" si="3"/>
        <v>7771.1010000000006</v>
      </c>
    </row>
    <row r="21" spans="1:9" x14ac:dyDescent="0.25">
      <c r="A21" s="184">
        <f>workdata!A22</f>
        <v>45474.708333333336</v>
      </c>
      <c r="B21" s="183">
        <f>workdata!G22</f>
        <v>731.16099999999994</v>
      </c>
      <c r="C21" s="183">
        <f t="shared" si="0"/>
        <v>1</v>
      </c>
      <c r="D21" s="183">
        <f t="shared" si="1"/>
        <v>1</v>
      </c>
      <c r="G21" s="183">
        <v>18</v>
      </c>
      <c r="H21" s="183">
        <f t="shared" si="2"/>
        <v>305.60915384615384</v>
      </c>
      <c r="I21" s="183">
        <f t="shared" si="3"/>
        <v>4001.4500000000007</v>
      </c>
    </row>
    <row r="22" spans="1:9" x14ac:dyDescent="0.25">
      <c r="A22" s="184">
        <f>workdata!A23</f>
        <v>45474.75</v>
      </c>
      <c r="B22" s="183">
        <f>workdata!G23</f>
        <v>474.16</v>
      </c>
      <c r="C22" s="183">
        <f t="shared" si="0"/>
        <v>1</v>
      </c>
      <c r="D22" s="183">
        <f t="shared" si="1"/>
        <v>1</v>
      </c>
      <c r="G22" s="183">
        <v>19</v>
      </c>
      <c r="H22" s="183">
        <f t="shared" si="2"/>
        <v>582.7955384615384</v>
      </c>
      <c r="I22" s="183">
        <f t="shared" si="3"/>
        <v>7606.6289999999999</v>
      </c>
    </row>
    <row r="23" spans="1:9" x14ac:dyDescent="0.25">
      <c r="A23" s="184">
        <f>workdata!A24</f>
        <v>45474.791666666664</v>
      </c>
      <c r="B23" s="183">
        <f>workdata!G24</f>
        <v>317.17899999999997</v>
      </c>
      <c r="C23" s="183">
        <f t="shared" si="0"/>
        <v>1</v>
      </c>
      <c r="D23" s="183">
        <f t="shared" si="1"/>
        <v>1</v>
      </c>
      <c r="G23" s="183">
        <v>20</v>
      </c>
      <c r="H23" s="183">
        <f t="shared" si="2"/>
        <v>607.49784615384613</v>
      </c>
      <c r="I23" s="183">
        <f t="shared" si="3"/>
        <v>7929.99</v>
      </c>
    </row>
    <row r="24" spans="1:9" x14ac:dyDescent="0.25">
      <c r="A24" s="184">
        <f>workdata!A25</f>
        <v>45474.833333333336</v>
      </c>
      <c r="B24" s="183">
        <f>workdata!G25</f>
        <v>165.17599999999999</v>
      </c>
      <c r="C24" s="183">
        <f t="shared" si="0"/>
        <v>1</v>
      </c>
      <c r="D24" s="183">
        <f t="shared" si="1"/>
        <v>1</v>
      </c>
      <c r="G24" s="183">
        <v>21</v>
      </c>
      <c r="H24" s="183">
        <f t="shared" si="2"/>
        <v>617.57092307692301</v>
      </c>
      <c r="I24" s="183">
        <f t="shared" si="3"/>
        <v>8067.5829999999996</v>
      </c>
    </row>
    <row r="25" spans="1:9" x14ac:dyDescent="0.25">
      <c r="A25" s="184">
        <f>workdata!A26</f>
        <v>45474.875</v>
      </c>
      <c r="B25" s="183">
        <f>workdata!G26</f>
        <v>24.439</v>
      </c>
      <c r="C25" s="183">
        <f t="shared" si="0"/>
        <v>1</v>
      </c>
      <c r="D25" s="183">
        <f t="shared" si="1"/>
        <v>0</v>
      </c>
      <c r="G25" s="183">
        <v>22</v>
      </c>
      <c r="H25" s="183">
        <f t="shared" si="2"/>
        <v>612.96176923076939</v>
      </c>
      <c r="I25" s="183">
        <f t="shared" si="3"/>
        <v>8004.777000000001</v>
      </c>
    </row>
    <row r="26" spans="1:9" x14ac:dyDescent="0.25">
      <c r="A26" s="184">
        <f>workdata!A27</f>
        <v>45474.916666666664</v>
      </c>
      <c r="B26" s="183">
        <f>workdata!G27</f>
        <v>0</v>
      </c>
      <c r="C26" s="183">
        <f t="shared" si="0"/>
        <v>1</v>
      </c>
      <c r="D26" s="183">
        <f t="shared" si="1"/>
        <v>0</v>
      </c>
      <c r="G26" s="183">
        <v>23</v>
      </c>
      <c r="H26" s="183">
        <f t="shared" si="2"/>
        <v>613.36400000000003</v>
      </c>
      <c r="I26" s="183">
        <f t="shared" si="3"/>
        <v>8006.9900000000007</v>
      </c>
    </row>
    <row r="27" spans="1:9" x14ac:dyDescent="0.25">
      <c r="A27" s="184">
        <f>workdata!A28</f>
        <v>45474.958333333336</v>
      </c>
      <c r="B27" s="183">
        <f>workdata!G28</f>
        <v>0</v>
      </c>
      <c r="C27" s="183">
        <f t="shared" si="0"/>
        <v>1</v>
      </c>
      <c r="D27" s="183">
        <f t="shared" si="1"/>
        <v>0</v>
      </c>
      <c r="G27" s="183">
        <v>24</v>
      </c>
      <c r="H27" s="183">
        <f t="shared" si="2"/>
        <v>597.10584615384607</v>
      </c>
      <c r="I27" s="183">
        <f t="shared" si="3"/>
        <v>7793.0259999999989</v>
      </c>
    </row>
    <row r="28" spans="1:9" x14ac:dyDescent="0.25">
      <c r="A28" s="184">
        <f>workdata!A29</f>
        <v>45475</v>
      </c>
      <c r="B28" s="183">
        <f>workdata!G29</f>
        <v>0</v>
      </c>
      <c r="C28" s="183">
        <f t="shared" si="0"/>
        <v>2</v>
      </c>
      <c r="D28" s="183">
        <f t="shared" si="1"/>
        <v>0</v>
      </c>
      <c r="G28" s="183">
        <v>25</v>
      </c>
      <c r="H28" s="183">
        <f t="shared" si="2"/>
        <v>616.44907692307697</v>
      </c>
      <c r="I28" s="183">
        <f t="shared" si="3"/>
        <v>8042.7719999999999</v>
      </c>
    </row>
    <row r="29" spans="1:9" x14ac:dyDescent="0.25">
      <c r="A29" s="184">
        <f>workdata!A30</f>
        <v>45475.041666666664</v>
      </c>
      <c r="B29" s="183">
        <f>workdata!G30</f>
        <v>0</v>
      </c>
      <c r="C29" s="183">
        <f t="shared" si="0"/>
        <v>2</v>
      </c>
      <c r="D29" s="183">
        <f t="shared" si="1"/>
        <v>0</v>
      </c>
      <c r="G29" s="183">
        <v>26</v>
      </c>
      <c r="H29" s="183">
        <f t="shared" si="2"/>
        <v>611.27823076923084</v>
      </c>
      <c r="I29" s="183">
        <f t="shared" si="3"/>
        <v>7970.7040000000015</v>
      </c>
    </row>
    <row r="30" spans="1:9" x14ac:dyDescent="0.25">
      <c r="A30" s="184">
        <f>workdata!A31</f>
        <v>45475.083333333336</v>
      </c>
      <c r="B30" s="183">
        <f>workdata!G31</f>
        <v>0</v>
      </c>
      <c r="C30" s="183">
        <f t="shared" si="0"/>
        <v>2</v>
      </c>
      <c r="D30" s="183">
        <f t="shared" si="1"/>
        <v>0</v>
      </c>
      <c r="G30" s="183">
        <v>27</v>
      </c>
      <c r="H30" s="183">
        <f t="shared" si="2"/>
        <v>598.66716666666662</v>
      </c>
      <c r="I30" s="183">
        <f t="shared" si="3"/>
        <v>7250.5039999999999</v>
      </c>
    </row>
    <row r="31" spans="1:9" x14ac:dyDescent="0.25">
      <c r="A31" s="184">
        <f>workdata!A32</f>
        <v>45475.125</v>
      </c>
      <c r="B31" s="183">
        <f>workdata!G32</f>
        <v>0</v>
      </c>
      <c r="C31" s="183">
        <f t="shared" si="0"/>
        <v>2</v>
      </c>
      <c r="D31" s="183">
        <f t="shared" si="1"/>
        <v>0</v>
      </c>
      <c r="G31" s="183">
        <v>28</v>
      </c>
      <c r="H31" s="183">
        <f t="shared" si="2"/>
        <v>589.83883333333335</v>
      </c>
      <c r="I31" s="183">
        <f t="shared" si="3"/>
        <v>7168.3610000000008</v>
      </c>
    </row>
    <row r="32" spans="1:9" x14ac:dyDescent="0.25">
      <c r="A32" s="184">
        <f>workdata!A33</f>
        <v>45475.166666666664</v>
      </c>
      <c r="B32" s="183">
        <f>workdata!G33</f>
        <v>0</v>
      </c>
      <c r="C32" s="183">
        <f t="shared" si="0"/>
        <v>2</v>
      </c>
      <c r="D32" s="183">
        <f t="shared" si="1"/>
        <v>0</v>
      </c>
      <c r="G32" s="183">
        <v>29</v>
      </c>
      <c r="H32" s="183">
        <f t="shared" si="2"/>
        <v>458.0123636363636</v>
      </c>
      <c r="I32" s="183">
        <f t="shared" si="3"/>
        <v>5170.4349999999995</v>
      </c>
    </row>
    <row r="33" spans="1:9" x14ac:dyDescent="0.25">
      <c r="A33" s="184">
        <f>workdata!A34</f>
        <v>45475.208333333336</v>
      </c>
      <c r="B33" s="183">
        <f>workdata!G34</f>
        <v>0</v>
      </c>
      <c r="C33" s="183">
        <f t="shared" si="0"/>
        <v>2</v>
      </c>
      <c r="D33" s="183">
        <f t="shared" si="1"/>
        <v>0</v>
      </c>
      <c r="G33" s="183">
        <v>30</v>
      </c>
      <c r="H33" s="183">
        <f>AVERAGEIFS(B:B,C:C,G33,D:D,1)</f>
        <v>580.87774999999999</v>
      </c>
      <c r="I33" s="183">
        <f>SUMIFS(B:B,C:C,G33)</f>
        <v>7039.6969999999992</v>
      </c>
    </row>
    <row r="34" spans="1:9" x14ac:dyDescent="0.25">
      <c r="A34" s="184">
        <f>workdata!A35</f>
        <v>45475.25</v>
      </c>
      <c r="B34" s="183">
        <f>workdata!G35</f>
        <v>0</v>
      </c>
      <c r="C34" s="183">
        <f t="shared" si="0"/>
        <v>2</v>
      </c>
      <c r="D34" s="183">
        <f t="shared" si="1"/>
        <v>0</v>
      </c>
      <c r="G34" s="183">
        <v>31</v>
      </c>
      <c r="H34" s="183">
        <f>AVERAGEIFS(B:B,C:C,G34,D:D,1)</f>
        <v>562.4559999999999</v>
      </c>
      <c r="I34" s="183">
        <f t="shared" ref="I34" si="4">SUMIFS(B:B,C:C,G34)</f>
        <v>7331.2299999999987</v>
      </c>
    </row>
    <row r="35" spans="1:9" x14ac:dyDescent="0.25">
      <c r="A35" s="184">
        <f>workdata!A36</f>
        <v>45475.291666666664</v>
      </c>
      <c r="B35" s="183">
        <f>workdata!G36</f>
        <v>34.26</v>
      </c>
      <c r="C35" s="183">
        <f t="shared" si="0"/>
        <v>2</v>
      </c>
      <c r="D35" s="183">
        <f t="shared" si="1"/>
        <v>0</v>
      </c>
    </row>
    <row r="36" spans="1:9" x14ac:dyDescent="0.25">
      <c r="A36" s="184">
        <f>workdata!A37</f>
        <v>45475.333333333336</v>
      </c>
      <c r="B36" s="183">
        <f>workdata!G37</f>
        <v>191.76400000000001</v>
      </c>
      <c r="C36" s="183">
        <f t="shared" si="0"/>
        <v>2</v>
      </c>
      <c r="D36" s="183">
        <f t="shared" si="1"/>
        <v>1</v>
      </c>
    </row>
    <row r="37" spans="1:9" x14ac:dyDescent="0.25">
      <c r="A37" s="184">
        <f>workdata!A38</f>
        <v>45475.375</v>
      </c>
      <c r="B37" s="183">
        <f>workdata!G38</f>
        <v>390.71899999999999</v>
      </c>
      <c r="C37" s="183">
        <f t="shared" si="0"/>
        <v>2</v>
      </c>
      <c r="D37" s="183">
        <f t="shared" si="1"/>
        <v>1</v>
      </c>
    </row>
    <row r="38" spans="1:9" x14ac:dyDescent="0.25">
      <c r="A38" s="184">
        <f>workdata!A39</f>
        <v>45475.416666666664</v>
      </c>
      <c r="B38" s="183">
        <f>workdata!G39</f>
        <v>584.49</v>
      </c>
      <c r="C38" s="183">
        <f t="shared" si="0"/>
        <v>2</v>
      </c>
      <c r="D38" s="183">
        <f t="shared" si="1"/>
        <v>1</v>
      </c>
      <c r="H38" s="183">
        <f>SUM(H4:H34)/COUNT(G4:G34)</f>
        <v>591.23856921573042</v>
      </c>
      <c r="I38" s="185">
        <f>30*SUM(I4:I34)/COUNT(H4:H34)</f>
        <v>229067.39322580645</v>
      </c>
    </row>
    <row r="39" spans="1:9" x14ac:dyDescent="0.25">
      <c r="A39" s="184">
        <f>workdata!A40</f>
        <v>45475.458333333336</v>
      </c>
      <c r="B39" s="183">
        <f>workdata!G40</f>
        <v>753.52099999999996</v>
      </c>
      <c r="C39" s="183">
        <f t="shared" si="0"/>
        <v>2</v>
      </c>
      <c r="D39" s="183">
        <f t="shared" si="1"/>
        <v>1</v>
      </c>
    </row>
    <row r="40" spans="1:9" x14ac:dyDescent="0.25">
      <c r="A40" s="184">
        <f>workdata!A41</f>
        <v>45475.5</v>
      </c>
      <c r="B40" s="183">
        <f>workdata!G41</f>
        <v>876.93</v>
      </c>
      <c r="C40" s="183">
        <f t="shared" si="0"/>
        <v>2</v>
      </c>
      <c r="D40" s="183">
        <f t="shared" si="1"/>
        <v>1</v>
      </c>
    </row>
    <row r="41" spans="1:9" x14ac:dyDescent="0.25">
      <c r="A41" s="184">
        <f>workdata!A42</f>
        <v>45475.541666666664</v>
      </c>
      <c r="B41" s="183">
        <f>workdata!G42</f>
        <v>952.36300000000006</v>
      </c>
      <c r="C41" s="183">
        <f t="shared" si="0"/>
        <v>2</v>
      </c>
      <c r="D41" s="183">
        <f t="shared" si="1"/>
        <v>1</v>
      </c>
    </row>
    <row r="42" spans="1:9" x14ac:dyDescent="0.25">
      <c r="A42" s="184">
        <f>workdata!A43</f>
        <v>45475.583333333336</v>
      </c>
      <c r="B42" s="183">
        <f>workdata!G43</f>
        <v>975.12099999999998</v>
      </c>
      <c r="C42" s="183">
        <f t="shared" si="0"/>
        <v>2</v>
      </c>
      <c r="D42" s="183">
        <f t="shared" si="1"/>
        <v>1</v>
      </c>
    </row>
    <row r="43" spans="1:9" x14ac:dyDescent="0.25">
      <c r="A43" s="184">
        <f>workdata!A44</f>
        <v>45475.625</v>
      </c>
      <c r="B43" s="183">
        <f>workdata!G44</f>
        <v>936.18700000000001</v>
      </c>
      <c r="C43" s="183">
        <f t="shared" si="0"/>
        <v>2</v>
      </c>
      <c r="D43" s="183">
        <f t="shared" si="1"/>
        <v>1</v>
      </c>
    </row>
    <row r="44" spans="1:9" x14ac:dyDescent="0.25">
      <c r="A44" s="184">
        <f>workdata!A45</f>
        <v>45475.666666666664</v>
      </c>
      <c r="B44" s="183">
        <f>workdata!G45</f>
        <v>848.62199999999996</v>
      </c>
      <c r="C44" s="183">
        <f t="shared" si="0"/>
        <v>2</v>
      </c>
      <c r="D44" s="183">
        <f t="shared" si="1"/>
        <v>1</v>
      </c>
    </row>
    <row r="45" spans="1:9" x14ac:dyDescent="0.25">
      <c r="A45" s="184">
        <f>workdata!A46</f>
        <v>45475.708333333336</v>
      </c>
      <c r="B45" s="183">
        <f>workdata!G46</f>
        <v>718.94</v>
      </c>
      <c r="C45" s="183">
        <f t="shared" si="0"/>
        <v>2</v>
      </c>
      <c r="D45" s="183">
        <f t="shared" si="1"/>
        <v>1</v>
      </c>
    </row>
    <row r="46" spans="1:9" x14ac:dyDescent="0.25">
      <c r="A46" s="184">
        <f>workdata!A47</f>
        <v>45475.75</v>
      </c>
      <c r="B46" s="183">
        <f>workdata!G47</f>
        <v>468.65</v>
      </c>
      <c r="C46" s="183">
        <f t="shared" si="0"/>
        <v>2</v>
      </c>
      <c r="D46" s="183">
        <f t="shared" si="1"/>
        <v>1</v>
      </c>
    </row>
    <row r="47" spans="1:9" x14ac:dyDescent="0.25">
      <c r="A47" s="184">
        <f>workdata!A48</f>
        <v>45475.791666666664</v>
      </c>
      <c r="B47" s="183">
        <f>workdata!G48</f>
        <v>308.17599999999999</v>
      </c>
      <c r="C47" s="183">
        <f t="shared" si="0"/>
        <v>2</v>
      </c>
      <c r="D47" s="183">
        <f t="shared" si="1"/>
        <v>1</v>
      </c>
    </row>
    <row r="48" spans="1:9" x14ac:dyDescent="0.25">
      <c r="A48" s="184">
        <f>workdata!A49</f>
        <v>45475.833333333336</v>
      </c>
      <c r="B48" s="183">
        <f>workdata!G49</f>
        <v>158.19499999999999</v>
      </c>
      <c r="C48" s="183">
        <f t="shared" si="0"/>
        <v>2</v>
      </c>
      <c r="D48" s="183">
        <f t="shared" si="1"/>
        <v>1</v>
      </c>
    </row>
    <row r="49" spans="1:4" x14ac:dyDescent="0.25">
      <c r="A49" s="184">
        <f>workdata!A50</f>
        <v>45475.875</v>
      </c>
      <c r="B49" s="183">
        <f>workdata!G50</f>
        <v>23.55</v>
      </c>
      <c r="C49" s="183">
        <f t="shared" si="0"/>
        <v>2</v>
      </c>
      <c r="D49" s="183">
        <f t="shared" si="1"/>
        <v>0</v>
      </c>
    </row>
    <row r="50" spans="1:4" x14ac:dyDescent="0.25">
      <c r="A50" s="184">
        <f>workdata!A51</f>
        <v>45475.916666666664</v>
      </c>
      <c r="B50" s="183">
        <f>workdata!G51</f>
        <v>0</v>
      </c>
      <c r="C50" s="183">
        <f t="shared" si="0"/>
        <v>2</v>
      </c>
      <c r="D50" s="183">
        <f t="shared" si="1"/>
        <v>0</v>
      </c>
    </row>
    <row r="51" spans="1:4" x14ac:dyDescent="0.25">
      <c r="A51" s="184">
        <f>workdata!A52</f>
        <v>45475.958333333336</v>
      </c>
      <c r="B51" s="183">
        <f>workdata!G52</f>
        <v>0</v>
      </c>
      <c r="C51" s="183">
        <f t="shared" si="0"/>
        <v>2</v>
      </c>
      <c r="D51" s="183">
        <f t="shared" si="1"/>
        <v>0</v>
      </c>
    </row>
    <row r="52" spans="1:4" x14ac:dyDescent="0.25">
      <c r="A52" s="184">
        <f>workdata!A53</f>
        <v>45476</v>
      </c>
      <c r="B52" s="183">
        <f>workdata!G53</f>
        <v>0</v>
      </c>
      <c r="C52" s="183">
        <f t="shared" si="0"/>
        <v>3</v>
      </c>
      <c r="D52" s="183">
        <f t="shared" si="1"/>
        <v>0</v>
      </c>
    </row>
    <row r="53" spans="1:4" x14ac:dyDescent="0.25">
      <c r="A53" s="184">
        <f>workdata!A54</f>
        <v>45476.041666666664</v>
      </c>
      <c r="B53" s="183">
        <f>workdata!G54</f>
        <v>0</v>
      </c>
      <c r="C53" s="183">
        <f t="shared" si="0"/>
        <v>3</v>
      </c>
      <c r="D53" s="183">
        <f t="shared" si="1"/>
        <v>0</v>
      </c>
    </row>
    <row r="54" spans="1:4" x14ac:dyDescent="0.25">
      <c r="A54" s="184">
        <f>workdata!A55</f>
        <v>45476.083333333336</v>
      </c>
      <c r="B54" s="183">
        <f>workdata!G55</f>
        <v>0</v>
      </c>
      <c r="C54" s="183">
        <f t="shared" si="0"/>
        <v>3</v>
      </c>
      <c r="D54" s="183">
        <f t="shared" si="1"/>
        <v>0</v>
      </c>
    </row>
    <row r="55" spans="1:4" x14ac:dyDescent="0.25">
      <c r="A55" s="184">
        <f>workdata!A56</f>
        <v>45476.125</v>
      </c>
      <c r="B55" s="183">
        <f>workdata!G56</f>
        <v>0</v>
      </c>
      <c r="C55" s="183">
        <f t="shared" si="0"/>
        <v>3</v>
      </c>
      <c r="D55" s="183">
        <f t="shared" si="1"/>
        <v>0</v>
      </c>
    </row>
    <row r="56" spans="1:4" x14ac:dyDescent="0.25">
      <c r="A56" s="184">
        <f>workdata!A57</f>
        <v>45476.166666666664</v>
      </c>
      <c r="B56" s="183">
        <f>workdata!G57</f>
        <v>0</v>
      </c>
      <c r="C56" s="183">
        <f t="shared" si="0"/>
        <v>3</v>
      </c>
      <c r="D56" s="183">
        <f t="shared" si="1"/>
        <v>0</v>
      </c>
    </row>
    <row r="57" spans="1:4" x14ac:dyDescent="0.25">
      <c r="A57" s="184">
        <f>workdata!A58</f>
        <v>45476.208333333336</v>
      </c>
      <c r="B57" s="183">
        <f>workdata!G58</f>
        <v>0</v>
      </c>
      <c r="C57" s="183">
        <f t="shared" si="0"/>
        <v>3</v>
      </c>
      <c r="D57" s="183">
        <f t="shared" si="1"/>
        <v>0</v>
      </c>
    </row>
    <row r="58" spans="1:4" x14ac:dyDescent="0.25">
      <c r="A58" s="184">
        <f>workdata!A59</f>
        <v>45476.25</v>
      </c>
      <c r="B58" s="183">
        <f>workdata!G59</f>
        <v>0</v>
      </c>
      <c r="C58" s="183">
        <f t="shared" si="0"/>
        <v>3</v>
      </c>
      <c r="D58" s="183">
        <f t="shared" si="1"/>
        <v>0</v>
      </c>
    </row>
    <row r="59" spans="1:4" x14ac:dyDescent="0.25">
      <c r="A59" s="184">
        <f>workdata!A60</f>
        <v>45476.291666666664</v>
      </c>
      <c r="B59" s="183">
        <f>workdata!G60</f>
        <v>32.137999999999998</v>
      </c>
      <c r="C59" s="183">
        <f t="shared" si="0"/>
        <v>3</v>
      </c>
      <c r="D59" s="183">
        <f t="shared" si="1"/>
        <v>0</v>
      </c>
    </row>
    <row r="60" spans="1:4" x14ac:dyDescent="0.25">
      <c r="A60" s="184">
        <f>workdata!A61</f>
        <v>45476.333333333336</v>
      </c>
      <c r="B60" s="183">
        <f>workdata!G61</f>
        <v>189.16</v>
      </c>
      <c r="C60" s="183">
        <f t="shared" si="0"/>
        <v>3</v>
      </c>
      <c r="D60" s="183">
        <f t="shared" si="1"/>
        <v>1</v>
      </c>
    </row>
    <row r="61" spans="1:4" x14ac:dyDescent="0.25">
      <c r="A61" s="184">
        <f>workdata!A62</f>
        <v>45476.375</v>
      </c>
      <c r="B61" s="183">
        <f>workdata!G62</f>
        <v>388.291</v>
      </c>
      <c r="C61" s="183">
        <f t="shared" si="0"/>
        <v>3</v>
      </c>
      <c r="D61" s="183">
        <f t="shared" si="1"/>
        <v>1</v>
      </c>
    </row>
    <row r="62" spans="1:4" x14ac:dyDescent="0.25">
      <c r="A62" s="184">
        <f>workdata!A63</f>
        <v>45476.416666666664</v>
      </c>
      <c r="B62" s="183">
        <f>workdata!G63</f>
        <v>582.41399999999999</v>
      </c>
      <c r="C62" s="183">
        <f t="shared" si="0"/>
        <v>3</v>
      </c>
      <c r="D62" s="183">
        <f t="shared" si="1"/>
        <v>1</v>
      </c>
    </row>
    <row r="63" spans="1:4" x14ac:dyDescent="0.25">
      <c r="A63" s="184">
        <f>workdata!A64</f>
        <v>45476.458333333336</v>
      </c>
      <c r="B63" s="183">
        <f>workdata!G64</f>
        <v>752.30200000000002</v>
      </c>
      <c r="C63" s="183">
        <f t="shared" si="0"/>
        <v>3</v>
      </c>
      <c r="D63" s="183">
        <f t="shared" si="1"/>
        <v>1</v>
      </c>
    </row>
    <row r="64" spans="1:4" x14ac:dyDescent="0.25">
      <c r="A64" s="184">
        <f>workdata!A65</f>
        <v>45476.5</v>
      </c>
      <c r="B64" s="183">
        <f>workdata!G65</f>
        <v>878.07600000000002</v>
      </c>
      <c r="C64" s="183">
        <f t="shared" si="0"/>
        <v>3</v>
      </c>
      <c r="D64" s="183">
        <f t="shared" si="1"/>
        <v>1</v>
      </c>
    </row>
    <row r="65" spans="1:4" x14ac:dyDescent="0.25">
      <c r="A65" s="184">
        <f>workdata!A66</f>
        <v>45476.541666666664</v>
      </c>
      <c r="B65" s="183">
        <f>workdata!G66</f>
        <v>956.82899999999995</v>
      </c>
      <c r="C65" s="183">
        <f t="shared" si="0"/>
        <v>3</v>
      </c>
      <c r="D65" s="183">
        <f t="shared" si="1"/>
        <v>1</v>
      </c>
    </row>
    <row r="66" spans="1:4" x14ac:dyDescent="0.25">
      <c r="A66" s="184">
        <f>workdata!A67</f>
        <v>45476.583333333336</v>
      </c>
      <c r="B66" s="183">
        <f>workdata!G67</f>
        <v>983.71</v>
      </c>
      <c r="C66" s="183">
        <f t="shared" si="0"/>
        <v>3</v>
      </c>
      <c r="D66" s="183">
        <f t="shared" si="1"/>
        <v>1</v>
      </c>
    </row>
    <row r="67" spans="1:4" x14ac:dyDescent="0.25">
      <c r="A67" s="184">
        <f>workdata!A68</f>
        <v>45476.625</v>
      </c>
      <c r="B67" s="183">
        <f>workdata!G68</f>
        <v>945.63</v>
      </c>
      <c r="C67" s="183">
        <f t="shared" si="0"/>
        <v>3</v>
      </c>
      <c r="D67" s="183">
        <f t="shared" si="1"/>
        <v>1</v>
      </c>
    </row>
    <row r="68" spans="1:4" x14ac:dyDescent="0.25">
      <c r="A68" s="184">
        <f>workdata!A69</f>
        <v>45476.666666666664</v>
      </c>
      <c r="B68" s="183">
        <f>workdata!G69</f>
        <v>858.50800000000004</v>
      </c>
      <c r="C68" s="183">
        <f t="shared" ref="C68:C131" si="5">DAY(A68)</f>
        <v>3</v>
      </c>
      <c r="D68" s="183">
        <f t="shared" ref="D68:D131" si="6">IF(B68&gt;=100,1,0)</f>
        <v>1</v>
      </c>
    </row>
    <row r="69" spans="1:4" x14ac:dyDescent="0.25">
      <c r="A69" s="184">
        <f>workdata!A70</f>
        <v>45476.708333333336</v>
      </c>
      <c r="B69" s="183">
        <f>workdata!G70</f>
        <v>721.17200000000003</v>
      </c>
      <c r="C69" s="183">
        <f t="shared" si="5"/>
        <v>3</v>
      </c>
      <c r="D69" s="183">
        <f t="shared" si="6"/>
        <v>1</v>
      </c>
    </row>
    <row r="70" spans="1:4" x14ac:dyDescent="0.25">
      <c r="A70" s="184">
        <f>workdata!A71</f>
        <v>45476.75</v>
      </c>
      <c r="B70" s="183">
        <f>workdata!G71</f>
        <v>464.90100000000001</v>
      </c>
      <c r="C70" s="183">
        <f t="shared" si="5"/>
        <v>3</v>
      </c>
      <c r="D70" s="183">
        <f t="shared" si="6"/>
        <v>1</v>
      </c>
    </row>
    <row r="71" spans="1:4" x14ac:dyDescent="0.25">
      <c r="A71" s="184">
        <f>workdata!A72</f>
        <v>45476.791666666664</v>
      </c>
      <c r="B71" s="183">
        <f>workdata!G72</f>
        <v>307.37200000000001</v>
      </c>
      <c r="C71" s="183">
        <f t="shared" si="5"/>
        <v>3</v>
      </c>
      <c r="D71" s="183">
        <f t="shared" si="6"/>
        <v>1</v>
      </c>
    </row>
    <row r="72" spans="1:4" x14ac:dyDescent="0.25">
      <c r="A72" s="184">
        <f>workdata!A73</f>
        <v>45476.833333333336</v>
      </c>
      <c r="B72" s="183">
        <f>workdata!G73</f>
        <v>157.27500000000001</v>
      </c>
      <c r="C72" s="183">
        <f t="shared" si="5"/>
        <v>3</v>
      </c>
      <c r="D72" s="183">
        <f t="shared" si="6"/>
        <v>1</v>
      </c>
    </row>
    <row r="73" spans="1:4" x14ac:dyDescent="0.25">
      <c r="A73" s="184">
        <f>workdata!A74</f>
        <v>45476.875</v>
      </c>
      <c r="B73" s="183">
        <f>workdata!G74</f>
        <v>23.89</v>
      </c>
      <c r="C73" s="183">
        <f t="shared" si="5"/>
        <v>3</v>
      </c>
      <c r="D73" s="183">
        <f t="shared" si="6"/>
        <v>0</v>
      </c>
    </row>
    <row r="74" spans="1:4" x14ac:dyDescent="0.25">
      <c r="A74" s="184">
        <f>workdata!A75</f>
        <v>45476.916666666664</v>
      </c>
      <c r="B74" s="183">
        <f>workdata!G75</f>
        <v>0</v>
      </c>
      <c r="C74" s="183">
        <f t="shared" si="5"/>
        <v>3</v>
      </c>
      <c r="D74" s="183">
        <f t="shared" si="6"/>
        <v>0</v>
      </c>
    </row>
    <row r="75" spans="1:4" x14ac:dyDescent="0.25">
      <c r="A75" s="184">
        <f>workdata!A76</f>
        <v>45476.958333333336</v>
      </c>
      <c r="B75" s="183">
        <f>workdata!G76</f>
        <v>0</v>
      </c>
      <c r="C75" s="183">
        <f t="shared" si="5"/>
        <v>3</v>
      </c>
      <c r="D75" s="183">
        <f t="shared" si="6"/>
        <v>0</v>
      </c>
    </row>
    <row r="76" spans="1:4" x14ac:dyDescent="0.25">
      <c r="A76" s="184">
        <f>workdata!A77</f>
        <v>45477</v>
      </c>
      <c r="B76" s="183">
        <f>workdata!G77</f>
        <v>0</v>
      </c>
      <c r="C76" s="183">
        <f t="shared" si="5"/>
        <v>4</v>
      </c>
      <c r="D76" s="183">
        <f t="shared" si="6"/>
        <v>0</v>
      </c>
    </row>
    <row r="77" spans="1:4" x14ac:dyDescent="0.25">
      <c r="A77" s="184">
        <f>workdata!A78</f>
        <v>45477.041666666664</v>
      </c>
      <c r="B77" s="183">
        <f>workdata!G78</f>
        <v>0</v>
      </c>
      <c r="C77" s="183">
        <f t="shared" si="5"/>
        <v>4</v>
      </c>
      <c r="D77" s="183">
        <f t="shared" si="6"/>
        <v>0</v>
      </c>
    </row>
    <row r="78" spans="1:4" x14ac:dyDescent="0.25">
      <c r="A78" s="184">
        <f>workdata!A79</f>
        <v>45477.083333333336</v>
      </c>
      <c r="B78" s="183">
        <f>workdata!G79</f>
        <v>0</v>
      </c>
      <c r="C78" s="183">
        <f t="shared" si="5"/>
        <v>4</v>
      </c>
      <c r="D78" s="183">
        <f t="shared" si="6"/>
        <v>0</v>
      </c>
    </row>
    <row r="79" spans="1:4" x14ac:dyDescent="0.25">
      <c r="A79" s="184">
        <f>workdata!A80</f>
        <v>45477.125</v>
      </c>
      <c r="B79" s="183">
        <f>workdata!G80</f>
        <v>0</v>
      </c>
      <c r="C79" s="183">
        <f t="shared" si="5"/>
        <v>4</v>
      </c>
      <c r="D79" s="183">
        <f t="shared" si="6"/>
        <v>0</v>
      </c>
    </row>
    <row r="80" spans="1:4" x14ac:dyDescent="0.25">
      <c r="A80" s="184">
        <f>workdata!A81</f>
        <v>45477.166666666664</v>
      </c>
      <c r="B80" s="183">
        <f>workdata!G81</f>
        <v>0</v>
      </c>
      <c r="C80" s="183">
        <f t="shared" si="5"/>
        <v>4</v>
      </c>
      <c r="D80" s="183">
        <f t="shared" si="6"/>
        <v>0</v>
      </c>
    </row>
    <row r="81" spans="1:4" x14ac:dyDescent="0.25">
      <c r="A81" s="184">
        <f>workdata!A82</f>
        <v>45477.208333333336</v>
      </c>
      <c r="B81" s="183">
        <f>workdata!G82</f>
        <v>0</v>
      </c>
      <c r="C81" s="183">
        <f t="shared" si="5"/>
        <v>4</v>
      </c>
      <c r="D81" s="183">
        <f t="shared" si="6"/>
        <v>0</v>
      </c>
    </row>
    <row r="82" spans="1:4" x14ac:dyDescent="0.25">
      <c r="A82" s="184">
        <f>workdata!A83</f>
        <v>45477.25</v>
      </c>
      <c r="B82" s="183">
        <f>workdata!G83</f>
        <v>0</v>
      </c>
      <c r="C82" s="183">
        <f t="shared" si="5"/>
        <v>4</v>
      </c>
      <c r="D82" s="183">
        <f t="shared" si="6"/>
        <v>0</v>
      </c>
    </row>
    <row r="83" spans="1:4" x14ac:dyDescent="0.25">
      <c r="A83" s="184">
        <f>workdata!A84</f>
        <v>45477.291666666664</v>
      </c>
      <c r="B83" s="183">
        <f>workdata!G84</f>
        <v>28.957000000000001</v>
      </c>
      <c r="C83" s="183">
        <f t="shared" si="5"/>
        <v>4</v>
      </c>
      <c r="D83" s="183">
        <f t="shared" si="6"/>
        <v>0</v>
      </c>
    </row>
    <row r="84" spans="1:4" x14ac:dyDescent="0.25">
      <c r="A84" s="184">
        <f>workdata!A85</f>
        <v>45477.333333333336</v>
      </c>
      <c r="B84" s="183">
        <f>workdata!G85</f>
        <v>180.98699999999999</v>
      </c>
      <c r="C84" s="183">
        <f t="shared" si="5"/>
        <v>4</v>
      </c>
      <c r="D84" s="183">
        <f t="shared" si="6"/>
        <v>1</v>
      </c>
    </row>
    <row r="85" spans="1:4" x14ac:dyDescent="0.25">
      <c r="A85" s="184">
        <f>workdata!A86</f>
        <v>45477.375</v>
      </c>
      <c r="B85" s="183">
        <f>workdata!G86</f>
        <v>374.49</v>
      </c>
      <c r="C85" s="183">
        <f t="shared" si="5"/>
        <v>4</v>
      </c>
      <c r="D85" s="183">
        <f t="shared" si="6"/>
        <v>1</v>
      </c>
    </row>
    <row r="86" spans="1:4" x14ac:dyDescent="0.25">
      <c r="A86" s="184">
        <f>workdata!A87</f>
        <v>45477.416666666664</v>
      </c>
      <c r="B86" s="183">
        <f>workdata!G87</f>
        <v>566.25199999999995</v>
      </c>
      <c r="C86" s="183">
        <f t="shared" si="5"/>
        <v>4</v>
      </c>
      <c r="D86" s="183">
        <f t="shared" si="6"/>
        <v>1</v>
      </c>
    </row>
    <row r="87" spans="1:4" x14ac:dyDescent="0.25">
      <c r="A87" s="184">
        <f>workdata!A88</f>
        <v>45477.458333333336</v>
      </c>
      <c r="B87" s="183">
        <f>workdata!G88</f>
        <v>734.30100000000004</v>
      </c>
      <c r="C87" s="183">
        <f t="shared" si="5"/>
        <v>4</v>
      </c>
      <c r="D87" s="183">
        <f t="shared" si="6"/>
        <v>1</v>
      </c>
    </row>
    <row r="88" spans="1:4" x14ac:dyDescent="0.25">
      <c r="A88" s="184">
        <f>workdata!A89</f>
        <v>45477.5</v>
      </c>
      <c r="B88" s="183">
        <f>workdata!G89</f>
        <v>865.31700000000001</v>
      </c>
      <c r="C88" s="183">
        <f t="shared" si="5"/>
        <v>4</v>
      </c>
      <c r="D88" s="183">
        <f t="shared" si="6"/>
        <v>1</v>
      </c>
    </row>
    <row r="89" spans="1:4" x14ac:dyDescent="0.25">
      <c r="A89" s="184">
        <f>workdata!A90</f>
        <v>45477.541666666664</v>
      </c>
      <c r="B89" s="183">
        <f>workdata!G90</f>
        <v>942.96799999999996</v>
      </c>
      <c r="C89" s="183">
        <f t="shared" si="5"/>
        <v>4</v>
      </c>
      <c r="D89" s="183">
        <f t="shared" si="6"/>
        <v>1</v>
      </c>
    </row>
    <row r="90" spans="1:4" x14ac:dyDescent="0.25">
      <c r="A90" s="184">
        <f>workdata!A91</f>
        <v>45477.583333333336</v>
      </c>
      <c r="B90" s="183">
        <f>workdata!G91</f>
        <v>973.59</v>
      </c>
      <c r="C90" s="183">
        <f t="shared" si="5"/>
        <v>4</v>
      </c>
      <c r="D90" s="183">
        <f t="shared" si="6"/>
        <v>1</v>
      </c>
    </row>
    <row r="91" spans="1:4" x14ac:dyDescent="0.25">
      <c r="A91" s="184">
        <f>workdata!A92</f>
        <v>45477.625</v>
      </c>
      <c r="B91" s="183">
        <f>workdata!G92</f>
        <v>934.29</v>
      </c>
      <c r="C91" s="183">
        <f t="shared" si="5"/>
        <v>4</v>
      </c>
      <c r="D91" s="183">
        <f t="shared" si="6"/>
        <v>1</v>
      </c>
    </row>
    <row r="92" spans="1:4" x14ac:dyDescent="0.25">
      <c r="A92" s="184">
        <f>workdata!A93</f>
        <v>45477.666666666664</v>
      </c>
      <c r="B92" s="183">
        <f>workdata!G93</f>
        <v>841.101</v>
      </c>
      <c r="C92" s="183">
        <f t="shared" si="5"/>
        <v>4</v>
      </c>
      <c r="D92" s="183">
        <f t="shared" si="6"/>
        <v>1</v>
      </c>
    </row>
    <row r="93" spans="1:4" x14ac:dyDescent="0.25">
      <c r="A93" s="184">
        <f>workdata!A94</f>
        <v>45477.708333333336</v>
      </c>
      <c r="B93" s="183">
        <f>workdata!G94</f>
        <v>700.51300000000003</v>
      </c>
      <c r="C93" s="183">
        <f t="shared" si="5"/>
        <v>4</v>
      </c>
      <c r="D93" s="183">
        <f t="shared" si="6"/>
        <v>1</v>
      </c>
    </row>
    <row r="94" spans="1:4" x14ac:dyDescent="0.25">
      <c r="A94" s="184">
        <f>workdata!A95</f>
        <v>45477.75</v>
      </c>
      <c r="B94" s="183">
        <f>workdata!G95</f>
        <v>460.875</v>
      </c>
      <c r="C94" s="183">
        <f t="shared" si="5"/>
        <v>4</v>
      </c>
      <c r="D94" s="183">
        <f t="shared" si="6"/>
        <v>1</v>
      </c>
    </row>
    <row r="95" spans="1:4" x14ac:dyDescent="0.25">
      <c r="A95" s="184">
        <f>workdata!A96</f>
        <v>45477.791666666664</v>
      </c>
      <c r="B95" s="183">
        <f>workdata!G96</f>
        <v>302.43599999999998</v>
      </c>
      <c r="C95" s="183">
        <f t="shared" si="5"/>
        <v>4</v>
      </c>
      <c r="D95" s="183">
        <f t="shared" si="6"/>
        <v>1</v>
      </c>
    </row>
    <row r="96" spans="1:4" x14ac:dyDescent="0.25">
      <c r="A96" s="184">
        <f>workdata!A97</f>
        <v>45477.833333333336</v>
      </c>
      <c r="B96" s="183">
        <f>workdata!G97</f>
        <v>152.161</v>
      </c>
      <c r="C96" s="183">
        <f t="shared" si="5"/>
        <v>4</v>
      </c>
      <c r="D96" s="183">
        <f t="shared" si="6"/>
        <v>1</v>
      </c>
    </row>
    <row r="97" spans="1:4" x14ac:dyDescent="0.25">
      <c r="A97" s="184">
        <f>workdata!A98</f>
        <v>45477.875</v>
      </c>
      <c r="B97" s="183">
        <f>workdata!G98</f>
        <v>22.875</v>
      </c>
      <c r="C97" s="183">
        <f t="shared" si="5"/>
        <v>4</v>
      </c>
      <c r="D97" s="183">
        <f t="shared" si="6"/>
        <v>0</v>
      </c>
    </row>
    <row r="98" spans="1:4" x14ac:dyDescent="0.25">
      <c r="A98" s="184">
        <f>workdata!A99</f>
        <v>45477.916666666664</v>
      </c>
      <c r="B98" s="183">
        <f>workdata!G99</f>
        <v>0</v>
      </c>
      <c r="C98" s="183">
        <f t="shared" si="5"/>
        <v>4</v>
      </c>
      <c r="D98" s="183">
        <f t="shared" si="6"/>
        <v>0</v>
      </c>
    </row>
    <row r="99" spans="1:4" x14ac:dyDescent="0.25">
      <c r="A99" s="184">
        <f>workdata!A100</f>
        <v>45477.958333333336</v>
      </c>
      <c r="B99" s="183">
        <f>workdata!G100</f>
        <v>0</v>
      </c>
      <c r="C99" s="183">
        <f t="shared" si="5"/>
        <v>4</v>
      </c>
      <c r="D99" s="183">
        <f t="shared" si="6"/>
        <v>0</v>
      </c>
    </row>
    <row r="100" spans="1:4" x14ac:dyDescent="0.25">
      <c r="A100" s="184">
        <f>workdata!A101</f>
        <v>45478</v>
      </c>
      <c r="B100" s="183">
        <f>workdata!G101</f>
        <v>0</v>
      </c>
      <c r="C100" s="183">
        <f t="shared" si="5"/>
        <v>5</v>
      </c>
      <c r="D100" s="183">
        <f t="shared" si="6"/>
        <v>0</v>
      </c>
    </row>
    <row r="101" spans="1:4" x14ac:dyDescent="0.25">
      <c r="A101" s="184">
        <f>workdata!A102</f>
        <v>45478.041666666664</v>
      </c>
      <c r="B101" s="183">
        <f>workdata!G102</f>
        <v>0</v>
      </c>
      <c r="C101" s="183">
        <f t="shared" si="5"/>
        <v>5</v>
      </c>
      <c r="D101" s="183">
        <f t="shared" si="6"/>
        <v>0</v>
      </c>
    </row>
    <row r="102" spans="1:4" x14ac:dyDescent="0.25">
      <c r="A102" s="184">
        <f>workdata!A103</f>
        <v>45478.083333333336</v>
      </c>
      <c r="B102" s="183">
        <f>workdata!G103</f>
        <v>0</v>
      </c>
      <c r="C102" s="183">
        <f t="shared" si="5"/>
        <v>5</v>
      </c>
      <c r="D102" s="183">
        <f t="shared" si="6"/>
        <v>0</v>
      </c>
    </row>
    <row r="103" spans="1:4" x14ac:dyDescent="0.25">
      <c r="A103" s="184">
        <f>workdata!A104</f>
        <v>45478.125</v>
      </c>
      <c r="B103" s="183">
        <f>workdata!G104</f>
        <v>0</v>
      </c>
      <c r="C103" s="183">
        <f t="shared" si="5"/>
        <v>5</v>
      </c>
      <c r="D103" s="183">
        <f t="shared" si="6"/>
        <v>0</v>
      </c>
    </row>
    <row r="104" spans="1:4" x14ac:dyDescent="0.25">
      <c r="A104" s="184">
        <f>workdata!A105</f>
        <v>45478.166666666664</v>
      </c>
      <c r="B104" s="183">
        <f>workdata!G105</f>
        <v>0</v>
      </c>
      <c r="C104" s="183">
        <f t="shared" si="5"/>
        <v>5</v>
      </c>
      <c r="D104" s="183">
        <f t="shared" si="6"/>
        <v>0</v>
      </c>
    </row>
    <row r="105" spans="1:4" x14ac:dyDescent="0.25">
      <c r="A105" s="184">
        <f>workdata!A106</f>
        <v>45478.208333333336</v>
      </c>
      <c r="B105" s="183">
        <f>workdata!G106</f>
        <v>0</v>
      </c>
      <c r="C105" s="183">
        <f t="shared" si="5"/>
        <v>5</v>
      </c>
      <c r="D105" s="183">
        <f t="shared" si="6"/>
        <v>0</v>
      </c>
    </row>
    <row r="106" spans="1:4" x14ac:dyDescent="0.25">
      <c r="A106" s="184">
        <f>workdata!A107</f>
        <v>45478.25</v>
      </c>
      <c r="B106" s="183">
        <f>workdata!G107</f>
        <v>0</v>
      </c>
      <c r="C106" s="183">
        <f t="shared" si="5"/>
        <v>5</v>
      </c>
      <c r="D106" s="183">
        <f t="shared" si="6"/>
        <v>0</v>
      </c>
    </row>
    <row r="107" spans="1:4" x14ac:dyDescent="0.25">
      <c r="A107" s="184">
        <f>workdata!A108</f>
        <v>45478.291666666664</v>
      </c>
      <c r="B107" s="183">
        <f>workdata!G108</f>
        <v>25.937000000000001</v>
      </c>
      <c r="C107" s="183">
        <f t="shared" si="5"/>
        <v>5</v>
      </c>
      <c r="D107" s="183">
        <f t="shared" si="6"/>
        <v>0</v>
      </c>
    </row>
    <row r="108" spans="1:4" x14ac:dyDescent="0.25">
      <c r="A108" s="184">
        <f>workdata!A109</f>
        <v>45478.333333333336</v>
      </c>
      <c r="B108" s="183">
        <f>workdata!G109</f>
        <v>166.93799999999999</v>
      </c>
      <c r="C108" s="183">
        <f t="shared" si="5"/>
        <v>5</v>
      </c>
      <c r="D108" s="183">
        <f t="shared" si="6"/>
        <v>1</v>
      </c>
    </row>
    <row r="109" spans="1:4" x14ac:dyDescent="0.25">
      <c r="A109" s="184">
        <f>workdata!A110</f>
        <v>45478.375</v>
      </c>
      <c r="B109" s="183">
        <f>workdata!G110</f>
        <v>364.68099999999998</v>
      </c>
      <c r="C109" s="183">
        <f t="shared" si="5"/>
        <v>5</v>
      </c>
      <c r="D109" s="183">
        <f t="shared" si="6"/>
        <v>1</v>
      </c>
    </row>
    <row r="110" spans="1:4" x14ac:dyDescent="0.25">
      <c r="A110" s="184">
        <f>workdata!A111</f>
        <v>45478.416666666664</v>
      </c>
      <c r="B110" s="183">
        <f>workdata!G111</f>
        <v>555.17899999999997</v>
      </c>
      <c r="C110" s="183">
        <f t="shared" si="5"/>
        <v>5</v>
      </c>
      <c r="D110" s="183">
        <f t="shared" si="6"/>
        <v>1</v>
      </c>
    </row>
    <row r="111" spans="1:4" x14ac:dyDescent="0.25">
      <c r="A111" s="184">
        <f>workdata!A112</f>
        <v>45478.458333333336</v>
      </c>
      <c r="B111" s="183">
        <f>workdata!G112</f>
        <v>721.58</v>
      </c>
      <c r="C111" s="183">
        <f t="shared" si="5"/>
        <v>5</v>
      </c>
      <c r="D111" s="183">
        <f t="shared" si="6"/>
        <v>1</v>
      </c>
    </row>
    <row r="112" spans="1:4" x14ac:dyDescent="0.25">
      <c r="A112" s="184">
        <f>workdata!A113</f>
        <v>45478.5</v>
      </c>
      <c r="B112" s="183">
        <f>workdata!G113</f>
        <v>851.13199999999995</v>
      </c>
      <c r="C112" s="183">
        <f t="shared" si="5"/>
        <v>5</v>
      </c>
      <c r="D112" s="183">
        <f t="shared" si="6"/>
        <v>1</v>
      </c>
    </row>
    <row r="113" spans="1:4" x14ac:dyDescent="0.25">
      <c r="A113" s="184">
        <f>workdata!A114</f>
        <v>45478.541666666664</v>
      </c>
      <c r="B113" s="183">
        <f>workdata!G114</f>
        <v>933.58900000000006</v>
      </c>
      <c r="C113" s="183">
        <f t="shared" si="5"/>
        <v>5</v>
      </c>
      <c r="D113" s="183">
        <f t="shared" si="6"/>
        <v>1</v>
      </c>
    </row>
    <row r="114" spans="1:4" x14ac:dyDescent="0.25">
      <c r="A114" s="184">
        <f>workdata!A115</f>
        <v>45478.583333333336</v>
      </c>
      <c r="B114" s="183">
        <f>workdata!G115</f>
        <v>955.904</v>
      </c>
      <c r="C114" s="183">
        <f t="shared" si="5"/>
        <v>5</v>
      </c>
      <c r="D114" s="183">
        <f t="shared" si="6"/>
        <v>1</v>
      </c>
    </row>
    <row r="115" spans="1:4" x14ac:dyDescent="0.25">
      <c r="A115" s="184">
        <f>workdata!A116</f>
        <v>45478.625</v>
      </c>
      <c r="B115" s="183">
        <f>workdata!G116</f>
        <v>921.52200000000005</v>
      </c>
      <c r="C115" s="183">
        <f t="shared" si="5"/>
        <v>5</v>
      </c>
      <c r="D115" s="183">
        <f t="shared" si="6"/>
        <v>1</v>
      </c>
    </row>
    <row r="116" spans="1:4" x14ac:dyDescent="0.25">
      <c r="A116" s="184">
        <f>workdata!A117</f>
        <v>45478.666666666664</v>
      </c>
      <c r="B116" s="183">
        <f>workdata!G117</f>
        <v>838.327</v>
      </c>
      <c r="C116" s="183">
        <f t="shared" si="5"/>
        <v>5</v>
      </c>
      <c r="D116" s="183">
        <f t="shared" si="6"/>
        <v>1</v>
      </c>
    </row>
    <row r="117" spans="1:4" x14ac:dyDescent="0.25">
      <c r="A117" s="184">
        <f>workdata!A118</f>
        <v>45478.708333333336</v>
      </c>
      <c r="B117" s="183">
        <f>workdata!G118</f>
        <v>697.08600000000001</v>
      </c>
      <c r="C117" s="183">
        <f t="shared" si="5"/>
        <v>5</v>
      </c>
      <c r="D117" s="183">
        <f t="shared" si="6"/>
        <v>1</v>
      </c>
    </row>
    <row r="118" spans="1:4" x14ac:dyDescent="0.25">
      <c r="A118" s="184">
        <f>workdata!A119</f>
        <v>45478.75</v>
      </c>
      <c r="B118" s="183">
        <f>workdata!G119</f>
        <v>454.81900000000002</v>
      </c>
      <c r="C118" s="183">
        <f t="shared" si="5"/>
        <v>5</v>
      </c>
      <c r="D118" s="183">
        <f t="shared" si="6"/>
        <v>1</v>
      </c>
    </row>
    <row r="119" spans="1:4" x14ac:dyDescent="0.25">
      <c r="A119" s="184">
        <f>workdata!A120</f>
        <v>45478.791666666664</v>
      </c>
      <c r="B119" s="183">
        <f>workdata!G120</f>
        <v>301.661</v>
      </c>
      <c r="C119" s="183">
        <f t="shared" si="5"/>
        <v>5</v>
      </c>
      <c r="D119" s="183">
        <f t="shared" si="6"/>
        <v>1</v>
      </c>
    </row>
    <row r="120" spans="1:4" x14ac:dyDescent="0.25">
      <c r="A120" s="184">
        <f>workdata!A121</f>
        <v>45478.833333333336</v>
      </c>
      <c r="B120" s="183">
        <f>workdata!G121</f>
        <v>120.861</v>
      </c>
      <c r="C120" s="183">
        <f t="shared" si="5"/>
        <v>5</v>
      </c>
      <c r="D120" s="183">
        <f t="shared" si="6"/>
        <v>1</v>
      </c>
    </row>
    <row r="121" spans="1:4" x14ac:dyDescent="0.25">
      <c r="A121" s="184">
        <f>workdata!A122</f>
        <v>45478.875</v>
      </c>
      <c r="B121" s="183">
        <f>workdata!G122</f>
        <v>17.082999999999998</v>
      </c>
      <c r="C121" s="183">
        <f t="shared" si="5"/>
        <v>5</v>
      </c>
      <c r="D121" s="183">
        <f t="shared" si="6"/>
        <v>0</v>
      </c>
    </row>
    <row r="122" spans="1:4" x14ac:dyDescent="0.25">
      <c r="A122" s="184">
        <f>workdata!A123</f>
        <v>45478.916666666664</v>
      </c>
      <c r="B122" s="183">
        <f>workdata!G123</f>
        <v>0</v>
      </c>
      <c r="C122" s="183">
        <f t="shared" si="5"/>
        <v>5</v>
      </c>
      <c r="D122" s="183">
        <f t="shared" si="6"/>
        <v>0</v>
      </c>
    </row>
    <row r="123" spans="1:4" x14ac:dyDescent="0.25">
      <c r="A123" s="184">
        <f>workdata!A124</f>
        <v>45478.958333333336</v>
      </c>
      <c r="B123" s="183">
        <f>workdata!G124</f>
        <v>0</v>
      </c>
      <c r="C123" s="183">
        <f t="shared" si="5"/>
        <v>5</v>
      </c>
      <c r="D123" s="183">
        <f t="shared" si="6"/>
        <v>0</v>
      </c>
    </row>
    <row r="124" spans="1:4" x14ac:dyDescent="0.25">
      <c r="A124" s="184">
        <f>workdata!A125</f>
        <v>45479</v>
      </c>
      <c r="B124" s="183">
        <f>workdata!G125</f>
        <v>0</v>
      </c>
      <c r="C124" s="183">
        <f t="shared" si="5"/>
        <v>6</v>
      </c>
      <c r="D124" s="183">
        <f t="shared" si="6"/>
        <v>0</v>
      </c>
    </row>
    <row r="125" spans="1:4" x14ac:dyDescent="0.25">
      <c r="A125" s="184">
        <f>workdata!A126</f>
        <v>45479.041666666664</v>
      </c>
      <c r="B125" s="183">
        <f>workdata!G126</f>
        <v>0</v>
      </c>
      <c r="C125" s="183">
        <f t="shared" si="5"/>
        <v>6</v>
      </c>
      <c r="D125" s="183">
        <f t="shared" si="6"/>
        <v>0</v>
      </c>
    </row>
    <row r="126" spans="1:4" x14ac:dyDescent="0.25">
      <c r="A126" s="184">
        <f>workdata!A127</f>
        <v>45479.083333333336</v>
      </c>
      <c r="B126" s="183">
        <f>workdata!G127</f>
        <v>0</v>
      </c>
      <c r="C126" s="183">
        <f t="shared" si="5"/>
        <v>6</v>
      </c>
      <c r="D126" s="183">
        <f t="shared" si="6"/>
        <v>0</v>
      </c>
    </row>
    <row r="127" spans="1:4" x14ac:dyDescent="0.25">
      <c r="A127" s="184">
        <f>workdata!A128</f>
        <v>45479.125</v>
      </c>
      <c r="B127" s="183">
        <f>workdata!G128</f>
        <v>0</v>
      </c>
      <c r="C127" s="183">
        <f t="shared" si="5"/>
        <v>6</v>
      </c>
      <c r="D127" s="183">
        <f t="shared" si="6"/>
        <v>0</v>
      </c>
    </row>
    <row r="128" spans="1:4" x14ac:dyDescent="0.25">
      <c r="A128" s="184">
        <f>workdata!A129</f>
        <v>45479.166666666664</v>
      </c>
      <c r="B128" s="183">
        <f>workdata!G129</f>
        <v>0</v>
      </c>
      <c r="C128" s="183">
        <f t="shared" si="5"/>
        <v>6</v>
      </c>
      <c r="D128" s="183">
        <f t="shared" si="6"/>
        <v>0</v>
      </c>
    </row>
    <row r="129" spans="1:4" x14ac:dyDescent="0.25">
      <c r="A129" s="184">
        <f>workdata!A130</f>
        <v>45479.208333333336</v>
      </c>
      <c r="B129" s="183">
        <f>workdata!G130</f>
        <v>0</v>
      </c>
      <c r="C129" s="183">
        <f t="shared" si="5"/>
        <v>6</v>
      </c>
      <c r="D129" s="183">
        <f t="shared" si="6"/>
        <v>0</v>
      </c>
    </row>
    <row r="130" spans="1:4" x14ac:dyDescent="0.25">
      <c r="A130" s="184">
        <f>workdata!A131</f>
        <v>45479.25</v>
      </c>
      <c r="B130" s="183">
        <f>workdata!G131</f>
        <v>0</v>
      </c>
      <c r="C130" s="183">
        <f t="shared" si="5"/>
        <v>6</v>
      </c>
      <c r="D130" s="183">
        <f t="shared" si="6"/>
        <v>0</v>
      </c>
    </row>
    <row r="131" spans="1:4" x14ac:dyDescent="0.25">
      <c r="A131" s="184">
        <f>workdata!A132</f>
        <v>45479.291666666664</v>
      </c>
      <c r="B131" s="183">
        <f>workdata!G132</f>
        <v>2.6960000000000002</v>
      </c>
      <c r="C131" s="183">
        <f t="shared" si="5"/>
        <v>6</v>
      </c>
      <c r="D131" s="183">
        <f t="shared" si="6"/>
        <v>0</v>
      </c>
    </row>
    <row r="132" spans="1:4" x14ac:dyDescent="0.25">
      <c r="A132" s="184">
        <f>workdata!A133</f>
        <v>45479.333333333336</v>
      </c>
      <c r="B132" s="183">
        <f>workdata!G133</f>
        <v>27.469000000000001</v>
      </c>
      <c r="C132" s="183">
        <f t="shared" ref="C132:C195" si="7">DAY(A132)</f>
        <v>6</v>
      </c>
      <c r="D132" s="183">
        <f t="shared" ref="D132:D195" si="8">IF(B132&gt;=100,1,0)</f>
        <v>0</v>
      </c>
    </row>
    <row r="133" spans="1:4" x14ac:dyDescent="0.25">
      <c r="A133" s="184">
        <f>workdata!A134</f>
        <v>45479.375</v>
      </c>
      <c r="B133" s="183">
        <f>workdata!G134</f>
        <v>115.119</v>
      </c>
      <c r="C133" s="183">
        <f t="shared" si="7"/>
        <v>6</v>
      </c>
      <c r="D133" s="183">
        <f t="shared" si="8"/>
        <v>1</v>
      </c>
    </row>
    <row r="134" spans="1:4" x14ac:dyDescent="0.25">
      <c r="A134" s="184">
        <f>workdata!A135</f>
        <v>45479.416666666664</v>
      </c>
      <c r="B134" s="183">
        <f>workdata!G135</f>
        <v>154.01599999999999</v>
      </c>
      <c r="C134" s="183">
        <f t="shared" si="7"/>
        <v>6</v>
      </c>
      <c r="D134" s="183">
        <f t="shared" si="8"/>
        <v>1</v>
      </c>
    </row>
    <row r="135" spans="1:4" x14ac:dyDescent="0.25">
      <c r="A135" s="184">
        <f>workdata!A136</f>
        <v>45479.458333333336</v>
      </c>
      <c r="B135" s="183">
        <f>workdata!G136</f>
        <v>130.36799999999999</v>
      </c>
      <c r="C135" s="183">
        <f t="shared" si="7"/>
        <v>6</v>
      </c>
      <c r="D135" s="183">
        <f t="shared" si="8"/>
        <v>1</v>
      </c>
    </row>
    <row r="136" spans="1:4" x14ac:dyDescent="0.25">
      <c r="A136" s="184">
        <f>workdata!A137</f>
        <v>45479.5</v>
      </c>
      <c r="B136" s="183">
        <f>workdata!G137</f>
        <v>195.68100000000001</v>
      </c>
      <c r="C136" s="183">
        <f t="shared" si="7"/>
        <v>6</v>
      </c>
      <c r="D136" s="183">
        <f t="shared" si="8"/>
        <v>1</v>
      </c>
    </row>
    <row r="137" spans="1:4" x14ac:dyDescent="0.25">
      <c r="A137" s="184">
        <f>workdata!A138</f>
        <v>45479.541666666664</v>
      </c>
      <c r="B137" s="183">
        <f>workdata!G138</f>
        <v>385.07600000000002</v>
      </c>
      <c r="C137" s="183">
        <f t="shared" si="7"/>
        <v>6</v>
      </c>
      <c r="D137" s="183">
        <f t="shared" si="8"/>
        <v>1</v>
      </c>
    </row>
    <row r="138" spans="1:4" x14ac:dyDescent="0.25">
      <c r="A138" s="184">
        <f>workdata!A139</f>
        <v>45479.583333333336</v>
      </c>
      <c r="B138" s="183">
        <f>workdata!G139</f>
        <v>554.60599999999999</v>
      </c>
      <c r="C138" s="183">
        <f t="shared" si="7"/>
        <v>6</v>
      </c>
      <c r="D138" s="183">
        <f t="shared" si="8"/>
        <v>1</v>
      </c>
    </row>
    <row r="139" spans="1:4" x14ac:dyDescent="0.25">
      <c r="A139" s="184">
        <f>workdata!A140</f>
        <v>45479.625</v>
      </c>
      <c r="B139" s="183">
        <f>workdata!G140</f>
        <v>722.35199999999998</v>
      </c>
      <c r="C139" s="183">
        <f t="shared" si="7"/>
        <v>6</v>
      </c>
      <c r="D139" s="183">
        <f t="shared" si="8"/>
        <v>1</v>
      </c>
    </row>
    <row r="140" spans="1:4" x14ac:dyDescent="0.25">
      <c r="A140" s="184">
        <f>workdata!A141</f>
        <v>45479.666666666664</v>
      </c>
      <c r="B140" s="183">
        <f>workdata!G141</f>
        <v>797.86099999999999</v>
      </c>
      <c r="C140" s="183">
        <f t="shared" si="7"/>
        <v>6</v>
      </c>
      <c r="D140" s="183">
        <f t="shared" si="8"/>
        <v>1</v>
      </c>
    </row>
    <row r="141" spans="1:4" x14ac:dyDescent="0.25">
      <c r="A141" s="184">
        <f>workdata!A142</f>
        <v>45479.708333333336</v>
      </c>
      <c r="B141" s="183">
        <f>workdata!G142</f>
        <v>711.01700000000005</v>
      </c>
      <c r="C141" s="183">
        <f t="shared" si="7"/>
        <v>6</v>
      </c>
      <c r="D141" s="183">
        <f t="shared" si="8"/>
        <v>1</v>
      </c>
    </row>
    <row r="142" spans="1:4" x14ac:dyDescent="0.25">
      <c r="A142" s="184">
        <f>workdata!A143</f>
        <v>45479.75</v>
      </c>
      <c r="B142" s="183">
        <f>workdata!G143</f>
        <v>465.911</v>
      </c>
      <c r="C142" s="183">
        <f t="shared" si="7"/>
        <v>6</v>
      </c>
      <c r="D142" s="183">
        <f t="shared" si="8"/>
        <v>1</v>
      </c>
    </row>
    <row r="143" spans="1:4" x14ac:dyDescent="0.25">
      <c r="A143" s="184">
        <f>workdata!A144</f>
        <v>45479.791666666664</v>
      </c>
      <c r="B143" s="183">
        <f>workdata!G144</f>
        <v>313.66899999999998</v>
      </c>
      <c r="C143" s="183">
        <f t="shared" si="7"/>
        <v>6</v>
      </c>
      <c r="D143" s="183">
        <f t="shared" si="8"/>
        <v>1</v>
      </c>
    </row>
    <row r="144" spans="1:4" x14ac:dyDescent="0.25">
      <c r="A144" s="184">
        <f>workdata!A145</f>
        <v>45479.833333333336</v>
      </c>
      <c r="B144" s="183">
        <f>workdata!G145</f>
        <v>159.04300000000001</v>
      </c>
      <c r="C144" s="183">
        <f t="shared" si="7"/>
        <v>6</v>
      </c>
      <c r="D144" s="183">
        <f t="shared" si="8"/>
        <v>1</v>
      </c>
    </row>
    <row r="145" spans="1:4" x14ac:dyDescent="0.25">
      <c r="A145" s="184">
        <f>workdata!A146</f>
        <v>45479.875</v>
      </c>
      <c r="B145" s="183">
        <f>workdata!G146</f>
        <v>24.271999999999998</v>
      </c>
      <c r="C145" s="183">
        <f t="shared" si="7"/>
        <v>6</v>
      </c>
      <c r="D145" s="183">
        <f t="shared" si="8"/>
        <v>0</v>
      </c>
    </row>
    <row r="146" spans="1:4" x14ac:dyDescent="0.25">
      <c r="A146" s="184">
        <f>workdata!A147</f>
        <v>45479.916666666664</v>
      </c>
      <c r="B146" s="183">
        <f>workdata!G147</f>
        <v>0</v>
      </c>
      <c r="C146" s="183">
        <f t="shared" si="7"/>
        <v>6</v>
      </c>
      <c r="D146" s="183">
        <f t="shared" si="8"/>
        <v>0</v>
      </c>
    </row>
    <row r="147" spans="1:4" x14ac:dyDescent="0.25">
      <c r="A147" s="184">
        <f>workdata!A148</f>
        <v>45479.958333333336</v>
      </c>
      <c r="B147" s="183">
        <f>workdata!G148</f>
        <v>0</v>
      </c>
      <c r="C147" s="183">
        <f t="shared" si="7"/>
        <v>6</v>
      </c>
      <c r="D147" s="183">
        <f t="shared" si="8"/>
        <v>0</v>
      </c>
    </row>
    <row r="148" spans="1:4" x14ac:dyDescent="0.25">
      <c r="A148" s="184">
        <f>workdata!A149</f>
        <v>45480</v>
      </c>
      <c r="B148" s="183">
        <f>workdata!G149</f>
        <v>0</v>
      </c>
      <c r="C148" s="183">
        <f t="shared" si="7"/>
        <v>7</v>
      </c>
      <c r="D148" s="183">
        <f t="shared" si="8"/>
        <v>0</v>
      </c>
    </row>
    <row r="149" spans="1:4" x14ac:dyDescent="0.25">
      <c r="A149" s="184">
        <f>workdata!A150</f>
        <v>45480.041666666664</v>
      </c>
      <c r="B149" s="183">
        <f>workdata!G150</f>
        <v>0</v>
      </c>
      <c r="C149" s="183">
        <f t="shared" si="7"/>
        <v>7</v>
      </c>
      <c r="D149" s="183">
        <f t="shared" si="8"/>
        <v>0</v>
      </c>
    </row>
    <row r="150" spans="1:4" x14ac:dyDescent="0.25">
      <c r="A150" s="184">
        <f>workdata!A151</f>
        <v>45480.083333333336</v>
      </c>
      <c r="B150" s="183">
        <f>workdata!G151</f>
        <v>0</v>
      </c>
      <c r="C150" s="183">
        <f t="shared" si="7"/>
        <v>7</v>
      </c>
      <c r="D150" s="183">
        <f t="shared" si="8"/>
        <v>0</v>
      </c>
    </row>
    <row r="151" spans="1:4" x14ac:dyDescent="0.25">
      <c r="A151" s="184">
        <f>workdata!A152</f>
        <v>45480.125</v>
      </c>
      <c r="B151" s="183">
        <f>workdata!G152</f>
        <v>0</v>
      </c>
      <c r="C151" s="183">
        <f t="shared" si="7"/>
        <v>7</v>
      </c>
      <c r="D151" s="183">
        <f t="shared" si="8"/>
        <v>0</v>
      </c>
    </row>
    <row r="152" spans="1:4" x14ac:dyDescent="0.25">
      <c r="A152" s="184">
        <f>workdata!A153</f>
        <v>45480.166666666664</v>
      </c>
      <c r="B152" s="183">
        <f>workdata!G153</f>
        <v>0</v>
      </c>
      <c r="C152" s="183">
        <f t="shared" si="7"/>
        <v>7</v>
      </c>
      <c r="D152" s="183">
        <f t="shared" si="8"/>
        <v>0</v>
      </c>
    </row>
    <row r="153" spans="1:4" x14ac:dyDescent="0.25">
      <c r="A153" s="184">
        <f>workdata!A154</f>
        <v>45480.208333333336</v>
      </c>
      <c r="B153" s="183">
        <f>workdata!G154</f>
        <v>0</v>
      </c>
      <c r="C153" s="183">
        <f t="shared" si="7"/>
        <v>7</v>
      </c>
      <c r="D153" s="183">
        <f t="shared" si="8"/>
        <v>0</v>
      </c>
    </row>
    <row r="154" spans="1:4" x14ac:dyDescent="0.25">
      <c r="A154" s="184">
        <f>workdata!A155</f>
        <v>45480.25</v>
      </c>
      <c r="B154" s="183">
        <f>workdata!G155</f>
        <v>0</v>
      </c>
      <c r="C154" s="183">
        <f t="shared" si="7"/>
        <v>7</v>
      </c>
      <c r="D154" s="183">
        <f t="shared" si="8"/>
        <v>0</v>
      </c>
    </row>
    <row r="155" spans="1:4" x14ac:dyDescent="0.25">
      <c r="A155" s="184">
        <f>workdata!A156</f>
        <v>45480.291666666664</v>
      </c>
      <c r="B155" s="183">
        <f>workdata!G156</f>
        <v>23.626999999999999</v>
      </c>
      <c r="C155" s="183">
        <f t="shared" si="7"/>
        <v>7</v>
      </c>
      <c r="D155" s="183">
        <f t="shared" si="8"/>
        <v>0</v>
      </c>
    </row>
    <row r="156" spans="1:4" x14ac:dyDescent="0.25">
      <c r="A156" s="184">
        <f>workdata!A157</f>
        <v>45480.333333333336</v>
      </c>
      <c r="B156" s="183">
        <f>workdata!G157</f>
        <v>180.58099999999999</v>
      </c>
      <c r="C156" s="183">
        <f t="shared" si="7"/>
        <v>7</v>
      </c>
      <c r="D156" s="183">
        <f t="shared" si="8"/>
        <v>1</v>
      </c>
    </row>
    <row r="157" spans="1:4" x14ac:dyDescent="0.25">
      <c r="A157" s="184">
        <f>workdata!A158</f>
        <v>45480.375</v>
      </c>
      <c r="B157" s="183">
        <f>workdata!G158</f>
        <v>385.108</v>
      </c>
      <c r="C157" s="183">
        <f t="shared" si="7"/>
        <v>7</v>
      </c>
      <c r="D157" s="183">
        <f t="shared" si="8"/>
        <v>1</v>
      </c>
    </row>
    <row r="158" spans="1:4" x14ac:dyDescent="0.25">
      <c r="A158" s="184">
        <f>workdata!A159</f>
        <v>45480.416666666664</v>
      </c>
      <c r="B158" s="183">
        <f>workdata!G159</f>
        <v>588.04499999999996</v>
      </c>
      <c r="C158" s="183">
        <f t="shared" si="7"/>
        <v>7</v>
      </c>
      <c r="D158" s="183">
        <f t="shared" si="8"/>
        <v>1</v>
      </c>
    </row>
    <row r="159" spans="1:4" x14ac:dyDescent="0.25">
      <c r="A159" s="184">
        <f>workdata!A160</f>
        <v>45480.458333333336</v>
      </c>
      <c r="B159" s="183">
        <f>workdata!G160</f>
        <v>763.26900000000001</v>
      </c>
      <c r="C159" s="183">
        <f t="shared" si="7"/>
        <v>7</v>
      </c>
      <c r="D159" s="183">
        <f t="shared" si="8"/>
        <v>1</v>
      </c>
    </row>
    <row r="160" spans="1:4" x14ac:dyDescent="0.25">
      <c r="A160" s="184">
        <f>workdata!A161</f>
        <v>45480.5</v>
      </c>
      <c r="B160" s="183">
        <f>workdata!G161</f>
        <v>902.29200000000003</v>
      </c>
      <c r="C160" s="183">
        <f t="shared" si="7"/>
        <v>7</v>
      </c>
      <c r="D160" s="183">
        <f t="shared" si="8"/>
        <v>1</v>
      </c>
    </row>
    <row r="161" spans="1:4" x14ac:dyDescent="0.25">
      <c r="A161" s="184">
        <f>workdata!A162</f>
        <v>45480.541666666664</v>
      </c>
      <c r="B161" s="183">
        <f>workdata!G162</f>
        <v>993.42200000000003</v>
      </c>
      <c r="C161" s="183">
        <f t="shared" si="7"/>
        <v>7</v>
      </c>
      <c r="D161" s="183">
        <f t="shared" si="8"/>
        <v>1</v>
      </c>
    </row>
    <row r="162" spans="1:4" x14ac:dyDescent="0.25">
      <c r="A162" s="184">
        <f>workdata!A163</f>
        <v>45480.583333333336</v>
      </c>
      <c r="B162" s="183">
        <f>workdata!G163</f>
        <v>1016.487</v>
      </c>
      <c r="C162" s="183">
        <f t="shared" si="7"/>
        <v>7</v>
      </c>
      <c r="D162" s="183">
        <f t="shared" si="8"/>
        <v>1</v>
      </c>
    </row>
    <row r="163" spans="1:4" x14ac:dyDescent="0.25">
      <c r="A163" s="184">
        <f>workdata!A164</f>
        <v>45480.625</v>
      </c>
      <c r="B163" s="183">
        <f>workdata!G164</f>
        <v>980.745</v>
      </c>
      <c r="C163" s="183">
        <f t="shared" si="7"/>
        <v>7</v>
      </c>
      <c r="D163" s="183">
        <f t="shared" si="8"/>
        <v>1</v>
      </c>
    </row>
    <row r="164" spans="1:4" x14ac:dyDescent="0.25">
      <c r="A164" s="184">
        <f>workdata!A165</f>
        <v>45480.666666666664</v>
      </c>
      <c r="B164" s="183">
        <f>workdata!G165</f>
        <v>899.096</v>
      </c>
      <c r="C164" s="183">
        <f t="shared" si="7"/>
        <v>7</v>
      </c>
      <c r="D164" s="183">
        <f t="shared" si="8"/>
        <v>1</v>
      </c>
    </row>
    <row r="165" spans="1:4" x14ac:dyDescent="0.25">
      <c r="A165" s="184">
        <f>workdata!A166</f>
        <v>45480.708333333336</v>
      </c>
      <c r="B165" s="183">
        <f>workdata!G166</f>
        <v>752.36599999999999</v>
      </c>
      <c r="C165" s="183">
        <f t="shared" si="7"/>
        <v>7</v>
      </c>
      <c r="D165" s="183">
        <f t="shared" si="8"/>
        <v>1</v>
      </c>
    </row>
    <row r="166" spans="1:4" x14ac:dyDescent="0.25">
      <c r="A166" s="184">
        <f>workdata!A167</f>
        <v>45480.75</v>
      </c>
      <c r="B166" s="183">
        <f>workdata!G167</f>
        <v>488.57299999999998</v>
      </c>
      <c r="C166" s="183">
        <f t="shared" si="7"/>
        <v>7</v>
      </c>
      <c r="D166" s="183">
        <f t="shared" si="8"/>
        <v>1</v>
      </c>
    </row>
    <row r="167" spans="1:4" x14ac:dyDescent="0.25">
      <c r="A167" s="184">
        <f>workdata!A168</f>
        <v>45480.791666666664</v>
      </c>
      <c r="B167" s="183">
        <f>workdata!G168</f>
        <v>338.31799999999998</v>
      </c>
      <c r="C167" s="183">
        <f t="shared" si="7"/>
        <v>7</v>
      </c>
      <c r="D167" s="183">
        <f t="shared" si="8"/>
        <v>1</v>
      </c>
    </row>
    <row r="168" spans="1:4" x14ac:dyDescent="0.25">
      <c r="A168" s="184">
        <f>workdata!A169</f>
        <v>45480.833333333336</v>
      </c>
      <c r="B168" s="183">
        <f>workdata!G169</f>
        <v>169.81899999999999</v>
      </c>
      <c r="C168" s="183">
        <f t="shared" si="7"/>
        <v>7</v>
      </c>
      <c r="D168" s="183">
        <f t="shared" si="8"/>
        <v>1</v>
      </c>
    </row>
    <row r="169" spans="1:4" x14ac:dyDescent="0.25">
      <c r="A169" s="184">
        <f>workdata!A170</f>
        <v>45480.875</v>
      </c>
      <c r="B169" s="183">
        <f>workdata!G170</f>
        <v>25.452000000000002</v>
      </c>
      <c r="C169" s="183">
        <f t="shared" si="7"/>
        <v>7</v>
      </c>
      <c r="D169" s="183">
        <f t="shared" si="8"/>
        <v>0</v>
      </c>
    </row>
    <row r="170" spans="1:4" x14ac:dyDescent="0.25">
      <c r="A170" s="184">
        <f>workdata!A171</f>
        <v>45480.916666666664</v>
      </c>
      <c r="B170" s="183">
        <f>workdata!G171</f>
        <v>0</v>
      </c>
      <c r="C170" s="183">
        <f t="shared" si="7"/>
        <v>7</v>
      </c>
      <c r="D170" s="183">
        <f t="shared" si="8"/>
        <v>0</v>
      </c>
    </row>
    <row r="171" spans="1:4" x14ac:dyDescent="0.25">
      <c r="A171" s="184">
        <f>workdata!A172</f>
        <v>45480.958333333336</v>
      </c>
      <c r="B171" s="183">
        <f>workdata!G172</f>
        <v>0</v>
      </c>
      <c r="C171" s="183">
        <f t="shared" si="7"/>
        <v>7</v>
      </c>
      <c r="D171" s="183">
        <f t="shared" si="8"/>
        <v>0</v>
      </c>
    </row>
    <row r="172" spans="1:4" x14ac:dyDescent="0.25">
      <c r="A172" s="184">
        <f>workdata!A173</f>
        <v>45481</v>
      </c>
      <c r="B172" s="183">
        <f>workdata!G173</f>
        <v>0</v>
      </c>
      <c r="C172" s="183">
        <f t="shared" si="7"/>
        <v>8</v>
      </c>
      <c r="D172" s="183">
        <f t="shared" si="8"/>
        <v>0</v>
      </c>
    </row>
    <row r="173" spans="1:4" x14ac:dyDescent="0.25">
      <c r="A173" s="184">
        <f>workdata!A174</f>
        <v>45481.041666666664</v>
      </c>
      <c r="B173" s="183">
        <f>workdata!G174</f>
        <v>0</v>
      </c>
      <c r="C173" s="183">
        <f t="shared" si="7"/>
        <v>8</v>
      </c>
      <c r="D173" s="183">
        <f t="shared" si="8"/>
        <v>0</v>
      </c>
    </row>
    <row r="174" spans="1:4" x14ac:dyDescent="0.25">
      <c r="A174" s="184">
        <f>workdata!A175</f>
        <v>45481.083333333336</v>
      </c>
      <c r="B174" s="183">
        <f>workdata!G175</f>
        <v>0</v>
      </c>
      <c r="C174" s="183">
        <f t="shared" si="7"/>
        <v>8</v>
      </c>
      <c r="D174" s="183">
        <f t="shared" si="8"/>
        <v>0</v>
      </c>
    </row>
    <row r="175" spans="1:4" x14ac:dyDescent="0.25">
      <c r="A175" s="184">
        <f>workdata!A176</f>
        <v>45481.125</v>
      </c>
      <c r="B175" s="183">
        <f>workdata!G176</f>
        <v>0</v>
      </c>
      <c r="C175" s="183">
        <f t="shared" si="7"/>
        <v>8</v>
      </c>
      <c r="D175" s="183">
        <f t="shared" si="8"/>
        <v>0</v>
      </c>
    </row>
    <row r="176" spans="1:4" x14ac:dyDescent="0.25">
      <c r="A176" s="184">
        <f>workdata!A177</f>
        <v>45481.166666666664</v>
      </c>
      <c r="B176" s="183">
        <f>workdata!G177</f>
        <v>0</v>
      </c>
      <c r="C176" s="183">
        <f t="shared" si="7"/>
        <v>8</v>
      </c>
      <c r="D176" s="183">
        <f t="shared" si="8"/>
        <v>0</v>
      </c>
    </row>
    <row r="177" spans="1:4" x14ac:dyDescent="0.25">
      <c r="A177" s="184">
        <f>workdata!A178</f>
        <v>45481.208333333336</v>
      </c>
      <c r="B177" s="183">
        <f>workdata!G178</f>
        <v>0</v>
      </c>
      <c r="C177" s="183">
        <f t="shared" si="7"/>
        <v>8</v>
      </c>
      <c r="D177" s="183">
        <f t="shared" si="8"/>
        <v>0</v>
      </c>
    </row>
    <row r="178" spans="1:4" x14ac:dyDescent="0.25">
      <c r="A178" s="184">
        <f>workdata!A179</f>
        <v>45481.25</v>
      </c>
      <c r="B178" s="183">
        <f>workdata!G179</f>
        <v>0</v>
      </c>
      <c r="C178" s="183">
        <f t="shared" si="7"/>
        <v>8</v>
      </c>
      <c r="D178" s="183">
        <f t="shared" si="8"/>
        <v>0</v>
      </c>
    </row>
    <row r="179" spans="1:4" x14ac:dyDescent="0.25">
      <c r="A179" s="184">
        <f>workdata!A180</f>
        <v>45481.291666666664</v>
      </c>
      <c r="B179" s="183">
        <f>workdata!G180</f>
        <v>33.002000000000002</v>
      </c>
      <c r="C179" s="183">
        <f t="shared" si="7"/>
        <v>8</v>
      </c>
      <c r="D179" s="183">
        <f t="shared" si="8"/>
        <v>0</v>
      </c>
    </row>
    <row r="180" spans="1:4" x14ac:dyDescent="0.25">
      <c r="A180" s="184">
        <f>workdata!A181</f>
        <v>45481.333333333336</v>
      </c>
      <c r="B180" s="183">
        <f>workdata!G181</f>
        <v>196.44499999999999</v>
      </c>
      <c r="C180" s="183">
        <f t="shared" si="7"/>
        <v>8</v>
      </c>
      <c r="D180" s="183">
        <f t="shared" si="8"/>
        <v>1</v>
      </c>
    </row>
    <row r="181" spans="1:4" x14ac:dyDescent="0.25">
      <c r="A181" s="184">
        <f>workdata!A182</f>
        <v>45481.375</v>
      </c>
      <c r="B181" s="183">
        <f>workdata!G182</f>
        <v>385.90100000000001</v>
      </c>
      <c r="C181" s="183">
        <f t="shared" si="7"/>
        <v>8</v>
      </c>
      <c r="D181" s="183">
        <f t="shared" si="8"/>
        <v>1</v>
      </c>
    </row>
    <row r="182" spans="1:4" x14ac:dyDescent="0.25">
      <c r="A182" s="184">
        <f>workdata!A183</f>
        <v>45481.416666666664</v>
      </c>
      <c r="B182" s="183">
        <f>workdata!G183</f>
        <v>593.59400000000005</v>
      </c>
      <c r="C182" s="183">
        <f t="shared" si="7"/>
        <v>8</v>
      </c>
      <c r="D182" s="183">
        <f t="shared" si="8"/>
        <v>1</v>
      </c>
    </row>
    <row r="183" spans="1:4" x14ac:dyDescent="0.25">
      <c r="A183" s="184">
        <f>workdata!A184</f>
        <v>45481.458333333336</v>
      </c>
      <c r="B183" s="183">
        <f>workdata!G184</f>
        <v>762.36199999999997</v>
      </c>
      <c r="C183" s="183">
        <f t="shared" si="7"/>
        <v>8</v>
      </c>
      <c r="D183" s="183">
        <f t="shared" si="8"/>
        <v>1</v>
      </c>
    </row>
    <row r="184" spans="1:4" x14ac:dyDescent="0.25">
      <c r="A184" s="184">
        <f>workdata!A185</f>
        <v>45481.5</v>
      </c>
      <c r="B184" s="183">
        <f>workdata!G185</f>
        <v>893.97699999999998</v>
      </c>
      <c r="C184" s="183">
        <f t="shared" si="7"/>
        <v>8</v>
      </c>
      <c r="D184" s="183">
        <f t="shared" si="8"/>
        <v>1</v>
      </c>
    </row>
    <row r="185" spans="1:4" x14ac:dyDescent="0.25">
      <c r="A185" s="184">
        <f>workdata!A186</f>
        <v>45481.541666666664</v>
      </c>
      <c r="B185" s="183">
        <f>workdata!G186</f>
        <v>982.65200000000004</v>
      </c>
      <c r="C185" s="183">
        <f t="shared" si="7"/>
        <v>8</v>
      </c>
      <c r="D185" s="183">
        <f t="shared" si="8"/>
        <v>1</v>
      </c>
    </row>
    <row r="186" spans="1:4" x14ac:dyDescent="0.25">
      <c r="A186" s="184">
        <f>workdata!A187</f>
        <v>45481.583333333336</v>
      </c>
      <c r="B186" s="183">
        <f>workdata!G187</f>
        <v>1006.67</v>
      </c>
      <c r="C186" s="183">
        <f t="shared" si="7"/>
        <v>8</v>
      </c>
      <c r="D186" s="183">
        <f t="shared" si="8"/>
        <v>1</v>
      </c>
    </row>
    <row r="187" spans="1:4" x14ac:dyDescent="0.25">
      <c r="A187" s="184">
        <f>workdata!A188</f>
        <v>45481.625</v>
      </c>
      <c r="B187" s="183">
        <f>workdata!G188</f>
        <v>964.04200000000003</v>
      </c>
      <c r="C187" s="183">
        <f t="shared" si="7"/>
        <v>8</v>
      </c>
      <c r="D187" s="183">
        <f t="shared" si="8"/>
        <v>1</v>
      </c>
    </row>
    <row r="188" spans="1:4" x14ac:dyDescent="0.25">
      <c r="A188" s="184">
        <f>workdata!A189</f>
        <v>45481.666666666664</v>
      </c>
      <c r="B188" s="183">
        <f>workdata!G189</f>
        <v>881.41899999999998</v>
      </c>
      <c r="C188" s="183">
        <f t="shared" si="7"/>
        <v>8</v>
      </c>
      <c r="D188" s="183">
        <f t="shared" si="8"/>
        <v>1</v>
      </c>
    </row>
    <row r="189" spans="1:4" x14ac:dyDescent="0.25">
      <c r="A189" s="184">
        <f>workdata!A190</f>
        <v>45481.708333333336</v>
      </c>
      <c r="B189" s="183">
        <f>workdata!G190</f>
        <v>746.61900000000003</v>
      </c>
      <c r="C189" s="183">
        <f t="shared" si="7"/>
        <v>8</v>
      </c>
      <c r="D189" s="183">
        <f t="shared" si="8"/>
        <v>1</v>
      </c>
    </row>
    <row r="190" spans="1:4" x14ac:dyDescent="0.25">
      <c r="A190" s="184">
        <f>workdata!A191</f>
        <v>45481.75</v>
      </c>
      <c r="B190" s="183">
        <f>workdata!G191</f>
        <v>482.721</v>
      </c>
      <c r="C190" s="183">
        <f t="shared" si="7"/>
        <v>8</v>
      </c>
      <c r="D190" s="183">
        <f t="shared" si="8"/>
        <v>1</v>
      </c>
    </row>
    <row r="191" spans="1:4" x14ac:dyDescent="0.25">
      <c r="A191" s="184">
        <f>workdata!A192</f>
        <v>45481.791666666664</v>
      </c>
      <c r="B191" s="183">
        <f>workdata!G192</f>
        <v>333.51900000000001</v>
      </c>
      <c r="C191" s="183">
        <f t="shared" si="7"/>
        <v>8</v>
      </c>
      <c r="D191" s="183">
        <f t="shared" si="8"/>
        <v>1</v>
      </c>
    </row>
    <row r="192" spans="1:4" x14ac:dyDescent="0.25">
      <c r="A192" s="184">
        <f>workdata!A193</f>
        <v>45481.833333333336</v>
      </c>
      <c r="B192" s="183">
        <f>workdata!G193</f>
        <v>163.673</v>
      </c>
      <c r="C192" s="183">
        <f t="shared" si="7"/>
        <v>8</v>
      </c>
      <c r="D192" s="183">
        <f t="shared" si="8"/>
        <v>1</v>
      </c>
    </row>
    <row r="193" spans="1:4" x14ac:dyDescent="0.25">
      <c r="A193" s="184">
        <f>workdata!A194</f>
        <v>45481.875</v>
      </c>
      <c r="B193" s="183">
        <f>workdata!G194</f>
        <v>23.390999999999998</v>
      </c>
      <c r="C193" s="183">
        <f t="shared" si="7"/>
        <v>8</v>
      </c>
      <c r="D193" s="183">
        <f t="shared" si="8"/>
        <v>0</v>
      </c>
    </row>
    <row r="194" spans="1:4" x14ac:dyDescent="0.25">
      <c r="A194" s="184">
        <f>workdata!A195</f>
        <v>45481.916666666664</v>
      </c>
      <c r="B194" s="183">
        <f>workdata!G195</f>
        <v>0</v>
      </c>
      <c r="C194" s="183">
        <f t="shared" si="7"/>
        <v>8</v>
      </c>
      <c r="D194" s="183">
        <f t="shared" si="8"/>
        <v>0</v>
      </c>
    </row>
    <row r="195" spans="1:4" x14ac:dyDescent="0.25">
      <c r="A195" s="184">
        <f>workdata!A196</f>
        <v>45481.958333333336</v>
      </c>
      <c r="B195" s="183">
        <f>workdata!G196</f>
        <v>0</v>
      </c>
      <c r="C195" s="183">
        <f t="shared" si="7"/>
        <v>8</v>
      </c>
      <c r="D195" s="183">
        <f t="shared" si="8"/>
        <v>0</v>
      </c>
    </row>
    <row r="196" spans="1:4" x14ac:dyDescent="0.25">
      <c r="A196" s="184">
        <f>workdata!A197</f>
        <v>45482</v>
      </c>
      <c r="B196" s="183">
        <f>workdata!G197</f>
        <v>0</v>
      </c>
      <c r="C196" s="183">
        <f t="shared" ref="C196:C259" si="9">DAY(A196)</f>
        <v>9</v>
      </c>
      <c r="D196" s="183">
        <f t="shared" ref="D196:D259" si="10">IF(B196&gt;=100,1,0)</f>
        <v>0</v>
      </c>
    </row>
    <row r="197" spans="1:4" x14ac:dyDescent="0.25">
      <c r="A197" s="184">
        <f>workdata!A198</f>
        <v>45482.041666666664</v>
      </c>
      <c r="B197" s="183">
        <f>workdata!G198</f>
        <v>0</v>
      </c>
      <c r="C197" s="183">
        <f t="shared" si="9"/>
        <v>9</v>
      </c>
      <c r="D197" s="183">
        <f t="shared" si="10"/>
        <v>0</v>
      </c>
    </row>
    <row r="198" spans="1:4" x14ac:dyDescent="0.25">
      <c r="A198" s="184">
        <f>workdata!A199</f>
        <v>45482.083333333336</v>
      </c>
      <c r="B198" s="183">
        <f>workdata!G199</f>
        <v>0</v>
      </c>
      <c r="C198" s="183">
        <f t="shared" si="9"/>
        <v>9</v>
      </c>
      <c r="D198" s="183">
        <f t="shared" si="10"/>
        <v>0</v>
      </c>
    </row>
    <row r="199" spans="1:4" x14ac:dyDescent="0.25">
      <c r="A199" s="184">
        <f>workdata!A200</f>
        <v>45482.125</v>
      </c>
      <c r="B199" s="183">
        <f>workdata!G200</f>
        <v>0</v>
      </c>
      <c r="C199" s="183">
        <f t="shared" si="9"/>
        <v>9</v>
      </c>
      <c r="D199" s="183">
        <f t="shared" si="10"/>
        <v>0</v>
      </c>
    </row>
    <row r="200" spans="1:4" x14ac:dyDescent="0.25">
      <c r="A200" s="184">
        <f>workdata!A201</f>
        <v>45482.166666666664</v>
      </c>
      <c r="B200" s="183">
        <f>workdata!G201</f>
        <v>0</v>
      </c>
      <c r="C200" s="183">
        <f t="shared" si="9"/>
        <v>9</v>
      </c>
      <c r="D200" s="183">
        <f t="shared" si="10"/>
        <v>0</v>
      </c>
    </row>
    <row r="201" spans="1:4" x14ac:dyDescent="0.25">
      <c r="A201" s="184">
        <f>workdata!A202</f>
        <v>45482.208333333336</v>
      </c>
      <c r="B201" s="183">
        <f>workdata!G202</f>
        <v>0</v>
      </c>
      <c r="C201" s="183">
        <f t="shared" si="9"/>
        <v>9</v>
      </c>
      <c r="D201" s="183">
        <f t="shared" si="10"/>
        <v>0</v>
      </c>
    </row>
    <row r="202" spans="1:4" x14ac:dyDescent="0.25">
      <c r="A202" s="184">
        <f>workdata!A203</f>
        <v>45482.25</v>
      </c>
      <c r="B202" s="183">
        <f>workdata!G203</f>
        <v>0</v>
      </c>
      <c r="C202" s="183">
        <f t="shared" si="9"/>
        <v>9</v>
      </c>
      <c r="D202" s="183">
        <f t="shared" si="10"/>
        <v>0</v>
      </c>
    </row>
    <row r="203" spans="1:4" x14ac:dyDescent="0.25">
      <c r="A203" s="184">
        <f>workdata!A204</f>
        <v>45482.291666666664</v>
      </c>
      <c r="B203" s="183">
        <f>workdata!G204</f>
        <v>29.777000000000001</v>
      </c>
      <c r="C203" s="183">
        <f t="shared" si="9"/>
        <v>9</v>
      </c>
      <c r="D203" s="183">
        <f t="shared" si="10"/>
        <v>0</v>
      </c>
    </row>
    <row r="204" spans="1:4" x14ac:dyDescent="0.25">
      <c r="A204" s="184">
        <f>workdata!A205</f>
        <v>45482.333333333336</v>
      </c>
      <c r="B204" s="183">
        <f>workdata!G205</f>
        <v>188.72399999999999</v>
      </c>
      <c r="C204" s="183">
        <f t="shared" si="9"/>
        <v>9</v>
      </c>
      <c r="D204" s="183">
        <f t="shared" si="10"/>
        <v>1</v>
      </c>
    </row>
    <row r="205" spans="1:4" x14ac:dyDescent="0.25">
      <c r="A205" s="184">
        <f>workdata!A206</f>
        <v>45482.375</v>
      </c>
      <c r="B205" s="183">
        <f>workdata!G206</f>
        <v>391.50200000000001</v>
      </c>
      <c r="C205" s="183">
        <f t="shared" si="9"/>
        <v>9</v>
      </c>
      <c r="D205" s="183">
        <f t="shared" si="10"/>
        <v>1</v>
      </c>
    </row>
    <row r="206" spans="1:4" x14ac:dyDescent="0.25">
      <c r="A206" s="184">
        <f>workdata!A207</f>
        <v>45482.416666666664</v>
      </c>
      <c r="B206" s="183">
        <f>workdata!G207</f>
        <v>585.08799999999997</v>
      </c>
      <c r="C206" s="183">
        <f t="shared" si="9"/>
        <v>9</v>
      </c>
      <c r="D206" s="183">
        <f t="shared" si="10"/>
        <v>1</v>
      </c>
    </row>
    <row r="207" spans="1:4" x14ac:dyDescent="0.25">
      <c r="A207" s="184">
        <f>workdata!A208</f>
        <v>45482.458333333336</v>
      </c>
      <c r="B207" s="183">
        <f>workdata!G208</f>
        <v>755.39099999999996</v>
      </c>
      <c r="C207" s="183">
        <f t="shared" si="9"/>
        <v>9</v>
      </c>
      <c r="D207" s="183">
        <f t="shared" si="10"/>
        <v>1</v>
      </c>
    </row>
    <row r="208" spans="1:4" x14ac:dyDescent="0.25">
      <c r="A208" s="184">
        <f>workdata!A209</f>
        <v>45482.5</v>
      </c>
      <c r="B208" s="183">
        <f>workdata!G209</f>
        <v>886.83299999999997</v>
      </c>
      <c r="C208" s="183">
        <f t="shared" si="9"/>
        <v>9</v>
      </c>
      <c r="D208" s="183">
        <f t="shared" si="10"/>
        <v>1</v>
      </c>
    </row>
    <row r="209" spans="1:4" x14ac:dyDescent="0.25">
      <c r="A209" s="184">
        <f>workdata!A210</f>
        <v>45482.541666666664</v>
      </c>
      <c r="B209" s="183">
        <f>workdata!G210</f>
        <v>973.04100000000005</v>
      </c>
      <c r="C209" s="183">
        <f t="shared" si="9"/>
        <v>9</v>
      </c>
      <c r="D209" s="183">
        <f t="shared" si="10"/>
        <v>1</v>
      </c>
    </row>
    <row r="210" spans="1:4" x14ac:dyDescent="0.25">
      <c r="A210" s="184">
        <f>workdata!A211</f>
        <v>45482.583333333336</v>
      </c>
      <c r="B210" s="183">
        <f>workdata!G211</f>
        <v>1000.72</v>
      </c>
      <c r="C210" s="183">
        <f t="shared" si="9"/>
        <v>9</v>
      </c>
      <c r="D210" s="183">
        <f t="shared" si="10"/>
        <v>1</v>
      </c>
    </row>
    <row r="211" spans="1:4" x14ac:dyDescent="0.25">
      <c r="A211" s="184">
        <f>workdata!A212</f>
        <v>45482.625</v>
      </c>
      <c r="B211" s="183">
        <f>workdata!G212</f>
        <v>964.34799999999996</v>
      </c>
      <c r="C211" s="183">
        <f t="shared" si="9"/>
        <v>9</v>
      </c>
      <c r="D211" s="183">
        <f t="shared" si="10"/>
        <v>1</v>
      </c>
    </row>
    <row r="212" spans="1:4" x14ac:dyDescent="0.25">
      <c r="A212" s="184">
        <f>workdata!A213</f>
        <v>45482.666666666664</v>
      </c>
      <c r="B212" s="183">
        <f>workdata!G213</f>
        <v>874.59400000000005</v>
      </c>
      <c r="C212" s="183">
        <f t="shared" si="9"/>
        <v>9</v>
      </c>
      <c r="D212" s="183">
        <f t="shared" si="10"/>
        <v>1</v>
      </c>
    </row>
    <row r="213" spans="1:4" x14ac:dyDescent="0.25">
      <c r="A213" s="184">
        <f>workdata!A214</f>
        <v>45482.708333333336</v>
      </c>
      <c r="B213" s="183">
        <f>workdata!G214</f>
        <v>746.05399999999997</v>
      </c>
      <c r="C213" s="183">
        <f t="shared" si="9"/>
        <v>9</v>
      </c>
      <c r="D213" s="183">
        <f t="shared" si="10"/>
        <v>1</v>
      </c>
    </row>
    <row r="214" spans="1:4" x14ac:dyDescent="0.25">
      <c r="A214" s="184">
        <f>workdata!A215</f>
        <v>45482.75</v>
      </c>
      <c r="B214" s="183">
        <f>workdata!G215</f>
        <v>486.55</v>
      </c>
      <c r="C214" s="183">
        <f t="shared" si="9"/>
        <v>9</v>
      </c>
      <c r="D214" s="183">
        <f t="shared" si="10"/>
        <v>1</v>
      </c>
    </row>
    <row r="215" spans="1:4" x14ac:dyDescent="0.25">
      <c r="A215" s="184">
        <f>workdata!A216</f>
        <v>45482.791666666664</v>
      </c>
      <c r="B215" s="183">
        <f>workdata!G216</f>
        <v>335.10199999999998</v>
      </c>
      <c r="C215" s="183">
        <f t="shared" si="9"/>
        <v>9</v>
      </c>
      <c r="D215" s="183">
        <f t="shared" si="10"/>
        <v>1</v>
      </c>
    </row>
    <row r="216" spans="1:4" x14ac:dyDescent="0.25">
      <c r="A216" s="184">
        <f>workdata!A217</f>
        <v>45482.833333333336</v>
      </c>
      <c r="B216" s="183">
        <f>workdata!G217</f>
        <v>164.006</v>
      </c>
      <c r="C216" s="183">
        <f t="shared" si="9"/>
        <v>9</v>
      </c>
      <c r="D216" s="183">
        <f t="shared" si="10"/>
        <v>1</v>
      </c>
    </row>
    <row r="217" spans="1:4" x14ac:dyDescent="0.25">
      <c r="A217" s="184">
        <f>workdata!A218</f>
        <v>45482.875</v>
      </c>
      <c r="B217" s="183">
        <f>workdata!G218</f>
        <v>23.974</v>
      </c>
      <c r="C217" s="183">
        <f t="shared" si="9"/>
        <v>9</v>
      </c>
      <c r="D217" s="183">
        <f t="shared" si="10"/>
        <v>0</v>
      </c>
    </row>
    <row r="218" spans="1:4" x14ac:dyDescent="0.25">
      <c r="A218" s="184">
        <f>workdata!A219</f>
        <v>45482.916666666664</v>
      </c>
      <c r="B218" s="183">
        <f>workdata!G219</f>
        <v>0</v>
      </c>
      <c r="C218" s="183">
        <f t="shared" si="9"/>
        <v>9</v>
      </c>
      <c r="D218" s="183">
        <f t="shared" si="10"/>
        <v>0</v>
      </c>
    </row>
    <row r="219" spans="1:4" x14ac:dyDescent="0.25">
      <c r="A219" s="184">
        <f>workdata!A220</f>
        <v>45482.958333333336</v>
      </c>
      <c r="B219" s="183">
        <f>workdata!G220</f>
        <v>0</v>
      </c>
      <c r="C219" s="183">
        <f t="shared" si="9"/>
        <v>9</v>
      </c>
      <c r="D219" s="183">
        <f t="shared" si="10"/>
        <v>0</v>
      </c>
    </row>
    <row r="220" spans="1:4" x14ac:dyDescent="0.25">
      <c r="A220" s="184">
        <f>workdata!A221</f>
        <v>45483</v>
      </c>
      <c r="B220" s="183">
        <f>workdata!G221</f>
        <v>0</v>
      </c>
      <c r="C220" s="183">
        <f t="shared" si="9"/>
        <v>10</v>
      </c>
      <c r="D220" s="183">
        <f t="shared" si="10"/>
        <v>0</v>
      </c>
    </row>
    <row r="221" spans="1:4" x14ac:dyDescent="0.25">
      <c r="A221" s="184">
        <f>workdata!A222</f>
        <v>45483.041666666664</v>
      </c>
      <c r="B221" s="183">
        <f>workdata!G222</f>
        <v>0</v>
      </c>
      <c r="C221" s="183">
        <f t="shared" si="9"/>
        <v>10</v>
      </c>
      <c r="D221" s="183">
        <f t="shared" si="10"/>
        <v>0</v>
      </c>
    </row>
    <row r="222" spans="1:4" x14ac:dyDescent="0.25">
      <c r="A222" s="184">
        <f>workdata!A223</f>
        <v>45483.083333333336</v>
      </c>
      <c r="B222" s="183">
        <f>workdata!G223</f>
        <v>0</v>
      </c>
      <c r="C222" s="183">
        <f t="shared" si="9"/>
        <v>10</v>
      </c>
      <c r="D222" s="183">
        <f t="shared" si="10"/>
        <v>0</v>
      </c>
    </row>
    <row r="223" spans="1:4" x14ac:dyDescent="0.25">
      <c r="A223" s="184">
        <f>workdata!A224</f>
        <v>45483.125</v>
      </c>
      <c r="B223" s="183">
        <f>workdata!G224</f>
        <v>0</v>
      </c>
      <c r="C223" s="183">
        <f t="shared" si="9"/>
        <v>10</v>
      </c>
      <c r="D223" s="183">
        <f t="shared" si="10"/>
        <v>0</v>
      </c>
    </row>
    <row r="224" spans="1:4" x14ac:dyDescent="0.25">
      <c r="A224" s="184">
        <f>workdata!A225</f>
        <v>45483.166666666664</v>
      </c>
      <c r="B224" s="183">
        <f>workdata!G225</f>
        <v>0</v>
      </c>
      <c r="C224" s="183">
        <f t="shared" si="9"/>
        <v>10</v>
      </c>
      <c r="D224" s="183">
        <f t="shared" si="10"/>
        <v>0</v>
      </c>
    </row>
    <row r="225" spans="1:4" x14ac:dyDescent="0.25">
      <c r="A225" s="184">
        <f>workdata!A226</f>
        <v>45483.208333333336</v>
      </c>
      <c r="B225" s="183">
        <f>workdata!G226</f>
        <v>0</v>
      </c>
      <c r="C225" s="183">
        <f t="shared" si="9"/>
        <v>10</v>
      </c>
      <c r="D225" s="183">
        <f t="shared" si="10"/>
        <v>0</v>
      </c>
    </row>
    <row r="226" spans="1:4" x14ac:dyDescent="0.25">
      <c r="A226" s="184">
        <f>workdata!A227</f>
        <v>45483.25</v>
      </c>
      <c r="B226" s="183">
        <f>workdata!G227</f>
        <v>0</v>
      </c>
      <c r="C226" s="183">
        <f t="shared" si="9"/>
        <v>10</v>
      </c>
      <c r="D226" s="183">
        <f t="shared" si="10"/>
        <v>0</v>
      </c>
    </row>
    <row r="227" spans="1:4" x14ac:dyDescent="0.25">
      <c r="A227" s="184">
        <f>workdata!A228</f>
        <v>45483.291666666664</v>
      </c>
      <c r="B227" s="183">
        <f>workdata!G228</f>
        <v>31.018000000000001</v>
      </c>
      <c r="C227" s="183">
        <f t="shared" si="9"/>
        <v>10</v>
      </c>
      <c r="D227" s="183">
        <f t="shared" si="10"/>
        <v>0</v>
      </c>
    </row>
    <row r="228" spans="1:4" x14ac:dyDescent="0.25">
      <c r="A228" s="184">
        <f>workdata!A229</f>
        <v>45483.333333333336</v>
      </c>
      <c r="B228" s="183">
        <f>workdata!G229</f>
        <v>185.4</v>
      </c>
      <c r="C228" s="183">
        <f t="shared" si="9"/>
        <v>10</v>
      </c>
      <c r="D228" s="183">
        <f t="shared" si="10"/>
        <v>1</v>
      </c>
    </row>
    <row r="229" spans="1:4" x14ac:dyDescent="0.25">
      <c r="A229" s="184">
        <f>workdata!A230</f>
        <v>45483.375</v>
      </c>
      <c r="B229" s="183">
        <f>workdata!G230</f>
        <v>378.339</v>
      </c>
      <c r="C229" s="183">
        <f t="shared" si="9"/>
        <v>10</v>
      </c>
      <c r="D229" s="183">
        <f t="shared" si="10"/>
        <v>1</v>
      </c>
    </row>
    <row r="230" spans="1:4" x14ac:dyDescent="0.25">
      <c r="A230" s="184">
        <f>workdata!A231</f>
        <v>45483.416666666664</v>
      </c>
      <c r="B230" s="183">
        <f>workdata!G231</f>
        <v>571.86199999999997</v>
      </c>
      <c r="C230" s="183">
        <f t="shared" si="9"/>
        <v>10</v>
      </c>
      <c r="D230" s="183">
        <f t="shared" si="10"/>
        <v>1</v>
      </c>
    </row>
    <row r="231" spans="1:4" x14ac:dyDescent="0.25">
      <c r="A231" s="184">
        <f>workdata!A232</f>
        <v>45483.458333333336</v>
      </c>
      <c r="B231" s="183">
        <f>workdata!G232</f>
        <v>740.62900000000002</v>
      </c>
      <c r="C231" s="183">
        <f t="shared" si="9"/>
        <v>10</v>
      </c>
      <c r="D231" s="183">
        <f t="shared" si="10"/>
        <v>1</v>
      </c>
    </row>
    <row r="232" spans="1:4" x14ac:dyDescent="0.25">
      <c r="A232" s="184">
        <f>workdata!A233</f>
        <v>45483.5</v>
      </c>
      <c r="B232" s="183">
        <f>workdata!G233</f>
        <v>870.41</v>
      </c>
      <c r="C232" s="183">
        <f t="shared" si="9"/>
        <v>10</v>
      </c>
      <c r="D232" s="183">
        <f t="shared" si="10"/>
        <v>1</v>
      </c>
    </row>
    <row r="233" spans="1:4" x14ac:dyDescent="0.25">
      <c r="A233" s="184">
        <f>workdata!A234</f>
        <v>45483.541666666664</v>
      </c>
      <c r="B233" s="183">
        <f>workdata!G234</f>
        <v>954.43799999999999</v>
      </c>
      <c r="C233" s="183">
        <f t="shared" si="9"/>
        <v>10</v>
      </c>
      <c r="D233" s="183">
        <f t="shared" si="10"/>
        <v>1</v>
      </c>
    </row>
    <row r="234" spans="1:4" x14ac:dyDescent="0.25">
      <c r="A234" s="184">
        <f>workdata!A235</f>
        <v>45483.583333333336</v>
      </c>
      <c r="B234" s="183">
        <f>workdata!G235</f>
        <v>979.84100000000001</v>
      </c>
      <c r="C234" s="183">
        <f t="shared" si="9"/>
        <v>10</v>
      </c>
      <c r="D234" s="183">
        <f t="shared" si="10"/>
        <v>1</v>
      </c>
    </row>
    <row r="235" spans="1:4" x14ac:dyDescent="0.25">
      <c r="A235" s="184">
        <f>workdata!A236</f>
        <v>45483.625</v>
      </c>
      <c r="B235" s="183">
        <f>workdata!G236</f>
        <v>941.81399999999996</v>
      </c>
      <c r="C235" s="183">
        <f t="shared" si="9"/>
        <v>10</v>
      </c>
      <c r="D235" s="183">
        <f t="shared" si="10"/>
        <v>1</v>
      </c>
    </row>
    <row r="236" spans="1:4" x14ac:dyDescent="0.25">
      <c r="A236" s="184">
        <f>workdata!A237</f>
        <v>45483.666666666664</v>
      </c>
      <c r="B236" s="183">
        <f>workdata!G237</f>
        <v>854.178</v>
      </c>
      <c r="C236" s="183">
        <f t="shared" si="9"/>
        <v>10</v>
      </c>
      <c r="D236" s="183">
        <f t="shared" si="10"/>
        <v>1</v>
      </c>
    </row>
    <row r="237" spans="1:4" x14ac:dyDescent="0.25">
      <c r="A237" s="184">
        <f>workdata!A238</f>
        <v>45483.708333333336</v>
      </c>
      <c r="B237" s="183">
        <f>workdata!G238</f>
        <v>716.51900000000001</v>
      </c>
      <c r="C237" s="183">
        <f t="shared" si="9"/>
        <v>10</v>
      </c>
      <c r="D237" s="183">
        <f t="shared" si="10"/>
        <v>1</v>
      </c>
    </row>
    <row r="238" spans="1:4" x14ac:dyDescent="0.25">
      <c r="A238" s="184">
        <f>workdata!A239</f>
        <v>45483.75</v>
      </c>
      <c r="B238" s="183">
        <f>workdata!G239</f>
        <v>473.74599999999998</v>
      </c>
      <c r="C238" s="183">
        <f t="shared" si="9"/>
        <v>10</v>
      </c>
      <c r="D238" s="183">
        <f t="shared" si="10"/>
        <v>1</v>
      </c>
    </row>
    <row r="239" spans="1:4" x14ac:dyDescent="0.25">
      <c r="A239" s="184">
        <f>workdata!A240</f>
        <v>45483.791666666664</v>
      </c>
      <c r="B239" s="183">
        <f>workdata!G240</f>
        <v>322.93</v>
      </c>
      <c r="C239" s="183">
        <f t="shared" si="9"/>
        <v>10</v>
      </c>
      <c r="D239" s="183">
        <f t="shared" si="10"/>
        <v>1</v>
      </c>
    </row>
    <row r="240" spans="1:4" x14ac:dyDescent="0.25">
      <c r="A240" s="184">
        <f>workdata!A241</f>
        <v>45483.833333333336</v>
      </c>
      <c r="B240" s="183">
        <f>workdata!G241</f>
        <v>158.09399999999999</v>
      </c>
      <c r="C240" s="183">
        <f t="shared" si="9"/>
        <v>10</v>
      </c>
      <c r="D240" s="183">
        <f t="shared" si="10"/>
        <v>1</v>
      </c>
    </row>
    <row r="241" spans="1:4" x14ac:dyDescent="0.25">
      <c r="A241" s="184">
        <f>workdata!A242</f>
        <v>45483.875</v>
      </c>
      <c r="B241" s="183">
        <f>workdata!G242</f>
        <v>23.385999999999999</v>
      </c>
      <c r="C241" s="183">
        <f t="shared" si="9"/>
        <v>10</v>
      </c>
      <c r="D241" s="183">
        <f t="shared" si="10"/>
        <v>0</v>
      </c>
    </row>
    <row r="242" spans="1:4" x14ac:dyDescent="0.25">
      <c r="A242" s="184">
        <f>workdata!A243</f>
        <v>45483.916666666664</v>
      </c>
      <c r="B242" s="183">
        <f>workdata!G243</f>
        <v>0</v>
      </c>
      <c r="C242" s="183">
        <f t="shared" si="9"/>
        <v>10</v>
      </c>
      <c r="D242" s="183">
        <f t="shared" si="10"/>
        <v>0</v>
      </c>
    </row>
    <row r="243" spans="1:4" x14ac:dyDescent="0.25">
      <c r="A243" s="184">
        <f>workdata!A244</f>
        <v>45483.958333333336</v>
      </c>
      <c r="B243" s="183">
        <f>workdata!G244</f>
        <v>0</v>
      </c>
      <c r="C243" s="183">
        <f t="shared" si="9"/>
        <v>10</v>
      </c>
      <c r="D243" s="183">
        <f t="shared" si="10"/>
        <v>0</v>
      </c>
    </row>
    <row r="244" spans="1:4" x14ac:dyDescent="0.25">
      <c r="A244" s="184">
        <f>workdata!A245</f>
        <v>45484</v>
      </c>
      <c r="B244" s="183">
        <f>workdata!G245</f>
        <v>0</v>
      </c>
      <c r="C244" s="183">
        <f t="shared" si="9"/>
        <v>11</v>
      </c>
      <c r="D244" s="183">
        <f t="shared" si="10"/>
        <v>0</v>
      </c>
    </row>
    <row r="245" spans="1:4" x14ac:dyDescent="0.25">
      <c r="A245" s="184">
        <f>workdata!A246</f>
        <v>45484.041666666664</v>
      </c>
      <c r="B245" s="183">
        <f>workdata!G246</f>
        <v>0</v>
      </c>
      <c r="C245" s="183">
        <f t="shared" si="9"/>
        <v>11</v>
      </c>
      <c r="D245" s="183">
        <f t="shared" si="10"/>
        <v>0</v>
      </c>
    </row>
    <row r="246" spans="1:4" x14ac:dyDescent="0.25">
      <c r="A246" s="184">
        <f>workdata!A247</f>
        <v>45484.083333333336</v>
      </c>
      <c r="B246" s="183">
        <f>workdata!G247</f>
        <v>0</v>
      </c>
      <c r="C246" s="183">
        <f t="shared" si="9"/>
        <v>11</v>
      </c>
      <c r="D246" s="183">
        <f t="shared" si="10"/>
        <v>0</v>
      </c>
    </row>
    <row r="247" spans="1:4" x14ac:dyDescent="0.25">
      <c r="A247" s="184">
        <f>workdata!A248</f>
        <v>45484.125</v>
      </c>
      <c r="B247" s="183">
        <f>workdata!G248</f>
        <v>0</v>
      </c>
      <c r="C247" s="183">
        <f t="shared" si="9"/>
        <v>11</v>
      </c>
      <c r="D247" s="183">
        <f t="shared" si="10"/>
        <v>0</v>
      </c>
    </row>
    <row r="248" spans="1:4" x14ac:dyDescent="0.25">
      <c r="A248" s="184">
        <f>workdata!A249</f>
        <v>45484.166666666664</v>
      </c>
      <c r="B248" s="183">
        <f>workdata!G249</f>
        <v>0</v>
      </c>
      <c r="C248" s="183">
        <f t="shared" si="9"/>
        <v>11</v>
      </c>
      <c r="D248" s="183">
        <f t="shared" si="10"/>
        <v>0</v>
      </c>
    </row>
    <row r="249" spans="1:4" x14ac:dyDescent="0.25">
      <c r="A249" s="184">
        <f>workdata!A250</f>
        <v>45484.208333333336</v>
      </c>
      <c r="B249" s="183">
        <f>workdata!G250</f>
        <v>0</v>
      </c>
      <c r="C249" s="183">
        <f t="shared" si="9"/>
        <v>11</v>
      </c>
      <c r="D249" s="183">
        <f t="shared" si="10"/>
        <v>0</v>
      </c>
    </row>
    <row r="250" spans="1:4" x14ac:dyDescent="0.25">
      <c r="A250" s="184">
        <f>workdata!A251</f>
        <v>45484.25</v>
      </c>
      <c r="B250" s="183">
        <f>workdata!G251</f>
        <v>0</v>
      </c>
      <c r="C250" s="183">
        <f t="shared" si="9"/>
        <v>11</v>
      </c>
      <c r="D250" s="183">
        <f t="shared" si="10"/>
        <v>0</v>
      </c>
    </row>
    <row r="251" spans="1:4" x14ac:dyDescent="0.25">
      <c r="A251" s="184">
        <f>workdata!A252</f>
        <v>45484.291666666664</v>
      </c>
      <c r="B251" s="183">
        <f>workdata!G252</f>
        <v>23.318999999999999</v>
      </c>
      <c r="C251" s="183">
        <f t="shared" si="9"/>
        <v>11</v>
      </c>
      <c r="D251" s="183">
        <f t="shared" si="10"/>
        <v>0</v>
      </c>
    </row>
    <row r="252" spans="1:4" x14ac:dyDescent="0.25">
      <c r="A252" s="184">
        <f>workdata!A253</f>
        <v>45484.333333333336</v>
      </c>
      <c r="B252" s="183">
        <f>workdata!G253</f>
        <v>160.78299999999999</v>
      </c>
      <c r="C252" s="183">
        <f t="shared" si="9"/>
        <v>11</v>
      </c>
      <c r="D252" s="183">
        <f t="shared" si="10"/>
        <v>1</v>
      </c>
    </row>
    <row r="253" spans="1:4" x14ac:dyDescent="0.25">
      <c r="A253" s="184">
        <f>workdata!A254</f>
        <v>45484.375</v>
      </c>
      <c r="B253" s="183">
        <f>workdata!G254</f>
        <v>354.02100000000002</v>
      </c>
      <c r="C253" s="183">
        <f t="shared" si="9"/>
        <v>11</v>
      </c>
      <c r="D253" s="183">
        <f t="shared" si="10"/>
        <v>1</v>
      </c>
    </row>
    <row r="254" spans="1:4" x14ac:dyDescent="0.25">
      <c r="A254" s="184">
        <f>workdata!A255</f>
        <v>45484.416666666664</v>
      </c>
      <c r="B254" s="183">
        <f>workdata!G255</f>
        <v>545.56399999999996</v>
      </c>
      <c r="C254" s="183">
        <f t="shared" si="9"/>
        <v>11</v>
      </c>
      <c r="D254" s="183">
        <f t="shared" si="10"/>
        <v>1</v>
      </c>
    </row>
    <row r="255" spans="1:4" x14ac:dyDescent="0.25">
      <c r="A255" s="184">
        <f>workdata!A256</f>
        <v>45484.458333333336</v>
      </c>
      <c r="B255" s="183">
        <f>workdata!G256</f>
        <v>715.84400000000005</v>
      </c>
      <c r="C255" s="183">
        <f t="shared" si="9"/>
        <v>11</v>
      </c>
      <c r="D255" s="183">
        <f t="shared" si="10"/>
        <v>1</v>
      </c>
    </row>
    <row r="256" spans="1:4" x14ac:dyDescent="0.25">
      <c r="A256" s="184">
        <f>workdata!A257</f>
        <v>45484.5</v>
      </c>
      <c r="B256" s="183">
        <f>workdata!G257</f>
        <v>846.74199999999996</v>
      </c>
      <c r="C256" s="183">
        <f t="shared" si="9"/>
        <v>11</v>
      </c>
      <c r="D256" s="183">
        <f t="shared" si="10"/>
        <v>1</v>
      </c>
    </row>
    <row r="257" spans="1:4" x14ac:dyDescent="0.25">
      <c r="A257" s="184">
        <f>workdata!A258</f>
        <v>45484.541666666664</v>
      </c>
      <c r="B257" s="183">
        <f>workdata!G258</f>
        <v>927.524</v>
      </c>
      <c r="C257" s="183">
        <f t="shared" si="9"/>
        <v>11</v>
      </c>
      <c r="D257" s="183">
        <f t="shared" si="10"/>
        <v>1</v>
      </c>
    </row>
    <row r="258" spans="1:4" x14ac:dyDescent="0.25">
      <c r="A258" s="184">
        <f>workdata!A259</f>
        <v>45484.583333333336</v>
      </c>
      <c r="B258" s="183">
        <f>workdata!G259</f>
        <v>948.60599999999999</v>
      </c>
      <c r="C258" s="183">
        <f t="shared" si="9"/>
        <v>11</v>
      </c>
      <c r="D258" s="183">
        <f t="shared" si="10"/>
        <v>1</v>
      </c>
    </row>
    <row r="259" spans="1:4" x14ac:dyDescent="0.25">
      <c r="A259" s="184">
        <f>workdata!A260</f>
        <v>45484.625</v>
      </c>
      <c r="B259" s="183">
        <f>workdata!G260</f>
        <v>912.25699999999995</v>
      </c>
      <c r="C259" s="183">
        <f t="shared" si="9"/>
        <v>11</v>
      </c>
      <c r="D259" s="183">
        <f t="shared" si="10"/>
        <v>1</v>
      </c>
    </row>
    <row r="260" spans="1:4" x14ac:dyDescent="0.25">
      <c r="A260" s="184">
        <f>workdata!A261</f>
        <v>45484.666666666664</v>
      </c>
      <c r="B260" s="183">
        <f>workdata!G261</f>
        <v>830.01499999999999</v>
      </c>
      <c r="C260" s="183">
        <f t="shared" ref="C260:C323" si="11">DAY(A260)</f>
        <v>11</v>
      </c>
      <c r="D260" s="183">
        <f t="shared" ref="D260:D323" si="12">IF(B260&gt;=100,1,0)</f>
        <v>1</v>
      </c>
    </row>
    <row r="261" spans="1:4" x14ac:dyDescent="0.25">
      <c r="A261" s="184">
        <f>workdata!A262</f>
        <v>45484.708333333336</v>
      </c>
      <c r="B261" s="183">
        <f>workdata!G262</f>
        <v>692.59500000000003</v>
      </c>
      <c r="C261" s="183">
        <f t="shared" si="11"/>
        <v>11</v>
      </c>
      <c r="D261" s="183">
        <f t="shared" si="12"/>
        <v>1</v>
      </c>
    </row>
    <row r="262" spans="1:4" x14ac:dyDescent="0.25">
      <c r="A262" s="184">
        <f>workdata!A263</f>
        <v>45484.75</v>
      </c>
      <c r="B262" s="183">
        <f>workdata!G263</f>
        <v>469.22699999999998</v>
      </c>
      <c r="C262" s="183">
        <f t="shared" si="11"/>
        <v>11</v>
      </c>
      <c r="D262" s="183">
        <f t="shared" si="12"/>
        <v>1</v>
      </c>
    </row>
    <row r="263" spans="1:4" x14ac:dyDescent="0.25">
      <c r="A263" s="184">
        <f>workdata!A264</f>
        <v>45484.791666666664</v>
      </c>
      <c r="B263" s="183">
        <f>workdata!G264</f>
        <v>299.20400000000001</v>
      </c>
      <c r="C263" s="183">
        <f t="shared" si="11"/>
        <v>11</v>
      </c>
      <c r="D263" s="183">
        <f t="shared" si="12"/>
        <v>1</v>
      </c>
    </row>
    <row r="264" spans="1:4" x14ac:dyDescent="0.25">
      <c r="A264" s="184">
        <f>workdata!A265</f>
        <v>45484.833333333336</v>
      </c>
      <c r="B264" s="183">
        <f>workdata!G265</f>
        <v>141.22499999999999</v>
      </c>
      <c r="C264" s="183">
        <f t="shared" si="11"/>
        <v>11</v>
      </c>
      <c r="D264" s="183">
        <f t="shared" si="12"/>
        <v>1</v>
      </c>
    </row>
    <row r="265" spans="1:4" x14ac:dyDescent="0.25">
      <c r="A265" s="184">
        <f>workdata!A266</f>
        <v>45484.875</v>
      </c>
      <c r="B265" s="183">
        <f>workdata!G266</f>
        <v>22.689</v>
      </c>
      <c r="C265" s="183">
        <f t="shared" si="11"/>
        <v>11</v>
      </c>
      <c r="D265" s="183">
        <f t="shared" si="12"/>
        <v>0</v>
      </c>
    </row>
    <row r="266" spans="1:4" x14ac:dyDescent="0.25">
      <c r="A266" s="184">
        <f>workdata!A267</f>
        <v>45484.916666666664</v>
      </c>
      <c r="B266" s="183">
        <f>workdata!G267</f>
        <v>0</v>
      </c>
      <c r="C266" s="183">
        <f t="shared" si="11"/>
        <v>11</v>
      </c>
      <c r="D266" s="183">
        <f t="shared" si="12"/>
        <v>0</v>
      </c>
    </row>
    <row r="267" spans="1:4" x14ac:dyDescent="0.25">
      <c r="A267" s="184">
        <f>workdata!A268</f>
        <v>45484.958333333336</v>
      </c>
      <c r="B267" s="183">
        <f>workdata!G268</f>
        <v>0</v>
      </c>
      <c r="C267" s="183">
        <f t="shared" si="11"/>
        <v>11</v>
      </c>
      <c r="D267" s="183">
        <f t="shared" si="12"/>
        <v>0</v>
      </c>
    </row>
    <row r="268" spans="1:4" x14ac:dyDescent="0.25">
      <c r="A268" s="184">
        <f>workdata!A269</f>
        <v>45485</v>
      </c>
      <c r="B268" s="183">
        <f>workdata!G269</f>
        <v>0</v>
      </c>
      <c r="C268" s="183">
        <f t="shared" si="11"/>
        <v>12</v>
      </c>
      <c r="D268" s="183">
        <f t="shared" si="12"/>
        <v>0</v>
      </c>
    </row>
    <row r="269" spans="1:4" x14ac:dyDescent="0.25">
      <c r="A269" s="184">
        <f>workdata!A270</f>
        <v>45485.041666666664</v>
      </c>
      <c r="B269" s="183">
        <f>workdata!G270</f>
        <v>0</v>
      </c>
      <c r="C269" s="183">
        <f t="shared" si="11"/>
        <v>12</v>
      </c>
      <c r="D269" s="183">
        <f t="shared" si="12"/>
        <v>0</v>
      </c>
    </row>
    <row r="270" spans="1:4" x14ac:dyDescent="0.25">
      <c r="A270" s="184">
        <f>workdata!A271</f>
        <v>45485.083333333336</v>
      </c>
      <c r="B270" s="183">
        <f>workdata!G271</f>
        <v>0</v>
      </c>
      <c r="C270" s="183">
        <f t="shared" si="11"/>
        <v>12</v>
      </c>
      <c r="D270" s="183">
        <f t="shared" si="12"/>
        <v>0</v>
      </c>
    </row>
    <row r="271" spans="1:4" x14ac:dyDescent="0.25">
      <c r="A271" s="184">
        <f>workdata!A272</f>
        <v>45485.125</v>
      </c>
      <c r="B271" s="183">
        <f>workdata!G272</f>
        <v>0</v>
      </c>
      <c r="C271" s="183">
        <f t="shared" si="11"/>
        <v>12</v>
      </c>
      <c r="D271" s="183">
        <f t="shared" si="12"/>
        <v>0</v>
      </c>
    </row>
    <row r="272" spans="1:4" x14ac:dyDescent="0.25">
      <c r="A272" s="184">
        <f>workdata!A273</f>
        <v>45485.166666666664</v>
      </c>
      <c r="B272" s="183">
        <f>workdata!G273</f>
        <v>0</v>
      </c>
      <c r="C272" s="183">
        <f t="shared" si="11"/>
        <v>12</v>
      </c>
      <c r="D272" s="183">
        <f t="shared" si="12"/>
        <v>0</v>
      </c>
    </row>
    <row r="273" spans="1:4" x14ac:dyDescent="0.25">
      <c r="A273" s="184">
        <f>workdata!A274</f>
        <v>45485.208333333336</v>
      </c>
      <c r="B273" s="183">
        <f>workdata!G274</f>
        <v>0</v>
      </c>
      <c r="C273" s="183">
        <f t="shared" si="11"/>
        <v>12</v>
      </c>
      <c r="D273" s="183">
        <f t="shared" si="12"/>
        <v>0</v>
      </c>
    </row>
    <row r="274" spans="1:4" x14ac:dyDescent="0.25">
      <c r="A274" s="184">
        <f>workdata!A275</f>
        <v>45485.25</v>
      </c>
      <c r="B274" s="183">
        <f>workdata!G275</f>
        <v>0</v>
      </c>
      <c r="C274" s="183">
        <f t="shared" si="11"/>
        <v>12</v>
      </c>
      <c r="D274" s="183">
        <f t="shared" si="12"/>
        <v>0</v>
      </c>
    </row>
    <row r="275" spans="1:4" x14ac:dyDescent="0.25">
      <c r="A275" s="184">
        <f>workdata!A276</f>
        <v>45485.291666666664</v>
      </c>
      <c r="B275" s="183">
        <f>workdata!G276</f>
        <v>27.254999999999999</v>
      </c>
      <c r="C275" s="183">
        <f t="shared" si="11"/>
        <v>12</v>
      </c>
      <c r="D275" s="183">
        <f t="shared" si="12"/>
        <v>0</v>
      </c>
    </row>
    <row r="276" spans="1:4" x14ac:dyDescent="0.25">
      <c r="A276" s="184">
        <f>workdata!A277</f>
        <v>45485.333333333336</v>
      </c>
      <c r="B276" s="183">
        <f>workdata!G277</f>
        <v>182.19900000000001</v>
      </c>
      <c r="C276" s="183">
        <f t="shared" si="11"/>
        <v>12</v>
      </c>
      <c r="D276" s="183">
        <f t="shared" si="12"/>
        <v>1</v>
      </c>
    </row>
    <row r="277" spans="1:4" x14ac:dyDescent="0.25">
      <c r="A277" s="184">
        <f>workdata!A278</f>
        <v>45485.375</v>
      </c>
      <c r="B277" s="183">
        <f>workdata!G278</f>
        <v>383.637</v>
      </c>
      <c r="C277" s="183">
        <f t="shared" si="11"/>
        <v>12</v>
      </c>
      <c r="D277" s="183">
        <f t="shared" si="12"/>
        <v>1</v>
      </c>
    </row>
    <row r="278" spans="1:4" x14ac:dyDescent="0.25">
      <c r="A278" s="184">
        <f>workdata!A279</f>
        <v>45485.416666666664</v>
      </c>
      <c r="B278" s="183">
        <f>workdata!G279</f>
        <v>578.64800000000002</v>
      </c>
      <c r="C278" s="183">
        <f t="shared" si="11"/>
        <v>12</v>
      </c>
      <c r="D278" s="183">
        <f t="shared" si="12"/>
        <v>1</v>
      </c>
    </row>
    <row r="279" spans="1:4" x14ac:dyDescent="0.25">
      <c r="A279" s="184">
        <f>workdata!A280</f>
        <v>45485.458333333336</v>
      </c>
      <c r="B279" s="183">
        <f>workdata!G280</f>
        <v>755.06500000000005</v>
      </c>
      <c r="C279" s="183">
        <f t="shared" si="11"/>
        <v>12</v>
      </c>
      <c r="D279" s="183">
        <f t="shared" si="12"/>
        <v>1</v>
      </c>
    </row>
    <row r="280" spans="1:4" x14ac:dyDescent="0.25">
      <c r="A280" s="184">
        <f>workdata!A281</f>
        <v>45485.5</v>
      </c>
      <c r="B280" s="183">
        <f>workdata!G281</f>
        <v>893.99300000000005</v>
      </c>
      <c r="C280" s="183">
        <f t="shared" si="11"/>
        <v>12</v>
      </c>
      <c r="D280" s="183">
        <f t="shared" si="12"/>
        <v>1</v>
      </c>
    </row>
    <row r="281" spans="1:4" x14ac:dyDescent="0.25">
      <c r="A281" s="184">
        <f>workdata!A282</f>
        <v>45485.541666666664</v>
      </c>
      <c r="B281" s="183">
        <f>workdata!G282</f>
        <v>982.25300000000004</v>
      </c>
      <c r="C281" s="183">
        <f t="shared" si="11"/>
        <v>12</v>
      </c>
      <c r="D281" s="183">
        <f t="shared" si="12"/>
        <v>1</v>
      </c>
    </row>
    <row r="282" spans="1:4" x14ac:dyDescent="0.25">
      <c r="A282" s="184">
        <f>workdata!A283</f>
        <v>45485.583333333336</v>
      </c>
      <c r="B282" s="183">
        <f>workdata!G283</f>
        <v>1011.604</v>
      </c>
      <c r="C282" s="183">
        <f t="shared" si="11"/>
        <v>12</v>
      </c>
      <c r="D282" s="183">
        <f t="shared" si="12"/>
        <v>1</v>
      </c>
    </row>
    <row r="283" spans="1:4" x14ac:dyDescent="0.25">
      <c r="A283" s="184">
        <f>workdata!A284</f>
        <v>45485.625</v>
      </c>
      <c r="B283" s="183">
        <f>workdata!G284</f>
        <v>983.88499999999999</v>
      </c>
      <c r="C283" s="183">
        <f t="shared" si="11"/>
        <v>12</v>
      </c>
      <c r="D283" s="183">
        <f t="shared" si="12"/>
        <v>1</v>
      </c>
    </row>
    <row r="284" spans="1:4" x14ac:dyDescent="0.25">
      <c r="A284" s="184">
        <f>workdata!A285</f>
        <v>45485.666666666664</v>
      </c>
      <c r="B284" s="183">
        <f>workdata!G285</f>
        <v>897.68600000000004</v>
      </c>
      <c r="C284" s="183">
        <f t="shared" si="11"/>
        <v>12</v>
      </c>
      <c r="D284" s="183">
        <f t="shared" si="12"/>
        <v>1</v>
      </c>
    </row>
    <row r="285" spans="1:4" x14ac:dyDescent="0.25">
      <c r="A285" s="184">
        <f>workdata!A286</f>
        <v>45485.708333333336</v>
      </c>
      <c r="B285" s="183">
        <f>workdata!G286</f>
        <v>752.35500000000002</v>
      </c>
      <c r="C285" s="183">
        <f t="shared" si="11"/>
        <v>12</v>
      </c>
      <c r="D285" s="183">
        <f t="shared" si="12"/>
        <v>1</v>
      </c>
    </row>
    <row r="286" spans="1:4" x14ac:dyDescent="0.25">
      <c r="A286" s="184">
        <f>workdata!A287</f>
        <v>45485.75</v>
      </c>
      <c r="B286" s="183">
        <f>workdata!G287</f>
        <v>511.99</v>
      </c>
      <c r="C286" s="183">
        <f t="shared" si="11"/>
        <v>12</v>
      </c>
      <c r="D286" s="183">
        <f t="shared" si="12"/>
        <v>1</v>
      </c>
    </row>
    <row r="287" spans="1:4" x14ac:dyDescent="0.25">
      <c r="A287" s="184">
        <f>workdata!A288</f>
        <v>45485.791666666664</v>
      </c>
      <c r="B287" s="183">
        <f>workdata!G288</f>
        <v>327.48</v>
      </c>
      <c r="C287" s="183">
        <f t="shared" si="11"/>
        <v>12</v>
      </c>
      <c r="D287" s="183">
        <f t="shared" si="12"/>
        <v>1</v>
      </c>
    </row>
    <row r="288" spans="1:4" x14ac:dyDescent="0.25">
      <c r="A288" s="184">
        <f>workdata!A289</f>
        <v>45485.833333333336</v>
      </c>
      <c r="B288" s="183">
        <f>workdata!G289</f>
        <v>165.75</v>
      </c>
      <c r="C288" s="183">
        <f t="shared" si="11"/>
        <v>12</v>
      </c>
      <c r="D288" s="183">
        <f t="shared" si="12"/>
        <v>1</v>
      </c>
    </row>
    <row r="289" spans="1:4" x14ac:dyDescent="0.25">
      <c r="A289" s="184">
        <f>workdata!A290</f>
        <v>45485.875</v>
      </c>
      <c r="B289" s="183">
        <f>workdata!G290</f>
        <v>24.54</v>
      </c>
      <c r="C289" s="183">
        <f t="shared" si="11"/>
        <v>12</v>
      </c>
      <c r="D289" s="183">
        <f t="shared" si="12"/>
        <v>0</v>
      </c>
    </row>
    <row r="290" spans="1:4" x14ac:dyDescent="0.25">
      <c r="A290" s="184">
        <f>workdata!A291</f>
        <v>45485.916666666664</v>
      </c>
      <c r="B290" s="183">
        <f>workdata!G291</f>
        <v>0</v>
      </c>
      <c r="C290" s="183">
        <f t="shared" si="11"/>
        <v>12</v>
      </c>
      <c r="D290" s="183">
        <f t="shared" si="12"/>
        <v>0</v>
      </c>
    </row>
    <row r="291" spans="1:4" x14ac:dyDescent="0.25">
      <c r="A291" s="184">
        <f>workdata!A292</f>
        <v>45485.958333333336</v>
      </c>
      <c r="B291" s="183">
        <f>workdata!G292</f>
        <v>0</v>
      </c>
      <c r="C291" s="183">
        <f t="shared" si="11"/>
        <v>12</v>
      </c>
      <c r="D291" s="183">
        <f t="shared" si="12"/>
        <v>0</v>
      </c>
    </row>
    <row r="292" spans="1:4" x14ac:dyDescent="0.25">
      <c r="A292" s="184">
        <f>workdata!A293</f>
        <v>45486</v>
      </c>
      <c r="B292" s="183">
        <f>workdata!G293</f>
        <v>0</v>
      </c>
      <c r="C292" s="183">
        <f t="shared" si="11"/>
        <v>13</v>
      </c>
      <c r="D292" s="183">
        <f t="shared" si="12"/>
        <v>0</v>
      </c>
    </row>
    <row r="293" spans="1:4" x14ac:dyDescent="0.25">
      <c r="A293" s="184">
        <f>workdata!A294</f>
        <v>45486.041666666664</v>
      </c>
      <c r="B293" s="183">
        <f>workdata!G294</f>
        <v>0</v>
      </c>
      <c r="C293" s="183">
        <f t="shared" si="11"/>
        <v>13</v>
      </c>
      <c r="D293" s="183">
        <f t="shared" si="12"/>
        <v>0</v>
      </c>
    </row>
    <row r="294" spans="1:4" x14ac:dyDescent="0.25">
      <c r="A294" s="184">
        <f>workdata!A295</f>
        <v>45486.083333333336</v>
      </c>
      <c r="B294" s="183">
        <f>workdata!G295</f>
        <v>0</v>
      </c>
      <c r="C294" s="183">
        <f t="shared" si="11"/>
        <v>13</v>
      </c>
      <c r="D294" s="183">
        <f t="shared" si="12"/>
        <v>0</v>
      </c>
    </row>
    <row r="295" spans="1:4" x14ac:dyDescent="0.25">
      <c r="A295" s="184">
        <f>workdata!A296</f>
        <v>45486.125</v>
      </c>
      <c r="B295" s="183">
        <f>workdata!G296</f>
        <v>0</v>
      </c>
      <c r="C295" s="183">
        <f t="shared" si="11"/>
        <v>13</v>
      </c>
      <c r="D295" s="183">
        <f t="shared" si="12"/>
        <v>0</v>
      </c>
    </row>
    <row r="296" spans="1:4" x14ac:dyDescent="0.25">
      <c r="A296" s="184">
        <f>workdata!A297</f>
        <v>45486.166666666664</v>
      </c>
      <c r="B296" s="183">
        <f>workdata!G297</f>
        <v>0</v>
      </c>
      <c r="C296" s="183">
        <f t="shared" si="11"/>
        <v>13</v>
      </c>
      <c r="D296" s="183">
        <f t="shared" si="12"/>
        <v>0</v>
      </c>
    </row>
    <row r="297" spans="1:4" x14ac:dyDescent="0.25">
      <c r="A297" s="184">
        <f>workdata!A298</f>
        <v>45486.208333333336</v>
      </c>
      <c r="B297" s="183">
        <f>workdata!G298</f>
        <v>0</v>
      </c>
      <c r="C297" s="183">
        <f t="shared" si="11"/>
        <v>13</v>
      </c>
      <c r="D297" s="183">
        <f t="shared" si="12"/>
        <v>0</v>
      </c>
    </row>
    <row r="298" spans="1:4" x14ac:dyDescent="0.25">
      <c r="A298" s="184">
        <f>workdata!A299</f>
        <v>45486.25</v>
      </c>
      <c r="B298" s="183">
        <f>workdata!G299</f>
        <v>0</v>
      </c>
      <c r="C298" s="183">
        <f t="shared" si="11"/>
        <v>13</v>
      </c>
      <c r="D298" s="183">
        <f t="shared" si="12"/>
        <v>0</v>
      </c>
    </row>
    <row r="299" spans="1:4" x14ac:dyDescent="0.25">
      <c r="A299" s="184">
        <f>workdata!A300</f>
        <v>45486.291666666664</v>
      </c>
      <c r="B299" s="183">
        <f>workdata!G300</f>
        <v>17.059999999999999</v>
      </c>
      <c r="C299" s="183">
        <f t="shared" si="11"/>
        <v>13</v>
      </c>
      <c r="D299" s="183">
        <f t="shared" si="12"/>
        <v>0</v>
      </c>
    </row>
    <row r="300" spans="1:4" x14ac:dyDescent="0.25">
      <c r="A300" s="184">
        <f>workdata!A301</f>
        <v>45486.333333333336</v>
      </c>
      <c r="B300" s="183">
        <f>workdata!G301</f>
        <v>107.509</v>
      </c>
      <c r="C300" s="183">
        <f t="shared" si="11"/>
        <v>13</v>
      </c>
      <c r="D300" s="183">
        <f t="shared" si="12"/>
        <v>1</v>
      </c>
    </row>
    <row r="301" spans="1:4" x14ac:dyDescent="0.25">
      <c r="A301" s="184">
        <f>workdata!A302</f>
        <v>45486.375</v>
      </c>
      <c r="B301" s="183">
        <f>workdata!G302</f>
        <v>148.33600000000001</v>
      </c>
      <c r="C301" s="183">
        <f t="shared" si="11"/>
        <v>13</v>
      </c>
      <c r="D301" s="183">
        <f t="shared" si="12"/>
        <v>1</v>
      </c>
    </row>
    <row r="302" spans="1:4" x14ac:dyDescent="0.25">
      <c r="A302" s="184">
        <f>workdata!A303</f>
        <v>45486.416666666664</v>
      </c>
      <c r="B302" s="183">
        <f>workdata!G303</f>
        <v>481.73</v>
      </c>
      <c r="C302" s="183">
        <f t="shared" si="11"/>
        <v>13</v>
      </c>
      <c r="D302" s="183">
        <f t="shared" si="12"/>
        <v>1</v>
      </c>
    </row>
    <row r="303" spans="1:4" x14ac:dyDescent="0.25">
      <c r="A303" s="184">
        <f>workdata!A304</f>
        <v>45486.458333333336</v>
      </c>
      <c r="B303" s="183">
        <f>workdata!G304</f>
        <v>754.03499999999997</v>
      </c>
      <c r="C303" s="183">
        <f t="shared" si="11"/>
        <v>13</v>
      </c>
      <c r="D303" s="183">
        <f t="shared" si="12"/>
        <v>1</v>
      </c>
    </row>
    <row r="304" spans="1:4" x14ac:dyDescent="0.25">
      <c r="A304" s="184">
        <f>workdata!A305</f>
        <v>45486.5</v>
      </c>
      <c r="B304" s="183">
        <f>workdata!G305</f>
        <v>884.529</v>
      </c>
      <c r="C304" s="183">
        <f t="shared" si="11"/>
        <v>13</v>
      </c>
      <c r="D304" s="183">
        <f t="shared" si="12"/>
        <v>1</v>
      </c>
    </row>
    <row r="305" spans="1:4" x14ac:dyDescent="0.25">
      <c r="A305" s="184">
        <f>workdata!A306</f>
        <v>45486.541666666664</v>
      </c>
      <c r="B305" s="183">
        <f>workdata!G306</f>
        <v>973.41300000000001</v>
      </c>
      <c r="C305" s="183">
        <f t="shared" si="11"/>
        <v>13</v>
      </c>
      <c r="D305" s="183">
        <f t="shared" si="12"/>
        <v>1</v>
      </c>
    </row>
    <row r="306" spans="1:4" x14ac:dyDescent="0.25">
      <c r="A306" s="184">
        <f>workdata!A307</f>
        <v>45486.583333333336</v>
      </c>
      <c r="B306" s="183">
        <f>workdata!G307</f>
        <v>997.59199999999998</v>
      </c>
      <c r="C306" s="183">
        <f t="shared" si="11"/>
        <v>13</v>
      </c>
      <c r="D306" s="183">
        <f t="shared" si="12"/>
        <v>1</v>
      </c>
    </row>
    <row r="307" spans="1:4" x14ac:dyDescent="0.25">
      <c r="A307" s="184">
        <f>workdata!A308</f>
        <v>45486.625</v>
      </c>
      <c r="B307" s="183">
        <f>workdata!G308</f>
        <v>960.85400000000004</v>
      </c>
      <c r="C307" s="183">
        <f t="shared" si="11"/>
        <v>13</v>
      </c>
      <c r="D307" s="183">
        <f t="shared" si="12"/>
        <v>1</v>
      </c>
    </row>
    <row r="308" spans="1:4" x14ac:dyDescent="0.25">
      <c r="A308" s="184">
        <f>workdata!A309</f>
        <v>45486.666666666664</v>
      </c>
      <c r="B308" s="183">
        <f>workdata!G309</f>
        <v>877.32799999999997</v>
      </c>
      <c r="C308" s="183">
        <f t="shared" si="11"/>
        <v>13</v>
      </c>
      <c r="D308" s="183">
        <f t="shared" si="12"/>
        <v>1</v>
      </c>
    </row>
    <row r="309" spans="1:4" x14ac:dyDescent="0.25">
      <c r="A309" s="184">
        <f>workdata!A310</f>
        <v>45486.708333333336</v>
      </c>
      <c r="B309" s="183">
        <f>workdata!G310</f>
        <v>741.34400000000005</v>
      </c>
      <c r="C309" s="183">
        <f t="shared" si="11"/>
        <v>13</v>
      </c>
      <c r="D309" s="183">
        <f t="shared" si="12"/>
        <v>1</v>
      </c>
    </row>
    <row r="310" spans="1:4" x14ac:dyDescent="0.25">
      <c r="A310" s="184">
        <f>workdata!A311</f>
        <v>45486.75</v>
      </c>
      <c r="B310" s="183">
        <f>workdata!G311</f>
        <v>506.358</v>
      </c>
      <c r="C310" s="183">
        <f t="shared" si="11"/>
        <v>13</v>
      </c>
      <c r="D310" s="183">
        <f t="shared" si="12"/>
        <v>1</v>
      </c>
    </row>
    <row r="311" spans="1:4" x14ac:dyDescent="0.25">
      <c r="A311" s="184">
        <f>workdata!A312</f>
        <v>45486.791666666664</v>
      </c>
      <c r="B311" s="183">
        <f>workdata!G312</f>
        <v>303.63900000000001</v>
      </c>
      <c r="C311" s="183">
        <f t="shared" si="11"/>
        <v>13</v>
      </c>
      <c r="D311" s="183">
        <f t="shared" si="12"/>
        <v>1</v>
      </c>
    </row>
    <row r="312" spans="1:4" x14ac:dyDescent="0.25">
      <c r="A312" s="184">
        <f>workdata!A313</f>
        <v>45486.833333333336</v>
      </c>
      <c r="B312" s="183">
        <f>workdata!G313</f>
        <v>161.42099999999999</v>
      </c>
      <c r="C312" s="183">
        <f t="shared" si="11"/>
        <v>13</v>
      </c>
      <c r="D312" s="183">
        <f t="shared" si="12"/>
        <v>1</v>
      </c>
    </row>
    <row r="313" spans="1:4" x14ac:dyDescent="0.25">
      <c r="A313" s="184">
        <f>workdata!A314</f>
        <v>45486.875</v>
      </c>
      <c r="B313" s="183">
        <f>workdata!G314</f>
        <v>23.515000000000001</v>
      </c>
      <c r="C313" s="183">
        <f t="shared" si="11"/>
        <v>13</v>
      </c>
      <c r="D313" s="183">
        <f t="shared" si="12"/>
        <v>0</v>
      </c>
    </row>
    <row r="314" spans="1:4" x14ac:dyDescent="0.25">
      <c r="A314" s="184">
        <f>workdata!A315</f>
        <v>45486.916666666664</v>
      </c>
      <c r="B314" s="183">
        <f>workdata!G315</f>
        <v>0</v>
      </c>
      <c r="C314" s="183">
        <f t="shared" si="11"/>
        <v>13</v>
      </c>
      <c r="D314" s="183">
        <f t="shared" si="12"/>
        <v>0</v>
      </c>
    </row>
    <row r="315" spans="1:4" x14ac:dyDescent="0.25">
      <c r="A315" s="184">
        <f>workdata!A316</f>
        <v>45486.958333333336</v>
      </c>
      <c r="B315" s="183">
        <f>workdata!G316</f>
        <v>0</v>
      </c>
      <c r="C315" s="183">
        <f t="shared" si="11"/>
        <v>13</v>
      </c>
      <c r="D315" s="183">
        <f t="shared" si="12"/>
        <v>0</v>
      </c>
    </row>
    <row r="316" spans="1:4" x14ac:dyDescent="0.25">
      <c r="A316" s="184">
        <f>workdata!A317</f>
        <v>45487</v>
      </c>
      <c r="B316" s="183">
        <f>workdata!G317</f>
        <v>0</v>
      </c>
      <c r="C316" s="183">
        <f t="shared" si="11"/>
        <v>14</v>
      </c>
      <c r="D316" s="183">
        <f t="shared" si="12"/>
        <v>0</v>
      </c>
    </row>
    <row r="317" spans="1:4" x14ac:dyDescent="0.25">
      <c r="A317" s="184">
        <f>workdata!A318</f>
        <v>45487.041666666664</v>
      </c>
      <c r="B317" s="183">
        <f>workdata!G318</f>
        <v>0</v>
      </c>
      <c r="C317" s="183">
        <f t="shared" si="11"/>
        <v>14</v>
      </c>
      <c r="D317" s="183">
        <f t="shared" si="12"/>
        <v>0</v>
      </c>
    </row>
    <row r="318" spans="1:4" x14ac:dyDescent="0.25">
      <c r="A318" s="184">
        <f>workdata!A319</f>
        <v>45487.083333333336</v>
      </c>
      <c r="B318" s="183">
        <f>workdata!G319</f>
        <v>0</v>
      </c>
      <c r="C318" s="183">
        <f t="shared" si="11"/>
        <v>14</v>
      </c>
      <c r="D318" s="183">
        <f t="shared" si="12"/>
        <v>0</v>
      </c>
    </row>
    <row r="319" spans="1:4" x14ac:dyDescent="0.25">
      <c r="A319" s="184">
        <f>workdata!A320</f>
        <v>45487.125</v>
      </c>
      <c r="B319" s="183">
        <f>workdata!G320</f>
        <v>0</v>
      </c>
      <c r="C319" s="183">
        <f t="shared" si="11"/>
        <v>14</v>
      </c>
      <c r="D319" s="183">
        <f t="shared" si="12"/>
        <v>0</v>
      </c>
    </row>
    <row r="320" spans="1:4" x14ac:dyDescent="0.25">
      <c r="A320" s="184">
        <f>workdata!A321</f>
        <v>45487.166666666664</v>
      </c>
      <c r="B320" s="183">
        <f>workdata!G321</f>
        <v>0</v>
      </c>
      <c r="C320" s="183">
        <f t="shared" si="11"/>
        <v>14</v>
      </c>
      <c r="D320" s="183">
        <f t="shared" si="12"/>
        <v>0</v>
      </c>
    </row>
    <row r="321" spans="1:4" x14ac:dyDescent="0.25">
      <c r="A321" s="184">
        <f>workdata!A322</f>
        <v>45487.208333333336</v>
      </c>
      <c r="B321" s="183">
        <f>workdata!G322</f>
        <v>0</v>
      </c>
      <c r="C321" s="183">
        <f t="shared" si="11"/>
        <v>14</v>
      </c>
      <c r="D321" s="183">
        <f t="shared" si="12"/>
        <v>0</v>
      </c>
    </row>
    <row r="322" spans="1:4" x14ac:dyDescent="0.25">
      <c r="A322" s="184">
        <f>workdata!A323</f>
        <v>45487.25</v>
      </c>
      <c r="B322" s="183">
        <f>workdata!G323</f>
        <v>0</v>
      </c>
      <c r="C322" s="183">
        <f t="shared" si="11"/>
        <v>14</v>
      </c>
      <c r="D322" s="183">
        <f t="shared" si="12"/>
        <v>0</v>
      </c>
    </row>
    <row r="323" spans="1:4" x14ac:dyDescent="0.25">
      <c r="A323" s="184">
        <f>workdata!A324</f>
        <v>45487.291666666664</v>
      </c>
      <c r="B323" s="183">
        <f>workdata!G324</f>
        <v>26.992000000000001</v>
      </c>
      <c r="C323" s="183">
        <f t="shared" si="11"/>
        <v>14</v>
      </c>
      <c r="D323" s="183">
        <f t="shared" si="12"/>
        <v>0</v>
      </c>
    </row>
    <row r="324" spans="1:4" x14ac:dyDescent="0.25">
      <c r="A324" s="184">
        <f>workdata!A325</f>
        <v>45487.333333333336</v>
      </c>
      <c r="B324" s="183">
        <f>workdata!G325</f>
        <v>169.80600000000001</v>
      </c>
      <c r="C324" s="183">
        <f t="shared" ref="C324:C387" si="13">DAY(A324)</f>
        <v>14</v>
      </c>
      <c r="D324" s="183">
        <f t="shared" ref="D324:D387" si="14">IF(B324&gt;=100,1,0)</f>
        <v>1</v>
      </c>
    </row>
    <row r="325" spans="1:4" x14ac:dyDescent="0.25">
      <c r="A325" s="184">
        <f>workdata!A326</f>
        <v>45487.375</v>
      </c>
      <c r="B325" s="183">
        <f>workdata!G326</f>
        <v>398.96100000000001</v>
      </c>
      <c r="C325" s="183">
        <f t="shared" si="13"/>
        <v>14</v>
      </c>
      <c r="D325" s="183">
        <f t="shared" si="14"/>
        <v>1</v>
      </c>
    </row>
    <row r="326" spans="1:4" x14ac:dyDescent="0.25">
      <c r="A326" s="184">
        <f>workdata!A327</f>
        <v>45487.416666666664</v>
      </c>
      <c r="B326" s="183">
        <f>workdata!G327</f>
        <v>586.79300000000001</v>
      </c>
      <c r="C326" s="183">
        <f t="shared" si="13"/>
        <v>14</v>
      </c>
      <c r="D326" s="183">
        <f t="shared" si="14"/>
        <v>1</v>
      </c>
    </row>
    <row r="327" spans="1:4" x14ac:dyDescent="0.25">
      <c r="A327" s="184">
        <f>workdata!A328</f>
        <v>45487.458333333336</v>
      </c>
      <c r="B327" s="183">
        <f>workdata!G328</f>
        <v>754.47199999999998</v>
      </c>
      <c r="C327" s="183">
        <f t="shared" si="13"/>
        <v>14</v>
      </c>
      <c r="D327" s="183">
        <f t="shared" si="14"/>
        <v>1</v>
      </c>
    </row>
    <row r="328" spans="1:4" x14ac:dyDescent="0.25">
      <c r="A328" s="184">
        <f>workdata!A329</f>
        <v>45487.5</v>
      </c>
      <c r="B328" s="183">
        <f>workdata!G329</f>
        <v>888.08500000000004</v>
      </c>
      <c r="C328" s="183">
        <f t="shared" si="13"/>
        <v>14</v>
      </c>
      <c r="D328" s="183">
        <f t="shared" si="14"/>
        <v>1</v>
      </c>
    </row>
    <row r="329" spans="1:4" x14ac:dyDescent="0.25">
      <c r="A329" s="184">
        <f>workdata!A330</f>
        <v>45487.541666666664</v>
      </c>
      <c r="B329" s="183">
        <f>workdata!G330</f>
        <v>968.73500000000001</v>
      </c>
      <c r="C329" s="183">
        <f t="shared" si="13"/>
        <v>14</v>
      </c>
      <c r="D329" s="183">
        <f t="shared" si="14"/>
        <v>1</v>
      </c>
    </row>
    <row r="330" spans="1:4" x14ac:dyDescent="0.25">
      <c r="A330" s="184">
        <f>workdata!A331</f>
        <v>45487.583333333336</v>
      </c>
      <c r="B330" s="183">
        <f>workdata!G331</f>
        <v>993.77599999999995</v>
      </c>
      <c r="C330" s="183">
        <f t="shared" si="13"/>
        <v>14</v>
      </c>
      <c r="D330" s="183">
        <f t="shared" si="14"/>
        <v>1</v>
      </c>
    </row>
    <row r="331" spans="1:4" x14ac:dyDescent="0.25">
      <c r="A331" s="184">
        <f>workdata!A332</f>
        <v>45487.625</v>
      </c>
      <c r="B331" s="183">
        <f>workdata!G332</f>
        <v>965.66300000000001</v>
      </c>
      <c r="C331" s="183">
        <f t="shared" si="13"/>
        <v>14</v>
      </c>
      <c r="D331" s="183">
        <f t="shared" si="14"/>
        <v>1</v>
      </c>
    </row>
    <row r="332" spans="1:4" x14ac:dyDescent="0.25">
      <c r="A332" s="184">
        <f>workdata!A333</f>
        <v>45487.666666666664</v>
      </c>
      <c r="B332" s="183">
        <f>workdata!G333</f>
        <v>876.024</v>
      </c>
      <c r="C332" s="183">
        <f t="shared" si="13"/>
        <v>14</v>
      </c>
      <c r="D332" s="183">
        <f t="shared" si="14"/>
        <v>1</v>
      </c>
    </row>
    <row r="333" spans="1:4" x14ac:dyDescent="0.25">
      <c r="A333" s="184">
        <f>workdata!A334</f>
        <v>45487.708333333336</v>
      </c>
      <c r="B333" s="183">
        <f>workdata!G334</f>
        <v>733.89800000000002</v>
      </c>
      <c r="C333" s="183">
        <f t="shared" si="13"/>
        <v>14</v>
      </c>
      <c r="D333" s="183">
        <f t="shared" si="14"/>
        <v>1</v>
      </c>
    </row>
    <row r="334" spans="1:4" x14ac:dyDescent="0.25">
      <c r="A334" s="184">
        <f>workdata!A335</f>
        <v>45487.75</v>
      </c>
      <c r="B334" s="183">
        <f>workdata!G335</f>
        <v>508.346</v>
      </c>
      <c r="C334" s="183">
        <f t="shared" si="13"/>
        <v>14</v>
      </c>
      <c r="D334" s="183">
        <f t="shared" si="14"/>
        <v>1</v>
      </c>
    </row>
    <row r="335" spans="1:4" x14ac:dyDescent="0.25">
      <c r="A335" s="184">
        <f>workdata!A336</f>
        <v>45487.791666666664</v>
      </c>
      <c r="B335" s="183">
        <f>workdata!G336</f>
        <v>288.80900000000003</v>
      </c>
      <c r="C335" s="183">
        <f t="shared" si="13"/>
        <v>14</v>
      </c>
      <c r="D335" s="183">
        <f t="shared" si="14"/>
        <v>1</v>
      </c>
    </row>
    <row r="336" spans="1:4" x14ac:dyDescent="0.25">
      <c r="A336" s="184">
        <f>workdata!A337</f>
        <v>45487.833333333336</v>
      </c>
      <c r="B336" s="183">
        <f>workdata!G337</f>
        <v>161.27199999999999</v>
      </c>
      <c r="C336" s="183">
        <f t="shared" si="13"/>
        <v>14</v>
      </c>
      <c r="D336" s="183">
        <f t="shared" si="14"/>
        <v>1</v>
      </c>
    </row>
    <row r="337" spans="1:4" x14ac:dyDescent="0.25">
      <c r="A337" s="184">
        <f>workdata!A338</f>
        <v>45487.875</v>
      </c>
      <c r="B337" s="183">
        <f>workdata!G338</f>
        <v>23.48</v>
      </c>
      <c r="C337" s="183">
        <f t="shared" si="13"/>
        <v>14</v>
      </c>
      <c r="D337" s="183">
        <f t="shared" si="14"/>
        <v>0</v>
      </c>
    </row>
    <row r="338" spans="1:4" x14ac:dyDescent="0.25">
      <c r="A338" s="184">
        <f>workdata!A339</f>
        <v>45487.916666666664</v>
      </c>
      <c r="B338" s="183">
        <f>workdata!G339</f>
        <v>0</v>
      </c>
      <c r="C338" s="183">
        <f t="shared" si="13"/>
        <v>14</v>
      </c>
      <c r="D338" s="183">
        <f t="shared" si="14"/>
        <v>0</v>
      </c>
    </row>
    <row r="339" spans="1:4" x14ac:dyDescent="0.25">
      <c r="A339" s="184">
        <f>workdata!A340</f>
        <v>45487.958333333336</v>
      </c>
      <c r="B339" s="183">
        <f>workdata!G340</f>
        <v>0</v>
      </c>
      <c r="C339" s="183">
        <f t="shared" si="13"/>
        <v>14</v>
      </c>
      <c r="D339" s="183">
        <f t="shared" si="14"/>
        <v>0</v>
      </c>
    </row>
    <row r="340" spans="1:4" x14ac:dyDescent="0.25">
      <c r="A340" s="184">
        <f>workdata!A341</f>
        <v>45488</v>
      </c>
      <c r="B340" s="183">
        <f>workdata!G341</f>
        <v>0</v>
      </c>
      <c r="C340" s="183">
        <f t="shared" si="13"/>
        <v>15</v>
      </c>
      <c r="D340" s="183">
        <f t="shared" si="14"/>
        <v>0</v>
      </c>
    </row>
    <row r="341" spans="1:4" x14ac:dyDescent="0.25">
      <c r="A341" s="184">
        <f>workdata!A342</f>
        <v>45488.041666666664</v>
      </c>
      <c r="B341" s="183">
        <f>workdata!G342</f>
        <v>0</v>
      </c>
      <c r="C341" s="183">
        <f t="shared" si="13"/>
        <v>15</v>
      </c>
      <c r="D341" s="183">
        <f t="shared" si="14"/>
        <v>0</v>
      </c>
    </row>
    <row r="342" spans="1:4" x14ac:dyDescent="0.25">
      <c r="A342" s="184">
        <f>workdata!A343</f>
        <v>45488.083333333336</v>
      </c>
      <c r="B342" s="183">
        <f>workdata!G343</f>
        <v>0</v>
      </c>
      <c r="C342" s="183">
        <f t="shared" si="13"/>
        <v>15</v>
      </c>
      <c r="D342" s="183">
        <f t="shared" si="14"/>
        <v>0</v>
      </c>
    </row>
    <row r="343" spans="1:4" x14ac:dyDescent="0.25">
      <c r="A343" s="184">
        <f>workdata!A344</f>
        <v>45488.125</v>
      </c>
      <c r="B343" s="183">
        <f>workdata!G344</f>
        <v>0</v>
      </c>
      <c r="C343" s="183">
        <f t="shared" si="13"/>
        <v>15</v>
      </c>
      <c r="D343" s="183">
        <f t="shared" si="14"/>
        <v>0</v>
      </c>
    </row>
    <row r="344" spans="1:4" x14ac:dyDescent="0.25">
      <c r="A344" s="184">
        <f>workdata!A345</f>
        <v>45488.166666666664</v>
      </c>
      <c r="B344" s="183">
        <f>workdata!G345</f>
        <v>0</v>
      </c>
      <c r="C344" s="183">
        <f t="shared" si="13"/>
        <v>15</v>
      </c>
      <c r="D344" s="183">
        <f t="shared" si="14"/>
        <v>0</v>
      </c>
    </row>
    <row r="345" spans="1:4" x14ac:dyDescent="0.25">
      <c r="A345" s="184">
        <f>workdata!A346</f>
        <v>45488.208333333336</v>
      </c>
      <c r="B345" s="183">
        <f>workdata!G346</f>
        <v>0</v>
      </c>
      <c r="C345" s="183">
        <f t="shared" si="13"/>
        <v>15</v>
      </c>
      <c r="D345" s="183">
        <f t="shared" si="14"/>
        <v>0</v>
      </c>
    </row>
    <row r="346" spans="1:4" x14ac:dyDescent="0.25">
      <c r="A346" s="184">
        <f>workdata!A347</f>
        <v>45488.25</v>
      </c>
      <c r="B346" s="183">
        <f>workdata!G347</f>
        <v>0</v>
      </c>
      <c r="C346" s="183">
        <f t="shared" si="13"/>
        <v>15</v>
      </c>
      <c r="D346" s="183">
        <f t="shared" si="14"/>
        <v>0</v>
      </c>
    </row>
    <row r="347" spans="1:4" x14ac:dyDescent="0.25">
      <c r="A347" s="184">
        <f>workdata!A348</f>
        <v>45488.291666666664</v>
      </c>
      <c r="B347" s="183">
        <f>workdata!G348</f>
        <v>21.917999999999999</v>
      </c>
      <c r="C347" s="183">
        <f t="shared" si="13"/>
        <v>15</v>
      </c>
      <c r="D347" s="183">
        <f t="shared" si="14"/>
        <v>0</v>
      </c>
    </row>
    <row r="348" spans="1:4" x14ac:dyDescent="0.25">
      <c r="A348" s="184">
        <f>workdata!A349</f>
        <v>45488.333333333336</v>
      </c>
      <c r="B348" s="183">
        <f>workdata!G349</f>
        <v>172.23099999999999</v>
      </c>
      <c r="C348" s="183">
        <f t="shared" si="13"/>
        <v>15</v>
      </c>
      <c r="D348" s="183">
        <f t="shared" si="14"/>
        <v>1</v>
      </c>
    </row>
    <row r="349" spans="1:4" x14ac:dyDescent="0.25">
      <c r="A349" s="184">
        <f>workdata!A350</f>
        <v>45488.375</v>
      </c>
      <c r="B349" s="183">
        <f>workdata!G350</f>
        <v>377.12700000000001</v>
      </c>
      <c r="C349" s="183">
        <f t="shared" si="13"/>
        <v>15</v>
      </c>
      <c r="D349" s="183">
        <f t="shared" si="14"/>
        <v>1</v>
      </c>
    </row>
    <row r="350" spans="1:4" x14ac:dyDescent="0.25">
      <c r="A350" s="184">
        <f>workdata!A351</f>
        <v>45488.416666666664</v>
      </c>
      <c r="B350" s="183">
        <f>workdata!G351</f>
        <v>574.05600000000004</v>
      </c>
      <c r="C350" s="183">
        <f t="shared" si="13"/>
        <v>15</v>
      </c>
      <c r="D350" s="183">
        <f t="shared" si="14"/>
        <v>1</v>
      </c>
    </row>
    <row r="351" spans="1:4" x14ac:dyDescent="0.25">
      <c r="A351" s="184">
        <f>workdata!A352</f>
        <v>45488.458333333336</v>
      </c>
      <c r="B351" s="183">
        <f>workdata!G352</f>
        <v>740.57899999999995</v>
      </c>
      <c r="C351" s="183">
        <f t="shared" si="13"/>
        <v>15</v>
      </c>
      <c r="D351" s="183">
        <f t="shared" si="14"/>
        <v>1</v>
      </c>
    </row>
    <row r="352" spans="1:4" x14ac:dyDescent="0.25">
      <c r="A352" s="184">
        <f>workdata!A353</f>
        <v>45488.5</v>
      </c>
      <c r="B352" s="183">
        <f>workdata!G353</f>
        <v>872.62900000000002</v>
      </c>
      <c r="C352" s="183">
        <f t="shared" si="13"/>
        <v>15</v>
      </c>
      <c r="D352" s="183">
        <f t="shared" si="14"/>
        <v>1</v>
      </c>
    </row>
    <row r="353" spans="1:4" x14ac:dyDescent="0.25">
      <c r="A353" s="184">
        <f>workdata!A354</f>
        <v>45488.541666666664</v>
      </c>
      <c r="B353" s="183">
        <f>workdata!G354</f>
        <v>961.471</v>
      </c>
      <c r="C353" s="183">
        <f t="shared" si="13"/>
        <v>15</v>
      </c>
      <c r="D353" s="183">
        <f t="shared" si="14"/>
        <v>1</v>
      </c>
    </row>
    <row r="354" spans="1:4" x14ac:dyDescent="0.25">
      <c r="A354" s="184">
        <f>workdata!A355</f>
        <v>45488.583333333336</v>
      </c>
      <c r="B354" s="183">
        <f>workdata!G355</f>
        <v>985.46799999999996</v>
      </c>
      <c r="C354" s="183">
        <f t="shared" si="13"/>
        <v>15</v>
      </c>
      <c r="D354" s="183">
        <f t="shared" si="14"/>
        <v>1</v>
      </c>
    </row>
    <row r="355" spans="1:4" x14ac:dyDescent="0.25">
      <c r="A355" s="184">
        <f>workdata!A356</f>
        <v>45488.625</v>
      </c>
      <c r="B355" s="183">
        <f>workdata!G356</f>
        <v>951.52700000000004</v>
      </c>
      <c r="C355" s="183">
        <f t="shared" si="13"/>
        <v>15</v>
      </c>
      <c r="D355" s="183">
        <f t="shared" si="14"/>
        <v>1</v>
      </c>
    </row>
    <row r="356" spans="1:4" x14ac:dyDescent="0.25">
      <c r="A356" s="184">
        <f>workdata!A357</f>
        <v>45488.666666666664</v>
      </c>
      <c r="B356" s="183">
        <f>workdata!G357</f>
        <v>860.96199999999999</v>
      </c>
      <c r="C356" s="183">
        <f t="shared" si="13"/>
        <v>15</v>
      </c>
      <c r="D356" s="183">
        <f t="shared" si="14"/>
        <v>1</v>
      </c>
    </row>
    <row r="357" spans="1:4" x14ac:dyDescent="0.25">
      <c r="A357" s="184">
        <f>workdata!A358</f>
        <v>45488.708333333336</v>
      </c>
      <c r="B357" s="183">
        <f>workdata!G358</f>
        <v>719.87800000000004</v>
      </c>
      <c r="C357" s="183">
        <f t="shared" si="13"/>
        <v>15</v>
      </c>
      <c r="D357" s="183">
        <f t="shared" si="14"/>
        <v>1</v>
      </c>
    </row>
    <row r="358" spans="1:4" x14ac:dyDescent="0.25">
      <c r="A358" s="184">
        <f>workdata!A359</f>
        <v>45488.75</v>
      </c>
      <c r="B358" s="183">
        <f>workdata!G359</f>
        <v>499.28100000000001</v>
      </c>
      <c r="C358" s="183">
        <f t="shared" si="13"/>
        <v>15</v>
      </c>
      <c r="D358" s="183">
        <f t="shared" si="14"/>
        <v>1</v>
      </c>
    </row>
    <row r="359" spans="1:4" x14ac:dyDescent="0.25">
      <c r="A359" s="184">
        <f>workdata!A360</f>
        <v>45488.791666666664</v>
      </c>
      <c r="B359" s="183">
        <f>workdata!G360</f>
        <v>256.76499999999999</v>
      </c>
      <c r="C359" s="183">
        <f t="shared" si="13"/>
        <v>15</v>
      </c>
      <c r="D359" s="183">
        <f t="shared" si="14"/>
        <v>1</v>
      </c>
    </row>
    <row r="360" spans="1:4" x14ac:dyDescent="0.25">
      <c r="A360" s="184">
        <f>workdata!A361</f>
        <v>45488.833333333336</v>
      </c>
      <c r="B360" s="183">
        <f>workdata!G361</f>
        <v>147.25800000000001</v>
      </c>
      <c r="C360" s="183">
        <f t="shared" si="13"/>
        <v>15</v>
      </c>
      <c r="D360" s="183">
        <f t="shared" si="14"/>
        <v>1</v>
      </c>
    </row>
    <row r="361" spans="1:4" x14ac:dyDescent="0.25">
      <c r="A361" s="184">
        <f>workdata!A362</f>
        <v>45488.875</v>
      </c>
      <c r="B361" s="183">
        <f>workdata!G362</f>
        <v>21.306999999999999</v>
      </c>
      <c r="C361" s="183">
        <f t="shared" si="13"/>
        <v>15</v>
      </c>
      <c r="D361" s="183">
        <f t="shared" si="14"/>
        <v>0</v>
      </c>
    </row>
    <row r="362" spans="1:4" x14ac:dyDescent="0.25">
      <c r="A362" s="184">
        <f>workdata!A363</f>
        <v>45488.916666666664</v>
      </c>
      <c r="B362" s="183">
        <f>workdata!G363</f>
        <v>0</v>
      </c>
      <c r="C362" s="183">
        <f t="shared" si="13"/>
        <v>15</v>
      </c>
      <c r="D362" s="183">
        <f t="shared" si="14"/>
        <v>0</v>
      </c>
    </row>
    <row r="363" spans="1:4" x14ac:dyDescent="0.25">
      <c r="A363" s="184">
        <f>workdata!A364</f>
        <v>45488.958333333336</v>
      </c>
      <c r="B363" s="183">
        <f>workdata!G364</f>
        <v>0</v>
      </c>
      <c r="C363" s="183">
        <f t="shared" si="13"/>
        <v>15</v>
      </c>
      <c r="D363" s="183">
        <f t="shared" si="14"/>
        <v>0</v>
      </c>
    </row>
    <row r="364" spans="1:4" x14ac:dyDescent="0.25">
      <c r="A364" s="184">
        <f>workdata!A365</f>
        <v>45489</v>
      </c>
      <c r="B364" s="183">
        <f>workdata!G365</f>
        <v>0</v>
      </c>
      <c r="C364" s="183">
        <f t="shared" si="13"/>
        <v>16</v>
      </c>
      <c r="D364" s="183">
        <f t="shared" si="14"/>
        <v>0</v>
      </c>
    </row>
    <row r="365" spans="1:4" x14ac:dyDescent="0.25">
      <c r="A365" s="184">
        <f>workdata!A366</f>
        <v>45489.041666666664</v>
      </c>
      <c r="B365" s="183">
        <f>workdata!G366</f>
        <v>0</v>
      </c>
      <c r="C365" s="183">
        <f t="shared" si="13"/>
        <v>16</v>
      </c>
      <c r="D365" s="183">
        <f t="shared" si="14"/>
        <v>0</v>
      </c>
    </row>
    <row r="366" spans="1:4" x14ac:dyDescent="0.25">
      <c r="A366" s="184">
        <f>workdata!A367</f>
        <v>45489.083333333336</v>
      </c>
      <c r="B366" s="183">
        <f>workdata!G367</f>
        <v>0</v>
      </c>
      <c r="C366" s="183">
        <f t="shared" si="13"/>
        <v>16</v>
      </c>
      <c r="D366" s="183">
        <f t="shared" si="14"/>
        <v>0</v>
      </c>
    </row>
    <row r="367" spans="1:4" x14ac:dyDescent="0.25">
      <c r="A367" s="184">
        <f>workdata!A368</f>
        <v>45489.125</v>
      </c>
      <c r="B367" s="183">
        <f>workdata!G368</f>
        <v>0</v>
      </c>
      <c r="C367" s="183">
        <f t="shared" si="13"/>
        <v>16</v>
      </c>
      <c r="D367" s="183">
        <f t="shared" si="14"/>
        <v>0</v>
      </c>
    </row>
    <row r="368" spans="1:4" x14ac:dyDescent="0.25">
      <c r="A368" s="184">
        <f>workdata!A369</f>
        <v>45489.166666666664</v>
      </c>
      <c r="B368" s="183">
        <f>workdata!G369</f>
        <v>0</v>
      </c>
      <c r="C368" s="183">
        <f t="shared" si="13"/>
        <v>16</v>
      </c>
      <c r="D368" s="183">
        <f t="shared" si="14"/>
        <v>0</v>
      </c>
    </row>
    <row r="369" spans="1:4" x14ac:dyDescent="0.25">
      <c r="A369" s="184">
        <f>workdata!A370</f>
        <v>45489.208333333336</v>
      </c>
      <c r="B369" s="183">
        <f>workdata!G370</f>
        <v>0</v>
      </c>
      <c r="C369" s="183">
        <f t="shared" si="13"/>
        <v>16</v>
      </c>
      <c r="D369" s="183">
        <f t="shared" si="14"/>
        <v>0</v>
      </c>
    </row>
    <row r="370" spans="1:4" x14ac:dyDescent="0.25">
      <c r="A370" s="184">
        <f>workdata!A371</f>
        <v>45489.25</v>
      </c>
      <c r="B370" s="183">
        <f>workdata!G371</f>
        <v>0</v>
      </c>
      <c r="C370" s="183">
        <f t="shared" si="13"/>
        <v>16</v>
      </c>
      <c r="D370" s="183">
        <f t="shared" si="14"/>
        <v>0</v>
      </c>
    </row>
    <row r="371" spans="1:4" x14ac:dyDescent="0.25">
      <c r="A371" s="184">
        <f>workdata!A372</f>
        <v>45489.291666666664</v>
      </c>
      <c r="B371" s="183">
        <f>workdata!G372</f>
        <v>23.616</v>
      </c>
      <c r="C371" s="183">
        <f t="shared" si="13"/>
        <v>16</v>
      </c>
      <c r="D371" s="183">
        <f t="shared" si="14"/>
        <v>0</v>
      </c>
    </row>
    <row r="372" spans="1:4" x14ac:dyDescent="0.25">
      <c r="A372" s="184">
        <f>workdata!A373</f>
        <v>45489.333333333336</v>
      </c>
      <c r="B372" s="183">
        <f>workdata!G373</f>
        <v>172.898</v>
      </c>
      <c r="C372" s="183">
        <f t="shared" si="13"/>
        <v>16</v>
      </c>
      <c r="D372" s="183">
        <f t="shared" si="14"/>
        <v>1</v>
      </c>
    </row>
    <row r="373" spans="1:4" x14ac:dyDescent="0.25">
      <c r="A373" s="184">
        <f>workdata!A374</f>
        <v>45489.375</v>
      </c>
      <c r="B373" s="183">
        <f>workdata!G374</f>
        <v>375.21800000000002</v>
      </c>
      <c r="C373" s="183">
        <f t="shared" si="13"/>
        <v>16</v>
      </c>
      <c r="D373" s="183">
        <f t="shared" si="14"/>
        <v>1</v>
      </c>
    </row>
    <row r="374" spans="1:4" x14ac:dyDescent="0.25">
      <c r="A374" s="184">
        <f>workdata!A375</f>
        <v>45489.416666666664</v>
      </c>
      <c r="B374" s="183">
        <f>workdata!G375</f>
        <v>570.95899999999995</v>
      </c>
      <c r="C374" s="183">
        <f t="shared" si="13"/>
        <v>16</v>
      </c>
      <c r="D374" s="183">
        <f t="shared" si="14"/>
        <v>1</v>
      </c>
    </row>
    <row r="375" spans="1:4" x14ac:dyDescent="0.25">
      <c r="A375" s="184">
        <f>workdata!A376</f>
        <v>45489.458333333336</v>
      </c>
      <c r="B375" s="183">
        <f>workdata!G376</f>
        <v>738.57600000000002</v>
      </c>
      <c r="C375" s="183">
        <f t="shared" si="13"/>
        <v>16</v>
      </c>
      <c r="D375" s="183">
        <f t="shared" si="14"/>
        <v>1</v>
      </c>
    </row>
    <row r="376" spans="1:4" x14ac:dyDescent="0.25">
      <c r="A376" s="184">
        <f>workdata!A377</f>
        <v>45489.5</v>
      </c>
      <c r="B376" s="183">
        <f>workdata!G377</f>
        <v>870.20600000000002</v>
      </c>
      <c r="C376" s="183">
        <f t="shared" si="13"/>
        <v>16</v>
      </c>
      <c r="D376" s="183">
        <f t="shared" si="14"/>
        <v>1</v>
      </c>
    </row>
    <row r="377" spans="1:4" x14ac:dyDescent="0.25">
      <c r="A377" s="184">
        <f>workdata!A378</f>
        <v>45489.541666666664</v>
      </c>
      <c r="B377" s="183">
        <f>workdata!G378</f>
        <v>957.74699999999996</v>
      </c>
      <c r="C377" s="183">
        <f t="shared" si="13"/>
        <v>16</v>
      </c>
      <c r="D377" s="183">
        <f t="shared" si="14"/>
        <v>1</v>
      </c>
    </row>
    <row r="378" spans="1:4" x14ac:dyDescent="0.25">
      <c r="A378" s="184">
        <f>workdata!A379</f>
        <v>45489.583333333336</v>
      </c>
      <c r="B378" s="183">
        <f>workdata!G379</f>
        <v>982.50199999999995</v>
      </c>
      <c r="C378" s="183">
        <f t="shared" si="13"/>
        <v>16</v>
      </c>
      <c r="D378" s="183">
        <f t="shared" si="14"/>
        <v>1</v>
      </c>
    </row>
    <row r="379" spans="1:4" x14ac:dyDescent="0.25">
      <c r="A379" s="184">
        <f>workdata!A380</f>
        <v>45489.625</v>
      </c>
      <c r="B379" s="183">
        <f>workdata!G380</f>
        <v>948.17100000000005</v>
      </c>
      <c r="C379" s="183">
        <f t="shared" si="13"/>
        <v>16</v>
      </c>
      <c r="D379" s="183">
        <f t="shared" si="14"/>
        <v>1</v>
      </c>
    </row>
    <row r="380" spans="1:4" x14ac:dyDescent="0.25">
      <c r="A380" s="184">
        <f>workdata!A381</f>
        <v>45489.666666666664</v>
      </c>
      <c r="B380" s="183">
        <f>workdata!G381</f>
        <v>868.66399999999999</v>
      </c>
      <c r="C380" s="183">
        <f t="shared" si="13"/>
        <v>16</v>
      </c>
      <c r="D380" s="183">
        <f t="shared" si="14"/>
        <v>1</v>
      </c>
    </row>
    <row r="381" spans="1:4" x14ac:dyDescent="0.25">
      <c r="A381" s="184">
        <f>workdata!A382</f>
        <v>45489.708333333336</v>
      </c>
      <c r="B381" s="183">
        <f>workdata!G382</f>
        <v>732.05200000000002</v>
      </c>
      <c r="C381" s="183">
        <f t="shared" si="13"/>
        <v>16</v>
      </c>
      <c r="D381" s="183">
        <f t="shared" si="14"/>
        <v>1</v>
      </c>
    </row>
    <row r="382" spans="1:4" x14ac:dyDescent="0.25">
      <c r="A382" s="184">
        <f>workdata!A383</f>
        <v>45489.75</v>
      </c>
      <c r="B382" s="183">
        <f>workdata!G383</f>
        <v>518.30399999999997</v>
      </c>
      <c r="C382" s="183">
        <f t="shared" si="13"/>
        <v>16</v>
      </c>
      <c r="D382" s="183">
        <f t="shared" si="14"/>
        <v>1</v>
      </c>
    </row>
    <row r="383" spans="1:4" x14ac:dyDescent="0.25">
      <c r="A383" s="184">
        <f>workdata!A384</f>
        <v>45489.791666666664</v>
      </c>
      <c r="B383" s="183">
        <f>workdata!G384</f>
        <v>259.30399999999997</v>
      </c>
      <c r="C383" s="183">
        <f t="shared" si="13"/>
        <v>16</v>
      </c>
      <c r="D383" s="183">
        <f t="shared" si="14"/>
        <v>1</v>
      </c>
    </row>
    <row r="384" spans="1:4" x14ac:dyDescent="0.25">
      <c r="A384" s="184">
        <f>workdata!A385</f>
        <v>45489.833333333336</v>
      </c>
      <c r="B384" s="183">
        <f>workdata!G385</f>
        <v>151.934</v>
      </c>
      <c r="C384" s="183">
        <f t="shared" si="13"/>
        <v>16</v>
      </c>
      <c r="D384" s="183">
        <f t="shared" si="14"/>
        <v>1</v>
      </c>
    </row>
    <row r="385" spans="1:4" x14ac:dyDescent="0.25">
      <c r="A385" s="184">
        <f>workdata!A386</f>
        <v>45489.875</v>
      </c>
      <c r="B385" s="183">
        <f>workdata!G386</f>
        <v>20.937999999999999</v>
      </c>
      <c r="C385" s="183">
        <f t="shared" si="13"/>
        <v>16</v>
      </c>
      <c r="D385" s="183">
        <f t="shared" si="14"/>
        <v>0</v>
      </c>
    </row>
    <row r="386" spans="1:4" x14ac:dyDescent="0.25">
      <c r="A386" s="184">
        <f>workdata!A387</f>
        <v>45489.916666666664</v>
      </c>
      <c r="B386" s="183">
        <f>workdata!G387</f>
        <v>0</v>
      </c>
      <c r="C386" s="183">
        <f t="shared" si="13"/>
        <v>16</v>
      </c>
      <c r="D386" s="183">
        <f t="shared" si="14"/>
        <v>0</v>
      </c>
    </row>
    <row r="387" spans="1:4" x14ac:dyDescent="0.25">
      <c r="A387" s="184">
        <f>workdata!A388</f>
        <v>45489.958333333336</v>
      </c>
      <c r="B387" s="183">
        <f>workdata!G388</f>
        <v>0</v>
      </c>
      <c r="C387" s="183">
        <f t="shared" si="13"/>
        <v>16</v>
      </c>
      <c r="D387" s="183">
        <f t="shared" si="14"/>
        <v>0</v>
      </c>
    </row>
    <row r="388" spans="1:4" x14ac:dyDescent="0.25">
      <c r="A388" s="184">
        <f>workdata!A389</f>
        <v>45490</v>
      </c>
      <c r="B388" s="183">
        <f>workdata!G389</f>
        <v>0</v>
      </c>
      <c r="C388" s="183">
        <f t="shared" ref="C388:C451" si="15">DAY(A388)</f>
        <v>17</v>
      </c>
      <c r="D388" s="183">
        <f t="shared" ref="D388:D451" si="16">IF(B388&gt;=100,1,0)</f>
        <v>0</v>
      </c>
    </row>
    <row r="389" spans="1:4" x14ac:dyDescent="0.25">
      <c r="A389" s="184">
        <f>workdata!A390</f>
        <v>45490.041666666664</v>
      </c>
      <c r="B389" s="183">
        <f>workdata!G390</f>
        <v>0</v>
      </c>
      <c r="C389" s="183">
        <f t="shared" si="15"/>
        <v>17</v>
      </c>
      <c r="D389" s="183">
        <f t="shared" si="16"/>
        <v>0</v>
      </c>
    </row>
    <row r="390" spans="1:4" x14ac:dyDescent="0.25">
      <c r="A390" s="184">
        <f>workdata!A391</f>
        <v>45490.083333333336</v>
      </c>
      <c r="B390" s="183">
        <f>workdata!G391</f>
        <v>0</v>
      </c>
      <c r="C390" s="183">
        <f t="shared" si="15"/>
        <v>17</v>
      </c>
      <c r="D390" s="183">
        <f t="shared" si="16"/>
        <v>0</v>
      </c>
    </row>
    <row r="391" spans="1:4" x14ac:dyDescent="0.25">
      <c r="A391" s="184">
        <f>workdata!A392</f>
        <v>45490.125</v>
      </c>
      <c r="B391" s="183">
        <f>workdata!G392</f>
        <v>0</v>
      </c>
      <c r="C391" s="183">
        <f t="shared" si="15"/>
        <v>17</v>
      </c>
      <c r="D391" s="183">
        <f t="shared" si="16"/>
        <v>0</v>
      </c>
    </row>
    <row r="392" spans="1:4" x14ac:dyDescent="0.25">
      <c r="A392" s="184">
        <f>workdata!A393</f>
        <v>45490.166666666664</v>
      </c>
      <c r="B392" s="183">
        <f>workdata!G393</f>
        <v>0</v>
      </c>
      <c r="C392" s="183">
        <f t="shared" si="15"/>
        <v>17</v>
      </c>
      <c r="D392" s="183">
        <f t="shared" si="16"/>
        <v>0</v>
      </c>
    </row>
    <row r="393" spans="1:4" x14ac:dyDescent="0.25">
      <c r="A393" s="184">
        <f>workdata!A394</f>
        <v>45490.208333333336</v>
      </c>
      <c r="B393" s="183">
        <f>workdata!G394</f>
        <v>0</v>
      </c>
      <c r="C393" s="183">
        <f t="shared" si="15"/>
        <v>17</v>
      </c>
      <c r="D393" s="183">
        <f t="shared" si="16"/>
        <v>0</v>
      </c>
    </row>
    <row r="394" spans="1:4" x14ac:dyDescent="0.25">
      <c r="A394" s="184">
        <f>workdata!A395</f>
        <v>45490.25</v>
      </c>
      <c r="B394" s="183">
        <f>workdata!G395</f>
        <v>0</v>
      </c>
      <c r="C394" s="183">
        <f t="shared" si="15"/>
        <v>17</v>
      </c>
      <c r="D394" s="183">
        <f t="shared" si="16"/>
        <v>0</v>
      </c>
    </row>
    <row r="395" spans="1:4" x14ac:dyDescent="0.25">
      <c r="A395" s="184">
        <f>workdata!A396</f>
        <v>45490.291666666664</v>
      </c>
      <c r="B395" s="183">
        <f>workdata!G396</f>
        <v>18.225999999999999</v>
      </c>
      <c r="C395" s="183">
        <f t="shared" si="15"/>
        <v>17</v>
      </c>
      <c r="D395" s="183">
        <f t="shared" si="16"/>
        <v>0</v>
      </c>
    </row>
    <row r="396" spans="1:4" x14ac:dyDescent="0.25">
      <c r="A396" s="184">
        <f>workdata!A397</f>
        <v>45490.333333333336</v>
      </c>
      <c r="B396" s="183">
        <f>workdata!G397</f>
        <v>150.441</v>
      </c>
      <c r="C396" s="183">
        <f t="shared" si="15"/>
        <v>17</v>
      </c>
      <c r="D396" s="183">
        <f t="shared" si="16"/>
        <v>1</v>
      </c>
    </row>
    <row r="397" spans="1:4" x14ac:dyDescent="0.25">
      <c r="A397" s="184">
        <f>workdata!A398</f>
        <v>45490.375</v>
      </c>
      <c r="B397" s="183">
        <f>workdata!G398</f>
        <v>348.73599999999999</v>
      </c>
      <c r="C397" s="183">
        <f t="shared" si="15"/>
        <v>17</v>
      </c>
      <c r="D397" s="183">
        <f t="shared" si="16"/>
        <v>1</v>
      </c>
    </row>
    <row r="398" spans="1:4" x14ac:dyDescent="0.25">
      <c r="A398" s="184">
        <f>workdata!A399</f>
        <v>45490.416666666664</v>
      </c>
      <c r="B398" s="183">
        <f>workdata!G399</f>
        <v>544.49699999999996</v>
      </c>
      <c r="C398" s="183">
        <f t="shared" si="15"/>
        <v>17</v>
      </c>
      <c r="D398" s="183">
        <f t="shared" si="16"/>
        <v>1</v>
      </c>
    </row>
    <row r="399" spans="1:4" x14ac:dyDescent="0.25">
      <c r="A399" s="184">
        <f>workdata!A400</f>
        <v>45490.458333333336</v>
      </c>
      <c r="B399" s="183">
        <f>workdata!G400</f>
        <v>718.26700000000005</v>
      </c>
      <c r="C399" s="183">
        <f t="shared" si="15"/>
        <v>17</v>
      </c>
      <c r="D399" s="183">
        <f t="shared" si="16"/>
        <v>1</v>
      </c>
    </row>
    <row r="400" spans="1:4" x14ac:dyDescent="0.25">
      <c r="A400" s="184">
        <f>workdata!A401</f>
        <v>45490.5</v>
      </c>
      <c r="B400" s="183">
        <f>workdata!G401</f>
        <v>847.93899999999996</v>
      </c>
      <c r="C400" s="183">
        <f t="shared" si="15"/>
        <v>17</v>
      </c>
      <c r="D400" s="183">
        <f t="shared" si="16"/>
        <v>1</v>
      </c>
    </row>
    <row r="401" spans="1:4" x14ac:dyDescent="0.25">
      <c r="A401" s="184">
        <f>workdata!A402</f>
        <v>45490.541666666664</v>
      </c>
      <c r="B401" s="183">
        <f>workdata!G402</f>
        <v>931.77700000000004</v>
      </c>
      <c r="C401" s="183">
        <f t="shared" si="15"/>
        <v>17</v>
      </c>
      <c r="D401" s="183">
        <f t="shared" si="16"/>
        <v>1</v>
      </c>
    </row>
    <row r="402" spans="1:4" x14ac:dyDescent="0.25">
      <c r="A402" s="184">
        <f>workdata!A403</f>
        <v>45490.583333333336</v>
      </c>
      <c r="B402" s="183">
        <f>workdata!G403</f>
        <v>944.55700000000002</v>
      </c>
      <c r="C402" s="183">
        <f t="shared" si="15"/>
        <v>17</v>
      </c>
      <c r="D402" s="183">
        <f t="shared" si="16"/>
        <v>1</v>
      </c>
    </row>
    <row r="403" spans="1:4" x14ac:dyDescent="0.25">
      <c r="A403" s="184">
        <f>workdata!A404</f>
        <v>45490.625</v>
      </c>
      <c r="B403" s="183">
        <f>workdata!G404</f>
        <v>905.38599999999997</v>
      </c>
      <c r="C403" s="183">
        <f t="shared" si="15"/>
        <v>17</v>
      </c>
      <c r="D403" s="183">
        <f t="shared" si="16"/>
        <v>1</v>
      </c>
    </row>
    <row r="404" spans="1:4" x14ac:dyDescent="0.25">
      <c r="A404" s="184">
        <f>workdata!A405</f>
        <v>45490.666666666664</v>
      </c>
      <c r="B404" s="183">
        <f>workdata!G405</f>
        <v>819.65700000000004</v>
      </c>
      <c r="C404" s="183">
        <f t="shared" si="15"/>
        <v>17</v>
      </c>
      <c r="D404" s="183">
        <f t="shared" si="16"/>
        <v>1</v>
      </c>
    </row>
    <row r="405" spans="1:4" x14ac:dyDescent="0.25">
      <c r="A405" s="184">
        <f>workdata!A406</f>
        <v>45490.708333333336</v>
      </c>
      <c r="B405" s="183">
        <f>workdata!G406</f>
        <v>674.66</v>
      </c>
      <c r="C405" s="183">
        <f t="shared" si="15"/>
        <v>17</v>
      </c>
      <c r="D405" s="183">
        <f t="shared" si="16"/>
        <v>1</v>
      </c>
    </row>
    <row r="406" spans="1:4" x14ac:dyDescent="0.25">
      <c r="A406" s="184">
        <f>workdata!A407</f>
        <v>45490.75</v>
      </c>
      <c r="B406" s="183">
        <f>workdata!G407</f>
        <v>475.048</v>
      </c>
      <c r="C406" s="183">
        <f t="shared" si="15"/>
        <v>17</v>
      </c>
      <c r="D406" s="183">
        <f t="shared" si="16"/>
        <v>1</v>
      </c>
    </row>
    <row r="407" spans="1:4" x14ac:dyDescent="0.25">
      <c r="A407" s="184">
        <f>workdata!A408</f>
        <v>45490.791666666664</v>
      </c>
      <c r="B407" s="183">
        <f>workdata!G408</f>
        <v>248.29300000000001</v>
      </c>
      <c r="C407" s="183">
        <f t="shared" si="15"/>
        <v>17</v>
      </c>
      <c r="D407" s="183">
        <f t="shared" si="16"/>
        <v>1</v>
      </c>
    </row>
    <row r="408" spans="1:4" x14ac:dyDescent="0.25">
      <c r="A408" s="184">
        <f>workdata!A409</f>
        <v>45490.833333333336</v>
      </c>
      <c r="B408" s="183">
        <f>workdata!G409</f>
        <v>126.23099999999999</v>
      </c>
      <c r="C408" s="183">
        <f t="shared" si="15"/>
        <v>17</v>
      </c>
      <c r="D408" s="183">
        <f t="shared" si="16"/>
        <v>1</v>
      </c>
    </row>
    <row r="409" spans="1:4" x14ac:dyDescent="0.25">
      <c r="A409" s="184">
        <f>workdata!A410</f>
        <v>45490.875</v>
      </c>
      <c r="B409" s="183">
        <f>workdata!G410</f>
        <v>17.385999999999999</v>
      </c>
      <c r="C409" s="183">
        <f t="shared" si="15"/>
        <v>17</v>
      </c>
      <c r="D409" s="183">
        <f t="shared" si="16"/>
        <v>0</v>
      </c>
    </row>
    <row r="410" spans="1:4" x14ac:dyDescent="0.25">
      <c r="A410" s="184">
        <f>workdata!A411</f>
        <v>45490.916666666664</v>
      </c>
      <c r="B410" s="183">
        <f>workdata!G411</f>
        <v>0</v>
      </c>
      <c r="C410" s="183">
        <f t="shared" si="15"/>
        <v>17</v>
      </c>
      <c r="D410" s="183">
        <f t="shared" si="16"/>
        <v>0</v>
      </c>
    </row>
    <row r="411" spans="1:4" x14ac:dyDescent="0.25">
      <c r="A411" s="184">
        <f>workdata!A412</f>
        <v>45490.958333333336</v>
      </c>
      <c r="B411" s="183">
        <f>workdata!G412</f>
        <v>0</v>
      </c>
      <c r="C411" s="183">
        <f t="shared" si="15"/>
        <v>17</v>
      </c>
      <c r="D411" s="183">
        <f t="shared" si="16"/>
        <v>0</v>
      </c>
    </row>
    <row r="412" spans="1:4" x14ac:dyDescent="0.25">
      <c r="A412" s="184">
        <f>workdata!A413</f>
        <v>45491</v>
      </c>
      <c r="B412" s="183">
        <f>workdata!G413</f>
        <v>0</v>
      </c>
      <c r="C412" s="183">
        <f t="shared" si="15"/>
        <v>18</v>
      </c>
      <c r="D412" s="183">
        <f t="shared" si="16"/>
        <v>0</v>
      </c>
    </row>
    <row r="413" spans="1:4" x14ac:dyDescent="0.25">
      <c r="A413" s="184">
        <f>workdata!A414</f>
        <v>45491.041666666664</v>
      </c>
      <c r="B413" s="183">
        <f>workdata!G414</f>
        <v>0</v>
      </c>
      <c r="C413" s="183">
        <f t="shared" si="15"/>
        <v>18</v>
      </c>
      <c r="D413" s="183">
        <f t="shared" si="16"/>
        <v>0</v>
      </c>
    </row>
    <row r="414" spans="1:4" x14ac:dyDescent="0.25">
      <c r="A414" s="184">
        <f>workdata!A415</f>
        <v>45491.083333333336</v>
      </c>
      <c r="B414" s="183">
        <f>workdata!G415</f>
        <v>0</v>
      </c>
      <c r="C414" s="183">
        <f t="shared" si="15"/>
        <v>18</v>
      </c>
      <c r="D414" s="183">
        <f t="shared" si="16"/>
        <v>0</v>
      </c>
    </row>
    <row r="415" spans="1:4" x14ac:dyDescent="0.25">
      <c r="A415" s="184">
        <f>workdata!A416</f>
        <v>45491.125</v>
      </c>
      <c r="B415" s="183">
        <f>workdata!G416</f>
        <v>0</v>
      </c>
      <c r="C415" s="183">
        <f t="shared" si="15"/>
        <v>18</v>
      </c>
      <c r="D415" s="183">
        <f t="shared" si="16"/>
        <v>0</v>
      </c>
    </row>
    <row r="416" spans="1:4" x14ac:dyDescent="0.25">
      <c r="A416" s="184">
        <f>workdata!A417</f>
        <v>45491.166666666664</v>
      </c>
      <c r="B416" s="183">
        <f>workdata!G417</f>
        <v>0</v>
      </c>
      <c r="C416" s="183">
        <f t="shared" si="15"/>
        <v>18</v>
      </c>
      <c r="D416" s="183">
        <f t="shared" si="16"/>
        <v>0</v>
      </c>
    </row>
    <row r="417" spans="1:4" x14ac:dyDescent="0.25">
      <c r="A417" s="184">
        <f>workdata!A418</f>
        <v>45491.208333333336</v>
      </c>
      <c r="B417" s="183">
        <f>workdata!G418</f>
        <v>0</v>
      </c>
      <c r="C417" s="183">
        <f t="shared" si="15"/>
        <v>18</v>
      </c>
      <c r="D417" s="183">
        <f t="shared" si="16"/>
        <v>0</v>
      </c>
    </row>
    <row r="418" spans="1:4" x14ac:dyDescent="0.25">
      <c r="A418" s="184">
        <f>workdata!A419</f>
        <v>45491.25</v>
      </c>
      <c r="B418" s="183">
        <f>workdata!G419</f>
        <v>0</v>
      </c>
      <c r="C418" s="183">
        <f t="shared" si="15"/>
        <v>18</v>
      </c>
      <c r="D418" s="183">
        <f t="shared" si="16"/>
        <v>0</v>
      </c>
    </row>
    <row r="419" spans="1:4" x14ac:dyDescent="0.25">
      <c r="A419" s="184">
        <f>workdata!A420</f>
        <v>45491.291666666664</v>
      </c>
      <c r="B419" s="183">
        <f>workdata!G420</f>
        <v>13.765000000000001</v>
      </c>
      <c r="C419" s="183">
        <f t="shared" si="15"/>
        <v>18</v>
      </c>
      <c r="D419" s="183">
        <f t="shared" si="16"/>
        <v>0</v>
      </c>
    </row>
    <row r="420" spans="1:4" x14ac:dyDescent="0.25">
      <c r="A420" s="184">
        <f>workdata!A421</f>
        <v>45491.333333333336</v>
      </c>
      <c r="B420" s="183">
        <f>workdata!G421</f>
        <v>118.51600000000001</v>
      </c>
      <c r="C420" s="183">
        <f t="shared" si="15"/>
        <v>18</v>
      </c>
      <c r="D420" s="183">
        <f t="shared" si="16"/>
        <v>1</v>
      </c>
    </row>
    <row r="421" spans="1:4" x14ac:dyDescent="0.25">
      <c r="A421" s="184">
        <f>workdata!A422</f>
        <v>45491.375</v>
      </c>
      <c r="B421" s="183">
        <f>workdata!G422</f>
        <v>202.84200000000001</v>
      </c>
      <c r="C421" s="183">
        <f t="shared" si="15"/>
        <v>18</v>
      </c>
      <c r="D421" s="183">
        <f t="shared" si="16"/>
        <v>1</v>
      </c>
    </row>
    <row r="422" spans="1:4" x14ac:dyDescent="0.25">
      <c r="A422" s="184">
        <f>workdata!A423</f>
        <v>45491.416666666664</v>
      </c>
      <c r="B422" s="183">
        <f>workdata!G423</f>
        <v>364.84300000000002</v>
      </c>
      <c r="C422" s="183">
        <f t="shared" si="15"/>
        <v>18</v>
      </c>
      <c r="D422" s="183">
        <f t="shared" si="16"/>
        <v>1</v>
      </c>
    </row>
    <row r="423" spans="1:4" x14ac:dyDescent="0.25">
      <c r="A423" s="184">
        <f>workdata!A424</f>
        <v>45491.458333333336</v>
      </c>
      <c r="B423" s="183">
        <f>workdata!G424</f>
        <v>374.15300000000002</v>
      </c>
      <c r="C423" s="183">
        <f t="shared" si="15"/>
        <v>18</v>
      </c>
      <c r="D423" s="183">
        <f t="shared" si="16"/>
        <v>1</v>
      </c>
    </row>
    <row r="424" spans="1:4" x14ac:dyDescent="0.25">
      <c r="A424" s="184">
        <f>workdata!A425</f>
        <v>45491.5</v>
      </c>
      <c r="B424" s="183">
        <f>workdata!G425</f>
        <v>309.58600000000001</v>
      </c>
      <c r="C424" s="183">
        <f t="shared" si="15"/>
        <v>18</v>
      </c>
      <c r="D424" s="183">
        <f t="shared" si="16"/>
        <v>1</v>
      </c>
    </row>
    <row r="425" spans="1:4" x14ac:dyDescent="0.25">
      <c r="A425" s="184">
        <f>workdata!A426</f>
        <v>45491.541666666664</v>
      </c>
      <c r="B425" s="183">
        <f>workdata!G426</f>
        <v>232.458</v>
      </c>
      <c r="C425" s="183">
        <f t="shared" si="15"/>
        <v>18</v>
      </c>
      <c r="D425" s="183">
        <f t="shared" si="16"/>
        <v>1</v>
      </c>
    </row>
    <row r="426" spans="1:4" x14ac:dyDescent="0.25">
      <c r="A426" s="184">
        <f>workdata!A427</f>
        <v>45491.583333333336</v>
      </c>
      <c r="B426" s="183">
        <f>workdata!G427</f>
        <v>333.36599999999999</v>
      </c>
      <c r="C426" s="183">
        <f t="shared" si="15"/>
        <v>18</v>
      </c>
      <c r="D426" s="183">
        <f t="shared" si="16"/>
        <v>1</v>
      </c>
    </row>
    <row r="427" spans="1:4" x14ac:dyDescent="0.25">
      <c r="A427" s="184">
        <f>workdata!A428</f>
        <v>45491.625</v>
      </c>
      <c r="B427" s="183">
        <f>workdata!G428</f>
        <v>286.68299999999999</v>
      </c>
      <c r="C427" s="183">
        <f t="shared" si="15"/>
        <v>18</v>
      </c>
      <c r="D427" s="183">
        <f t="shared" si="16"/>
        <v>1</v>
      </c>
    </row>
    <row r="428" spans="1:4" x14ac:dyDescent="0.25">
      <c r="A428" s="184">
        <f>workdata!A429</f>
        <v>45491.666666666664</v>
      </c>
      <c r="B428" s="183">
        <f>workdata!G429</f>
        <v>286.32100000000003</v>
      </c>
      <c r="C428" s="183">
        <f t="shared" si="15"/>
        <v>18</v>
      </c>
      <c r="D428" s="183">
        <f t="shared" si="16"/>
        <v>1</v>
      </c>
    </row>
    <row r="429" spans="1:4" x14ac:dyDescent="0.25">
      <c r="A429" s="184">
        <f>workdata!A430</f>
        <v>45491.708333333336</v>
      </c>
      <c r="B429" s="183">
        <f>workdata!G430</f>
        <v>656.56200000000001</v>
      </c>
      <c r="C429" s="183">
        <f t="shared" si="15"/>
        <v>18</v>
      </c>
      <c r="D429" s="183">
        <f t="shared" si="16"/>
        <v>1</v>
      </c>
    </row>
    <row r="430" spans="1:4" x14ac:dyDescent="0.25">
      <c r="A430" s="184">
        <f>workdata!A431</f>
        <v>45491.75</v>
      </c>
      <c r="B430" s="183">
        <f>workdata!G431</f>
        <v>449.411</v>
      </c>
      <c r="C430" s="183">
        <f t="shared" si="15"/>
        <v>18</v>
      </c>
      <c r="D430" s="183">
        <f t="shared" si="16"/>
        <v>1</v>
      </c>
    </row>
    <row r="431" spans="1:4" x14ac:dyDescent="0.25">
      <c r="A431" s="184">
        <f>workdata!A432</f>
        <v>45491.791666666664</v>
      </c>
      <c r="B431" s="183">
        <f>workdata!G432</f>
        <v>243.79300000000001</v>
      </c>
      <c r="C431" s="183">
        <f t="shared" si="15"/>
        <v>18</v>
      </c>
      <c r="D431" s="183">
        <f t="shared" si="16"/>
        <v>1</v>
      </c>
    </row>
    <row r="432" spans="1:4" x14ac:dyDescent="0.25">
      <c r="A432" s="184">
        <f>workdata!A433</f>
        <v>45491.833333333336</v>
      </c>
      <c r="B432" s="183">
        <f>workdata!G433</f>
        <v>114.38500000000001</v>
      </c>
      <c r="C432" s="183">
        <f t="shared" si="15"/>
        <v>18</v>
      </c>
      <c r="D432" s="183">
        <f t="shared" si="16"/>
        <v>1</v>
      </c>
    </row>
    <row r="433" spans="1:4" x14ac:dyDescent="0.25">
      <c r="A433" s="184">
        <f>workdata!A434</f>
        <v>45491.875</v>
      </c>
      <c r="B433" s="183">
        <f>workdata!G434</f>
        <v>14.766</v>
      </c>
      <c r="C433" s="183">
        <f t="shared" si="15"/>
        <v>18</v>
      </c>
      <c r="D433" s="183">
        <f t="shared" si="16"/>
        <v>0</v>
      </c>
    </row>
    <row r="434" spans="1:4" x14ac:dyDescent="0.25">
      <c r="A434" s="184">
        <f>workdata!A435</f>
        <v>45491.916666666664</v>
      </c>
      <c r="B434" s="183">
        <f>workdata!G435</f>
        <v>0</v>
      </c>
      <c r="C434" s="183">
        <f t="shared" si="15"/>
        <v>18</v>
      </c>
      <c r="D434" s="183">
        <f t="shared" si="16"/>
        <v>0</v>
      </c>
    </row>
    <row r="435" spans="1:4" x14ac:dyDescent="0.25">
      <c r="A435" s="184">
        <f>workdata!A436</f>
        <v>45491.958333333336</v>
      </c>
      <c r="B435" s="183">
        <f>workdata!G436</f>
        <v>0</v>
      </c>
      <c r="C435" s="183">
        <f t="shared" si="15"/>
        <v>18</v>
      </c>
      <c r="D435" s="183">
        <f t="shared" si="16"/>
        <v>0</v>
      </c>
    </row>
    <row r="436" spans="1:4" x14ac:dyDescent="0.25">
      <c r="A436" s="184">
        <f>workdata!A437</f>
        <v>45492</v>
      </c>
      <c r="B436" s="183">
        <f>workdata!G437</f>
        <v>0</v>
      </c>
      <c r="C436" s="183">
        <f t="shared" si="15"/>
        <v>19</v>
      </c>
      <c r="D436" s="183">
        <f t="shared" si="16"/>
        <v>0</v>
      </c>
    </row>
    <row r="437" spans="1:4" x14ac:dyDescent="0.25">
      <c r="A437" s="184">
        <f>workdata!A438</f>
        <v>45492.041666666664</v>
      </c>
      <c r="B437" s="183">
        <f>workdata!G438</f>
        <v>0</v>
      </c>
      <c r="C437" s="183">
        <f t="shared" si="15"/>
        <v>19</v>
      </c>
      <c r="D437" s="183">
        <f t="shared" si="16"/>
        <v>0</v>
      </c>
    </row>
    <row r="438" spans="1:4" x14ac:dyDescent="0.25">
      <c r="A438" s="184">
        <f>workdata!A439</f>
        <v>45492.083333333336</v>
      </c>
      <c r="B438" s="183">
        <f>workdata!G439</f>
        <v>0</v>
      </c>
      <c r="C438" s="183">
        <f t="shared" si="15"/>
        <v>19</v>
      </c>
      <c r="D438" s="183">
        <f t="shared" si="16"/>
        <v>0</v>
      </c>
    </row>
    <row r="439" spans="1:4" x14ac:dyDescent="0.25">
      <c r="A439" s="184">
        <f>workdata!A440</f>
        <v>45492.125</v>
      </c>
      <c r="B439" s="183">
        <f>workdata!G440</f>
        <v>0</v>
      </c>
      <c r="C439" s="183">
        <f t="shared" si="15"/>
        <v>19</v>
      </c>
      <c r="D439" s="183">
        <f t="shared" si="16"/>
        <v>0</v>
      </c>
    </row>
    <row r="440" spans="1:4" x14ac:dyDescent="0.25">
      <c r="A440" s="184">
        <f>workdata!A441</f>
        <v>45492.166666666664</v>
      </c>
      <c r="B440" s="183">
        <f>workdata!G441</f>
        <v>0</v>
      </c>
      <c r="C440" s="183">
        <f t="shared" si="15"/>
        <v>19</v>
      </c>
      <c r="D440" s="183">
        <f t="shared" si="16"/>
        <v>0</v>
      </c>
    </row>
    <row r="441" spans="1:4" x14ac:dyDescent="0.25">
      <c r="A441" s="184">
        <f>workdata!A442</f>
        <v>45492.208333333336</v>
      </c>
      <c r="B441" s="183">
        <f>workdata!G442</f>
        <v>0</v>
      </c>
      <c r="C441" s="183">
        <f t="shared" si="15"/>
        <v>19</v>
      </c>
      <c r="D441" s="183">
        <f t="shared" si="16"/>
        <v>0</v>
      </c>
    </row>
    <row r="442" spans="1:4" x14ac:dyDescent="0.25">
      <c r="A442" s="184">
        <f>workdata!A443</f>
        <v>45492.25</v>
      </c>
      <c r="B442" s="183">
        <f>workdata!G443</f>
        <v>0</v>
      </c>
      <c r="C442" s="183">
        <f t="shared" si="15"/>
        <v>19</v>
      </c>
      <c r="D442" s="183">
        <f t="shared" si="16"/>
        <v>0</v>
      </c>
    </row>
    <row r="443" spans="1:4" x14ac:dyDescent="0.25">
      <c r="A443" s="184">
        <f>workdata!A444</f>
        <v>45492.291666666664</v>
      </c>
      <c r="B443" s="183">
        <f>workdata!G444</f>
        <v>15.234</v>
      </c>
      <c r="C443" s="183">
        <f t="shared" si="15"/>
        <v>19</v>
      </c>
      <c r="D443" s="183">
        <f t="shared" si="16"/>
        <v>0</v>
      </c>
    </row>
    <row r="444" spans="1:4" x14ac:dyDescent="0.25">
      <c r="A444" s="184">
        <f>workdata!A445</f>
        <v>45492.333333333336</v>
      </c>
      <c r="B444" s="183">
        <f>workdata!G445</f>
        <v>133.01599999999999</v>
      </c>
      <c r="C444" s="183">
        <f t="shared" si="15"/>
        <v>19</v>
      </c>
      <c r="D444" s="183">
        <f t="shared" si="16"/>
        <v>1</v>
      </c>
    </row>
    <row r="445" spans="1:4" x14ac:dyDescent="0.25">
      <c r="A445" s="184">
        <f>workdata!A446</f>
        <v>45492.375</v>
      </c>
      <c r="B445" s="183">
        <f>workdata!G446</f>
        <v>324.42899999999997</v>
      </c>
      <c r="C445" s="183">
        <f t="shared" si="15"/>
        <v>19</v>
      </c>
      <c r="D445" s="183">
        <f t="shared" si="16"/>
        <v>1</v>
      </c>
    </row>
    <row r="446" spans="1:4" x14ac:dyDescent="0.25">
      <c r="A446" s="184">
        <f>workdata!A447</f>
        <v>45492.416666666664</v>
      </c>
      <c r="B446" s="183">
        <f>workdata!G447</f>
        <v>519.82299999999998</v>
      </c>
      <c r="C446" s="183">
        <f t="shared" si="15"/>
        <v>19</v>
      </c>
      <c r="D446" s="183">
        <f t="shared" si="16"/>
        <v>1</v>
      </c>
    </row>
    <row r="447" spans="1:4" x14ac:dyDescent="0.25">
      <c r="A447" s="184">
        <f>workdata!A448</f>
        <v>45492.458333333336</v>
      </c>
      <c r="B447" s="183">
        <f>workdata!G448</f>
        <v>696.04700000000003</v>
      </c>
      <c r="C447" s="183">
        <f t="shared" si="15"/>
        <v>19</v>
      </c>
      <c r="D447" s="183">
        <f t="shared" si="16"/>
        <v>1</v>
      </c>
    </row>
    <row r="448" spans="1:4" x14ac:dyDescent="0.25">
      <c r="A448" s="184">
        <f>workdata!A449</f>
        <v>45492.5</v>
      </c>
      <c r="B448" s="183">
        <f>workdata!G449</f>
        <v>828.16099999999994</v>
      </c>
      <c r="C448" s="183">
        <f t="shared" si="15"/>
        <v>19</v>
      </c>
      <c r="D448" s="183">
        <f t="shared" si="16"/>
        <v>1</v>
      </c>
    </row>
    <row r="449" spans="1:4" x14ac:dyDescent="0.25">
      <c r="A449" s="184">
        <f>workdata!A450</f>
        <v>45492.541666666664</v>
      </c>
      <c r="B449" s="183">
        <f>workdata!G450</f>
        <v>913.47400000000005</v>
      </c>
      <c r="C449" s="183">
        <f t="shared" si="15"/>
        <v>19</v>
      </c>
      <c r="D449" s="183">
        <f t="shared" si="16"/>
        <v>1</v>
      </c>
    </row>
    <row r="450" spans="1:4" x14ac:dyDescent="0.25">
      <c r="A450" s="184">
        <f>workdata!A451</f>
        <v>45492.583333333336</v>
      </c>
      <c r="B450" s="183">
        <f>workdata!G451</f>
        <v>940.55399999999997</v>
      </c>
      <c r="C450" s="183">
        <f t="shared" si="15"/>
        <v>19</v>
      </c>
      <c r="D450" s="183">
        <f t="shared" si="16"/>
        <v>1</v>
      </c>
    </row>
    <row r="451" spans="1:4" x14ac:dyDescent="0.25">
      <c r="A451" s="184">
        <f>workdata!A452</f>
        <v>45492.625</v>
      </c>
      <c r="B451" s="183">
        <f>workdata!G452</f>
        <v>904.07500000000005</v>
      </c>
      <c r="C451" s="183">
        <f t="shared" si="15"/>
        <v>19</v>
      </c>
      <c r="D451" s="183">
        <f t="shared" si="16"/>
        <v>1</v>
      </c>
    </row>
    <row r="452" spans="1:4" x14ac:dyDescent="0.25">
      <c r="A452" s="184">
        <f>workdata!A453</f>
        <v>45492.666666666664</v>
      </c>
      <c r="B452" s="183">
        <f>workdata!G453</f>
        <v>809.99099999999999</v>
      </c>
      <c r="C452" s="183">
        <f t="shared" ref="C452:C515" si="17">DAY(A452)</f>
        <v>19</v>
      </c>
      <c r="D452" s="183">
        <f t="shared" ref="D452:D515" si="18">IF(B452&gt;=100,1,0)</f>
        <v>1</v>
      </c>
    </row>
    <row r="453" spans="1:4" x14ac:dyDescent="0.25">
      <c r="A453" s="184">
        <f>workdata!A454</f>
        <v>45492.708333333336</v>
      </c>
      <c r="B453" s="183">
        <f>workdata!G454</f>
        <v>668.49599999999998</v>
      </c>
      <c r="C453" s="183">
        <f t="shared" si="17"/>
        <v>19</v>
      </c>
      <c r="D453" s="183">
        <f t="shared" si="18"/>
        <v>1</v>
      </c>
    </row>
    <row r="454" spans="1:4" x14ac:dyDescent="0.25">
      <c r="A454" s="184">
        <f>workdata!A455</f>
        <v>45492.75</v>
      </c>
      <c r="B454" s="183">
        <f>workdata!G455</f>
        <v>472.363</v>
      </c>
      <c r="C454" s="183">
        <f t="shared" si="17"/>
        <v>19</v>
      </c>
      <c r="D454" s="183">
        <f t="shared" si="18"/>
        <v>1</v>
      </c>
    </row>
    <row r="455" spans="1:4" x14ac:dyDescent="0.25">
      <c r="A455" s="184">
        <f>workdata!A456</f>
        <v>45492.791666666664</v>
      </c>
      <c r="B455" s="183">
        <f>workdata!G456</f>
        <v>249.15600000000001</v>
      </c>
      <c r="C455" s="183">
        <f t="shared" si="17"/>
        <v>19</v>
      </c>
      <c r="D455" s="183">
        <f t="shared" si="18"/>
        <v>1</v>
      </c>
    </row>
    <row r="456" spans="1:4" x14ac:dyDescent="0.25">
      <c r="A456" s="184">
        <f>workdata!A457</f>
        <v>45492.833333333336</v>
      </c>
      <c r="B456" s="183">
        <f>workdata!G457</f>
        <v>116.75700000000001</v>
      </c>
      <c r="C456" s="183">
        <f t="shared" si="17"/>
        <v>19</v>
      </c>
      <c r="D456" s="183">
        <f t="shared" si="18"/>
        <v>1</v>
      </c>
    </row>
    <row r="457" spans="1:4" x14ac:dyDescent="0.25">
      <c r="A457" s="184">
        <f>workdata!A458</f>
        <v>45492.875</v>
      </c>
      <c r="B457" s="183">
        <f>workdata!G458</f>
        <v>15.053000000000001</v>
      </c>
      <c r="C457" s="183">
        <f t="shared" si="17"/>
        <v>19</v>
      </c>
      <c r="D457" s="183">
        <f t="shared" si="18"/>
        <v>0</v>
      </c>
    </row>
    <row r="458" spans="1:4" x14ac:dyDescent="0.25">
      <c r="A458" s="184">
        <f>workdata!A459</f>
        <v>45492.916666666664</v>
      </c>
      <c r="B458" s="183">
        <f>workdata!G459</f>
        <v>0</v>
      </c>
      <c r="C458" s="183">
        <f t="shared" si="17"/>
        <v>19</v>
      </c>
      <c r="D458" s="183">
        <f t="shared" si="18"/>
        <v>0</v>
      </c>
    </row>
    <row r="459" spans="1:4" x14ac:dyDescent="0.25">
      <c r="A459" s="184">
        <f>workdata!A460</f>
        <v>45492.958333333336</v>
      </c>
      <c r="B459" s="183">
        <f>workdata!G460</f>
        <v>0</v>
      </c>
      <c r="C459" s="183">
        <f t="shared" si="17"/>
        <v>19</v>
      </c>
      <c r="D459" s="183">
        <f t="shared" si="18"/>
        <v>0</v>
      </c>
    </row>
    <row r="460" spans="1:4" x14ac:dyDescent="0.25">
      <c r="A460" s="184">
        <f>workdata!A461</f>
        <v>45493</v>
      </c>
      <c r="B460" s="183">
        <f>workdata!G461</f>
        <v>0</v>
      </c>
      <c r="C460" s="183">
        <f t="shared" si="17"/>
        <v>20</v>
      </c>
      <c r="D460" s="183">
        <f t="shared" si="18"/>
        <v>0</v>
      </c>
    </row>
    <row r="461" spans="1:4" x14ac:dyDescent="0.25">
      <c r="A461" s="184">
        <f>workdata!A462</f>
        <v>45493.041666666664</v>
      </c>
      <c r="B461" s="183">
        <f>workdata!G462</f>
        <v>0</v>
      </c>
      <c r="C461" s="183">
        <f t="shared" si="17"/>
        <v>20</v>
      </c>
      <c r="D461" s="183">
        <f t="shared" si="18"/>
        <v>0</v>
      </c>
    </row>
    <row r="462" spans="1:4" x14ac:dyDescent="0.25">
      <c r="A462" s="184">
        <f>workdata!A463</f>
        <v>45493.083333333336</v>
      </c>
      <c r="B462" s="183">
        <f>workdata!G463</f>
        <v>0</v>
      </c>
      <c r="C462" s="183">
        <f t="shared" si="17"/>
        <v>20</v>
      </c>
      <c r="D462" s="183">
        <f t="shared" si="18"/>
        <v>0</v>
      </c>
    </row>
    <row r="463" spans="1:4" x14ac:dyDescent="0.25">
      <c r="A463" s="184">
        <f>workdata!A464</f>
        <v>45493.125</v>
      </c>
      <c r="B463" s="183">
        <f>workdata!G464</f>
        <v>0</v>
      </c>
      <c r="C463" s="183">
        <f t="shared" si="17"/>
        <v>20</v>
      </c>
      <c r="D463" s="183">
        <f t="shared" si="18"/>
        <v>0</v>
      </c>
    </row>
    <row r="464" spans="1:4" x14ac:dyDescent="0.25">
      <c r="A464" s="184">
        <f>workdata!A465</f>
        <v>45493.166666666664</v>
      </c>
      <c r="B464" s="183">
        <f>workdata!G465</f>
        <v>0</v>
      </c>
      <c r="C464" s="183">
        <f t="shared" si="17"/>
        <v>20</v>
      </c>
      <c r="D464" s="183">
        <f t="shared" si="18"/>
        <v>0</v>
      </c>
    </row>
    <row r="465" spans="1:4" x14ac:dyDescent="0.25">
      <c r="A465" s="184">
        <f>workdata!A466</f>
        <v>45493.208333333336</v>
      </c>
      <c r="B465" s="183">
        <f>workdata!G466</f>
        <v>0</v>
      </c>
      <c r="C465" s="183">
        <f t="shared" si="17"/>
        <v>20</v>
      </c>
      <c r="D465" s="183">
        <f t="shared" si="18"/>
        <v>0</v>
      </c>
    </row>
    <row r="466" spans="1:4" x14ac:dyDescent="0.25">
      <c r="A466" s="184">
        <f>workdata!A467</f>
        <v>45493.25</v>
      </c>
      <c r="B466" s="183">
        <f>workdata!G467</f>
        <v>0</v>
      </c>
      <c r="C466" s="183">
        <f t="shared" si="17"/>
        <v>20</v>
      </c>
      <c r="D466" s="183">
        <f t="shared" si="18"/>
        <v>0</v>
      </c>
    </row>
    <row r="467" spans="1:4" x14ac:dyDescent="0.25">
      <c r="A467" s="184">
        <f>workdata!A468</f>
        <v>45493.291666666664</v>
      </c>
      <c r="B467" s="183">
        <f>workdata!G468</f>
        <v>13.411</v>
      </c>
      <c r="C467" s="183">
        <f t="shared" si="17"/>
        <v>20</v>
      </c>
      <c r="D467" s="183">
        <f t="shared" si="18"/>
        <v>0</v>
      </c>
    </row>
    <row r="468" spans="1:4" x14ac:dyDescent="0.25">
      <c r="A468" s="184">
        <f>workdata!A469</f>
        <v>45493.333333333336</v>
      </c>
      <c r="B468" s="183">
        <f>workdata!G469</f>
        <v>126.768</v>
      </c>
      <c r="C468" s="183">
        <f t="shared" si="17"/>
        <v>20</v>
      </c>
      <c r="D468" s="183">
        <f t="shared" si="18"/>
        <v>1</v>
      </c>
    </row>
    <row r="469" spans="1:4" x14ac:dyDescent="0.25">
      <c r="A469" s="184">
        <f>workdata!A470</f>
        <v>45493.375</v>
      </c>
      <c r="B469" s="183">
        <f>workdata!G470</f>
        <v>320.916</v>
      </c>
      <c r="C469" s="183">
        <f t="shared" si="17"/>
        <v>20</v>
      </c>
      <c r="D469" s="183">
        <f t="shared" si="18"/>
        <v>1</v>
      </c>
    </row>
    <row r="470" spans="1:4" x14ac:dyDescent="0.25">
      <c r="A470" s="184">
        <f>workdata!A471</f>
        <v>45493.416666666664</v>
      </c>
      <c r="B470" s="183">
        <f>workdata!G471</f>
        <v>528.024</v>
      </c>
      <c r="C470" s="183">
        <f t="shared" si="17"/>
        <v>20</v>
      </c>
      <c r="D470" s="183">
        <f t="shared" si="18"/>
        <v>1</v>
      </c>
    </row>
    <row r="471" spans="1:4" x14ac:dyDescent="0.25">
      <c r="A471" s="184">
        <f>workdata!A472</f>
        <v>45493.458333333336</v>
      </c>
      <c r="B471" s="183">
        <f>workdata!G472</f>
        <v>709.76700000000005</v>
      </c>
      <c r="C471" s="183">
        <f t="shared" si="17"/>
        <v>20</v>
      </c>
      <c r="D471" s="183">
        <f t="shared" si="18"/>
        <v>1</v>
      </c>
    </row>
    <row r="472" spans="1:4" x14ac:dyDescent="0.25">
      <c r="A472" s="184">
        <f>workdata!A473</f>
        <v>45493.5</v>
      </c>
      <c r="B472" s="183">
        <f>workdata!G473</f>
        <v>847.20799999999997</v>
      </c>
      <c r="C472" s="183">
        <f t="shared" si="17"/>
        <v>20</v>
      </c>
      <c r="D472" s="183">
        <f t="shared" si="18"/>
        <v>1</v>
      </c>
    </row>
    <row r="473" spans="1:4" x14ac:dyDescent="0.25">
      <c r="A473" s="184">
        <f>workdata!A474</f>
        <v>45493.541666666664</v>
      </c>
      <c r="B473" s="183">
        <f>workdata!G474</f>
        <v>941.54899999999998</v>
      </c>
      <c r="C473" s="183">
        <f t="shared" si="17"/>
        <v>20</v>
      </c>
      <c r="D473" s="183">
        <f t="shared" si="18"/>
        <v>1</v>
      </c>
    </row>
    <row r="474" spans="1:4" x14ac:dyDescent="0.25">
      <c r="A474" s="184">
        <f>workdata!A475</f>
        <v>45493.583333333336</v>
      </c>
      <c r="B474" s="183">
        <f>workdata!G475</f>
        <v>975.25699999999995</v>
      </c>
      <c r="C474" s="183">
        <f t="shared" si="17"/>
        <v>20</v>
      </c>
      <c r="D474" s="183">
        <f t="shared" si="18"/>
        <v>1</v>
      </c>
    </row>
    <row r="475" spans="1:4" x14ac:dyDescent="0.25">
      <c r="A475" s="184">
        <f>workdata!A476</f>
        <v>45493.625</v>
      </c>
      <c r="B475" s="183">
        <f>workdata!G476</f>
        <v>947.36300000000006</v>
      </c>
      <c r="C475" s="183">
        <f t="shared" si="17"/>
        <v>20</v>
      </c>
      <c r="D475" s="183">
        <f t="shared" si="18"/>
        <v>1</v>
      </c>
    </row>
    <row r="476" spans="1:4" x14ac:dyDescent="0.25">
      <c r="A476" s="184">
        <f>workdata!A477</f>
        <v>45493.666666666664</v>
      </c>
      <c r="B476" s="183">
        <f>workdata!G477</f>
        <v>866.30899999999997</v>
      </c>
      <c r="C476" s="183">
        <f t="shared" si="17"/>
        <v>20</v>
      </c>
      <c r="D476" s="183">
        <f t="shared" si="18"/>
        <v>1</v>
      </c>
    </row>
    <row r="477" spans="1:4" x14ac:dyDescent="0.25">
      <c r="A477" s="184">
        <f>workdata!A478</f>
        <v>45493.708333333336</v>
      </c>
      <c r="B477" s="183">
        <f>workdata!G478</f>
        <v>727.01099999999997</v>
      </c>
      <c r="C477" s="183">
        <f t="shared" si="17"/>
        <v>20</v>
      </c>
      <c r="D477" s="183">
        <f t="shared" si="18"/>
        <v>1</v>
      </c>
    </row>
    <row r="478" spans="1:4" x14ac:dyDescent="0.25">
      <c r="A478" s="184">
        <f>workdata!A479</f>
        <v>45493.75</v>
      </c>
      <c r="B478" s="183">
        <f>workdata!G479</f>
        <v>521.16899999999998</v>
      </c>
      <c r="C478" s="183">
        <f t="shared" si="17"/>
        <v>20</v>
      </c>
      <c r="D478" s="183">
        <f t="shared" si="18"/>
        <v>1</v>
      </c>
    </row>
    <row r="479" spans="1:4" x14ac:dyDescent="0.25">
      <c r="A479" s="184">
        <f>workdata!A480</f>
        <v>45493.791666666664</v>
      </c>
      <c r="B479" s="183">
        <f>workdata!G480</f>
        <v>243.989</v>
      </c>
      <c r="C479" s="183">
        <f t="shared" si="17"/>
        <v>20</v>
      </c>
      <c r="D479" s="183">
        <f t="shared" si="18"/>
        <v>1</v>
      </c>
    </row>
    <row r="480" spans="1:4" x14ac:dyDescent="0.25">
      <c r="A480" s="184">
        <f>workdata!A481</f>
        <v>45493.833333333336</v>
      </c>
      <c r="B480" s="183">
        <f>workdata!G481</f>
        <v>142.142</v>
      </c>
      <c r="C480" s="183">
        <f t="shared" si="17"/>
        <v>20</v>
      </c>
      <c r="D480" s="183">
        <f t="shared" si="18"/>
        <v>1</v>
      </c>
    </row>
    <row r="481" spans="1:4" x14ac:dyDescent="0.25">
      <c r="A481" s="184">
        <f>workdata!A482</f>
        <v>45493.875</v>
      </c>
      <c r="B481" s="183">
        <f>workdata!G482</f>
        <v>19.106999999999999</v>
      </c>
      <c r="C481" s="183">
        <f t="shared" si="17"/>
        <v>20</v>
      </c>
      <c r="D481" s="183">
        <f t="shared" si="18"/>
        <v>0</v>
      </c>
    </row>
    <row r="482" spans="1:4" x14ac:dyDescent="0.25">
      <c r="A482" s="184">
        <f>workdata!A483</f>
        <v>45493.916666666664</v>
      </c>
      <c r="B482" s="183">
        <f>workdata!G483</f>
        <v>0</v>
      </c>
      <c r="C482" s="183">
        <f t="shared" si="17"/>
        <v>20</v>
      </c>
      <c r="D482" s="183">
        <f t="shared" si="18"/>
        <v>0</v>
      </c>
    </row>
    <row r="483" spans="1:4" x14ac:dyDescent="0.25">
      <c r="A483" s="184">
        <f>workdata!A484</f>
        <v>45493.958333333336</v>
      </c>
      <c r="B483" s="183">
        <f>workdata!G484</f>
        <v>0</v>
      </c>
      <c r="C483" s="183">
        <f t="shared" si="17"/>
        <v>20</v>
      </c>
      <c r="D483" s="183">
        <f t="shared" si="18"/>
        <v>0</v>
      </c>
    </row>
    <row r="484" spans="1:4" x14ac:dyDescent="0.25">
      <c r="A484" s="184">
        <f>workdata!A485</f>
        <v>45494</v>
      </c>
      <c r="B484" s="183">
        <f>workdata!G485</f>
        <v>0</v>
      </c>
      <c r="C484" s="183">
        <f t="shared" si="17"/>
        <v>21</v>
      </c>
      <c r="D484" s="183">
        <f t="shared" si="18"/>
        <v>0</v>
      </c>
    </row>
    <row r="485" spans="1:4" x14ac:dyDescent="0.25">
      <c r="A485" s="184">
        <f>workdata!A486</f>
        <v>45494.041666666664</v>
      </c>
      <c r="B485" s="183">
        <f>workdata!G486</f>
        <v>0</v>
      </c>
      <c r="C485" s="183">
        <f t="shared" si="17"/>
        <v>21</v>
      </c>
      <c r="D485" s="183">
        <f t="shared" si="18"/>
        <v>0</v>
      </c>
    </row>
    <row r="486" spans="1:4" x14ac:dyDescent="0.25">
      <c r="A486" s="184">
        <f>workdata!A487</f>
        <v>45494.083333333336</v>
      </c>
      <c r="B486" s="183">
        <f>workdata!G487</f>
        <v>0</v>
      </c>
      <c r="C486" s="183">
        <f t="shared" si="17"/>
        <v>21</v>
      </c>
      <c r="D486" s="183">
        <f t="shared" si="18"/>
        <v>0</v>
      </c>
    </row>
    <row r="487" spans="1:4" x14ac:dyDescent="0.25">
      <c r="A487" s="184">
        <f>workdata!A488</f>
        <v>45494.125</v>
      </c>
      <c r="B487" s="183">
        <f>workdata!G488</f>
        <v>0</v>
      </c>
      <c r="C487" s="183">
        <f t="shared" si="17"/>
        <v>21</v>
      </c>
      <c r="D487" s="183">
        <f t="shared" si="18"/>
        <v>0</v>
      </c>
    </row>
    <row r="488" spans="1:4" x14ac:dyDescent="0.25">
      <c r="A488" s="184">
        <f>workdata!A489</f>
        <v>45494.166666666664</v>
      </c>
      <c r="B488" s="183">
        <f>workdata!G489</f>
        <v>0</v>
      </c>
      <c r="C488" s="183">
        <f t="shared" si="17"/>
        <v>21</v>
      </c>
      <c r="D488" s="183">
        <f t="shared" si="18"/>
        <v>0</v>
      </c>
    </row>
    <row r="489" spans="1:4" x14ac:dyDescent="0.25">
      <c r="A489" s="184">
        <f>workdata!A490</f>
        <v>45494.208333333336</v>
      </c>
      <c r="B489" s="183">
        <f>workdata!G490</f>
        <v>0</v>
      </c>
      <c r="C489" s="183">
        <f t="shared" si="17"/>
        <v>21</v>
      </c>
      <c r="D489" s="183">
        <f t="shared" si="18"/>
        <v>0</v>
      </c>
    </row>
    <row r="490" spans="1:4" x14ac:dyDescent="0.25">
      <c r="A490" s="184">
        <f>workdata!A491</f>
        <v>45494.25</v>
      </c>
      <c r="B490" s="183">
        <f>workdata!G491</f>
        <v>0</v>
      </c>
      <c r="C490" s="183">
        <f t="shared" si="17"/>
        <v>21</v>
      </c>
      <c r="D490" s="183">
        <f t="shared" si="18"/>
        <v>0</v>
      </c>
    </row>
    <row r="491" spans="1:4" x14ac:dyDescent="0.25">
      <c r="A491" s="184">
        <f>workdata!A492</f>
        <v>45494.291666666664</v>
      </c>
      <c r="B491" s="183">
        <f>workdata!G492</f>
        <v>20.446000000000002</v>
      </c>
      <c r="C491" s="183">
        <f t="shared" si="17"/>
        <v>21</v>
      </c>
      <c r="D491" s="183">
        <f t="shared" si="18"/>
        <v>0</v>
      </c>
    </row>
    <row r="492" spans="1:4" x14ac:dyDescent="0.25">
      <c r="A492" s="184">
        <f>workdata!A493</f>
        <v>45494.333333333336</v>
      </c>
      <c r="B492" s="183">
        <f>workdata!G493</f>
        <v>161.95400000000001</v>
      </c>
      <c r="C492" s="183">
        <f t="shared" si="17"/>
        <v>21</v>
      </c>
      <c r="D492" s="183">
        <f t="shared" si="18"/>
        <v>1</v>
      </c>
    </row>
    <row r="493" spans="1:4" x14ac:dyDescent="0.25">
      <c r="A493" s="184">
        <f>workdata!A494</f>
        <v>45494.375</v>
      </c>
      <c r="B493" s="183">
        <f>workdata!G494</f>
        <v>360.01</v>
      </c>
      <c r="C493" s="183">
        <f t="shared" si="17"/>
        <v>21</v>
      </c>
      <c r="D493" s="183">
        <f t="shared" si="18"/>
        <v>1</v>
      </c>
    </row>
    <row r="494" spans="1:4" x14ac:dyDescent="0.25">
      <c r="A494" s="184">
        <f>workdata!A495</f>
        <v>45494.416666666664</v>
      </c>
      <c r="B494" s="183">
        <f>workdata!G495</f>
        <v>556.97699999999998</v>
      </c>
      <c r="C494" s="183">
        <f t="shared" si="17"/>
        <v>21</v>
      </c>
      <c r="D494" s="183">
        <f t="shared" si="18"/>
        <v>1</v>
      </c>
    </row>
    <row r="495" spans="1:4" x14ac:dyDescent="0.25">
      <c r="A495" s="184">
        <f>workdata!A496</f>
        <v>45494.458333333336</v>
      </c>
      <c r="B495" s="183">
        <f>workdata!G496</f>
        <v>726.02499999999998</v>
      </c>
      <c r="C495" s="183">
        <f t="shared" si="17"/>
        <v>21</v>
      </c>
      <c r="D495" s="183">
        <f t="shared" si="18"/>
        <v>1</v>
      </c>
    </row>
    <row r="496" spans="1:4" x14ac:dyDescent="0.25">
      <c r="A496" s="184">
        <f>workdata!A497</f>
        <v>45494.5</v>
      </c>
      <c r="B496" s="183">
        <f>workdata!G497</f>
        <v>855.57</v>
      </c>
      <c r="C496" s="183">
        <f t="shared" si="17"/>
        <v>21</v>
      </c>
      <c r="D496" s="183">
        <f t="shared" si="18"/>
        <v>1</v>
      </c>
    </row>
    <row r="497" spans="1:4" x14ac:dyDescent="0.25">
      <c r="A497" s="184">
        <f>workdata!A498</f>
        <v>45494.541666666664</v>
      </c>
      <c r="B497" s="183">
        <f>workdata!G498</f>
        <v>949.66899999999998</v>
      </c>
      <c r="C497" s="183">
        <f t="shared" si="17"/>
        <v>21</v>
      </c>
      <c r="D497" s="183">
        <f t="shared" si="18"/>
        <v>1</v>
      </c>
    </row>
    <row r="498" spans="1:4" x14ac:dyDescent="0.25">
      <c r="A498" s="184">
        <f>workdata!A499</f>
        <v>45494.583333333336</v>
      </c>
      <c r="B498" s="183">
        <f>workdata!G499</f>
        <v>977.71600000000001</v>
      </c>
      <c r="C498" s="183">
        <f t="shared" si="17"/>
        <v>21</v>
      </c>
      <c r="D498" s="183">
        <f t="shared" si="18"/>
        <v>1</v>
      </c>
    </row>
    <row r="499" spans="1:4" x14ac:dyDescent="0.25">
      <c r="A499" s="184">
        <f>workdata!A500</f>
        <v>45494.625</v>
      </c>
      <c r="B499" s="183">
        <f>workdata!G500</f>
        <v>946.423</v>
      </c>
      <c r="C499" s="183">
        <f t="shared" si="17"/>
        <v>21</v>
      </c>
      <c r="D499" s="183">
        <f t="shared" si="18"/>
        <v>1</v>
      </c>
    </row>
    <row r="500" spans="1:4" x14ac:dyDescent="0.25">
      <c r="A500" s="184">
        <f>workdata!A501</f>
        <v>45494.666666666664</v>
      </c>
      <c r="B500" s="183">
        <f>workdata!G501</f>
        <v>861.57299999999998</v>
      </c>
      <c r="C500" s="183">
        <f t="shared" si="17"/>
        <v>21</v>
      </c>
      <c r="D500" s="183">
        <f t="shared" si="18"/>
        <v>1</v>
      </c>
    </row>
    <row r="501" spans="1:4" x14ac:dyDescent="0.25">
      <c r="A501" s="184">
        <f>workdata!A502</f>
        <v>45494.708333333336</v>
      </c>
      <c r="B501" s="183">
        <f>workdata!G502</f>
        <v>723.74199999999996</v>
      </c>
      <c r="C501" s="183">
        <f t="shared" si="17"/>
        <v>21</v>
      </c>
      <c r="D501" s="183">
        <f t="shared" si="18"/>
        <v>1</v>
      </c>
    </row>
    <row r="502" spans="1:4" x14ac:dyDescent="0.25">
      <c r="A502" s="184">
        <f>workdata!A503</f>
        <v>45494.75</v>
      </c>
      <c r="B502" s="183">
        <f>workdata!G503</f>
        <v>525.62699999999995</v>
      </c>
      <c r="C502" s="183">
        <f t="shared" si="17"/>
        <v>21</v>
      </c>
      <c r="D502" s="183">
        <f t="shared" si="18"/>
        <v>1</v>
      </c>
    </row>
    <row r="503" spans="1:4" x14ac:dyDescent="0.25">
      <c r="A503" s="184">
        <f>workdata!A504</f>
        <v>45494.791666666664</v>
      </c>
      <c r="B503" s="183">
        <f>workdata!G504</f>
        <v>242.10499999999999</v>
      </c>
      <c r="C503" s="183">
        <f t="shared" si="17"/>
        <v>21</v>
      </c>
      <c r="D503" s="183">
        <f t="shared" si="18"/>
        <v>1</v>
      </c>
    </row>
    <row r="504" spans="1:4" x14ac:dyDescent="0.25">
      <c r="A504" s="184">
        <f>workdata!A505</f>
        <v>45494.833333333336</v>
      </c>
      <c r="B504" s="183">
        <f>workdata!G505</f>
        <v>141.03100000000001</v>
      </c>
      <c r="C504" s="183">
        <f t="shared" si="17"/>
        <v>21</v>
      </c>
      <c r="D504" s="183">
        <f t="shared" si="18"/>
        <v>1</v>
      </c>
    </row>
    <row r="505" spans="1:4" x14ac:dyDescent="0.25">
      <c r="A505" s="184">
        <f>workdata!A506</f>
        <v>45494.875</v>
      </c>
      <c r="B505" s="183">
        <f>workdata!G506</f>
        <v>18.715</v>
      </c>
      <c r="C505" s="183">
        <f t="shared" si="17"/>
        <v>21</v>
      </c>
      <c r="D505" s="183">
        <f t="shared" si="18"/>
        <v>0</v>
      </c>
    </row>
    <row r="506" spans="1:4" x14ac:dyDescent="0.25">
      <c r="A506" s="184">
        <f>workdata!A507</f>
        <v>45494.916666666664</v>
      </c>
      <c r="B506" s="183">
        <f>workdata!G507</f>
        <v>0</v>
      </c>
      <c r="C506" s="183">
        <f t="shared" si="17"/>
        <v>21</v>
      </c>
      <c r="D506" s="183">
        <f t="shared" si="18"/>
        <v>0</v>
      </c>
    </row>
    <row r="507" spans="1:4" x14ac:dyDescent="0.25">
      <c r="A507" s="184">
        <f>workdata!A508</f>
        <v>45494.958333333336</v>
      </c>
      <c r="B507" s="183">
        <f>workdata!G508</f>
        <v>0</v>
      </c>
      <c r="C507" s="183">
        <f t="shared" si="17"/>
        <v>21</v>
      </c>
      <c r="D507" s="183">
        <f t="shared" si="18"/>
        <v>0</v>
      </c>
    </row>
    <row r="508" spans="1:4" x14ac:dyDescent="0.25">
      <c r="A508" s="184">
        <f>workdata!A509</f>
        <v>45495</v>
      </c>
      <c r="B508" s="183">
        <f>workdata!G509</f>
        <v>0</v>
      </c>
      <c r="C508" s="183">
        <f t="shared" si="17"/>
        <v>22</v>
      </c>
      <c r="D508" s="183">
        <f t="shared" si="18"/>
        <v>0</v>
      </c>
    </row>
    <row r="509" spans="1:4" x14ac:dyDescent="0.25">
      <c r="A509" s="184">
        <f>workdata!A510</f>
        <v>45495.041666666664</v>
      </c>
      <c r="B509" s="183">
        <f>workdata!G510</f>
        <v>0</v>
      </c>
      <c r="C509" s="183">
        <f t="shared" si="17"/>
        <v>22</v>
      </c>
      <c r="D509" s="183">
        <f t="shared" si="18"/>
        <v>0</v>
      </c>
    </row>
    <row r="510" spans="1:4" x14ac:dyDescent="0.25">
      <c r="A510" s="184">
        <f>workdata!A511</f>
        <v>45495.083333333336</v>
      </c>
      <c r="B510" s="183">
        <f>workdata!G511</f>
        <v>0</v>
      </c>
      <c r="C510" s="183">
        <f t="shared" si="17"/>
        <v>22</v>
      </c>
      <c r="D510" s="183">
        <f t="shared" si="18"/>
        <v>0</v>
      </c>
    </row>
    <row r="511" spans="1:4" x14ac:dyDescent="0.25">
      <c r="A511" s="184">
        <f>workdata!A512</f>
        <v>45495.125</v>
      </c>
      <c r="B511" s="183">
        <f>workdata!G512</f>
        <v>0</v>
      </c>
      <c r="C511" s="183">
        <f t="shared" si="17"/>
        <v>22</v>
      </c>
      <c r="D511" s="183">
        <f t="shared" si="18"/>
        <v>0</v>
      </c>
    </row>
    <row r="512" spans="1:4" x14ac:dyDescent="0.25">
      <c r="A512" s="184">
        <f>workdata!A513</f>
        <v>45495.166666666664</v>
      </c>
      <c r="B512" s="183">
        <f>workdata!G513</f>
        <v>0</v>
      </c>
      <c r="C512" s="183">
        <f t="shared" si="17"/>
        <v>22</v>
      </c>
      <c r="D512" s="183">
        <f t="shared" si="18"/>
        <v>0</v>
      </c>
    </row>
    <row r="513" spans="1:4" x14ac:dyDescent="0.25">
      <c r="A513" s="184">
        <f>workdata!A514</f>
        <v>45495.208333333336</v>
      </c>
      <c r="B513" s="183">
        <f>workdata!G514</f>
        <v>0</v>
      </c>
      <c r="C513" s="183">
        <f t="shared" si="17"/>
        <v>22</v>
      </c>
      <c r="D513" s="183">
        <f t="shared" si="18"/>
        <v>0</v>
      </c>
    </row>
    <row r="514" spans="1:4" x14ac:dyDescent="0.25">
      <c r="A514" s="184">
        <f>workdata!A515</f>
        <v>45495.25</v>
      </c>
      <c r="B514" s="183">
        <f>workdata!G515</f>
        <v>0</v>
      </c>
      <c r="C514" s="183">
        <f t="shared" si="17"/>
        <v>22</v>
      </c>
      <c r="D514" s="183">
        <f t="shared" si="18"/>
        <v>0</v>
      </c>
    </row>
    <row r="515" spans="1:4" x14ac:dyDescent="0.25">
      <c r="A515" s="184">
        <f>workdata!A516</f>
        <v>45495.291666666664</v>
      </c>
      <c r="B515" s="183">
        <f>workdata!G516</f>
        <v>19.693999999999999</v>
      </c>
      <c r="C515" s="183">
        <f t="shared" si="17"/>
        <v>22</v>
      </c>
      <c r="D515" s="183">
        <f t="shared" si="18"/>
        <v>0</v>
      </c>
    </row>
    <row r="516" spans="1:4" x14ac:dyDescent="0.25">
      <c r="A516" s="184">
        <f>workdata!A517</f>
        <v>45495.333333333336</v>
      </c>
      <c r="B516" s="183">
        <f>workdata!G517</f>
        <v>161.87899999999999</v>
      </c>
      <c r="C516" s="183">
        <f t="shared" ref="C516:C579" si="19">DAY(A516)</f>
        <v>22</v>
      </c>
      <c r="D516" s="183">
        <f t="shared" ref="D516:D579" si="20">IF(B516&gt;=100,1,0)</f>
        <v>1</v>
      </c>
    </row>
    <row r="517" spans="1:4" x14ac:dyDescent="0.25">
      <c r="A517" s="184">
        <f>workdata!A518</f>
        <v>45495.375</v>
      </c>
      <c r="B517" s="183">
        <f>workdata!G518</f>
        <v>355.096</v>
      </c>
      <c r="C517" s="183">
        <f t="shared" si="19"/>
        <v>22</v>
      </c>
      <c r="D517" s="183">
        <f t="shared" si="20"/>
        <v>1</v>
      </c>
    </row>
    <row r="518" spans="1:4" x14ac:dyDescent="0.25">
      <c r="A518" s="184">
        <f>workdata!A519</f>
        <v>45495.416666666664</v>
      </c>
      <c r="B518" s="183">
        <f>workdata!G519</f>
        <v>556.51900000000001</v>
      </c>
      <c r="C518" s="183">
        <f t="shared" si="19"/>
        <v>22</v>
      </c>
      <c r="D518" s="183">
        <f t="shared" si="20"/>
        <v>1</v>
      </c>
    </row>
    <row r="519" spans="1:4" x14ac:dyDescent="0.25">
      <c r="A519" s="184">
        <f>workdata!A520</f>
        <v>45495.458333333336</v>
      </c>
      <c r="B519" s="183">
        <f>workdata!G520</f>
        <v>724.51400000000001</v>
      </c>
      <c r="C519" s="183">
        <f t="shared" si="19"/>
        <v>22</v>
      </c>
      <c r="D519" s="183">
        <f t="shared" si="20"/>
        <v>1</v>
      </c>
    </row>
    <row r="520" spans="1:4" x14ac:dyDescent="0.25">
      <c r="A520" s="184">
        <f>workdata!A521</f>
        <v>45495.5</v>
      </c>
      <c r="B520" s="183">
        <f>workdata!G521</f>
        <v>859.38300000000004</v>
      </c>
      <c r="C520" s="183">
        <f t="shared" si="19"/>
        <v>22</v>
      </c>
      <c r="D520" s="183">
        <f t="shared" si="20"/>
        <v>1</v>
      </c>
    </row>
    <row r="521" spans="1:4" x14ac:dyDescent="0.25">
      <c r="A521" s="184">
        <f>workdata!A522</f>
        <v>45495.541666666664</v>
      </c>
      <c r="B521" s="183">
        <f>workdata!G522</f>
        <v>958.59799999999996</v>
      </c>
      <c r="C521" s="183">
        <f t="shared" si="19"/>
        <v>22</v>
      </c>
      <c r="D521" s="183">
        <f t="shared" si="20"/>
        <v>1</v>
      </c>
    </row>
    <row r="522" spans="1:4" x14ac:dyDescent="0.25">
      <c r="A522" s="184">
        <f>workdata!A523</f>
        <v>45495.583333333336</v>
      </c>
      <c r="B522" s="183">
        <f>workdata!G523</f>
        <v>980.99800000000005</v>
      </c>
      <c r="C522" s="183">
        <f t="shared" si="19"/>
        <v>22</v>
      </c>
      <c r="D522" s="183">
        <f t="shared" si="20"/>
        <v>1</v>
      </c>
    </row>
    <row r="523" spans="1:4" x14ac:dyDescent="0.25">
      <c r="A523" s="184">
        <f>workdata!A524</f>
        <v>45495.625</v>
      </c>
      <c r="B523" s="183">
        <f>workdata!G524</f>
        <v>944.11300000000006</v>
      </c>
      <c r="C523" s="183">
        <f t="shared" si="19"/>
        <v>22</v>
      </c>
      <c r="D523" s="183">
        <f t="shared" si="20"/>
        <v>1</v>
      </c>
    </row>
    <row r="524" spans="1:4" x14ac:dyDescent="0.25">
      <c r="A524" s="184">
        <f>workdata!A525</f>
        <v>45495.666666666664</v>
      </c>
      <c r="B524" s="183">
        <f>workdata!G525</f>
        <v>854.95500000000004</v>
      </c>
      <c r="C524" s="183">
        <f t="shared" si="19"/>
        <v>22</v>
      </c>
      <c r="D524" s="183">
        <f t="shared" si="20"/>
        <v>1</v>
      </c>
    </row>
    <row r="525" spans="1:4" x14ac:dyDescent="0.25">
      <c r="A525" s="184">
        <f>workdata!A526</f>
        <v>45495.708333333336</v>
      </c>
      <c r="B525" s="183">
        <f>workdata!G526</f>
        <v>706.31799999999998</v>
      </c>
      <c r="C525" s="183">
        <f t="shared" si="19"/>
        <v>22</v>
      </c>
      <c r="D525" s="183">
        <f t="shared" si="20"/>
        <v>1</v>
      </c>
    </row>
    <row r="526" spans="1:4" x14ac:dyDescent="0.25">
      <c r="A526" s="184">
        <f>workdata!A527</f>
        <v>45495.75</v>
      </c>
      <c r="B526" s="183">
        <f>workdata!G527</f>
        <v>497.02</v>
      </c>
      <c r="C526" s="183">
        <f t="shared" si="19"/>
        <v>22</v>
      </c>
      <c r="D526" s="183">
        <f t="shared" si="20"/>
        <v>1</v>
      </c>
    </row>
    <row r="527" spans="1:4" x14ac:dyDescent="0.25">
      <c r="A527" s="184">
        <f>workdata!A528</f>
        <v>45495.791666666664</v>
      </c>
      <c r="B527" s="183">
        <f>workdata!G528</f>
        <v>235.45500000000001</v>
      </c>
      <c r="C527" s="183">
        <f t="shared" si="19"/>
        <v>22</v>
      </c>
      <c r="D527" s="183">
        <f t="shared" si="20"/>
        <v>1</v>
      </c>
    </row>
    <row r="528" spans="1:4" x14ac:dyDescent="0.25">
      <c r="A528" s="184">
        <f>workdata!A529</f>
        <v>45495.833333333336</v>
      </c>
      <c r="B528" s="183">
        <f>workdata!G529</f>
        <v>133.655</v>
      </c>
      <c r="C528" s="183">
        <f t="shared" si="19"/>
        <v>22</v>
      </c>
      <c r="D528" s="183">
        <f t="shared" si="20"/>
        <v>1</v>
      </c>
    </row>
    <row r="529" spans="1:4" x14ac:dyDescent="0.25">
      <c r="A529" s="184">
        <f>workdata!A530</f>
        <v>45495.875</v>
      </c>
      <c r="B529" s="183">
        <f>workdata!G530</f>
        <v>16.579999999999998</v>
      </c>
      <c r="C529" s="183">
        <f t="shared" si="19"/>
        <v>22</v>
      </c>
      <c r="D529" s="183">
        <f t="shared" si="20"/>
        <v>0</v>
      </c>
    </row>
    <row r="530" spans="1:4" x14ac:dyDescent="0.25">
      <c r="A530" s="184">
        <f>workdata!A531</f>
        <v>45495.916666666664</v>
      </c>
      <c r="B530" s="183">
        <f>workdata!G531</f>
        <v>0</v>
      </c>
      <c r="C530" s="183">
        <f t="shared" si="19"/>
        <v>22</v>
      </c>
      <c r="D530" s="183">
        <f t="shared" si="20"/>
        <v>0</v>
      </c>
    </row>
    <row r="531" spans="1:4" x14ac:dyDescent="0.25">
      <c r="A531" s="184">
        <f>workdata!A532</f>
        <v>45495.958333333336</v>
      </c>
      <c r="B531" s="183">
        <f>workdata!G532</f>
        <v>0</v>
      </c>
      <c r="C531" s="183">
        <f t="shared" si="19"/>
        <v>22</v>
      </c>
      <c r="D531" s="183">
        <f t="shared" si="20"/>
        <v>0</v>
      </c>
    </row>
    <row r="532" spans="1:4" x14ac:dyDescent="0.25">
      <c r="A532" s="184">
        <f>workdata!A533</f>
        <v>45496</v>
      </c>
      <c r="B532" s="183">
        <f>workdata!G533</f>
        <v>0</v>
      </c>
      <c r="C532" s="183">
        <f t="shared" si="19"/>
        <v>23</v>
      </c>
      <c r="D532" s="183">
        <f t="shared" si="20"/>
        <v>0</v>
      </c>
    </row>
    <row r="533" spans="1:4" x14ac:dyDescent="0.25">
      <c r="A533" s="184">
        <f>workdata!A534</f>
        <v>45496.041666666664</v>
      </c>
      <c r="B533" s="183">
        <f>workdata!G534</f>
        <v>0</v>
      </c>
      <c r="C533" s="183">
        <f t="shared" si="19"/>
        <v>23</v>
      </c>
      <c r="D533" s="183">
        <f t="shared" si="20"/>
        <v>0</v>
      </c>
    </row>
    <row r="534" spans="1:4" x14ac:dyDescent="0.25">
      <c r="A534" s="184">
        <f>workdata!A535</f>
        <v>45496.083333333336</v>
      </c>
      <c r="B534" s="183">
        <f>workdata!G535</f>
        <v>0</v>
      </c>
      <c r="C534" s="183">
        <f t="shared" si="19"/>
        <v>23</v>
      </c>
      <c r="D534" s="183">
        <f t="shared" si="20"/>
        <v>0</v>
      </c>
    </row>
    <row r="535" spans="1:4" x14ac:dyDescent="0.25">
      <c r="A535" s="184">
        <f>workdata!A536</f>
        <v>45496.125</v>
      </c>
      <c r="B535" s="183">
        <f>workdata!G536</f>
        <v>0</v>
      </c>
      <c r="C535" s="183">
        <f t="shared" si="19"/>
        <v>23</v>
      </c>
      <c r="D535" s="183">
        <f t="shared" si="20"/>
        <v>0</v>
      </c>
    </row>
    <row r="536" spans="1:4" x14ac:dyDescent="0.25">
      <c r="A536" s="184">
        <f>workdata!A537</f>
        <v>45496.166666666664</v>
      </c>
      <c r="B536" s="183">
        <f>workdata!G537</f>
        <v>0</v>
      </c>
      <c r="C536" s="183">
        <f t="shared" si="19"/>
        <v>23</v>
      </c>
      <c r="D536" s="183">
        <f t="shared" si="20"/>
        <v>0</v>
      </c>
    </row>
    <row r="537" spans="1:4" x14ac:dyDescent="0.25">
      <c r="A537" s="184">
        <f>workdata!A538</f>
        <v>45496.208333333336</v>
      </c>
      <c r="B537" s="183">
        <f>workdata!G538</f>
        <v>0</v>
      </c>
      <c r="C537" s="183">
        <f t="shared" si="19"/>
        <v>23</v>
      </c>
      <c r="D537" s="183">
        <f t="shared" si="20"/>
        <v>0</v>
      </c>
    </row>
    <row r="538" spans="1:4" x14ac:dyDescent="0.25">
      <c r="A538" s="184">
        <f>workdata!A539</f>
        <v>45496.25</v>
      </c>
      <c r="B538" s="183">
        <f>workdata!G539</f>
        <v>0</v>
      </c>
      <c r="C538" s="183">
        <f t="shared" si="19"/>
        <v>23</v>
      </c>
      <c r="D538" s="183">
        <f t="shared" si="20"/>
        <v>0</v>
      </c>
    </row>
    <row r="539" spans="1:4" x14ac:dyDescent="0.25">
      <c r="A539" s="184">
        <f>workdata!A540</f>
        <v>45496.291666666664</v>
      </c>
      <c r="B539" s="183">
        <f>workdata!G540</f>
        <v>17.077999999999999</v>
      </c>
      <c r="C539" s="183">
        <f t="shared" si="19"/>
        <v>23</v>
      </c>
      <c r="D539" s="183">
        <f t="shared" si="20"/>
        <v>0</v>
      </c>
    </row>
    <row r="540" spans="1:4" x14ac:dyDescent="0.25">
      <c r="A540" s="184">
        <f>workdata!A541</f>
        <v>45496.333333333336</v>
      </c>
      <c r="B540" s="183">
        <f>workdata!G541</f>
        <v>149.39400000000001</v>
      </c>
      <c r="C540" s="183">
        <f t="shared" si="19"/>
        <v>23</v>
      </c>
      <c r="D540" s="183">
        <f t="shared" si="20"/>
        <v>1</v>
      </c>
    </row>
    <row r="541" spans="1:4" x14ac:dyDescent="0.25">
      <c r="A541" s="184">
        <f>workdata!A542</f>
        <v>45496.375</v>
      </c>
      <c r="B541" s="183">
        <f>workdata!G542</f>
        <v>352.06200000000001</v>
      </c>
      <c r="C541" s="183">
        <f t="shared" si="19"/>
        <v>23</v>
      </c>
      <c r="D541" s="183">
        <f t="shared" si="20"/>
        <v>1</v>
      </c>
    </row>
    <row r="542" spans="1:4" x14ac:dyDescent="0.25">
      <c r="A542" s="184">
        <f>workdata!A543</f>
        <v>45496.416666666664</v>
      </c>
      <c r="B542" s="183">
        <f>workdata!G543</f>
        <v>556.11699999999996</v>
      </c>
      <c r="C542" s="183">
        <f t="shared" si="19"/>
        <v>23</v>
      </c>
      <c r="D542" s="183">
        <f t="shared" si="20"/>
        <v>1</v>
      </c>
    </row>
    <row r="543" spans="1:4" x14ac:dyDescent="0.25">
      <c r="A543" s="184">
        <f>workdata!A544</f>
        <v>45496.458333333336</v>
      </c>
      <c r="B543" s="183">
        <f>workdata!G544</f>
        <v>728.75599999999997</v>
      </c>
      <c r="C543" s="183">
        <f t="shared" si="19"/>
        <v>23</v>
      </c>
      <c r="D543" s="183">
        <f t="shared" si="20"/>
        <v>1</v>
      </c>
    </row>
    <row r="544" spans="1:4" x14ac:dyDescent="0.25">
      <c r="A544" s="184">
        <f>workdata!A545</f>
        <v>45496.5</v>
      </c>
      <c r="B544" s="183">
        <f>workdata!G545</f>
        <v>860.40899999999999</v>
      </c>
      <c r="C544" s="183">
        <f t="shared" si="19"/>
        <v>23</v>
      </c>
      <c r="D544" s="183">
        <f t="shared" si="20"/>
        <v>1</v>
      </c>
    </row>
    <row r="545" spans="1:4" x14ac:dyDescent="0.25">
      <c r="A545" s="184">
        <f>workdata!A546</f>
        <v>45496.541666666664</v>
      </c>
      <c r="B545" s="183">
        <f>workdata!G546</f>
        <v>954.48699999999997</v>
      </c>
      <c r="C545" s="183">
        <f t="shared" si="19"/>
        <v>23</v>
      </c>
      <c r="D545" s="183">
        <f t="shared" si="20"/>
        <v>1</v>
      </c>
    </row>
    <row r="546" spans="1:4" x14ac:dyDescent="0.25">
      <c r="A546" s="184">
        <f>workdata!A547</f>
        <v>45496.583333333336</v>
      </c>
      <c r="B546" s="183">
        <f>workdata!G547</f>
        <v>980.69399999999996</v>
      </c>
      <c r="C546" s="183">
        <f t="shared" si="19"/>
        <v>23</v>
      </c>
      <c r="D546" s="183">
        <f t="shared" si="20"/>
        <v>1</v>
      </c>
    </row>
    <row r="547" spans="1:4" x14ac:dyDescent="0.25">
      <c r="A547" s="184">
        <f>workdata!A548</f>
        <v>45496.625</v>
      </c>
      <c r="B547" s="183">
        <f>workdata!G548</f>
        <v>947.04</v>
      </c>
      <c r="C547" s="183">
        <f t="shared" si="19"/>
        <v>23</v>
      </c>
      <c r="D547" s="183">
        <f t="shared" si="20"/>
        <v>1</v>
      </c>
    </row>
    <row r="548" spans="1:4" x14ac:dyDescent="0.25">
      <c r="A548" s="184">
        <f>workdata!A549</f>
        <v>45496.666666666664</v>
      </c>
      <c r="B548" s="183">
        <f>workdata!G549</f>
        <v>857.99099999999999</v>
      </c>
      <c r="C548" s="183">
        <f t="shared" si="19"/>
        <v>23</v>
      </c>
      <c r="D548" s="183">
        <f t="shared" si="20"/>
        <v>1</v>
      </c>
    </row>
    <row r="549" spans="1:4" x14ac:dyDescent="0.25">
      <c r="A549" s="184">
        <f>workdata!A550</f>
        <v>45496.708333333336</v>
      </c>
      <c r="B549" s="183">
        <f>workdata!G550</f>
        <v>710.68899999999996</v>
      </c>
      <c r="C549" s="183">
        <f t="shared" si="19"/>
        <v>23</v>
      </c>
      <c r="D549" s="183">
        <f t="shared" si="20"/>
        <v>1</v>
      </c>
    </row>
    <row r="550" spans="1:4" x14ac:dyDescent="0.25">
      <c r="A550" s="184">
        <f>workdata!A551</f>
        <v>45496.75</v>
      </c>
      <c r="B550" s="183">
        <f>workdata!G551</f>
        <v>500.29599999999999</v>
      </c>
      <c r="C550" s="183">
        <f t="shared" si="19"/>
        <v>23</v>
      </c>
      <c r="D550" s="183">
        <f t="shared" si="20"/>
        <v>1</v>
      </c>
    </row>
    <row r="551" spans="1:4" x14ac:dyDescent="0.25">
      <c r="A551" s="184">
        <f>workdata!A552</f>
        <v>45496.791666666664</v>
      </c>
      <c r="B551" s="183">
        <f>workdata!G552</f>
        <v>240.87100000000001</v>
      </c>
      <c r="C551" s="183">
        <f t="shared" si="19"/>
        <v>23</v>
      </c>
      <c r="D551" s="183">
        <f t="shared" si="20"/>
        <v>1</v>
      </c>
    </row>
    <row r="552" spans="1:4" x14ac:dyDescent="0.25">
      <c r="A552" s="184">
        <f>workdata!A553</f>
        <v>45496.833333333336</v>
      </c>
      <c r="B552" s="183">
        <f>workdata!G553</f>
        <v>134.92599999999999</v>
      </c>
      <c r="C552" s="183">
        <f t="shared" si="19"/>
        <v>23</v>
      </c>
      <c r="D552" s="183">
        <f t="shared" si="20"/>
        <v>1</v>
      </c>
    </row>
    <row r="553" spans="1:4" x14ac:dyDescent="0.25">
      <c r="A553" s="184">
        <f>workdata!A554</f>
        <v>45496.875</v>
      </c>
      <c r="B553" s="183">
        <f>workdata!G554</f>
        <v>16.18</v>
      </c>
      <c r="C553" s="183">
        <f t="shared" si="19"/>
        <v>23</v>
      </c>
      <c r="D553" s="183">
        <f t="shared" si="20"/>
        <v>0</v>
      </c>
    </row>
    <row r="554" spans="1:4" x14ac:dyDescent="0.25">
      <c r="A554" s="184">
        <f>workdata!A555</f>
        <v>45496.916666666664</v>
      </c>
      <c r="B554" s="183">
        <f>workdata!G555</f>
        <v>0</v>
      </c>
      <c r="C554" s="183">
        <f t="shared" si="19"/>
        <v>23</v>
      </c>
      <c r="D554" s="183">
        <f t="shared" si="20"/>
        <v>0</v>
      </c>
    </row>
    <row r="555" spans="1:4" x14ac:dyDescent="0.25">
      <c r="A555" s="184">
        <f>workdata!A556</f>
        <v>45496.958333333336</v>
      </c>
      <c r="B555" s="183">
        <f>workdata!G556</f>
        <v>0</v>
      </c>
      <c r="C555" s="183">
        <f t="shared" si="19"/>
        <v>23</v>
      </c>
      <c r="D555" s="183">
        <f t="shared" si="20"/>
        <v>0</v>
      </c>
    </row>
    <row r="556" spans="1:4" x14ac:dyDescent="0.25">
      <c r="A556" s="184">
        <f>workdata!A557</f>
        <v>45497</v>
      </c>
      <c r="B556" s="183">
        <f>workdata!G557</f>
        <v>0</v>
      </c>
      <c r="C556" s="183">
        <f t="shared" si="19"/>
        <v>24</v>
      </c>
      <c r="D556" s="183">
        <f t="shared" si="20"/>
        <v>0</v>
      </c>
    </row>
    <row r="557" spans="1:4" x14ac:dyDescent="0.25">
      <c r="A557" s="184">
        <f>workdata!A558</f>
        <v>45497.041666666664</v>
      </c>
      <c r="B557" s="183">
        <f>workdata!G558</f>
        <v>0</v>
      </c>
      <c r="C557" s="183">
        <f t="shared" si="19"/>
        <v>24</v>
      </c>
      <c r="D557" s="183">
        <f t="shared" si="20"/>
        <v>0</v>
      </c>
    </row>
    <row r="558" spans="1:4" x14ac:dyDescent="0.25">
      <c r="A558" s="184">
        <f>workdata!A559</f>
        <v>45497.083333333336</v>
      </c>
      <c r="B558" s="183">
        <f>workdata!G559</f>
        <v>0</v>
      </c>
      <c r="C558" s="183">
        <f t="shared" si="19"/>
        <v>24</v>
      </c>
      <c r="D558" s="183">
        <f t="shared" si="20"/>
        <v>0</v>
      </c>
    </row>
    <row r="559" spans="1:4" x14ac:dyDescent="0.25">
      <c r="A559" s="184">
        <f>workdata!A560</f>
        <v>45497.125</v>
      </c>
      <c r="B559" s="183">
        <f>workdata!G560</f>
        <v>0</v>
      </c>
      <c r="C559" s="183">
        <f t="shared" si="19"/>
        <v>24</v>
      </c>
      <c r="D559" s="183">
        <f t="shared" si="20"/>
        <v>0</v>
      </c>
    </row>
    <row r="560" spans="1:4" x14ac:dyDescent="0.25">
      <c r="A560" s="184">
        <f>workdata!A561</f>
        <v>45497.166666666664</v>
      </c>
      <c r="B560" s="183">
        <f>workdata!G561</f>
        <v>0</v>
      </c>
      <c r="C560" s="183">
        <f t="shared" si="19"/>
        <v>24</v>
      </c>
      <c r="D560" s="183">
        <f t="shared" si="20"/>
        <v>0</v>
      </c>
    </row>
    <row r="561" spans="1:4" x14ac:dyDescent="0.25">
      <c r="A561" s="184">
        <f>workdata!A562</f>
        <v>45497.208333333336</v>
      </c>
      <c r="B561" s="183">
        <f>workdata!G562</f>
        <v>0</v>
      </c>
      <c r="C561" s="183">
        <f t="shared" si="19"/>
        <v>24</v>
      </c>
      <c r="D561" s="183">
        <f t="shared" si="20"/>
        <v>0</v>
      </c>
    </row>
    <row r="562" spans="1:4" x14ac:dyDescent="0.25">
      <c r="A562" s="184">
        <f>workdata!A563</f>
        <v>45497.25</v>
      </c>
      <c r="B562" s="183">
        <f>workdata!G563</f>
        <v>0</v>
      </c>
      <c r="C562" s="183">
        <f t="shared" si="19"/>
        <v>24</v>
      </c>
      <c r="D562" s="183">
        <f t="shared" si="20"/>
        <v>0</v>
      </c>
    </row>
    <row r="563" spans="1:4" x14ac:dyDescent="0.25">
      <c r="A563" s="184">
        <f>workdata!A564</f>
        <v>45497.291666666664</v>
      </c>
      <c r="B563" s="183">
        <f>workdata!G564</f>
        <v>17.934999999999999</v>
      </c>
      <c r="C563" s="183">
        <f t="shared" si="19"/>
        <v>24</v>
      </c>
      <c r="D563" s="183">
        <f t="shared" si="20"/>
        <v>0</v>
      </c>
    </row>
    <row r="564" spans="1:4" x14ac:dyDescent="0.25">
      <c r="A564" s="184">
        <f>workdata!A565</f>
        <v>45497.333333333336</v>
      </c>
      <c r="B564" s="183">
        <f>workdata!G565</f>
        <v>149.49700000000001</v>
      </c>
      <c r="C564" s="183">
        <f t="shared" si="19"/>
        <v>24</v>
      </c>
      <c r="D564" s="183">
        <f t="shared" si="20"/>
        <v>1</v>
      </c>
    </row>
    <row r="565" spans="1:4" x14ac:dyDescent="0.25">
      <c r="A565" s="184">
        <f>workdata!A566</f>
        <v>45497.375</v>
      </c>
      <c r="B565" s="183">
        <f>workdata!G566</f>
        <v>350.70600000000002</v>
      </c>
      <c r="C565" s="183">
        <f t="shared" si="19"/>
        <v>24</v>
      </c>
      <c r="D565" s="183">
        <f t="shared" si="20"/>
        <v>1</v>
      </c>
    </row>
    <row r="566" spans="1:4" x14ac:dyDescent="0.25">
      <c r="A566" s="184">
        <f>workdata!A567</f>
        <v>45497.416666666664</v>
      </c>
      <c r="B566" s="183">
        <f>workdata!G567</f>
        <v>566.66800000000001</v>
      </c>
      <c r="C566" s="183">
        <f t="shared" si="19"/>
        <v>24</v>
      </c>
      <c r="D566" s="183">
        <f t="shared" si="20"/>
        <v>1</v>
      </c>
    </row>
    <row r="567" spans="1:4" x14ac:dyDescent="0.25">
      <c r="A567" s="184">
        <f>workdata!A568</f>
        <v>45497.458333333336</v>
      </c>
      <c r="B567" s="183">
        <f>workdata!G568</f>
        <v>675.66300000000001</v>
      </c>
      <c r="C567" s="183">
        <f t="shared" si="19"/>
        <v>24</v>
      </c>
      <c r="D567" s="183">
        <f t="shared" si="20"/>
        <v>1</v>
      </c>
    </row>
    <row r="568" spans="1:4" x14ac:dyDescent="0.25">
      <c r="A568" s="184">
        <f>workdata!A569</f>
        <v>45497.5</v>
      </c>
      <c r="B568" s="183">
        <f>workdata!G569</f>
        <v>866.904</v>
      </c>
      <c r="C568" s="183">
        <f t="shared" si="19"/>
        <v>24</v>
      </c>
      <c r="D568" s="183">
        <f t="shared" si="20"/>
        <v>1</v>
      </c>
    </row>
    <row r="569" spans="1:4" x14ac:dyDescent="0.25">
      <c r="A569" s="184">
        <f>workdata!A570</f>
        <v>45497.541666666664</v>
      </c>
      <c r="B569" s="183">
        <f>workdata!G570</f>
        <v>810.06799999999998</v>
      </c>
      <c r="C569" s="183">
        <f t="shared" si="19"/>
        <v>24</v>
      </c>
      <c r="D569" s="183">
        <f t="shared" si="20"/>
        <v>1</v>
      </c>
    </row>
    <row r="570" spans="1:4" x14ac:dyDescent="0.25">
      <c r="A570" s="184">
        <f>workdata!A571</f>
        <v>45497.583333333336</v>
      </c>
      <c r="B570" s="183">
        <f>workdata!G571</f>
        <v>981.79</v>
      </c>
      <c r="C570" s="183">
        <f t="shared" si="19"/>
        <v>24</v>
      </c>
      <c r="D570" s="183">
        <f t="shared" si="20"/>
        <v>1</v>
      </c>
    </row>
    <row r="571" spans="1:4" x14ac:dyDescent="0.25">
      <c r="A571" s="184">
        <f>workdata!A572</f>
        <v>45497.625</v>
      </c>
      <c r="B571" s="183">
        <f>workdata!G572</f>
        <v>942.61500000000001</v>
      </c>
      <c r="C571" s="183">
        <f t="shared" si="19"/>
        <v>24</v>
      </c>
      <c r="D571" s="183">
        <f t="shared" si="20"/>
        <v>1</v>
      </c>
    </row>
    <row r="572" spans="1:4" x14ac:dyDescent="0.25">
      <c r="A572" s="184">
        <f>workdata!A573</f>
        <v>45497.666666666664</v>
      </c>
      <c r="B572" s="183">
        <f>workdata!G573</f>
        <v>845.75300000000004</v>
      </c>
      <c r="C572" s="183">
        <f t="shared" si="19"/>
        <v>24</v>
      </c>
      <c r="D572" s="183">
        <f t="shared" si="20"/>
        <v>1</v>
      </c>
    </row>
    <row r="573" spans="1:4" x14ac:dyDescent="0.25">
      <c r="A573" s="184">
        <f>workdata!A574</f>
        <v>45497.708333333336</v>
      </c>
      <c r="B573" s="183">
        <f>workdata!G574</f>
        <v>707.18299999999999</v>
      </c>
      <c r="C573" s="183">
        <f t="shared" si="19"/>
        <v>24</v>
      </c>
      <c r="D573" s="183">
        <f t="shared" si="20"/>
        <v>1</v>
      </c>
    </row>
    <row r="574" spans="1:4" x14ac:dyDescent="0.25">
      <c r="A574" s="184">
        <f>workdata!A575</f>
        <v>45497.75</v>
      </c>
      <c r="B574" s="183">
        <f>workdata!G575</f>
        <v>498.88200000000001</v>
      </c>
      <c r="C574" s="183">
        <f t="shared" si="19"/>
        <v>24</v>
      </c>
      <c r="D574" s="183">
        <f t="shared" si="20"/>
        <v>1</v>
      </c>
    </row>
    <row r="575" spans="1:4" x14ac:dyDescent="0.25">
      <c r="A575" s="184">
        <f>workdata!A576</f>
        <v>45497.791666666664</v>
      </c>
      <c r="B575" s="183">
        <f>workdata!G576</f>
        <v>241.38200000000001</v>
      </c>
      <c r="C575" s="183">
        <f t="shared" si="19"/>
        <v>24</v>
      </c>
      <c r="D575" s="183">
        <f t="shared" si="20"/>
        <v>1</v>
      </c>
    </row>
    <row r="576" spans="1:4" x14ac:dyDescent="0.25">
      <c r="A576" s="184">
        <f>workdata!A577</f>
        <v>45497.833333333336</v>
      </c>
      <c r="B576" s="183">
        <f>workdata!G577</f>
        <v>125.265</v>
      </c>
      <c r="C576" s="183">
        <f t="shared" si="19"/>
        <v>24</v>
      </c>
      <c r="D576" s="183">
        <f t="shared" si="20"/>
        <v>1</v>
      </c>
    </row>
    <row r="577" spans="1:4" x14ac:dyDescent="0.25">
      <c r="A577" s="184">
        <f>workdata!A578</f>
        <v>45497.875</v>
      </c>
      <c r="B577" s="183">
        <f>workdata!G578</f>
        <v>12.715</v>
      </c>
      <c r="C577" s="183">
        <f t="shared" si="19"/>
        <v>24</v>
      </c>
      <c r="D577" s="183">
        <f t="shared" si="20"/>
        <v>0</v>
      </c>
    </row>
    <row r="578" spans="1:4" x14ac:dyDescent="0.25">
      <c r="A578" s="184">
        <f>workdata!A579</f>
        <v>45497.916666666664</v>
      </c>
      <c r="B578" s="183">
        <f>workdata!G579</f>
        <v>0</v>
      </c>
      <c r="C578" s="183">
        <f t="shared" si="19"/>
        <v>24</v>
      </c>
      <c r="D578" s="183">
        <f t="shared" si="20"/>
        <v>0</v>
      </c>
    </row>
    <row r="579" spans="1:4" x14ac:dyDescent="0.25">
      <c r="A579" s="184">
        <f>workdata!A580</f>
        <v>45497.958333333336</v>
      </c>
      <c r="B579" s="183">
        <f>workdata!G580</f>
        <v>0</v>
      </c>
      <c r="C579" s="183">
        <f t="shared" si="19"/>
        <v>24</v>
      </c>
      <c r="D579" s="183">
        <f t="shared" si="20"/>
        <v>0</v>
      </c>
    </row>
    <row r="580" spans="1:4" x14ac:dyDescent="0.25">
      <c r="A580" s="184">
        <f>workdata!A581</f>
        <v>45498</v>
      </c>
      <c r="B580" s="183">
        <f>workdata!G581</f>
        <v>0</v>
      </c>
      <c r="C580" s="183">
        <f t="shared" ref="C580:C643" si="21">DAY(A580)</f>
        <v>25</v>
      </c>
      <c r="D580" s="183">
        <f t="shared" ref="D580:D643" si="22">IF(B580&gt;=100,1,0)</f>
        <v>0</v>
      </c>
    </row>
    <row r="581" spans="1:4" x14ac:dyDescent="0.25">
      <c r="A581" s="184">
        <f>workdata!A582</f>
        <v>45498.041666666664</v>
      </c>
      <c r="B581" s="183">
        <f>workdata!G582</f>
        <v>0</v>
      </c>
      <c r="C581" s="183">
        <f t="shared" si="21"/>
        <v>25</v>
      </c>
      <c r="D581" s="183">
        <f t="shared" si="22"/>
        <v>0</v>
      </c>
    </row>
    <row r="582" spans="1:4" x14ac:dyDescent="0.25">
      <c r="A582" s="184">
        <f>workdata!A583</f>
        <v>45498.083333333336</v>
      </c>
      <c r="B582" s="183">
        <f>workdata!G583</f>
        <v>0</v>
      </c>
      <c r="C582" s="183">
        <f t="shared" si="21"/>
        <v>25</v>
      </c>
      <c r="D582" s="183">
        <f t="shared" si="22"/>
        <v>0</v>
      </c>
    </row>
    <row r="583" spans="1:4" x14ac:dyDescent="0.25">
      <c r="A583" s="184">
        <f>workdata!A584</f>
        <v>45498.125</v>
      </c>
      <c r="B583" s="183">
        <f>workdata!G584</f>
        <v>0</v>
      </c>
      <c r="C583" s="183">
        <f t="shared" si="21"/>
        <v>25</v>
      </c>
      <c r="D583" s="183">
        <f t="shared" si="22"/>
        <v>0</v>
      </c>
    </row>
    <row r="584" spans="1:4" x14ac:dyDescent="0.25">
      <c r="A584" s="184">
        <f>workdata!A585</f>
        <v>45498.166666666664</v>
      </c>
      <c r="B584" s="183">
        <f>workdata!G585</f>
        <v>0</v>
      </c>
      <c r="C584" s="183">
        <f t="shared" si="21"/>
        <v>25</v>
      </c>
      <c r="D584" s="183">
        <f t="shared" si="22"/>
        <v>0</v>
      </c>
    </row>
    <row r="585" spans="1:4" x14ac:dyDescent="0.25">
      <c r="A585" s="184">
        <f>workdata!A586</f>
        <v>45498.208333333336</v>
      </c>
      <c r="B585" s="183">
        <f>workdata!G586</f>
        <v>0</v>
      </c>
      <c r="C585" s="183">
        <f t="shared" si="21"/>
        <v>25</v>
      </c>
      <c r="D585" s="183">
        <f t="shared" si="22"/>
        <v>0</v>
      </c>
    </row>
    <row r="586" spans="1:4" x14ac:dyDescent="0.25">
      <c r="A586" s="184">
        <f>workdata!A587</f>
        <v>45498.25</v>
      </c>
      <c r="B586" s="183">
        <f>workdata!G587</f>
        <v>0</v>
      </c>
      <c r="C586" s="183">
        <f t="shared" si="21"/>
        <v>25</v>
      </c>
      <c r="D586" s="183">
        <f t="shared" si="22"/>
        <v>0</v>
      </c>
    </row>
    <row r="587" spans="1:4" x14ac:dyDescent="0.25">
      <c r="A587" s="184">
        <f>workdata!A588</f>
        <v>45498.291666666664</v>
      </c>
      <c r="B587" s="183">
        <f>workdata!G588</f>
        <v>13.968</v>
      </c>
      <c r="C587" s="183">
        <f t="shared" si="21"/>
        <v>25</v>
      </c>
      <c r="D587" s="183">
        <f t="shared" si="22"/>
        <v>0</v>
      </c>
    </row>
    <row r="588" spans="1:4" x14ac:dyDescent="0.25">
      <c r="A588" s="184">
        <f>workdata!A589</f>
        <v>45498.333333333336</v>
      </c>
      <c r="B588" s="183">
        <f>workdata!G589</f>
        <v>145.16300000000001</v>
      </c>
      <c r="C588" s="183">
        <f t="shared" si="21"/>
        <v>25</v>
      </c>
      <c r="D588" s="183">
        <f t="shared" si="22"/>
        <v>1</v>
      </c>
    </row>
    <row r="589" spans="1:4" x14ac:dyDescent="0.25">
      <c r="A589" s="184">
        <f>workdata!A590</f>
        <v>45498.375</v>
      </c>
      <c r="B589" s="183">
        <f>workdata!G590</f>
        <v>351.87900000000002</v>
      </c>
      <c r="C589" s="183">
        <f t="shared" si="21"/>
        <v>25</v>
      </c>
      <c r="D589" s="183">
        <f t="shared" si="22"/>
        <v>1</v>
      </c>
    </row>
    <row r="590" spans="1:4" x14ac:dyDescent="0.25">
      <c r="A590" s="184">
        <f>workdata!A591</f>
        <v>45498.416666666664</v>
      </c>
      <c r="B590" s="183">
        <f>workdata!G591</f>
        <v>557.30999999999995</v>
      </c>
      <c r="C590" s="183">
        <f t="shared" si="21"/>
        <v>25</v>
      </c>
      <c r="D590" s="183">
        <f t="shared" si="22"/>
        <v>1</v>
      </c>
    </row>
    <row r="591" spans="1:4" x14ac:dyDescent="0.25">
      <c r="A591" s="184">
        <f>workdata!A592</f>
        <v>45498.458333333336</v>
      </c>
      <c r="B591" s="183">
        <f>workdata!G592</f>
        <v>729.77800000000002</v>
      </c>
      <c r="C591" s="183">
        <f t="shared" si="21"/>
        <v>25</v>
      </c>
      <c r="D591" s="183">
        <f t="shared" si="22"/>
        <v>1</v>
      </c>
    </row>
    <row r="592" spans="1:4" x14ac:dyDescent="0.25">
      <c r="A592" s="184">
        <f>workdata!A593</f>
        <v>45498.5</v>
      </c>
      <c r="B592" s="183">
        <f>workdata!G593</f>
        <v>864.86500000000001</v>
      </c>
      <c r="C592" s="183">
        <f t="shared" si="21"/>
        <v>25</v>
      </c>
      <c r="D592" s="183">
        <f t="shared" si="22"/>
        <v>1</v>
      </c>
    </row>
    <row r="593" spans="1:4" x14ac:dyDescent="0.25">
      <c r="A593" s="184">
        <f>workdata!A594</f>
        <v>45498.541666666664</v>
      </c>
      <c r="B593" s="183">
        <f>workdata!G594</f>
        <v>967.88900000000001</v>
      </c>
      <c r="C593" s="183">
        <f t="shared" si="21"/>
        <v>25</v>
      </c>
      <c r="D593" s="183">
        <f t="shared" si="22"/>
        <v>1</v>
      </c>
    </row>
    <row r="594" spans="1:4" x14ac:dyDescent="0.25">
      <c r="A594" s="184">
        <f>workdata!A595</f>
        <v>45498.583333333336</v>
      </c>
      <c r="B594" s="183">
        <f>workdata!G595</f>
        <v>993.64099999999996</v>
      </c>
      <c r="C594" s="183">
        <f t="shared" si="21"/>
        <v>25</v>
      </c>
      <c r="D594" s="183">
        <f t="shared" si="22"/>
        <v>1</v>
      </c>
    </row>
    <row r="595" spans="1:4" x14ac:dyDescent="0.25">
      <c r="A595" s="184">
        <f>workdata!A596</f>
        <v>45498.625</v>
      </c>
      <c r="B595" s="183">
        <f>workdata!G596</f>
        <v>960.63599999999997</v>
      </c>
      <c r="C595" s="183">
        <f t="shared" si="21"/>
        <v>25</v>
      </c>
      <c r="D595" s="183">
        <f t="shared" si="22"/>
        <v>1</v>
      </c>
    </row>
    <row r="596" spans="1:4" x14ac:dyDescent="0.25">
      <c r="A596" s="184">
        <f>workdata!A597</f>
        <v>45498.666666666664</v>
      </c>
      <c r="B596" s="183">
        <f>workdata!G597</f>
        <v>866.01</v>
      </c>
      <c r="C596" s="183">
        <f t="shared" si="21"/>
        <v>25</v>
      </c>
      <c r="D596" s="183">
        <f t="shared" si="22"/>
        <v>1</v>
      </c>
    </row>
    <row r="597" spans="1:4" x14ac:dyDescent="0.25">
      <c r="A597" s="184">
        <f>workdata!A598</f>
        <v>45498.708333333336</v>
      </c>
      <c r="B597" s="183">
        <f>workdata!G598</f>
        <v>714.06299999999999</v>
      </c>
      <c r="C597" s="183">
        <f t="shared" si="21"/>
        <v>25</v>
      </c>
      <c r="D597" s="183">
        <f t="shared" si="22"/>
        <v>1</v>
      </c>
    </row>
    <row r="598" spans="1:4" x14ac:dyDescent="0.25">
      <c r="A598" s="184">
        <f>workdata!A599</f>
        <v>45498.75</v>
      </c>
      <c r="B598" s="183">
        <f>workdata!G599</f>
        <v>495.10399999999998</v>
      </c>
      <c r="C598" s="183">
        <f t="shared" si="21"/>
        <v>25</v>
      </c>
      <c r="D598" s="183">
        <f t="shared" si="22"/>
        <v>1</v>
      </c>
    </row>
    <row r="599" spans="1:4" x14ac:dyDescent="0.25">
      <c r="A599" s="184">
        <f>workdata!A600</f>
        <v>45498.791666666664</v>
      </c>
      <c r="B599" s="183">
        <f>workdata!G600</f>
        <v>235.11099999999999</v>
      </c>
      <c r="C599" s="183">
        <f t="shared" si="21"/>
        <v>25</v>
      </c>
      <c r="D599" s="183">
        <f t="shared" si="22"/>
        <v>1</v>
      </c>
    </row>
    <row r="600" spans="1:4" x14ac:dyDescent="0.25">
      <c r="A600" s="184">
        <f>workdata!A601</f>
        <v>45498.833333333336</v>
      </c>
      <c r="B600" s="183">
        <f>workdata!G601</f>
        <v>132.38900000000001</v>
      </c>
      <c r="C600" s="183">
        <f t="shared" si="21"/>
        <v>25</v>
      </c>
      <c r="D600" s="183">
        <f t="shared" si="22"/>
        <v>1</v>
      </c>
    </row>
    <row r="601" spans="1:4" x14ac:dyDescent="0.25">
      <c r="A601" s="184">
        <f>workdata!A602</f>
        <v>45498.875</v>
      </c>
      <c r="B601" s="183">
        <f>workdata!G602</f>
        <v>14.965999999999999</v>
      </c>
      <c r="C601" s="183">
        <f t="shared" si="21"/>
        <v>25</v>
      </c>
      <c r="D601" s="183">
        <f t="shared" si="22"/>
        <v>0</v>
      </c>
    </row>
    <row r="602" spans="1:4" x14ac:dyDescent="0.25">
      <c r="A602" s="184">
        <f>workdata!A603</f>
        <v>45498.916666666664</v>
      </c>
      <c r="B602" s="183">
        <f>workdata!G603</f>
        <v>0</v>
      </c>
      <c r="C602" s="183">
        <f t="shared" si="21"/>
        <v>25</v>
      </c>
      <c r="D602" s="183">
        <f t="shared" si="22"/>
        <v>0</v>
      </c>
    </row>
    <row r="603" spans="1:4" x14ac:dyDescent="0.25">
      <c r="A603" s="184">
        <f>workdata!A604</f>
        <v>45498.958333333336</v>
      </c>
      <c r="B603" s="183">
        <f>workdata!G604</f>
        <v>0</v>
      </c>
      <c r="C603" s="183">
        <f t="shared" si="21"/>
        <v>25</v>
      </c>
      <c r="D603" s="183">
        <f t="shared" si="22"/>
        <v>0</v>
      </c>
    </row>
    <row r="604" spans="1:4" x14ac:dyDescent="0.25">
      <c r="A604" s="184">
        <f>workdata!A605</f>
        <v>45499</v>
      </c>
      <c r="B604" s="183">
        <f>workdata!G605</f>
        <v>0</v>
      </c>
      <c r="C604" s="183">
        <f t="shared" si="21"/>
        <v>26</v>
      </c>
      <c r="D604" s="183">
        <f t="shared" si="22"/>
        <v>0</v>
      </c>
    </row>
    <row r="605" spans="1:4" x14ac:dyDescent="0.25">
      <c r="A605" s="184">
        <f>workdata!A606</f>
        <v>45499.041666666664</v>
      </c>
      <c r="B605" s="183">
        <f>workdata!G606</f>
        <v>0</v>
      </c>
      <c r="C605" s="183">
        <f t="shared" si="21"/>
        <v>26</v>
      </c>
      <c r="D605" s="183">
        <f t="shared" si="22"/>
        <v>0</v>
      </c>
    </row>
    <row r="606" spans="1:4" x14ac:dyDescent="0.25">
      <c r="A606" s="184">
        <f>workdata!A607</f>
        <v>45499.083333333336</v>
      </c>
      <c r="B606" s="183">
        <f>workdata!G607</f>
        <v>0</v>
      </c>
      <c r="C606" s="183">
        <f t="shared" si="21"/>
        <v>26</v>
      </c>
      <c r="D606" s="183">
        <f t="shared" si="22"/>
        <v>0</v>
      </c>
    </row>
    <row r="607" spans="1:4" x14ac:dyDescent="0.25">
      <c r="A607" s="184">
        <f>workdata!A608</f>
        <v>45499.125</v>
      </c>
      <c r="B607" s="183">
        <f>workdata!G608</f>
        <v>0</v>
      </c>
      <c r="C607" s="183">
        <f t="shared" si="21"/>
        <v>26</v>
      </c>
      <c r="D607" s="183">
        <f t="shared" si="22"/>
        <v>0</v>
      </c>
    </row>
    <row r="608" spans="1:4" x14ac:dyDescent="0.25">
      <c r="A608" s="184">
        <f>workdata!A609</f>
        <v>45499.166666666664</v>
      </c>
      <c r="B608" s="183">
        <f>workdata!G609</f>
        <v>0</v>
      </c>
      <c r="C608" s="183">
        <f t="shared" si="21"/>
        <v>26</v>
      </c>
      <c r="D608" s="183">
        <f t="shared" si="22"/>
        <v>0</v>
      </c>
    </row>
    <row r="609" spans="1:4" x14ac:dyDescent="0.25">
      <c r="A609" s="184">
        <f>workdata!A610</f>
        <v>45499.208333333336</v>
      </c>
      <c r="B609" s="183">
        <f>workdata!G610</f>
        <v>0</v>
      </c>
      <c r="C609" s="183">
        <f t="shared" si="21"/>
        <v>26</v>
      </c>
      <c r="D609" s="183">
        <f t="shared" si="22"/>
        <v>0</v>
      </c>
    </row>
    <row r="610" spans="1:4" x14ac:dyDescent="0.25">
      <c r="A610" s="184">
        <f>workdata!A611</f>
        <v>45499.25</v>
      </c>
      <c r="B610" s="183">
        <f>workdata!G611</f>
        <v>0</v>
      </c>
      <c r="C610" s="183">
        <f t="shared" si="21"/>
        <v>26</v>
      </c>
      <c r="D610" s="183">
        <f t="shared" si="22"/>
        <v>0</v>
      </c>
    </row>
    <row r="611" spans="1:4" x14ac:dyDescent="0.25">
      <c r="A611" s="184">
        <f>workdata!A612</f>
        <v>45499.291666666664</v>
      </c>
      <c r="B611" s="183">
        <f>workdata!G612</f>
        <v>9.5020000000000007</v>
      </c>
      <c r="C611" s="183">
        <f t="shared" si="21"/>
        <v>26</v>
      </c>
      <c r="D611" s="183">
        <f t="shared" si="22"/>
        <v>0</v>
      </c>
    </row>
    <row r="612" spans="1:4" x14ac:dyDescent="0.25">
      <c r="A612" s="184">
        <f>workdata!A613</f>
        <v>45499.333333333336</v>
      </c>
      <c r="B612" s="183">
        <f>workdata!G613</f>
        <v>133.91200000000001</v>
      </c>
      <c r="C612" s="183">
        <f t="shared" si="21"/>
        <v>26</v>
      </c>
      <c r="D612" s="183">
        <f t="shared" si="22"/>
        <v>1</v>
      </c>
    </row>
    <row r="613" spans="1:4" x14ac:dyDescent="0.25">
      <c r="A613" s="184">
        <f>workdata!A614</f>
        <v>45499.375</v>
      </c>
      <c r="B613" s="183">
        <f>workdata!G614</f>
        <v>338.60199999999998</v>
      </c>
      <c r="C613" s="183">
        <f t="shared" si="21"/>
        <v>26</v>
      </c>
      <c r="D613" s="183">
        <f t="shared" si="22"/>
        <v>1</v>
      </c>
    </row>
    <row r="614" spans="1:4" x14ac:dyDescent="0.25">
      <c r="A614" s="184">
        <f>workdata!A615</f>
        <v>45499.416666666664</v>
      </c>
      <c r="B614" s="183">
        <f>workdata!G615</f>
        <v>569.06700000000001</v>
      </c>
      <c r="C614" s="183">
        <f t="shared" si="21"/>
        <v>26</v>
      </c>
      <c r="D614" s="183">
        <f t="shared" si="22"/>
        <v>1</v>
      </c>
    </row>
    <row r="615" spans="1:4" x14ac:dyDescent="0.25">
      <c r="A615" s="184">
        <f>workdata!A616</f>
        <v>45499.458333333336</v>
      </c>
      <c r="B615" s="183">
        <f>workdata!G616</f>
        <v>733.17600000000004</v>
      </c>
      <c r="C615" s="183">
        <f t="shared" si="21"/>
        <v>26</v>
      </c>
      <c r="D615" s="183">
        <f t="shared" si="22"/>
        <v>1</v>
      </c>
    </row>
    <row r="616" spans="1:4" x14ac:dyDescent="0.25">
      <c r="A616" s="184">
        <f>workdata!A617</f>
        <v>45499.5</v>
      </c>
      <c r="B616" s="183">
        <f>workdata!G617</f>
        <v>858.24599999999998</v>
      </c>
      <c r="C616" s="183">
        <f t="shared" si="21"/>
        <v>26</v>
      </c>
      <c r="D616" s="183">
        <f t="shared" si="22"/>
        <v>1</v>
      </c>
    </row>
    <row r="617" spans="1:4" x14ac:dyDescent="0.25">
      <c r="A617" s="184">
        <f>workdata!A618</f>
        <v>45499.541666666664</v>
      </c>
      <c r="B617" s="183">
        <f>workdata!G618</f>
        <v>952.53099999999995</v>
      </c>
      <c r="C617" s="183">
        <f t="shared" si="21"/>
        <v>26</v>
      </c>
      <c r="D617" s="183">
        <f t="shared" si="22"/>
        <v>1</v>
      </c>
    </row>
    <row r="618" spans="1:4" x14ac:dyDescent="0.25">
      <c r="A618" s="184">
        <f>workdata!A619</f>
        <v>45499.583333333336</v>
      </c>
      <c r="B618" s="183">
        <f>workdata!G619</f>
        <v>974.46100000000001</v>
      </c>
      <c r="C618" s="183">
        <f t="shared" si="21"/>
        <v>26</v>
      </c>
      <c r="D618" s="183">
        <f t="shared" si="22"/>
        <v>1</v>
      </c>
    </row>
    <row r="619" spans="1:4" x14ac:dyDescent="0.25">
      <c r="A619" s="184">
        <f>workdata!A620</f>
        <v>45499.625</v>
      </c>
      <c r="B619" s="183">
        <f>workdata!G620</f>
        <v>939.85900000000004</v>
      </c>
      <c r="C619" s="183">
        <f t="shared" si="21"/>
        <v>26</v>
      </c>
      <c r="D619" s="183">
        <f t="shared" si="22"/>
        <v>1</v>
      </c>
    </row>
    <row r="620" spans="1:4" x14ac:dyDescent="0.25">
      <c r="A620" s="184">
        <f>workdata!A621</f>
        <v>45499.666666666664</v>
      </c>
      <c r="B620" s="183">
        <f>workdata!G621</f>
        <v>857.86099999999999</v>
      </c>
      <c r="C620" s="183">
        <f t="shared" si="21"/>
        <v>26</v>
      </c>
      <c r="D620" s="183">
        <f t="shared" si="22"/>
        <v>1</v>
      </c>
    </row>
    <row r="621" spans="1:4" x14ac:dyDescent="0.25">
      <c r="A621" s="184">
        <f>workdata!A622</f>
        <v>45499.708333333336</v>
      </c>
      <c r="B621" s="183">
        <f>workdata!G622</f>
        <v>717.06299999999999</v>
      </c>
      <c r="C621" s="183">
        <f t="shared" si="21"/>
        <v>26</v>
      </c>
      <c r="D621" s="183">
        <f t="shared" si="22"/>
        <v>1</v>
      </c>
    </row>
    <row r="622" spans="1:4" x14ac:dyDescent="0.25">
      <c r="A622" s="184">
        <f>workdata!A623</f>
        <v>45499.75</v>
      </c>
      <c r="B622" s="183">
        <f>workdata!G623</f>
        <v>501.98399999999998</v>
      </c>
      <c r="C622" s="183">
        <f t="shared" si="21"/>
        <v>26</v>
      </c>
      <c r="D622" s="183">
        <f t="shared" si="22"/>
        <v>1</v>
      </c>
    </row>
    <row r="623" spans="1:4" x14ac:dyDescent="0.25">
      <c r="A623" s="184">
        <f>workdata!A624</f>
        <v>45499.791666666664</v>
      </c>
      <c r="B623" s="183">
        <f>workdata!G624</f>
        <v>236.71</v>
      </c>
      <c r="C623" s="183">
        <f t="shared" si="21"/>
        <v>26</v>
      </c>
      <c r="D623" s="183">
        <f t="shared" si="22"/>
        <v>1</v>
      </c>
    </row>
    <row r="624" spans="1:4" x14ac:dyDescent="0.25">
      <c r="A624" s="184">
        <f>workdata!A625</f>
        <v>45499.833333333336</v>
      </c>
      <c r="B624" s="183">
        <f>workdata!G625</f>
        <v>133.14500000000001</v>
      </c>
      <c r="C624" s="183">
        <f t="shared" si="21"/>
        <v>26</v>
      </c>
      <c r="D624" s="183">
        <f t="shared" si="22"/>
        <v>1</v>
      </c>
    </row>
    <row r="625" spans="1:4" x14ac:dyDescent="0.25">
      <c r="A625" s="184">
        <f>workdata!A626</f>
        <v>45499.875</v>
      </c>
      <c r="B625" s="183">
        <f>workdata!G626</f>
        <v>14.585000000000001</v>
      </c>
      <c r="C625" s="183">
        <f t="shared" si="21"/>
        <v>26</v>
      </c>
      <c r="D625" s="183">
        <f t="shared" si="22"/>
        <v>0</v>
      </c>
    </row>
    <row r="626" spans="1:4" x14ac:dyDescent="0.25">
      <c r="A626" s="184">
        <f>workdata!A627</f>
        <v>45499.916666666664</v>
      </c>
      <c r="B626" s="183">
        <f>workdata!G627</f>
        <v>0</v>
      </c>
      <c r="C626" s="183">
        <f t="shared" si="21"/>
        <v>26</v>
      </c>
      <c r="D626" s="183">
        <f t="shared" si="22"/>
        <v>0</v>
      </c>
    </row>
    <row r="627" spans="1:4" x14ac:dyDescent="0.25">
      <c r="A627" s="184">
        <f>workdata!A628</f>
        <v>45499.958333333336</v>
      </c>
      <c r="B627" s="183">
        <f>workdata!G628</f>
        <v>0</v>
      </c>
      <c r="C627" s="183">
        <f t="shared" si="21"/>
        <v>26</v>
      </c>
      <c r="D627" s="183">
        <f t="shared" si="22"/>
        <v>0</v>
      </c>
    </row>
    <row r="628" spans="1:4" x14ac:dyDescent="0.25">
      <c r="A628" s="184">
        <f>workdata!A629</f>
        <v>45500</v>
      </c>
      <c r="B628" s="183">
        <f>workdata!G629</f>
        <v>0</v>
      </c>
      <c r="C628" s="183">
        <f t="shared" si="21"/>
        <v>27</v>
      </c>
      <c r="D628" s="183">
        <f t="shared" si="22"/>
        <v>0</v>
      </c>
    </row>
    <row r="629" spans="1:4" x14ac:dyDescent="0.25">
      <c r="A629" s="184">
        <f>workdata!A630</f>
        <v>45500.041666666664</v>
      </c>
      <c r="B629" s="183">
        <f>workdata!G630</f>
        <v>0</v>
      </c>
      <c r="C629" s="183">
        <f t="shared" si="21"/>
        <v>27</v>
      </c>
      <c r="D629" s="183">
        <f t="shared" si="22"/>
        <v>0</v>
      </c>
    </row>
    <row r="630" spans="1:4" x14ac:dyDescent="0.25">
      <c r="A630" s="184">
        <f>workdata!A631</f>
        <v>45500.083333333336</v>
      </c>
      <c r="B630" s="183">
        <f>workdata!G631</f>
        <v>0</v>
      </c>
      <c r="C630" s="183">
        <f t="shared" si="21"/>
        <v>27</v>
      </c>
      <c r="D630" s="183">
        <f t="shared" si="22"/>
        <v>0</v>
      </c>
    </row>
    <row r="631" spans="1:4" x14ac:dyDescent="0.25">
      <c r="A631" s="184">
        <f>workdata!A632</f>
        <v>45500.125</v>
      </c>
      <c r="B631" s="183">
        <f>workdata!G632</f>
        <v>0</v>
      </c>
      <c r="C631" s="183">
        <f t="shared" si="21"/>
        <v>27</v>
      </c>
      <c r="D631" s="183">
        <f t="shared" si="22"/>
        <v>0</v>
      </c>
    </row>
    <row r="632" spans="1:4" x14ac:dyDescent="0.25">
      <c r="A632" s="184">
        <f>workdata!A633</f>
        <v>45500.166666666664</v>
      </c>
      <c r="B632" s="183">
        <f>workdata!G633</f>
        <v>0</v>
      </c>
      <c r="C632" s="183">
        <f t="shared" si="21"/>
        <v>27</v>
      </c>
      <c r="D632" s="183">
        <f t="shared" si="22"/>
        <v>0</v>
      </c>
    </row>
    <row r="633" spans="1:4" x14ac:dyDescent="0.25">
      <c r="A633" s="184">
        <f>workdata!A634</f>
        <v>45500.208333333336</v>
      </c>
      <c r="B633" s="183">
        <f>workdata!G634</f>
        <v>0</v>
      </c>
      <c r="C633" s="183">
        <f t="shared" si="21"/>
        <v>27</v>
      </c>
      <c r="D633" s="183">
        <f t="shared" si="22"/>
        <v>0</v>
      </c>
    </row>
    <row r="634" spans="1:4" x14ac:dyDescent="0.25">
      <c r="A634" s="184">
        <f>workdata!A635</f>
        <v>45500.25</v>
      </c>
      <c r="B634" s="183">
        <f>workdata!G635</f>
        <v>0</v>
      </c>
      <c r="C634" s="183">
        <f t="shared" si="21"/>
        <v>27</v>
      </c>
      <c r="D634" s="183">
        <f t="shared" si="22"/>
        <v>0</v>
      </c>
    </row>
    <row r="635" spans="1:4" x14ac:dyDescent="0.25">
      <c r="A635" s="184">
        <f>workdata!A636</f>
        <v>45500.291666666664</v>
      </c>
      <c r="B635" s="183">
        <f>workdata!G636</f>
        <v>6.0919999999999996</v>
      </c>
      <c r="C635" s="183">
        <f t="shared" si="21"/>
        <v>27</v>
      </c>
      <c r="D635" s="183">
        <f t="shared" si="22"/>
        <v>0</v>
      </c>
    </row>
    <row r="636" spans="1:4" x14ac:dyDescent="0.25">
      <c r="A636" s="184">
        <f>workdata!A637</f>
        <v>45500.333333333336</v>
      </c>
      <c r="B636" s="183">
        <f>workdata!G637</f>
        <v>46.753</v>
      </c>
      <c r="C636" s="183">
        <f t="shared" si="21"/>
        <v>27</v>
      </c>
      <c r="D636" s="183">
        <f t="shared" si="22"/>
        <v>0</v>
      </c>
    </row>
    <row r="637" spans="1:4" x14ac:dyDescent="0.25">
      <c r="A637" s="184">
        <f>workdata!A638</f>
        <v>45500.375</v>
      </c>
      <c r="B637" s="183">
        <f>workdata!G638</f>
        <v>114.756</v>
      </c>
      <c r="C637" s="183">
        <f t="shared" si="21"/>
        <v>27</v>
      </c>
      <c r="D637" s="183">
        <f t="shared" si="22"/>
        <v>1</v>
      </c>
    </row>
    <row r="638" spans="1:4" x14ac:dyDescent="0.25">
      <c r="A638" s="184">
        <f>workdata!A639</f>
        <v>45500.416666666664</v>
      </c>
      <c r="B638" s="183">
        <f>workdata!G639</f>
        <v>338.834</v>
      </c>
      <c r="C638" s="183">
        <f t="shared" si="21"/>
        <v>27</v>
      </c>
      <c r="D638" s="183">
        <f t="shared" si="22"/>
        <v>1</v>
      </c>
    </row>
    <row r="639" spans="1:4" x14ac:dyDescent="0.25">
      <c r="A639" s="184">
        <f>workdata!A640</f>
        <v>45500.458333333336</v>
      </c>
      <c r="B639" s="183">
        <f>workdata!G640</f>
        <v>716.57500000000005</v>
      </c>
      <c r="C639" s="183">
        <f t="shared" si="21"/>
        <v>27</v>
      </c>
      <c r="D639" s="183">
        <f t="shared" si="22"/>
        <v>1</v>
      </c>
    </row>
    <row r="640" spans="1:4" x14ac:dyDescent="0.25">
      <c r="A640" s="184">
        <f>workdata!A641</f>
        <v>45500.5</v>
      </c>
      <c r="B640" s="183">
        <f>workdata!G641</f>
        <v>833.15800000000002</v>
      </c>
      <c r="C640" s="183">
        <f t="shared" si="21"/>
        <v>27</v>
      </c>
      <c r="D640" s="183">
        <f t="shared" si="22"/>
        <v>1</v>
      </c>
    </row>
    <row r="641" spans="1:4" x14ac:dyDescent="0.25">
      <c r="A641" s="184">
        <f>workdata!A642</f>
        <v>45500.541666666664</v>
      </c>
      <c r="B641" s="183">
        <f>workdata!G642</f>
        <v>927.57899999999995</v>
      </c>
      <c r="C641" s="183">
        <f t="shared" si="21"/>
        <v>27</v>
      </c>
      <c r="D641" s="183">
        <f t="shared" si="22"/>
        <v>1</v>
      </c>
    </row>
    <row r="642" spans="1:4" x14ac:dyDescent="0.25">
      <c r="A642" s="184">
        <f>workdata!A643</f>
        <v>45500.583333333336</v>
      </c>
      <c r="B642" s="183">
        <f>workdata!G643</f>
        <v>950.45699999999999</v>
      </c>
      <c r="C642" s="183">
        <f t="shared" si="21"/>
        <v>27</v>
      </c>
      <c r="D642" s="183">
        <f t="shared" si="22"/>
        <v>1</v>
      </c>
    </row>
    <row r="643" spans="1:4" x14ac:dyDescent="0.25">
      <c r="A643" s="184">
        <f>workdata!A644</f>
        <v>45500.625</v>
      </c>
      <c r="B643" s="183">
        <f>workdata!G644</f>
        <v>919.56</v>
      </c>
      <c r="C643" s="183">
        <f t="shared" si="21"/>
        <v>27</v>
      </c>
      <c r="D643" s="183">
        <f t="shared" si="22"/>
        <v>1</v>
      </c>
    </row>
    <row r="644" spans="1:4" x14ac:dyDescent="0.25">
      <c r="A644" s="184">
        <f>workdata!A645</f>
        <v>45500.666666666664</v>
      </c>
      <c r="B644" s="183">
        <f>workdata!G645</f>
        <v>838.73800000000006</v>
      </c>
      <c r="C644" s="183">
        <f t="shared" ref="C644:C675" si="23">DAY(A644)</f>
        <v>27</v>
      </c>
      <c r="D644" s="183">
        <f t="shared" ref="D644:D675" si="24">IF(B644&gt;=100,1,0)</f>
        <v>1</v>
      </c>
    </row>
    <row r="645" spans="1:4" x14ac:dyDescent="0.25">
      <c r="A645" s="184">
        <f>workdata!A646</f>
        <v>45500.708333333336</v>
      </c>
      <c r="B645" s="183">
        <f>workdata!G646</f>
        <v>691.37800000000004</v>
      </c>
      <c r="C645" s="183">
        <f t="shared" si="23"/>
        <v>27</v>
      </c>
      <c r="D645" s="183">
        <f t="shared" si="24"/>
        <v>1</v>
      </c>
    </row>
    <row r="646" spans="1:4" x14ac:dyDescent="0.25">
      <c r="A646" s="184">
        <f>workdata!A647</f>
        <v>45500.75</v>
      </c>
      <c r="B646" s="183">
        <f>workdata!G647</f>
        <v>498.58800000000002</v>
      </c>
      <c r="C646" s="183">
        <f t="shared" si="23"/>
        <v>27</v>
      </c>
      <c r="D646" s="183">
        <f t="shared" si="24"/>
        <v>1</v>
      </c>
    </row>
    <row r="647" spans="1:4" x14ac:dyDescent="0.25">
      <c r="A647" s="184">
        <f>workdata!A648</f>
        <v>45500.791666666664</v>
      </c>
      <c r="B647" s="183">
        <f>workdata!G648</f>
        <v>232.37</v>
      </c>
      <c r="C647" s="183">
        <f t="shared" si="23"/>
        <v>27</v>
      </c>
      <c r="D647" s="183">
        <f t="shared" si="24"/>
        <v>1</v>
      </c>
    </row>
    <row r="648" spans="1:4" x14ac:dyDescent="0.25">
      <c r="A648" s="184">
        <f>workdata!A649</f>
        <v>45500.833333333336</v>
      </c>
      <c r="B648" s="183">
        <f>workdata!G649</f>
        <v>122.01300000000001</v>
      </c>
      <c r="C648" s="183">
        <f t="shared" si="23"/>
        <v>27</v>
      </c>
      <c r="D648" s="183">
        <f t="shared" si="24"/>
        <v>1</v>
      </c>
    </row>
    <row r="649" spans="1:4" x14ac:dyDescent="0.25">
      <c r="A649" s="184">
        <f>workdata!A650</f>
        <v>45500.875</v>
      </c>
      <c r="B649" s="183">
        <f>workdata!G650</f>
        <v>13.653</v>
      </c>
      <c r="C649" s="183">
        <f t="shared" si="23"/>
        <v>27</v>
      </c>
      <c r="D649" s="183">
        <f t="shared" si="24"/>
        <v>0</v>
      </c>
    </row>
    <row r="650" spans="1:4" x14ac:dyDescent="0.25">
      <c r="A650" s="184">
        <f>workdata!A651</f>
        <v>45500.916666666664</v>
      </c>
      <c r="B650" s="183">
        <f>workdata!G651</f>
        <v>0</v>
      </c>
      <c r="C650" s="183">
        <f t="shared" si="23"/>
        <v>27</v>
      </c>
      <c r="D650" s="183">
        <f t="shared" si="24"/>
        <v>0</v>
      </c>
    </row>
    <row r="651" spans="1:4" x14ac:dyDescent="0.25">
      <c r="A651" s="184">
        <f>workdata!A652</f>
        <v>45500.958333333336</v>
      </c>
      <c r="B651" s="183">
        <f>workdata!G652</f>
        <v>0</v>
      </c>
      <c r="C651" s="183">
        <f t="shared" si="23"/>
        <v>27</v>
      </c>
      <c r="D651" s="183">
        <f t="shared" si="24"/>
        <v>0</v>
      </c>
    </row>
    <row r="652" spans="1:4" x14ac:dyDescent="0.25">
      <c r="A652" s="184">
        <f>workdata!A653</f>
        <v>45501</v>
      </c>
      <c r="B652" s="183">
        <f>workdata!G653</f>
        <v>0</v>
      </c>
      <c r="C652" s="183">
        <f t="shared" si="23"/>
        <v>28</v>
      </c>
      <c r="D652" s="183">
        <f t="shared" si="24"/>
        <v>0</v>
      </c>
    </row>
    <row r="653" spans="1:4" x14ac:dyDescent="0.25">
      <c r="A653" s="184">
        <f>workdata!A654</f>
        <v>45501.041666666664</v>
      </c>
      <c r="B653" s="183">
        <f>workdata!G654</f>
        <v>0</v>
      </c>
      <c r="C653" s="183">
        <f t="shared" si="23"/>
        <v>28</v>
      </c>
      <c r="D653" s="183">
        <f t="shared" si="24"/>
        <v>0</v>
      </c>
    </row>
    <row r="654" spans="1:4" x14ac:dyDescent="0.25">
      <c r="A654" s="184">
        <f>workdata!A655</f>
        <v>45501.083333333336</v>
      </c>
      <c r="B654" s="183">
        <f>workdata!G655</f>
        <v>0</v>
      </c>
      <c r="C654" s="183">
        <f t="shared" si="23"/>
        <v>28</v>
      </c>
      <c r="D654" s="183">
        <f t="shared" si="24"/>
        <v>0</v>
      </c>
    </row>
    <row r="655" spans="1:4" x14ac:dyDescent="0.25">
      <c r="A655" s="184">
        <f>workdata!A656</f>
        <v>45501.125</v>
      </c>
      <c r="B655" s="183">
        <f>workdata!G656</f>
        <v>0</v>
      </c>
      <c r="C655" s="183">
        <f t="shared" si="23"/>
        <v>28</v>
      </c>
      <c r="D655" s="183">
        <f t="shared" si="24"/>
        <v>0</v>
      </c>
    </row>
    <row r="656" spans="1:4" x14ac:dyDescent="0.25">
      <c r="A656" s="184">
        <f>workdata!A657</f>
        <v>45501.166666666664</v>
      </c>
      <c r="B656" s="183">
        <f>workdata!G657</f>
        <v>0</v>
      </c>
      <c r="C656" s="183">
        <f t="shared" si="23"/>
        <v>28</v>
      </c>
      <c r="D656" s="183">
        <f t="shared" si="24"/>
        <v>0</v>
      </c>
    </row>
    <row r="657" spans="1:4" x14ac:dyDescent="0.25">
      <c r="A657" s="184">
        <f>workdata!A658</f>
        <v>45501.208333333336</v>
      </c>
      <c r="B657" s="183">
        <f>workdata!G658</f>
        <v>0</v>
      </c>
      <c r="C657" s="183">
        <f t="shared" si="23"/>
        <v>28</v>
      </c>
      <c r="D657" s="183">
        <f t="shared" si="24"/>
        <v>0</v>
      </c>
    </row>
    <row r="658" spans="1:4" x14ac:dyDescent="0.25">
      <c r="A658" s="184">
        <f>workdata!A659</f>
        <v>45501.25</v>
      </c>
      <c r="B658" s="183">
        <f>workdata!G659</f>
        <v>0</v>
      </c>
      <c r="C658" s="183">
        <f t="shared" si="23"/>
        <v>28</v>
      </c>
      <c r="D658" s="183">
        <f t="shared" si="24"/>
        <v>0</v>
      </c>
    </row>
    <row r="659" spans="1:4" x14ac:dyDescent="0.25">
      <c r="A659" s="184">
        <f>workdata!A660</f>
        <v>45501.291666666664</v>
      </c>
      <c r="B659" s="183">
        <f>workdata!G660</f>
        <v>11.125</v>
      </c>
      <c r="C659" s="183">
        <f t="shared" si="23"/>
        <v>28</v>
      </c>
      <c r="D659" s="183">
        <f t="shared" si="24"/>
        <v>0</v>
      </c>
    </row>
    <row r="660" spans="1:4" x14ac:dyDescent="0.25">
      <c r="A660" s="184">
        <f>workdata!A661</f>
        <v>45501.333333333336</v>
      </c>
      <c r="B660" s="183">
        <f>workdata!G661</f>
        <v>117.244</v>
      </c>
      <c r="C660" s="183">
        <f t="shared" si="23"/>
        <v>28</v>
      </c>
      <c r="D660" s="183">
        <f t="shared" si="24"/>
        <v>1</v>
      </c>
    </row>
    <row r="661" spans="1:4" x14ac:dyDescent="0.25">
      <c r="A661" s="184">
        <f>workdata!A662</f>
        <v>45501.375</v>
      </c>
      <c r="B661" s="183">
        <f>workdata!G662</f>
        <v>297.46800000000002</v>
      </c>
      <c r="C661" s="183">
        <f t="shared" si="23"/>
        <v>28</v>
      </c>
      <c r="D661" s="183">
        <f t="shared" si="24"/>
        <v>1</v>
      </c>
    </row>
    <row r="662" spans="1:4" x14ac:dyDescent="0.25">
      <c r="A662" s="184">
        <f>workdata!A663</f>
        <v>45501.416666666664</v>
      </c>
      <c r="B662" s="183">
        <f>workdata!G663</f>
        <v>499.27199999999999</v>
      </c>
      <c r="C662" s="183">
        <f t="shared" si="23"/>
        <v>28</v>
      </c>
      <c r="D662" s="183">
        <f t="shared" si="24"/>
        <v>1</v>
      </c>
    </row>
    <row r="663" spans="1:4" x14ac:dyDescent="0.25">
      <c r="A663" s="184">
        <f>workdata!A664</f>
        <v>45501.458333333336</v>
      </c>
      <c r="B663" s="183">
        <f>workdata!G664</f>
        <v>663.15</v>
      </c>
      <c r="C663" s="183">
        <f t="shared" si="23"/>
        <v>28</v>
      </c>
      <c r="D663" s="183">
        <f t="shared" si="24"/>
        <v>1</v>
      </c>
    </row>
    <row r="664" spans="1:4" x14ac:dyDescent="0.25">
      <c r="A664" s="184">
        <f>workdata!A665</f>
        <v>45501.5</v>
      </c>
      <c r="B664" s="183">
        <f>workdata!G665</f>
        <v>754.46600000000001</v>
      </c>
      <c r="C664" s="183">
        <f t="shared" si="23"/>
        <v>28</v>
      </c>
      <c r="D664" s="183">
        <f t="shared" si="24"/>
        <v>1</v>
      </c>
    </row>
    <row r="665" spans="1:4" x14ac:dyDescent="0.25">
      <c r="A665" s="184">
        <f>workdata!A666</f>
        <v>45501.541666666664</v>
      </c>
      <c r="B665" s="183">
        <f>workdata!G666</f>
        <v>865.33199999999999</v>
      </c>
      <c r="C665" s="183">
        <f t="shared" si="23"/>
        <v>28</v>
      </c>
      <c r="D665" s="183">
        <f t="shared" si="24"/>
        <v>1</v>
      </c>
    </row>
    <row r="666" spans="1:4" x14ac:dyDescent="0.25">
      <c r="A666" s="184">
        <f>workdata!A667</f>
        <v>45501.583333333336</v>
      </c>
      <c r="B666" s="183">
        <f>workdata!G667</f>
        <v>904.15599999999995</v>
      </c>
      <c r="C666" s="183">
        <f t="shared" si="23"/>
        <v>28</v>
      </c>
      <c r="D666" s="183">
        <f t="shared" si="24"/>
        <v>1</v>
      </c>
    </row>
    <row r="667" spans="1:4" x14ac:dyDescent="0.25">
      <c r="A667" s="184">
        <f>workdata!A668</f>
        <v>45501.625</v>
      </c>
      <c r="B667" s="183">
        <f>workdata!G668</f>
        <v>899.81500000000005</v>
      </c>
      <c r="C667" s="183">
        <f t="shared" si="23"/>
        <v>28</v>
      </c>
      <c r="D667" s="183">
        <f t="shared" si="24"/>
        <v>1</v>
      </c>
    </row>
    <row r="668" spans="1:4" x14ac:dyDescent="0.25">
      <c r="A668" s="184">
        <f>workdata!A669</f>
        <v>45501.666666666664</v>
      </c>
      <c r="B668" s="183">
        <f>workdata!G669</f>
        <v>789.62199999999996</v>
      </c>
      <c r="C668" s="183">
        <f t="shared" si="23"/>
        <v>28</v>
      </c>
      <c r="D668" s="183">
        <f t="shared" si="24"/>
        <v>1</v>
      </c>
    </row>
    <row r="669" spans="1:4" x14ac:dyDescent="0.25">
      <c r="A669" s="184">
        <f>workdata!A670</f>
        <v>45501.708333333336</v>
      </c>
      <c r="B669" s="183">
        <f>workdata!G670</f>
        <v>628.53700000000003</v>
      </c>
      <c r="C669" s="183">
        <f t="shared" si="23"/>
        <v>28</v>
      </c>
      <c r="D669" s="183">
        <f t="shared" si="24"/>
        <v>1</v>
      </c>
    </row>
    <row r="670" spans="1:4" x14ac:dyDescent="0.25">
      <c r="A670" s="184">
        <f>workdata!A671</f>
        <v>45501.75</v>
      </c>
      <c r="B670" s="183">
        <f>workdata!G671</f>
        <v>436.3</v>
      </c>
      <c r="C670" s="183">
        <f t="shared" si="23"/>
        <v>28</v>
      </c>
      <c r="D670" s="183">
        <f t="shared" si="24"/>
        <v>1</v>
      </c>
    </row>
    <row r="671" spans="1:4" x14ac:dyDescent="0.25">
      <c r="A671" s="184">
        <f>workdata!A672</f>
        <v>45501.791666666664</v>
      </c>
      <c r="B671" s="183">
        <f>workdata!G672</f>
        <v>222.70400000000001</v>
      </c>
      <c r="C671" s="183">
        <f t="shared" si="23"/>
        <v>28</v>
      </c>
      <c r="D671" s="183">
        <f t="shared" si="24"/>
        <v>1</v>
      </c>
    </row>
    <row r="672" spans="1:4" x14ac:dyDescent="0.25">
      <c r="A672" s="184">
        <f>workdata!A673</f>
        <v>45501.833333333336</v>
      </c>
      <c r="B672" s="183">
        <f>workdata!G673</f>
        <v>74.789000000000001</v>
      </c>
      <c r="C672" s="183">
        <f t="shared" si="23"/>
        <v>28</v>
      </c>
      <c r="D672" s="183">
        <f t="shared" si="24"/>
        <v>0</v>
      </c>
    </row>
    <row r="673" spans="1:4" x14ac:dyDescent="0.25">
      <c r="A673" s="184">
        <f>workdata!A674</f>
        <v>45501.875</v>
      </c>
      <c r="B673" s="183">
        <f>workdata!G674</f>
        <v>4.3810000000000002</v>
      </c>
      <c r="C673" s="183">
        <f t="shared" si="23"/>
        <v>28</v>
      </c>
      <c r="D673" s="183">
        <f t="shared" si="24"/>
        <v>0</v>
      </c>
    </row>
    <row r="674" spans="1:4" x14ac:dyDescent="0.25">
      <c r="A674" s="184">
        <f>workdata!A675</f>
        <v>45501.916666666664</v>
      </c>
      <c r="B674" s="183">
        <f>workdata!G675</f>
        <v>0</v>
      </c>
      <c r="C674" s="183">
        <f t="shared" si="23"/>
        <v>28</v>
      </c>
      <c r="D674" s="183">
        <f t="shared" si="24"/>
        <v>0</v>
      </c>
    </row>
    <row r="675" spans="1:4" x14ac:dyDescent="0.25">
      <c r="A675" s="184">
        <f>workdata!A676</f>
        <v>45501.958333333336</v>
      </c>
      <c r="B675" s="183">
        <f>workdata!G676</f>
        <v>0</v>
      </c>
      <c r="C675" s="183">
        <f t="shared" si="23"/>
        <v>28</v>
      </c>
      <c r="D675" s="183">
        <f t="shared" si="24"/>
        <v>0</v>
      </c>
    </row>
    <row r="676" spans="1:4" x14ac:dyDescent="0.25">
      <c r="A676" s="184">
        <f>workdata!A677</f>
        <v>45502</v>
      </c>
      <c r="B676" s="183">
        <f>workdata!G677</f>
        <v>0</v>
      </c>
      <c r="C676" s="183">
        <f t="shared" ref="C676:C723" si="25">DAY(A676)</f>
        <v>29</v>
      </c>
      <c r="D676" s="183">
        <f t="shared" ref="D676:D723" si="26">IF(B676&gt;=100,1,0)</f>
        <v>0</v>
      </c>
    </row>
    <row r="677" spans="1:4" x14ac:dyDescent="0.25">
      <c r="A677" s="184">
        <f>workdata!A678</f>
        <v>45502.041666666664</v>
      </c>
      <c r="B677" s="183">
        <f>workdata!G678</f>
        <v>0</v>
      </c>
      <c r="C677" s="183">
        <f t="shared" si="25"/>
        <v>29</v>
      </c>
      <c r="D677" s="183">
        <f t="shared" si="26"/>
        <v>0</v>
      </c>
    </row>
    <row r="678" spans="1:4" x14ac:dyDescent="0.25">
      <c r="A678" s="184">
        <f>workdata!A679</f>
        <v>45502.083333333336</v>
      </c>
      <c r="B678" s="183">
        <f>workdata!G679</f>
        <v>0</v>
      </c>
      <c r="C678" s="183">
        <f t="shared" si="25"/>
        <v>29</v>
      </c>
      <c r="D678" s="183">
        <f t="shared" si="26"/>
        <v>0</v>
      </c>
    </row>
    <row r="679" spans="1:4" x14ac:dyDescent="0.25">
      <c r="A679" s="184">
        <f>workdata!A680</f>
        <v>45502.125</v>
      </c>
      <c r="B679" s="183">
        <f>workdata!G680</f>
        <v>0</v>
      </c>
      <c r="C679" s="183">
        <f t="shared" si="25"/>
        <v>29</v>
      </c>
      <c r="D679" s="183">
        <f t="shared" si="26"/>
        <v>0</v>
      </c>
    </row>
    <row r="680" spans="1:4" x14ac:dyDescent="0.25">
      <c r="A680" s="184">
        <f>workdata!A681</f>
        <v>45502.166666666664</v>
      </c>
      <c r="B680" s="183">
        <f>workdata!G681</f>
        <v>0</v>
      </c>
      <c r="C680" s="183">
        <f t="shared" si="25"/>
        <v>29</v>
      </c>
      <c r="D680" s="183">
        <f t="shared" si="26"/>
        <v>0</v>
      </c>
    </row>
    <row r="681" spans="1:4" x14ac:dyDescent="0.25">
      <c r="A681" s="184">
        <f>workdata!A682</f>
        <v>45502.208333333336</v>
      </c>
      <c r="B681" s="183">
        <f>workdata!G682</f>
        <v>6.0000000000000001E-3</v>
      </c>
      <c r="C681" s="183">
        <f t="shared" si="25"/>
        <v>29</v>
      </c>
      <c r="D681" s="183">
        <f t="shared" si="26"/>
        <v>0</v>
      </c>
    </row>
    <row r="682" spans="1:4" x14ac:dyDescent="0.25">
      <c r="A682" s="184">
        <f>workdata!A683</f>
        <v>45502.25</v>
      </c>
      <c r="B682" s="183">
        <f>workdata!G683</f>
        <v>0</v>
      </c>
      <c r="C682" s="183">
        <f t="shared" si="25"/>
        <v>29</v>
      </c>
      <c r="D682" s="183">
        <f t="shared" si="26"/>
        <v>0</v>
      </c>
    </row>
    <row r="683" spans="1:4" x14ac:dyDescent="0.25">
      <c r="A683" s="184">
        <f>workdata!A684</f>
        <v>45502.291666666664</v>
      </c>
      <c r="B683" s="183">
        <f>workdata!G684</f>
        <v>4.798</v>
      </c>
      <c r="C683" s="183">
        <f t="shared" si="25"/>
        <v>29</v>
      </c>
      <c r="D683" s="183">
        <f t="shared" si="26"/>
        <v>0</v>
      </c>
    </row>
    <row r="684" spans="1:4" x14ac:dyDescent="0.25">
      <c r="A684" s="184">
        <f>workdata!A685</f>
        <v>45502.333333333336</v>
      </c>
      <c r="B684" s="183">
        <f>workdata!G685</f>
        <v>31.771000000000001</v>
      </c>
      <c r="C684" s="183">
        <f t="shared" si="25"/>
        <v>29</v>
      </c>
      <c r="D684" s="183">
        <f t="shared" si="26"/>
        <v>0</v>
      </c>
    </row>
    <row r="685" spans="1:4" x14ac:dyDescent="0.25">
      <c r="A685" s="184">
        <f>workdata!A686</f>
        <v>45502.375</v>
      </c>
      <c r="B685" s="183">
        <f>workdata!G686</f>
        <v>83.876999999999995</v>
      </c>
      <c r="C685" s="183">
        <f t="shared" si="25"/>
        <v>29</v>
      </c>
      <c r="D685" s="183">
        <f t="shared" si="26"/>
        <v>0</v>
      </c>
    </row>
    <row r="686" spans="1:4" x14ac:dyDescent="0.25">
      <c r="A686" s="184">
        <f>workdata!A687</f>
        <v>45502.416666666664</v>
      </c>
      <c r="B686" s="183">
        <f>workdata!G687</f>
        <v>157.874</v>
      </c>
      <c r="C686" s="183">
        <f t="shared" si="25"/>
        <v>29</v>
      </c>
      <c r="D686" s="183">
        <f t="shared" si="26"/>
        <v>1</v>
      </c>
    </row>
    <row r="687" spans="1:4" x14ac:dyDescent="0.25">
      <c r="A687" s="184">
        <f>workdata!A688</f>
        <v>45502.458333333336</v>
      </c>
      <c r="B687" s="183">
        <f>workdata!G688</f>
        <v>137.12200000000001</v>
      </c>
      <c r="C687" s="183">
        <f t="shared" si="25"/>
        <v>29</v>
      </c>
      <c r="D687" s="183">
        <f t="shared" si="26"/>
        <v>1</v>
      </c>
    </row>
    <row r="688" spans="1:4" x14ac:dyDescent="0.25">
      <c r="A688" s="184">
        <f>workdata!A689</f>
        <v>45502.5</v>
      </c>
      <c r="B688" s="183">
        <f>workdata!G689</f>
        <v>338.96899999999999</v>
      </c>
      <c r="C688" s="183">
        <f t="shared" si="25"/>
        <v>29</v>
      </c>
      <c r="D688" s="183">
        <f t="shared" si="26"/>
        <v>1</v>
      </c>
    </row>
    <row r="689" spans="1:4" x14ac:dyDescent="0.25">
      <c r="A689" s="184">
        <f>workdata!A690</f>
        <v>45502.541666666664</v>
      </c>
      <c r="B689" s="183">
        <f>workdata!G690</f>
        <v>479.96499999999997</v>
      </c>
      <c r="C689" s="183">
        <f t="shared" si="25"/>
        <v>29</v>
      </c>
      <c r="D689" s="183">
        <f t="shared" si="26"/>
        <v>1</v>
      </c>
    </row>
    <row r="690" spans="1:4" x14ac:dyDescent="0.25">
      <c r="A690" s="184">
        <f>workdata!A691</f>
        <v>45502.583333333336</v>
      </c>
      <c r="B690" s="183">
        <f>workdata!G691</f>
        <v>897.15800000000002</v>
      </c>
      <c r="C690" s="183">
        <f t="shared" si="25"/>
        <v>29</v>
      </c>
      <c r="D690" s="183">
        <f t="shared" si="26"/>
        <v>1</v>
      </c>
    </row>
    <row r="691" spans="1:4" x14ac:dyDescent="0.25">
      <c r="A691" s="184">
        <f>workdata!A692</f>
        <v>45502.625</v>
      </c>
      <c r="B691" s="183">
        <f>workdata!G692</f>
        <v>870.54399999999998</v>
      </c>
      <c r="C691" s="183">
        <f t="shared" si="25"/>
        <v>29</v>
      </c>
      <c r="D691" s="183">
        <f t="shared" si="26"/>
        <v>1</v>
      </c>
    </row>
    <row r="692" spans="1:4" x14ac:dyDescent="0.25">
      <c r="A692" s="184">
        <f>workdata!A693</f>
        <v>45502.666666666664</v>
      </c>
      <c r="B692" s="183">
        <f>workdata!G693</f>
        <v>765.17899999999997</v>
      </c>
      <c r="C692" s="183">
        <f t="shared" si="25"/>
        <v>29</v>
      </c>
      <c r="D692" s="183">
        <f t="shared" si="26"/>
        <v>1</v>
      </c>
    </row>
    <row r="693" spans="1:4" x14ac:dyDescent="0.25">
      <c r="A693" s="184">
        <f>workdata!A694</f>
        <v>45502.708333333336</v>
      </c>
      <c r="B693" s="183">
        <f>workdata!G694</f>
        <v>620.45600000000002</v>
      </c>
      <c r="C693" s="183">
        <f t="shared" si="25"/>
        <v>29</v>
      </c>
      <c r="D693" s="183">
        <f t="shared" si="26"/>
        <v>1</v>
      </c>
    </row>
    <row r="694" spans="1:4" x14ac:dyDescent="0.25">
      <c r="A694" s="184">
        <f>workdata!A695</f>
        <v>45502.75</v>
      </c>
      <c r="B694" s="183">
        <f>workdata!G695</f>
        <v>442.83100000000002</v>
      </c>
      <c r="C694" s="183">
        <f t="shared" si="25"/>
        <v>29</v>
      </c>
      <c r="D694" s="183">
        <f t="shared" si="26"/>
        <v>1</v>
      </c>
    </row>
    <row r="695" spans="1:4" x14ac:dyDescent="0.25">
      <c r="A695" s="184">
        <f>workdata!A696</f>
        <v>45502.791666666664</v>
      </c>
      <c r="B695" s="183">
        <f>workdata!G696</f>
        <v>222.57</v>
      </c>
      <c r="C695" s="183">
        <f t="shared" si="25"/>
        <v>29</v>
      </c>
      <c r="D695" s="183">
        <f t="shared" si="26"/>
        <v>1</v>
      </c>
    </row>
    <row r="696" spans="1:4" x14ac:dyDescent="0.25">
      <c r="A696" s="184">
        <f>workdata!A697</f>
        <v>45502.833333333336</v>
      </c>
      <c r="B696" s="183">
        <f>workdata!G697</f>
        <v>105.468</v>
      </c>
      <c r="C696" s="183">
        <f t="shared" si="25"/>
        <v>29</v>
      </c>
      <c r="D696" s="183">
        <f t="shared" si="26"/>
        <v>1</v>
      </c>
    </row>
    <row r="697" spans="1:4" x14ac:dyDescent="0.25">
      <c r="A697" s="184">
        <f>workdata!A698</f>
        <v>45502.875</v>
      </c>
      <c r="B697" s="183">
        <f>workdata!G698</f>
        <v>11.847</v>
      </c>
      <c r="C697" s="183">
        <f t="shared" si="25"/>
        <v>29</v>
      </c>
      <c r="D697" s="183">
        <f t="shared" si="26"/>
        <v>0</v>
      </c>
    </row>
    <row r="698" spans="1:4" x14ac:dyDescent="0.25">
      <c r="A698" s="184">
        <f>workdata!A699</f>
        <v>45502.916666666664</v>
      </c>
      <c r="B698" s="183">
        <f>workdata!G699</f>
        <v>0</v>
      </c>
      <c r="C698" s="183">
        <f t="shared" si="25"/>
        <v>29</v>
      </c>
      <c r="D698" s="183">
        <f t="shared" si="26"/>
        <v>0</v>
      </c>
    </row>
    <row r="699" spans="1:4" x14ac:dyDescent="0.25">
      <c r="A699" s="184">
        <f>workdata!A700</f>
        <v>45502.958333333336</v>
      </c>
      <c r="B699" s="183">
        <f>workdata!G700</f>
        <v>0</v>
      </c>
      <c r="C699" s="183">
        <f t="shared" si="25"/>
        <v>29</v>
      </c>
      <c r="D699" s="183">
        <f t="shared" si="26"/>
        <v>0</v>
      </c>
    </row>
    <row r="700" spans="1:4" x14ac:dyDescent="0.25">
      <c r="A700" s="184">
        <f>workdata!A701</f>
        <v>45503</v>
      </c>
      <c r="B700" s="183">
        <f>workdata!G701</f>
        <v>0</v>
      </c>
      <c r="C700" s="183">
        <f t="shared" si="25"/>
        <v>30</v>
      </c>
      <c r="D700" s="183">
        <f t="shared" si="26"/>
        <v>0</v>
      </c>
    </row>
    <row r="701" spans="1:4" x14ac:dyDescent="0.25">
      <c r="A701" s="184">
        <f>workdata!A702</f>
        <v>45503.041666666664</v>
      </c>
      <c r="B701" s="183">
        <f>workdata!G702</f>
        <v>0</v>
      </c>
      <c r="C701" s="183">
        <f t="shared" si="25"/>
        <v>30</v>
      </c>
      <c r="D701" s="183">
        <f t="shared" si="26"/>
        <v>0</v>
      </c>
    </row>
    <row r="702" spans="1:4" x14ac:dyDescent="0.25">
      <c r="A702" s="184">
        <f>workdata!A703</f>
        <v>45503.083333333336</v>
      </c>
      <c r="B702" s="183">
        <f>workdata!G703</f>
        <v>0</v>
      </c>
      <c r="C702" s="183">
        <f t="shared" si="25"/>
        <v>30</v>
      </c>
      <c r="D702" s="183">
        <f t="shared" si="26"/>
        <v>0</v>
      </c>
    </row>
    <row r="703" spans="1:4" x14ac:dyDescent="0.25">
      <c r="A703" s="184">
        <f>workdata!A704</f>
        <v>45503.125</v>
      </c>
      <c r="B703" s="183">
        <f>workdata!G704</f>
        <v>0</v>
      </c>
      <c r="C703" s="183">
        <f t="shared" si="25"/>
        <v>30</v>
      </c>
      <c r="D703" s="183">
        <f t="shared" si="26"/>
        <v>0</v>
      </c>
    </row>
    <row r="704" spans="1:4" x14ac:dyDescent="0.25">
      <c r="A704" s="184">
        <f>workdata!A705</f>
        <v>45503.166666666664</v>
      </c>
      <c r="B704" s="183">
        <f>workdata!G705</f>
        <v>0</v>
      </c>
      <c r="C704" s="183">
        <f t="shared" si="25"/>
        <v>30</v>
      </c>
      <c r="D704" s="183">
        <f t="shared" si="26"/>
        <v>0</v>
      </c>
    </row>
    <row r="705" spans="1:4" x14ac:dyDescent="0.25">
      <c r="A705" s="184">
        <f>workdata!A706</f>
        <v>45503.208333333336</v>
      </c>
      <c r="B705" s="183">
        <f>workdata!G706</f>
        <v>0</v>
      </c>
      <c r="C705" s="183">
        <f t="shared" si="25"/>
        <v>30</v>
      </c>
      <c r="D705" s="183">
        <f t="shared" si="26"/>
        <v>0</v>
      </c>
    </row>
    <row r="706" spans="1:4" x14ac:dyDescent="0.25">
      <c r="A706" s="184">
        <f>workdata!A707</f>
        <v>45503.25</v>
      </c>
      <c r="B706" s="183">
        <f>workdata!G707</f>
        <v>0</v>
      </c>
      <c r="C706" s="183">
        <f t="shared" si="25"/>
        <v>30</v>
      </c>
      <c r="D706" s="183">
        <f t="shared" si="26"/>
        <v>0</v>
      </c>
    </row>
    <row r="707" spans="1:4" x14ac:dyDescent="0.25">
      <c r="A707" s="184">
        <f>workdata!A708</f>
        <v>45503.291666666664</v>
      </c>
      <c r="B707" s="183">
        <f>workdata!G708</f>
        <v>3.6179999999999999</v>
      </c>
      <c r="C707" s="183">
        <f t="shared" si="25"/>
        <v>30</v>
      </c>
      <c r="D707" s="183">
        <f t="shared" si="26"/>
        <v>0</v>
      </c>
    </row>
    <row r="708" spans="1:4" x14ac:dyDescent="0.25">
      <c r="A708" s="184">
        <f>workdata!A709</f>
        <v>45503.333333333336</v>
      </c>
      <c r="B708" s="183">
        <f>workdata!G709</f>
        <v>54.372999999999998</v>
      </c>
      <c r="C708" s="183">
        <f t="shared" si="25"/>
        <v>30</v>
      </c>
      <c r="D708" s="183">
        <f t="shared" si="26"/>
        <v>0</v>
      </c>
    </row>
    <row r="709" spans="1:4" x14ac:dyDescent="0.25">
      <c r="A709" s="184">
        <f>workdata!A710</f>
        <v>45503.375</v>
      </c>
      <c r="B709" s="183">
        <f>workdata!G710</f>
        <v>126.84699999999999</v>
      </c>
      <c r="C709" s="183">
        <f t="shared" si="25"/>
        <v>30</v>
      </c>
      <c r="D709" s="183">
        <f t="shared" si="26"/>
        <v>1</v>
      </c>
    </row>
    <row r="710" spans="1:4" x14ac:dyDescent="0.25">
      <c r="A710" s="184">
        <f>workdata!A711</f>
        <v>45503.416666666664</v>
      </c>
      <c r="B710" s="183">
        <f>workdata!G711</f>
        <v>394.55399999999997</v>
      </c>
      <c r="C710" s="183">
        <f t="shared" si="25"/>
        <v>30</v>
      </c>
      <c r="D710" s="183">
        <f t="shared" si="26"/>
        <v>1</v>
      </c>
    </row>
    <row r="711" spans="1:4" x14ac:dyDescent="0.25">
      <c r="A711" s="184">
        <f>workdata!A712</f>
        <v>45503.458333333336</v>
      </c>
      <c r="B711" s="183">
        <f>workdata!G712</f>
        <v>621.13499999999999</v>
      </c>
      <c r="C711" s="183">
        <f t="shared" si="25"/>
        <v>30</v>
      </c>
      <c r="D711" s="183">
        <f t="shared" si="26"/>
        <v>1</v>
      </c>
    </row>
    <row r="712" spans="1:4" x14ac:dyDescent="0.25">
      <c r="A712" s="184">
        <f>workdata!A713</f>
        <v>45503.5</v>
      </c>
      <c r="B712" s="183">
        <f>workdata!G713</f>
        <v>827.48299999999995</v>
      </c>
      <c r="C712" s="183">
        <f t="shared" si="25"/>
        <v>30</v>
      </c>
      <c r="D712" s="183">
        <f t="shared" si="26"/>
        <v>1</v>
      </c>
    </row>
    <row r="713" spans="1:4" x14ac:dyDescent="0.25">
      <c r="A713" s="184">
        <f>workdata!A714</f>
        <v>45503.541666666664</v>
      </c>
      <c r="B713" s="183">
        <f>workdata!G714</f>
        <v>899.33699999999999</v>
      </c>
      <c r="C713" s="183">
        <f t="shared" si="25"/>
        <v>30</v>
      </c>
      <c r="D713" s="183">
        <f t="shared" si="26"/>
        <v>1</v>
      </c>
    </row>
    <row r="714" spans="1:4" x14ac:dyDescent="0.25">
      <c r="A714" s="184">
        <f>workdata!A715</f>
        <v>45503.583333333336</v>
      </c>
      <c r="B714" s="183">
        <f>workdata!G715</f>
        <v>936.86300000000006</v>
      </c>
      <c r="C714" s="183">
        <f t="shared" si="25"/>
        <v>30</v>
      </c>
      <c r="D714" s="183">
        <f t="shared" si="26"/>
        <v>1</v>
      </c>
    </row>
    <row r="715" spans="1:4" x14ac:dyDescent="0.25">
      <c r="A715" s="184">
        <f>workdata!A716</f>
        <v>45503.625</v>
      </c>
      <c r="B715" s="183">
        <f>workdata!G716</f>
        <v>890.41700000000003</v>
      </c>
      <c r="C715" s="183">
        <f t="shared" si="25"/>
        <v>30</v>
      </c>
      <c r="D715" s="183">
        <f t="shared" si="26"/>
        <v>1</v>
      </c>
    </row>
    <row r="716" spans="1:4" x14ac:dyDescent="0.25">
      <c r="A716" s="184">
        <f>workdata!A717</f>
        <v>45503.666666666664</v>
      </c>
      <c r="B716" s="183">
        <f>workdata!G717</f>
        <v>806.23</v>
      </c>
      <c r="C716" s="183">
        <f t="shared" si="25"/>
        <v>30</v>
      </c>
      <c r="D716" s="183">
        <f t="shared" si="26"/>
        <v>1</v>
      </c>
    </row>
    <row r="717" spans="1:4" x14ac:dyDescent="0.25">
      <c r="A717" s="184">
        <f>workdata!A718</f>
        <v>45503.708333333336</v>
      </c>
      <c r="B717" s="183">
        <f>workdata!G718</f>
        <v>653.75900000000001</v>
      </c>
      <c r="C717" s="183">
        <f t="shared" si="25"/>
        <v>30</v>
      </c>
      <c r="D717" s="183">
        <f t="shared" si="26"/>
        <v>1</v>
      </c>
    </row>
    <row r="718" spans="1:4" x14ac:dyDescent="0.25">
      <c r="A718" s="184">
        <f>workdata!A719</f>
        <v>45503.75</v>
      </c>
      <c r="B718" s="183">
        <f>workdata!G719</f>
        <v>478.63</v>
      </c>
      <c r="C718" s="183">
        <f t="shared" si="25"/>
        <v>30</v>
      </c>
      <c r="D718" s="183">
        <f t="shared" si="26"/>
        <v>1</v>
      </c>
    </row>
    <row r="719" spans="1:4" x14ac:dyDescent="0.25">
      <c r="A719" s="184">
        <f>workdata!A720</f>
        <v>45503.791666666664</v>
      </c>
      <c r="B719" s="183">
        <f>workdata!G720</f>
        <v>219.73099999999999</v>
      </c>
      <c r="C719" s="183">
        <f t="shared" si="25"/>
        <v>30</v>
      </c>
      <c r="D719" s="183">
        <f t="shared" si="26"/>
        <v>1</v>
      </c>
    </row>
    <row r="720" spans="1:4" x14ac:dyDescent="0.25">
      <c r="A720" s="184">
        <f>workdata!A721</f>
        <v>45503.833333333336</v>
      </c>
      <c r="B720" s="183">
        <f>workdata!G721</f>
        <v>115.547</v>
      </c>
      <c r="C720" s="183">
        <f t="shared" si="25"/>
        <v>30</v>
      </c>
      <c r="D720" s="183">
        <f t="shared" si="26"/>
        <v>1</v>
      </c>
    </row>
    <row r="721" spans="1:4" x14ac:dyDescent="0.25">
      <c r="A721" s="184">
        <f>workdata!A722</f>
        <v>45503.875</v>
      </c>
      <c r="B721" s="183">
        <f>workdata!G722</f>
        <v>11.173</v>
      </c>
      <c r="C721" s="183">
        <f t="shared" si="25"/>
        <v>30</v>
      </c>
      <c r="D721" s="183">
        <f t="shared" si="26"/>
        <v>0</v>
      </c>
    </row>
    <row r="722" spans="1:4" x14ac:dyDescent="0.25">
      <c r="A722" s="184">
        <f>workdata!A723</f>
        <v>45503.916666666664</v>
      </c>
      <c r="B722" s="183">
        <f>workdata!G723</f>
        <v>0</v>
      </c>
      <c r="C722" s="183">
        <f t="shared" si="25"/>
        <v>30</v>
      </c>
      <c r="D722" s="183">
        <f t="shared" si="26"/>
        <v>0</v>
      </c>
    </row>
    <row r="723" spans="1:4" x14ac:dyDescent="0.25">
      <c r="A723" s="184">
        <f>workdata!A724</f>
        <v>45503.958333333336</v>
      </c>
      <c r="B723" s="183">
        <f>workdata!G724</f>
        <v>0</v>
      </c>
      <c r="C723" s="183">
        <f t="shared" si="25"/>
        <v>30</v>
      </c>
      <c r="D723" s="183">
        <f t="shared" si="26"/>
        <v>0</v>
      </c>
    </row>
    <row r="724" spans="1:4" x14ac:dyDescent="0.25">
      <c r="A724" s="184">
        <f>workdata!A725</f>
        <v>45504</v>
      </c>
      <c r="B724" s="183">
        <f>workdata!G725</f>
        <v>0</v>
      </c>
      <c r="C724" s="183">
        <f t="shared" ref="C724:C747" si="27">DAY(A724)</f>
        <v>31</v>
      </c>
      <c r="D724" s="183">
        <f t="shared" ref="D724:D747" si="28">IF(B724&gt;=100,1,0)</f>
        <v>0</v>
      </c>
    </row>
    <row r="725" spans="1:4" x14ac:dyDescent="0.25">
      <c r="A725" s="184">
        <f>workdata!A726</f>
        <v>45504.041666666664</v>
      </c>
      <c r="B725" s="183">
        <f>workdata!G726</f>
        <v>0</v>
      </c>
      <c r="C725" s="183">
        <f t="shared" si="27"/>
        <v>31</v>
      </c>
      <c r="D725" s="183">
        <f t="shared" si="28"/>
        <v>0</v>
      </c>
    </row>
    <row r="726" spans="1:4" x14ac:dyDescent="0.25">
      <c r="A726" s="184">
        <f>workdata!A727</f>
        <v>45504.083333333336</v>
      </c>
      <c r="B726" s="183">
        <f>workdata!G727</f>
        <v>0</v>
      </c>
      <c r="C726" s="183">
        <f t="shared" si="27"/>
        <v>31</v>
      </c>
      <c r="D726" s="183">
        <f t="shared" si="28"/>
        <v>0</v>
      </c>
    </row>
    <row r="727" spans="1:4" x14ac:dyDescent="0.25">
      <c r="A727" s="184">
        <f>workdata!A728</f>
        <v>45504.125</v>
      </c>
      <c r="B727" s="183">
        <f>workdata!G728</f>
        <v>0</v>
      </c>
      <c r="C727" s="183">
        <f t="shared" si="27"/>
        <v>31</v>
      </c>
      <c r="D727" s="183">
        <f t="shared" si="28"/>
        <v>0</v>
      </c>
    </row>
    <row r="728" spans="1:4" x14ac:dyDescent="0.25">
      <c r="A728" s="184">
        <f>workdata!A729</f>
        <v>45504.166666666664</v>
      </c>
      <c r="B728" s="183">
        <f>workdata!G729</f>
        <v>0</v>
      </c>
      <c r="C728" s="183">
        <f t="shared" si="27"/>
        <v>31</v>
      </c>
      <c r="D728" s="183">
        <f t="shared" si="28"/>
        <v>0</v>
      </c>
    </row>
    <row r="729" spans="1:4" x14ac:dyDescent="0.25">
      <c r="A729" s="184">
        <f>workdata!A730</f>
        <v>45504.208333333336</v>
      </c>
      <c r="B729" s="183">
        <f>workdata!G730</f>
        <v>0</v>
      </c>
      <c r="C729" s="183">
        <f t="shared" si="27"/>
        <v>31</v>
      </c>
      <c r="D729" s="183">
        <f t="shared" si="28"/>
        <v>0</v>
      </c>
    </row>
    <row r="730" spans="1:4" x14ac:dyDescent="0.25">
      <c r="A730" s="184">
        <f>workdata!A731</f>
        <v>45504.25</v>
      </c>
      <c r="B730" s="183">
        <f>workdata!G731</f>
        <v>0</v>
      </c>
      <c r="C730" s="183">
        <f t="shared" si="27"/>
        <v>31</v>
      </c>
      <c r="D730" s="183">
        <f t="shared" si="28"/>
        <v>0</v>
      </c>
    </row>
    <row r="731" spans="1:4" x14ac:dyDescent="0.25">
      <c r="A731" s="184">
        <f>workdata!A732</f>
        <v>45504.291666666664</v>
      </c>
      <c r="B731" s="183">
        <f>workdata!G732</f>
        <v>9.0869999999999997</v>
      </c>
      <c r="C731" s="183">
        <f t="shared" si="27"/>
        <v>31</v>
      </c>
      <c r="D731" s="183">
        <f t="shared" si="28"/>
        <v>0</v>
      </c>
    </row>
    <row r="732" spans="1:4" x14ac:dyDescent="0.25">
      <c r="A732" s="184">
        <f>workdata!A733</f>
        <v>45504.333333333336</v>
      </c>
      <c r="B732" s="183">
        <f>workdata!G733</f>
        <v>118.212</v>
      </c>
      <c r="C732" s="183">
        <f t="shared" si="27"/>
        <v>31</v>
      </c>
      <c r="D732" s="183">
        <f t="shared" si="28"/>
        <v>1</v>
      </c>
    </row>
    <row r="733" spans="1:4" x14ac:dyDescent="0.25">
      <c r="A733" s="184">
        <f>workdata!A734</f>
        <v>45504.375</v>
      </c>
      <c r="B733" s="183">
        <f>workdata!G734</f>
        <v>307.22300000000001</v>
      </c>
      <c r="C733" s="183">
        <f t="shared" si="27"/>
        <v>31</v>
      </c>
      <c r="D733" s="183">
        <f t="shared" si="28"/>
        <v>1</v>
      </c>
    </row>
    <row r="734" spans="1:4" x14ac:dyDescent="0.25">
      <c r="A734" s="184">
        <f>workdata!A735</f>
        <v>45504.416666666664</v>
      </c>
      <c r="B734" s="183">
        <f>workdata!G735</f>
        <v>502.82400000000001</v>
      </c>
      <c r="C734" s="183">
        <f t="shared" si="27"/>
        <v>31</v>
      </c>
      <c r="D734" s="183">
        <f t="shared" si="28"/>
        <v>1</v>
      </c>
    </row>
    <row r="735" spans="1:4" x14ac:dyDescent="0.25">
      <c r="A735" s="184">
        <f>workdata!A736</f>
        <v>45504.458333333336</v>
      </c>
      <c r="B735" s="183">
        <f>workdata!G736</f>
        <v>683.35699999999997</v>
      </c>
      <c r="C735" s="183">
        <f t="shared" si="27"/>
        <v>31</v>
      </c>
      <c r="D735" s="183">
        <f t="shared" si="28"/>
        <v>1</v>
      </c>
    </row>
    <row r="736" spans="1:4" x14ac:dyDescent="0.25">
      <c r="A736" s="184">
        <f>workdata!A737</f>
        <v>45504.5</v>
      </c>
      <c r="B736" s="183">
        <f>workdata!G737</f>
        <v>824.35299999999995</v>
      </c>
      <c r="C736" s="183">
        <f t="shared" si="27"/>
        <v>31</v>
      </c>
      <c r="D736" s="183">
        <f t="shared" si="28"/>
        <v>1</v>
      </c>
    </row>
    <row r="737" spans="1:4" x14ac:dyDescent="0.25">
      <c r="A737" s="184">
        <f>workdata!A738</f>
        <v>45504.541666666664</v>
      </c>
      <c r="B737" s="183">
        <f>workdata!G738</f>
        <v>897.07799999999997</v>
      </c>
      <c r="C737" s="183">
        <f t="shared" si="27"/>
        <v>31</v>
      </c>
      <c r="D737" s="183">
        <f t="shared" si="28"/>
        <v>1</v>
      </c>
    </row>
    <row r="738" spans="1:4" x14ac:dyDescent="0.25">
      <c r="A738" s="184">
        <f>workdata!A739</f>
        <v>45504.583333333336</v>
      </c>
      <c r="B738" s="183">
        <f>workdata!G739</f>
        <v>888.32399999999996</v>
      </c>
      <c r="C738" s="183">
        <f t="shared" si="27"/>
        <v>31</v>
      </c>
      <c r="D738" s="183">
        <f t="shared" si="28"/>
        <v>1</v>
      </c>
    </row>
    <row r="739" spans="1:4" x14ac:dyDescent="0.25">
      <c r="A739" s="184">
        <f>workdata!A740</f>
        <v>45504.625</v>
      </c>
      <c r="B739" s="183">
        <f>workdata!G740</f>
        <v>876.87699999999995</v>
      </c>
      <c r="C739" s="183">
        <f t="shared" si="27"/>
        <v>31</v>
      </c>
      <c r="D739" s="183">
        <f t="shared" si="28"/>
        <v>1</v>
      </c>
    </row>
    <row r="740" spans="1:4" x14ac:dyDescent="0.25">
      <c r="A740" s="184">
        <f>workdata!A741</f>
        <v>45504.666666666664</v>
      </c>
      <c r="B740" s="183">
        <f>workdata!G741</f>
        <v>791.94100000000003</v>
      </c>
      <c r="C740" s="183">
        <f t="shared" si="27"/>
        <v>31</v>
      </c>
      <c r="D740" s="183">
        <f t="shared" si="28"/>
        <v>1</v>
      </c>
    </row>
    <row r="741" spans="1:4" x14ac:dyDescent="0.25">
      <c r="A741" s="184">
        <f>workdata!A742</f>
        <v>45504.708333333336</v>
      </c>
      <c r="B741" s="183">
        <f>workdata!G742</f>
        <v>641.10500000000002</v>
      </c>
      <c r="C741" s="183">
        <f t="shared" si="27"/>
        <v>31</v>
      </c>
      <c r="D741" s="183">
        <f t="shared" si="28"/>
        <v>1</v>
      </c>
    </row>
    <row r="742" spans="1:4" x14ac:dyDescent="0.25">
      <c r="A742" s="184">
        <f>workdata!A743</f>
        <v>45504.75</v>
      </c>
      <c r="B742" s="183">
        <f>workdata!G743</f>
        <v>456.16399999999999</v>
      </c>
      <c r="C742" s="183">
        <f t="shared" si="27"/>
        <v>31</v>
      </c>
      <c r="D742" s="183">
        <f t="shared" si="28"/>
        <v>1</v>
      </c>
    </row>
    <row r="743" spans="1:4" x14ac:dyDescent="0.25">
      <c r="A743" s="184">
        <f>workdata!A744</f>
        <v>45504.791666666664</v>
      </c>
      <c r="B743" s="183">
        <f>workdata!G744</f>
        <v>216.565</v>
      </c>
      <c r="C743" s="183">
        <f t="shared" si="27"/>
        <v>31</v>
      </c>
      <c r="D743" s="183">
        <f t="shared" si="28"/>
        <v>1</v>
      </c>
    </row>
    <row r="744" spans="1:4" x14ac:dyDescent="0.25">
      <c r="A744" s="184">
        <f>workdata!A745</f>
        <v>45504.833333333336</v>
      </c>
      <c r="B744" s="183">
        <f>workdata!G745</f>
        <v>107.905</v>
      </c>
      <c r="C744" s="183">
        <f t="shared" si="27"/>
        <v>31</v>
      </c>
      <c r="D744" s="183">
        <f t="shared" si="28"/>
        <v>1</v>
      </c>
    </row>
    <row r="745" spans="1:4" x14ac:dyDescent="0.25">
      <c r="A745" s="184">
        <f>workdata!A746</f>
        <v>45504.875</v>
      </c>
      <c r="B745" s="183">
        <f>workdata!G746</f>
        <v>10.215</v>
      </c>
      <c r="C745" s="183">
        <f t="shared" si="27"/>
        <v>31</v>
      </c>
      <c r="D745" s="183">
        <f t="shared" si="28"/>
        <v>0</v>
      </c>
    </row>
    <row r="746" spans="1:4" x14ac:dyDescent="0.25">
      <c r="A746" s="184">
        <f>workdata!A747</f>
        <v>45504.916666666664</v>
      </c>
      <c r="B746" s="183">
        <f>workdata!G747</f>
        <v>0</v>
      </c>
      <c r="C746" s="183">
        <f t="shared" si="27"/>
        <v>31</v>
      </c>
      <c r="D746" s="183">
        <f t="shared" si="28"/>
        <v>0</v>
      </c>
    </row>
    <row r="747" spans="1:4" x14ac:dyDescent="0.25">
      <c r="A747" s="184">
        <f>workdata!A748</f>
        <v>45504.958333333336</v>
      </c>
      <c r="B747" s="183">
        <f>workdata!G748</f>
        <v>0</v>
      </c>
      <c r="C747" s="183">
        <f t="shared" si="27"/>
        <v>31</v>
      </c>
      <c r="D747" s="183">
        <f t="shared" si="28"/>
        <v>0</v>
      </c>
    </row>
    <row r="748" spans="1:4" x14ac:dyDescent="0.25">
      <c r="A748" s="184"/>
    </row>
    <row r="749" spans="1:4" x14ac:dyDescent="0.25">
      <c r="A749" s="184"/>
    </row>
    <row r="750" spans="1:4" x14ac:dyDescent="0.25">
      <c r="A750" s="184"/>
    </row>
    <row r="751" spans="1:4" x14ac:dyDescent="0.25">
      <c r="A751" s="184"/>
    </row>
    <row r="752" spans="1:4" x14ac:dyDescent="0.25">
      <c r="A752" s="184"/>
    </row>
    <row r="753" spans="1:1" x14ac:dyDescent="0.25">
      <c r="A753" s="184"/>
    </row>
    <row r="754" spans="1:1" x14ac:dyDescent="0.25">
      <c r="A754" s="184"/>
    </row>
    <row r="755" spans="1:1" x14ac:dyDescent="0.25">
      <c r="A755" s="184"/>
    </row>
    <row r="756" spans="1:1" x14ac:dyDescent="0.25">
      <c r="A756" s="184"/>
    </row>
    <row r="757" spans="1:1" x14ac:dyDescent="0.25">
      <c r="A757" s="184"/>
    </row>
    <row r="758" spans="1:1" x14ac:dyDescent="0.25">
      <c r="A758" s="184"/>
    </row>
    <row r="759" spans="1:1" x14ac:dyDescent="0.25">
      <c r="A759" s="184"/>
    </row>
    <row r="760" spans="1:1" x14ac:dyDescent="0.25">
      <c r="A760" s="184"/>
    </row>
    <row r="761" spans="1:1" x14ac:dyDescent="0.25">
      <c r="A761" s="184"/>
    </row>
    <row r="762" spans="1:1" x14ac:dyDescent="0.25">
      <c r="A762" s="184"/>
    </row>
    <row r="763" spans="1:1" x14ac:dyDescent="0.25">
      <c r="A763" s="184"/>
    </row>
    <row r="764" spans="1:1" x14ac:dyDescent="0.25">
      <c r="A764" s="184"/>
    </row>
    <row r="765" spans="1:1" x14ac:dyDescent="0.25">
      <c r="A765" s="184"/>
    </row>
    <row r="766" spans="1:1" x14ac:dyDescent="0.25">
      <c r="A766" s="184"/>
    </row>
    <row r="767" spans="1:1" x14ac:dyDescent="0.25">
      <c r="A767" s="184"/>
    </row>
    <row r="768" spans="1:1" x14ac:dyDescent="0.25">
      <c r="A768" s="184"/>
    </row>
    <row r="769" spans="1:1" x14ac:dyDescent="0.25">
      <c r="A769" s="184"/>
    </row>
    <row r="770" spans="1:1" x14ac:dyDescent="0.25">
      <c r="A770" s="184"/>
    </row>
    <row r="771" spans="1:1" x14ac:dyDescent="0.25">
      <c r="A771" s="184"/>
    </row>
    <row r="772" spans="1:1" x14ac:dyDescent="0.25">
      <c r="A772" s="184"/>
    </row>
    <row r="773" spans="1:1" x14ac:dyDescent="0.25">
      <c r="A773" s="184"/>
    </row>
    <row r="774" spans="1:1" x14ac:dyDescent="0.25">
      <c r="A774" s="184"/>
    </row>
    <row r="775" spans="1:1" x14ac:dyDescent="0.25">
      <c r="A775" s="184"/>
    </row>
    <row r="776" spans="1:1" x14ac:dyDescent="0.25">
      <c r="A776" s="184"/>
    </row>
    <row r="777" spans="1:1" x14ac:dyDescent="0.25">
      <c r="A777" s="184"/>
    </row>
    <row r="778" spans="1:1" x14ac:dyDescent="0.25">
      <c r="A778" s="184"/>
    </row>
    <row r="779" spans="1:1" x14ac:dyDescent="0.25">
      <c r="A779" s="184"/>
    </row>
    <row r="780" spans="1:1" x14ac:dyDescent="0.25">
      <c r="A780" s="184"/>
    </row>
    <row r="781" spans="1:1" x14ac:dyDescent="0.25">
      <c r="A781" s="184"/>
    </row>
    <row r="782" spans="1:1" x14ac:dyDescent="0.25">
      <c r="A782" s="184"/>
    </row>
    <row r="783" spans="1:1" x14ac:dyDescent="0.25">
      <c r="A783" s="184"/>
    </row>
    <row r="784" spans="1:1" x14ac:dyDescent="0.25">
      <c r="A784" s="184"/>
    </row>
    <row r="785" spans="1:1" x14ac:dyDescent="0.25">
      <c r="A785" s="184"/>
    </row>
    <row r="786" spans="1:1" x14ac:dyDescent="0.25">
      <c r="A786" s="184"/>
    </row>
    <row r="787" spans="1:1" x14ac:dyDescent="0.25">
      <c r="A787" s="184"/>
    </row>
    <row r="788" spans="1:1" x14ac:dyDescent="0.25">
      <c r="A788" s="184"/>
    </row>
    <row r="789" spans="1:1" x14ac:dyDescent="0.25">
      <c r="A789" s="184"/>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o" ma:contentTypeID="0x01010002C59C09BAD746439ECD35B600A1D6C4" ma:contentTypeVersion="17" ma:contentTypeDescription="Crear nuevo documento." ma:contentTypeScope="" ma:versionID="3382db7f99dfc8150a1637253ec74e88">
  <xsd:schema xmlns:xsd="http://www.w3.org/2001/XMLSchema" xmlns:xs="http://www.w3.org/2001/XMLSchema" xmlns:p="http://schemas.microsoft.com/office/2006/metadata/properties" xmlns:ns2="cfd1ff60-be15-4632-81ed-d9013f41eb7b" xmlns:ns3="0ad3a8ed-1d02-4f7a-afd1-964dee68810f" xmlns:ns4="5d910e51-6478-4b52-9534-79777e826e2a" targetNamespace="http://schemas.microsoft.com/office/2006/metadata/properties" ma:root="true" ma:fieldsID="3db6bf464c22f0160b1427630c4dbd23" ns2:_="" ns3:_="" ns4:_="">
    <xsd:import namespace="cfd1ff60-be15-4632-81ed-d9013f41eb7b"/>
    <xsd:import namespace="0ad3a8ed-1d02-4f7a-afd1-964dee68810f"/>
    <xsd:import namespace="5d910e51-6478-4b52-9534-79777e826e2a"/>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2:lcf76f155ced4ddcb4097134ff3c332f" minOccurs="0"/>
                <xsd:element ref="ns3:TaxCatchAll" minOccurs="0"/>
                <xsd:element ref="ns2:MediaServiceLocation" minOccurs="0"/>
                <xsd:element ref="ns2:MediaServiceGenerationTime" minOccurs="0"/>
                <xsd:element ref="ns2:MediaServiceEventHashCode" minOccurs="0"/>
                <xsd:element ref="ns2:MediaServiceOCR" minOccurs="0"/>
                <xsd:element ref="ns4:SharedWithUsers" minOccurs="0"/>
                <xsd:element ref="ns4:SharedWithDetails" minOccurs="0"/>
                <xsd:element ref="ns2:Usuario" minOccurs="0"/>
                <xsd:element ref="ns2:MediaServiceObjectDetectorVersions" minOccurs="0"/>
                <xsd:element ref="ns2:ABEI"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fd1ff60-be15-4632-81ed-d9013f41eb7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element name="lcf76f155ced4ddcb4097134ff3c332f" ma:index="13" nillable="true" ma:taxonomy="true" ma:internalName="lcf76f155ced4ddcb4097134ff3c332f" ma:taxonomyFieldName="MediaServiceImageTags" ma:displayName="Etiquetas de imagen" ma:readOnly="false" ma:fieldId="{5cf76f15-5ced-4ddc-b409-7134ff3c332f}" ma:taxonomyMulti="true" ma:sspId="09d2215a-eac1-4849-879a-e424b9bb8d9e" ma:termSetId="09814cd3-568e-fe90-9814-8d621ff8fb84" ma:anchorId="fba54fb3-c3e1-fe81-a776-ca4b69148c4d" ma:open="true" ma:isKeyword="false">
      <xsd:complexType>
        <xsd:sequence>
          <xsd:element ref="pc:Terms" minOccurs="0" maxOccurs="1"/>
        </xsd:sequence>
      </xsd:complexType>
    </xsd:element>
    <xsd:element name="MediaServiceLocation" ma:index="15" nillable="true" ma:displayName="Location" ma:internalName="MediaServiceLocatio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Usuario" ma:index="21" nillable="true" ma:displayName="Usuario" ma:format="Dropdown" ma:list="UserInfo" ma:SharePointGroup="0" ma:internalName="Usuario">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MediaServiceObjectDetectorVersions" ma:index="22" nillable="true" ma:displayName="MediaServiceObjectDetectorVersions" ma:description="" ma:hidden="true" ma:indexed="true" ma:internalName="MediaServiceObjectDetectorVersions" ma:readOnly="true">
      <xsd:simpleType>
        <xsd:restriction base="dms:Text"/>
      </xsd:simpleType>
    </xsd:element>
    <xsd:element name="ABEI" ma:index="23" nillable="true" ma:displayName="OWNER" ma:description="Luis Barrado" ma:format="Dropdown" ma:list="UserInfo" ma:SharePointGroup="0" ma:internalName="ABEI">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MediaServiceSearchProperties" ma:index="24"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0ad3a8ed-1d02-4f7a-afd1-964dee68810f"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070c04f5-dd02-4f20-bd25-6a229ca40242}" ma:internalName="TaxCatchAll" ma:showField="CatchAllData" ma:web="0ad3a8ed-1d02-4f7a-afd1-964dee68810f">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5d910e51-6478-4b52-9534-79777e826e2a" elementFormDefault="qualified">
    <xsd:import namespace="http://schemas.microsoft.com/office/2006/documentManagement/types"/>
    <xsd:import namespace="http://schemas.microsoft.com/office/infopath/2007/PartnerControls"/>
    <xsd:element name="SharedWithUsers" ma:index="19"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Detalles de uso compartido"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CatchAll xmlns="0ad3a8ed-1d02-4f7a-afd1-964dee68810f" xsi:nil="true"/>
    <lcf76f155ced4ddcb4097134ff3c332f xmlns="cfd1ff60-be15-4632-81ed-d9013f41eb7b">
      <Terms xmlns="http://schemas.microsoft.com/office/infopath/2007/PartnerControls"/>
    </lcf76f155ced4ddcb4097134ff3c332f>
    <Usuario xmlns="cfd1ff60-be15-4632-81ed-d9013f41eb7b">
      <UserInfo>
        <DisplayName/>
        <AccountId xsi:nil="true"/>
        <AccountType/>
      </UserInfo>
    </Usuario>
    <ABEI xmlns="cfd1ff60-be15-4632-81ed-d9013f41eb7b">
      <UserInfo>
        <DisplayName/>
        <AccountId xsi:nil="true"/>
        <AccountType/>
      </UserInfo>
    </ABEI>
  </documentManagement>
</p:properties>
</file>

<file path=customXml/itemProps1.xml><?xml version="1.0" encoding="utf-8"?>
<ds:datastoreItem xmlns:ds="http://schemas.openxmlformats.org/officeDocument/2006/customXml" ds:itemID="{56BBD5B9-1F6D-4E45-BA65-09B54CBD0F92}">
  <ds:schemaRefs>
    <ds:schemaRef ds:uri="http://schemas.microsoft.com/sharepoint/v3/contenttype/forms"/>
  </ds:schemaRefs>
</ds:datastoreItem>
</file>

<file path=customXml/itemProps2.xml><?xml version="1.0" encoding="utf-8"?>
<ds:datastoreItem xmlns:ds="http://schemas.openxmlformats.org/officeDocument/2006/customXml" ds:itemID="{AFF6FEB3-7EF3-404A-85B2-6F293B8CAB2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fd1ff60-be15-4632-81ed-d9013f41eb7b"/>
    <ds:schemaRef ds:uri="0ad3a8ed-1d02-4f7a-afd1-964dee68810f"/>
    <ds:schemaRef ds:uri="5d910e51-6478-4b52-9534-79777e826e2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8FB599E9-0C3B-470B-845D-56B8385094C7}">
  <ds:schemaRefs>
    <ds:schemaRef ds:uri="http://schemas.microsoft.com/office/2006/metadata/properties"/>
    <ds:schemaRef ds:uri="http://schemas.microsoft.com/office/infopath/2007/PartnerControls"/>
    <ds:schemaRef ds:uri="0ad3a8ed-1d02-4f7a-afd1-964dee68810f"/>
    <ds:schemaRef ds:uri="cfd1ff60-be15-4632-81ed-d9013f41eb7b"/>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224</vt:i4>
      </vt:variant>
    </vt:vector>
  </HeadingPairs>
  <TitlesOfParts>
    <vt:vector size="232" baseType="lpstr">
      <vt:lpstr>Informe interno</vt:lpstr>
      <vt:lpstr>Portada</vt:lpstr>
      <vt:lpstr>Gráfica</vt:lpstr>
      <vt:lpstr>Tablas</vt:lpstr>
      <vt:lpstr>metadata</vt:lpstr>
      <vt:lpstr>workdata</vt:lpstr>
      <vt:lpstr>AUX</vt:lpstr>
      <vt:lpstr>Corrección Irrad</vt:lpstr>
      <vt:lpstr>eg</vt:lpstr>
      <vt:lpstr>filtro</vt:lpstr>
      <vt:lpstr>gref</vt:lpstr>
      <vt:lpstr>workdata!INT_DATES_END</vt:lpstr>
      <vt:lpstr>workdata!INT_DATES_FULL_NAME</vt:lpstr>
      <vt:lpstr>workdata!INT_DATES_INIT</vt:lpstr>
      <vt:lpstr>workdata!INT_DATES_RANGE</vt:lpstr>
      <vt:lpstr>workdata!INT_DATES_RANGE_WN</vt:lpstr>
      <vt:lpstr>workdata!INT_SERIE1_ASSET_NAME</vt:lpstr>
      <vt:lpstr>workdata!INT_SERIE1_ELEMENT_NAME</vt:lpstr>
      <vt:lpstr>workdata!INT_SERIE1_END</vt:lpstr>
      <vt:lpstr>workdata!INT_SERIE1_FULL_NAME</vt:lpstr>
      <vt:lpstr>workdata!INT_SERIE1_INIT</vt:lpstr>
      <vt:lpstr>workdata!INT_SERIE1_RANGE</vt:lpstr>
      <vt:lpstr>workdata!INT_SERIE1_RANGE_WN</vt:lpstr>
      <vt:lpstr>workdata!INT_SERIE1_SIGNAL_NAME</vt:lpstr>
      <vt:lpstr>workdata!INT_SERIE10_ASSET_NAME</vt:lpstr>
      <vt:lpstr>workdata!INT_SERIE10_ELEMENT_NAME</vt:lpstr>
      <vt:lpstr>workdata!INT_SERIE10_END</vt:lpstr>
      <vt:lpstr>workdata!INT_SERIE10_FULL_NAME</vt:lpstr>
      <vt:lpstr>workdata!INT_SERIE10_INIT</vt:lpstr>
      <vt:lpstr>workdata!INT_SERIE10_RANGE</vt:lpstr>
      <vt:lpstr>workdata!INT_SERIE10_RANGE_WN</vt:lpstr>
      <vt:lpstr>workdata!INT_SERIE10_SIGNAL_NAME</vt:lpstr>
      <vt:lpstr>workdata!INT_SERIE11_ASSET_NAME</vt:lpstr>
      <vt:lpstr>workdata!INT_SERIE11_ELEMENT_NAME</vt:lpstr>
      <vt:lpstr>workdata!INT_SERIE11_END</vt:lpstr>
      <vt:lpstr>workdata!INT_SERIE11_FULL_NAME</vt:lpstr>
      <vt:lpstr>workdata!INT_SERIE11_INIT</vt:lpstr>
      <vt:lpstr>workdata!INT_SERIE11_RANGE</vt:lpstr>
      <vt:lpstr>workdata!INT_SERIE11_RANGE_WN</vt:lpstr>
      <vt:lpstr>workdata!INT_SERIE11_SIGNAL_NAME</vt:lpstr>
      <vt:lpstr>workdata!INT_SERIE12_ASSET_NAME</vt:lpstr>
      <vt:lpstr>workdata!INT_SERIE12_ELEMENT_NAME</vt:lpstr>
      <vt:lpstr>workdata!INT_SERIE12_END</vt:lpstr>
      <vt:lpstr>workdata!INT_SERIE12_FULL_NAME</vt:lpstr>
      <vt:lpstr>workdata!INT_SERIE12_INIT</vt:lpstr>
      <vt:lpstr>workdata!INT_SERIE12_RANGE</vt:lpstr>
      <vt:lpstr>workdata!INT_SERIE12_RANGE_WN</vt:lpstr>
      <vt:lpstr>workdata!INT_SERIE12_SIGNAL_NAME</vt:lpstr>
      <vt:lpstr>workdata!INT_SERIE13_ASSET_NAME</vt:lpstr>
      <vt:lpstr>workdata!INT_SERIE13_ELEMENT_NAME</vt:lpstr>
      <vt:lpstr>workdata!INT_SERIE13_END</vt:lpstr>
      <vt:lpstr>workdata!INT_SERIE13_FULL_NAME</vt:lpstr>
      <vt:lpstr>workdata!INT_SERIE13_INIT</vt:lpstr>
      <vt:lpstr>workdata!INT_SERIE13_RANGE</vt:lpstr>
      <vt:lpstr>workdata!INT_SERIE13_RANGE_WN</vt:lpstr>
      <vt:lpstr>workdata!INT_SERIE13_SIGNAL_NAME</vt:lpstr>
      <vt:lpstr>workdata!INT_SERIE14_ASSET_NAME</vt:lpstr>
      <vt:lpstr>workdata!INT_SERIE14_ELEMENT_NAME</vt:lpstr>
      <vt:lpstr>workdata!INT_SERIE14_END</vt:lpstr>
      <vt:lpstr>workdata!INT_SERIE14_FULL_NAME</vt:lpstr>
      <vt:lpstr>workdata!INT_SERIE14_INIT</vt:lpstr>
      <vt:lpstr>workdata!INT_SERIE14_RANGE</vt:lpstr>
      <vt:lpstr>workdata!INT_SERIE14_RANGE_WN</vt:lpstr>
      <vt:lpstr>workdata!INT_SERIE14_SIGNAL_NAME</vt:lpstr>
      <vt:lpstr>workdata!INT_SERIE15_ASSET_NAME</vt:lpstr>
      <vt:lpstr>workdata!INT_SERIE15_ELEMENT_NAME</vt:lpstr>
      <vt:lpstr>workdata!INT_SERIE15_END</vt:lpstr>
      <vt:lpstr>workdata!INT_SERIE15_FULL_NAME</vt:lpstr>
      <vt:lpstr>workdata!INT_SERIE15_INIT</vt:lpstr>
      <vt:lpstr>workdata!INT_SERIE15_RANGE</vt:lpstr>
      <vt:lpstr>workdata!INT_SERIE15_RANGE_WN</vt:lpstr>
      <vt:lpstr>workdata!INT_SERIE15_SIGNAL_NAME</vt:lpstr>
      <vt:lpstr>workdata!INT_SERIE16_ASSET_NAME</vt:lpstr>
      <vt:lpstr>workdata!INT_SERIE16_ELEMENT_NAME</vt:lpstr>
      <vt:lpstr>workdata!INT_SERIE16_END</vt:lpstr>
      <vt:lpstr>workdata!INT_SERIE16_FULL_NAME</vt:lpstr>
      <vt:lpstr>workdata!INT_SERIE16_INIT</vt:lpstr>
      <vt:lpstr>workdata!INT_SERIE16_RANGE</vt:lpstr>
      <vt:lpstr>workdata!INT_SERIE16_RANGE_WN</vt:lpstr>
      <vt:lpstr>workdata!INT_SERIE16_SIGNAL_NAME</vt:lpstr>
      <vt:lpstr>workdata!INT_SERIE17_ASSET_NAME</vt:lpstr>
      <vt:lpstr>workdata!INT_SERIE17_ELEMENT_NAME</vt:lpstr>
      <vt:lpstr>workdata!INT_SERIE17_END</vt:lpstr>
      <vt:lpstr>workdata!INT_SERIE17_FULL_NAME</vt:lpstr>
      <vt:lpstr>workdata!INT_SERIE17_INIT</vt:lpstr>
      <vt:lpstr>workdata!INT_SERIE17_RANGE</vt:lpstr>
      <vt:lpstr>workdata!INT_SERIE17_RANGE_WN</vt:lpstr>
      <vt:lpstr>workdata!INT_SERIE17_SIGNAL_NAME</vt:lpstr>
      <vt:lpstr>workdata!INT_SERIE18_ASSET_NAME</vt:lpstr>
      <vt:lpstr>workdata!INT_SERIE18_ELEMENT_NAME</vt:lpstr>
      <vt:lpstr>workdata!INT_SERIE18_END</vt:lpstr>
      <vt:lpstr>workdata!INT_SERIE18_FULL_NAME</vt:lpstr>
      <vt:lpstr>workdata!INT_SERIE18_INIT</vt:lpstr>
      <vt:lpstr>workdata!INT_SERIE18_RANGE</vt:lpstr>
      <vt:lpstr>workdata!INT_SERIE18_RANGE_WN</vt:lpstr>
      <vt:lpstr>workdata!INT_SERIE18_SIGNAL_NAME</vt:lpstr>
      <vt:lpstr>workdata!INT_SERIE19_ASSET_NAME</vt:lpstr>
      <vt:lpstr>workdata!INT_SERIE19_ELEMENT_NAME</vt:lpstr>
      <vt:lpstr>workdata!INT_SERIE19_END</vt:lpstr>
      <vt:lpstr>workdata!INT_SERIE19_FULL_NAME</vt:lpstr>
      <vt:lpstr>workdata!INT_SERIE19_INIT</vt:lpstr>
      <vt:lpstr>workdata!INT_SERIE19_RANGE</vt:lpstr>
      <vt:lpstr>workdata!INT_SERIE19_RANGE_WN</vt:lpstr>
      <vt:lpstr>workdata!INT_SERIE19_SIGNAL_NAME</vt:lpstr>
      <vt:lpstr>workdata!INT_SERIE2_ASSET_NAME</vt:lpstr>
      <vt:lpstr>workdata!INT_SERIE2_ELEMENT_NAME</vt:lpstr>
      <vt:lpstr>workdata!INT_SERIE2_END</vt:lpstr>
      <vt:lpstr>workdata!INT_SERIE2_FULL_NAME</vt:lpstr>
      <vt:lpstr>workdata!INT_SERIE2_INIT</vt:lpstr>
      <vt:lpstr>workdata!INT_SERIE2_RANGE</vt:lpstr>
      <vt:lpstr>workdata!INT_SERIE2_RANGE_WN</vt:lpstr>
      <vt:lpstr>workdata!INT_SERIE2_SIGNAL_NAME</vt:lpstr>
      <vt:lpstr>workdata!INT_SERIE20_ASSET_NAME</vt:lpstr>
      <vt:lpstr>workdata!INT_SERIE20_ELEMENT_NAME</vt:lpstr>
      <vt:lpstr>workdata!INT_SERIE20_END</vt:lpstr>
      <vt:lpstr>workdata!INT_SERIE20_FULL_NAME</vt:lpstr>
      <vt:lpstr>workdata!INT_SERIE20_INIT</vt:lpstr>
      <vt:lpstr>workdata!INT_SERIE20_RANGE</vt:lpstr>
      <vt:lpstr>workdata!INT_SERIE20_RANGE_WN</vt:lpstr>
      <vt:lpstr>workdata!INT_SERIE20_SIGNAL_NAME</vt:lpstr>
      <vt:lpstr>workdata!INT_SERIE21_ASSET_NAME</vt:lpstr>
      <vt:lpstr>workdata!INT_SERIE21_ELEMENT_NAME</vt:lpstr>
      <vt:lpstr>workdata!INT_SERIE21_END</vt:lpstr>
      <vt:lpstr>workdata!INT_SERIE21_FULL_NAME</vt:lpstr>
      <vt:lpstr>workdata!INT_SERIE21_INIT</vt:lpstr>
      <vt:lpstr>workdata!INT_SERIE21_RANGE</vt:lpstr>
      <vt:lpstr>workdata!INT_SERIE21_RANGE_WN</vt:lpstr>
      <vt:lpstr>workdata!INT_SERIE21_SIGNAL_NAME</vt:lpstr>
      <vt:lpstr>workdata!INT_SERIE22_ASSET_NAME</vt:lpstr>
      <vt:lpstr>workdata!INT_SERIE22_ELEMENT_NAME</vt:lpstr>
      <vt:lpstr>workdata!INT_SERIE22_END</vt:lpstr>
      <vt:lpstr>workdata!INT_SERIE22_FULL_NAME</vt:lpstr>
      <vt:lpstr>workdata!INT_SERIE22_INIT</vt:lpstr>
      <vt:lpstr>workdata!INT_SERIE22_RANGE</vt:lpstr>
      <vt:lpstr>workdata!INT_SERIE22_RANGE_WN</vt:lpstr>
      <vt:lpstr>workdata!INT_SERIE22_SIGNAL_NAME</vt:lpstr>
      <vt:lpstr>workdata!INT_SERIE23_ASSET_NAME</vt:lpstr>
      <vt:lpstr>workdata!INT_SERIE23_ELEMENT_NAME</vt:lpstr>
      <vt:lpstr>workdata!INT_SERIE23_END</vt:lpstr>
      <vt:lpstr>workdata!INT_SERIE23_FULL_NAME</vt:lpstr>
      <vt:lpstr>workdata!INT_SERIE23_INIT</vt:lpstr>
      <vt:lpstr>workdata!INT_SERIE23_RANGE</vt:lpstr>
      <vt:lpstr>workdata!INT_SERIE23_RANGE_WN</vt:lpstr>
      <vt:lpstr>workdata!INT_SERIE23_SIGNAL_NAME</vt:lpstr>
      <vt:lpstr>workdata!INT_SERIE24_ASSET_NAME</vt:lpstr>
      <vt:lpstr>workdata!INT_SERIE24_ELEMENT_NAME</vt:lpstr>
      <vt:lpstr>workdata!INT_SERIE24_END</vt:lpstr>
      <vt:lpstr>workdata!INT_SERIE24_FULL_NAME</vt:lpstr>
      <vt:lpstr>workdata!INT_SERIE24_INIT</vt:lpstr>
      <vt:lpstr>workdata!INT_SERIE24_RANGE</vt:lpstr>
      <vt:lpstr>workdata!INT_SERIE24_RANGE_WN</vt:lpstr>
      <vt:lpstr>workdata!INT_SERIE24_SIGNAL_NAME</vt:lpstr>
      <vt:lpstr>workdata!INT_SERIE25_ASSET_NAME</vt:lpstr>
      <vt:lpstr>workdata!INT_SERIE25_ELEMENT_NAME</vt:lpstr>
      <vt:lpstr>workdata!INT_SERIE25_END</vt:lpstr>
      <vt:lpstr>workdata!INT_SERIE25_FULL_NAME</vt:lpstr>
      <vt:lpstr>workdata!INT_SERIE25_INIT</vt:lpstr>
      <vt:lpstr>workdata!INT_SERIE25_RANGE</vt:lpstr>
      <vt:lpstr>workdata!INT_SERIE25_RANGE_WN</vt:lpstr>
      <vt:lpstr>workdata!INT_SERIE25_SIGNAL_NAME</vt:lpstr>
      <vt:lpstr>workdata!INT_SERIE26_ASSET_NAME</vt:lpstr>
      <vt:lpstr>workdata!INT_SERIE26_ELEMENT_NAME</vt:lpstr>
      <vt:lpstr>workdata!INT_SERIE26_END</vt:lpstr>
      <vt:lpstr>workdata!INT_SERIE26_FULL_NAME</vt:lpstr>
      <vt:lpstr>workdata!INT_SERIE26_INIT</vt:lpstr>
      <vt:lpstr>workdata!INT_SERIE26_RANGE</vt:lpstr>
      <vt:lpstr>workdata!INT_SERIE26_RANGE_WN</vt:lpstr>
      <vt:lpstr>workdata!INT_SERIE26_SIGNAL_NAME</vt:lpstr>
      <vt:lpstr>workdata!INT_SERIE3_ASSET_NAME</vt:lpstr>
      <vt:lpstr>workdata!INT_SERIE3_ELEMENT_NAME</vt:lpstr>
      <vt:lpstr>workdata!INT_SERIE3_END</vt:lpstr>
      <vt:lpstr>workdata!INT_SERIE3_FULL_NAME</vt:lpstr>
      <vt:lpstr>workdata!INT_SERIE3_INIT</vt:lpstr>
      <vt:lpstr>workdata!INT_SERIE3_RANGE</vt:lpstr>
      <vt:lpstr>workdata!INT_SERIE3_RANGE_WN</vt:lpstr>
      <vt:lpstr>workdata!INT_SERIE3_SIGNAL_NAME</vt:lpstr>
      <vt:lpstr>workdata!INT_SERIE4_ASSET_NAME</vt:lpstr>
      <vt:lpstr>workdata!INT_SERIE4_ELEMENT_NAME</vt:lpstr>
      <vt:lpstr>workdata!INT_SERIE4_END</vt:lpstr>
      <vt:lpstr>workdata!INT_SERIE4_FULL_NAME</vt:lpstr>
      <vt:lpstr>workdata!INT_SERIE4_INIT</vt:lpstr>
      <vt:lpstr>workdata!INT_SERIE4_RANGE</vt:lpstr>
      <vt:lpstr>workdata!INT_SERIE4_RANGE_WN</vt:lpstr>
      <vt:lpstr>workdata!INT_SERIE4_SIGNAL_NAME</vt:lpstr>
      <vt:lpstr>workdata!INT_SERIE5_ASSET_NAME</vt:lpstr>
      <vt:lpstr>workdata!INT_SERIE5_ELEMENT_NAME</vt:lpstr>
      <vt:lpstr>workdata!INT_SERIE5_END</vt:lpstr>
      <vt:lpstr>workdata!INT_SERIE5_FULL_NAME</vt:lpstr>
      <vt:lpstr>workdata!INT_SERIE5_INIT</vt:lpstr>
      <vt:lpstr>workdata!INT_SERIE5_RANGE</vt:lpstr>
      <vt:lpstr>workdata!INT_SERIE5_RANGE_WN</vt:lpstr>
      <vt:lpstr>workdata!INT_SERIE5_SIGNAL_NAME</vt:lpstr>
      <vt:lpstr>workdata!INT_SERIE6_ASSET_NAME</vt:lpstr>
      <vt:lpstr>workdata!INT_SERIE6_ELEMENT_NAME</vt:lpstr>
      <vt:lpstr>workdata!INT_SERIE6_END</vt:lpstr>
      <vt:lpstr>workdata!INT_SERIE6_FULL_NAME</vt:lpstr>
      <vt:lpstr>workdata!INT_SERIE6_INIT</vt:lpstr>
      <vt:lpstr>workdata!INT_SERIE6_RANGE</vt:lpstr>
      <vt:lpstr>workdata!INT_SERIE6_RANGE_WN</vt:lpstr>
      <vt:lpstr>workdata!INT_SERIE6_SIGNAL_NAME</vt:lpstr>
      <vt:lpstr>workdata!INT_SERIE7_ASSET_NAME</vt:lpstr>
      <vt:lpstr>workdata!INT_SERIE7_ELEMENT_NAME</vt:lpstr>
      <vt:lpstr>workdata!INT_SERIE7_END</vt:lpstr>
      <vt:lpstr>workdata!INT_SERIE7_FULL_NAME</vt:lpstr>
      <vt:lpstr>workdata!INT_SERIE7_INIT</vt:lpstr>
      <vt:lpstr>workdata!INT_SERIE7_RANGE</vt:lpstr>
      <vt:lpstr>workdata!INT_SERIE7_RANGE_WN</vt:lpstr>
      <vt:lpstr>workdata!INT_SERIE7_SIGNAL_NAME</vt:lpstr>
      <vt:lpstr>workdata!INT_SERIE8_ASSET_NAME</vt:lpstr>
      <vt:lpstr>workdata!INT_SERIE8_ELEMENT_NAME</vt:lpstr>
      <vt:lpstr>workdata!INT_SERIE8_END</vt:lpstr>
      <vt:lpstr>workdata!INT_SERIE8_FULL_NAME</vt:lpstr>
      <vt:lpstr>workdata!INT_SERIE8_INIT</vt:lpstr>
      <vt:lpstr>workdata!INT_SERIE8_RANGE</vt:lpstr>
      <vt:lpstr>workdata!INT_SERIE8_RANGE_WN</vt:lpstr>
      <vt:lpstr>workdata!INT_SERIE8_SIGNAL_NAME</vt:lpstr>
      <vt:lpstr>workdata!INT_SERIE9_ASSET_NAME</vt:lpstr>
      <vt:lpstr>workdata!INT_SERIE9_ELEMENT_NAME</vt:lpstr>
      <vt:lpstr>workdata!INT_SERIE9_END</vt:lpstr>
      <vt:lpstr>workdata!INT_SERIE9_FULL_NAME</vt:lpstr>
      <vt:lpstr>workdata!INT_SERIE9_INIT</vt:lpstr>
      <vt:lpstr>workdata!INT_SERIE9_RANGE</vt:lpstr>
      <vt:lpstr>workdata!INT_SERIE9_RANGE_WN</vt:lpstr>
      <vt:lpstr>workdata!INT_SERIE9_SIGNAL_NAME</vt:lpstr>
      <vt:lpstr>workdata!INT_TABLE_DATA_END</vt:lpstr>
      <vt:lpstr>workdata!INT_TABLE_DATA_INIT</vt:lpstr>
      <vt:lpstr>workdata!INT_TABLE_DATA_INIT_WN</vt:lpstr>
      <vt:lpstr>workdata!INT_TABLE_DATA_RANGE</vt:lpstr>
      <vt:lpstr>workdata!INT_TABLE_DATA_RANGE_WN</vt:lpstr>
      <vt:lpstr>pp</vt:lpstr>
      <vt:lpstr>pr</vt:lpstr>
      <vt:lpstr>'Informe interno'!Print_Area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Apache POI</dc:creator>
  <cp:keywords/>
  <dc:description/>
  <cp:lastModifiedBy>Gonzalo de Cáceres</cp:lastModifiedBy>
  <cp:revision/>
  <dcterms:created xsi:type="dcterms:W3CDTF">2017-04-10T06:38:26Z</dcterms:created>
  <dcterms:modified xsi:type="dcterms:W3CDTF">2024-09-09T11:32:10Z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0x01010002C59C09BAD746439ECD35B600A1D6C4</vt:lpwstr>
  </property>
  <property fmtid="{D5CDD505-2E9C-101B-9397-08002B2CF9AE}" pid="3" name="Order">
    <vt:r8>6724200</vt:r8>
  </property>
  <property fmtid="{D5CDD505-2E9C-101B-9397-08002B2CF9AE}" pid="4" name="MediaServiceImageTags">
    <vt:lpwstr/>
  </property>
</Properties>
</file>