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osep\OneDrive\Desktop\FlowLab\JuddsProject\Validation\AdvanceRatio\"/>
    </mc:Choice>
  </mc:AlternateContent>
  <xr:revisionPtr revIDLastSave="0" documentId="13_ncr:1_{852726FD-A1CB-435E-885B-73F1BF78CBA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ariables" sheetId="1" r:id="rId1"/>
    <sheet name="Constants" sheetId="2" r:id="rId2"/>
    <sheet name="Uncertainty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B14" i="3"/>
  <c r="F2" i="3"/>
  <c r="C14" i="3" s="1"/>
  <c r="C4" i="3"/>
  <c r="B3" i="3"/>
  <c r="B12" i="3"/>
</calcChain>
</file>

<file path=xl/sharedStrings.xml><?xml version="1.0" encoding="utf-8"?>
<sst xmlns="http://schemas.openxmlformats.org/spreadsheetml/2006/main" count="49" uniqueCount="36">
  <si>
    <t>Variable</t>
  </si>
  <si>
    <t>Uncertainty</t>
  </si>
  <si>
    <t>Source</t>
  </si>
  <si>
    <t>q_u</t>
  </si>
  <si>
    <t>page 8</t>
  </si>
  <si>
    <t>M</t>
  </si>
  <si>
    <t>0.005/0.021 - 18/8</t>
  </si>
  <si>
    <t>Constant</t>
  </si>
  <si>
    <t>Value</t>
  </si>
  <si>
    <t>lamda</t>
  </si>
  <si>
    <t>g</t>
  </si>
  <si>
    <t>32.16 ft/s</t>
  </si>
  <si>
    <t>R</t>
  </si>
  <si>
    <t>1722 ft^2/s^2</t>
  </si>
  <si>
    <t>T_sc</t>
  </si>
  <si>
    <t>T_Net</t>
  </si>
  <si>
    <t>DeltaX</t>
  </si>
  <si>
    <t>5.768/7.426 ft^3 8/18</t>
  </si>
  <si>
    <t>A_T</t>
  </si>
  <si>
    <t>49/268 ft^2 8/18</t>
  </si>
  <si>
    <t>A_P</t>
  </si>
  <si>
    <t>2.494 ft.</t>
  </si>
  <si>
    <t>p</t>
  </si>
  <si>
    <t>0.0022 slugs/ft^3</t>
  </si>
  <si>
    <t>0.01 lb / in^2</t>
  </si>
  <si>
    <t>page 9</t>
  </si>
  <si>
    <t>No Information</t>
  </si>
  <si>
    <t>0.34 lb</t>
  </si>
  <si>
    <t>This is test 37-4 on table IV page 157 of the pdf</t>
  </si>
  <si>
    <t>V0</t>
  </si>
  <si>
    <t>Vu</t>
  </si>
  <si>
    <t>dvu/dm</t>
  </si>
  <si>
    <t>dvu/dtsc</t>
  </si>
  <si>
    <t>dv0/dtnet</t>
  </si>
  <si>
    <t>dv0/du</t>
  </si>
  <si>
    <t>dv0/dvu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</si>
</sst>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3" sqref="B3"/>
    </sheetView>
  </sheetViews>
  <sheetFormatPr defaultRowHeight="14.4" x14ac:dyDescent="0.3"/>
  <cols>
    <col min="1" max="1" width="19.6640625" customWidth="1"/>
    <col min="2" max="2" width="19.109375" customWidth="1"/>
    <col min="3" max="3" width="17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24</v>
      </c>
      <c r="C2" t="s">
        <v>25</v>
      </c>
    </row>
    <row r="3" spans="1:3" x14ac:dyDescent="0.3">
      <c r="A3" t="s">
        <v>5</v>
      </c>
      <c r="B3" t="s">
        <v>6</v>
      </c>
      <c r="C3" t="s">
        <v>4</v>
      </c>
    </row>
    <row r="4" spans="1:3" x14ac:dyDescent="0.3">
      <c r="A4" t="s">
        <v>14</v>
      </c>
      <c r="B4" t="s">
        <v>26</v>
      </c>
    </row>
    <row r="5" spans="1:3" x14ac:dyDescent="0.3">
      <c r="A5" t="s">
        <v>15</v>
      </c>
      <c r="B5" t="s">
        <v>27</v>
      </c>
      <c r="C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F4E-DB90-4896-8A6A-3184CC99D938}">
  <dimension ref="A1:B8"/>
  <sheetViews>
    <sheetView workbookViewId="0">
      <selection activeCell="C7" sqref="C7"/>
    </sheetView>
  </sheetViews>
  <sheetFormatPr defaultRowHeight="14.4" x14ac:dyDescent="0.3"/>
  <cols>
    <col min="1" max="1" width="23.5546875" customWidth="1"/>
    <col min="2" max="2" width="19.5546875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1.4</v>
      </c>
    </row>
    <row r="3" spans="1:2" x14ac:dyDescent="0.3">
      <c r="A3" t="s">
        <v>10</v>
      </c>
      <c r="B3" t="s">
        <v>11</v>
      </c>
    </row>
    <row r="4" spans="1:2" x14ac:dyDescent="0.3">
      <c r="A4" t="s">
        <v>12</v>
      </c>
      <c r="B4" t="s">
        <v>13</v>
      </c>
    </row>
    <row r="5" spans="1:2" x14ac:dyDescent="0.3">
      <c r="A5" t="s">
        <v>16</v>
      </c>
      <c r="B5" t="s">
        <v>17</v>
      </c>
    </row>
    <row r="6" spans="1:2" x14ac:dyDescent="0.3">
      <c r="A6" t="s">
        <v>18</v>
      </c>
      <c r="B6" t="s">
        <v>19</v>
      </c>
    </row>
    <row r="7" spans="1:2" x14ac:dyDescent="0.3">
      <c r="A7" t="s">
        <v>20</v>
      </c>
      <c r="B7" t="s">
        <v>21</v>
      </c>
    </row>
    <row r="8" spans="1:2" x14ac:dyDescent="0.3">
      <c r="A8" t="s">
        <v>22</v>
      </c>
      <c r="B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9A33-2B1B-4385-8A7C-4B226C76146C}">
  <dimension ref="A1:J20"/>
  <sheetViews>
    <sheetView tabSelected="1" workbookViewId="0">
      <selection activeCell="J2" sqref="J2"/>
    </sheetView>
  </sheetViews>
  <sheetFormatPr defaultRowHeight="14.4" x14ac:dyDescent="0.3"/>
  <sheetData>
    <row r="1" spans="1:10" x14ac:dyDescent="0.3">
      <c r="C1" t="s">
        <v>1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 t="s">
        <v>3</v>
      </c>
      <c r="C2">
        <v>0.01</v>
      </c>
      <c r="F2">
        <f>(2*SQRT(2)*B6*B7*B8*B4)/(SQRT(B6*B7*B8*B4/((B3^2)*(B6-1)+2))*((B3^2)*(B6-1)+2))</f>
        <v>12667.431164999474</v>
      </c>
      <c r="G2">
        <f>SQRT(2)*B6*B7*B8*B3/(2*SQRT(B6*B7*B8*B4/((B3^2)*(B6-1)+2))*((B3^2)*(B6-1)+2))</f>
        <v>3.4256669276325042</v>
      </c>
    </row>
    <row r="3" spans="1:10" x14ac:dyDescent="0.3">
      <c r="A3" t="s">
        <v>5</v>
      </c>
      <c r="B3">
        <f>0.6</f>
        <v>0.6</v>
      </c>
      <c r="C3">
        <v>2.0999999999999999E-3</v>
      </c>
    </row>
    <row r="4" spans="1:10" x14ac:dyDescent="0.3">
      <c r="A4" t="s">
        <v>14</v>
      </c>
      <c r="B4">
        <v>554.66999999999996</v>
      </c>
      <c r="C4">
        <f>1</f>
        <v>1</v>
      </c>
    </row>
    <row r="5" spans="1:10" x14ac:dyDescent="0.3">
      <c r="A5" t="s">
        <v>15</v>
      </c>
      <c r="C5">
        <v>0.34</v>
      </c>
    </row>
    <row r="6" spans="1:10" x14ac:dyDescent="0.3">
      <c r="A6" t="s">
        <v>9</v>
      </c>
      <c r="B6">
        <v>1.4</v>
      </c>
      <c r="C6">
        <v>0</v>
      </c>
    </row>
    <row r="7" spans="1:10" x14ac:dyDescent="0.3">
      <c r="A7" t="s">
        <v>10</v>
      </c>
      <c r="B7">
        <v>32.159999999999997</v>
      </c>
      <c r="C7">
        <v>0</v>
      </c>
    </row>
    <row r="8" spans="1:10" x14ac:dyDescent="0.3">
      <c r="A8" t="s">
        <v>12</v>
      </c>
      <c r="B8">
        <v>1722</v>
      </c>
      <c r="C8">
        <v>0</v>
      </c>
    </row>
    <row r="9" spans="1:10" x14ac:dyDescent="0.3">
      <c r="A9" t="s">
        <v>16</v>
      </c>
      <c r="B9">
        <v>5.7679999999999998</v>
      </c>
      <c r="C9">
        <v>0</v>
      </c>
    </row>
    <row r="10" spans="1:10" x14ac:dyDescent="0.3">
      <c r="A10" t="s">
        <v>18</v>
      </c>
      <c r="B10">
        <v>49</v>
      </c>
      <c r="C10">
        <v>0</v>
      </c>
    </row>
    <row r="11" spans="1:10" x14ac:dyDescent="0.3">
      <c r="A11" t="s">
        <v>20</v>
      </c>
      <c r="B11">
        <v>2.4940000000000002</v>
      </c>
      <c r="C11">
        <v>0</v>
      </c>
    </row>
    <row r="12" spans="1:10" x14ac:dyDescent="0.3">
      <c r="A12" t="s">
        <v>22</v>
      </c>
      <c r="B12">
        <f>0.00183</f>
        <v>1.83E-3</v>
      </c>
    </row>
    <row r="13" spans="1:10" x14ac:dyDescent="0.3">
      <c r="A13" t="s">
        <v>29</v>
      </c>
    </row>
    <row r="14" spans="1:10" x14ac:dyDescent="0.3">
      <c r="A14" t="s">
        <v>30</v>
      </c>
      <c r="B14">
        <f>B3*(B6*B7*B8*B4/(1+((B6-1)/2))*B3^2)^(0.5)</f>
        <v>2155.101989185217</v>
      </c>
      <c r="C14">
        <f>SQRT((F2*C3)^2 + (G2*C4)^2)</f>
        <v>26.821271525233005</v>
      </c>
    </row>
    <row r="20" spans="1:1" x14ac:dyDescent="0.3">
      <c r="A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Constants</vt:lpstr>
      <vt:lpstr>UncertaintyTest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Bennett</dc:creator>
  <cp:lastModifiedBy>Ayden Bennett</cp:lastModifiedBy>
  <dcterms:created xsi:type="dcterms:W3CDTF">2015-06-05T18:17:20Z</dcterms:created>
  <dcterms:modified xsi:type="dcterms:W3CDTF">2024-09-07T21:57:31Z</dcterms:modified>
</cp:coreProperties>
</file>