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"/>
    </mc:Choice>
  </mc:AlternateContent>
  <xr:revisionPtr revIDLastSave="0" documentId="8_{57FB0B5F-2271-4D63-8EBC-6CF8AEB67A30}" xr6:coauthVersionLast="47" xr6:coauthVersionMax="47" xr10:uidLastSave="{00000000-0000-0000-0000-000000000000}"/>
  <bookViews>
    <workbookView xWindow="-110" yWindow="-110" windowWidth="19420" windowHeight="10300" xr2:uid="{4C90902B-D8B5-49D3-B1D8-ED5C1417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K3" i="1"/>
  <c r="L3" i="1"/>
  <c r="I4" i="1"/>
  <c r="K4" i="1"/>
  <c r="I5" i="1"/>
  <c r="K5" i="1"/>
  <c r="I6" i="1"/>
  <c r="K6" i="1"/>
  <c r="I7" i="1"/>
  <c r="K7" i="1" a="1"/>
  <c r="K7" i="1" s="1"/>
  <c r="I8" i="1"/>
  <c r="K8" i="1"/>
  <c r="I9" i="1"/>
  <c r="K9" i="1"/>
  <c r="I10" i="1"/>
  <c r="K10" i="1"/>
  <c r="I11" i="1"/>
  <c r="K11" i="1"/>
  <c r="I12" i="1"/>
  <c r="I13" i="1"/>
  <c r="I14" i="1"/>
  <c r="I15" i="1"/>
  <c r="I16" i="1"/>
  <c r="I17" i="1"/>
  <c r="I18" i="1"/>
  <c r="I19" i="1"/>
  <c r="I20" i="1"/>
  <c r="I21" i="1"/>
  <c r="I22" i="1"/>
  <c r="I23" i="1"/>
  <c r="N23" i="1"/>
  <c r="I24" i="1"/>
  <c r="M24" i="1"/>
  <c r="I25" i="1"/>
  <c r="M25" i="1"/>
  <c r="I26" i="1"/>
  <c r="I27" i="1"/>
  <c r="M27" i="1"/>
  <c r="I28" i="1"/>
  <c r="I29" i="1"/>
  <c r="I30" i="1"/>
  <c r="I31" i="1"/>
  <c r="M31" i="1"/>
  <c r="I32" i="1"/>
  <c r="L32" i="1"/>
  <c r="I33" i="1"/>
  <c r="I34" i="1"/>
  <c r="I35" i="1"/>
  <c r="I36" i="1"/>
  <c r="M36" i="1"/>
  <c r="L7" i="1"/>
  <c r="L11" i="1"/>
  <c r="L5" i="1"/>
  <c r="L9" i="1"/>
  <c r="L8" i="1"/>
  <c r="L12" i="1"/>
  <c r="L6" i="1"/>
  <c r="L10" i="1"/>
  <c r="L4" i="1"/>
  <c r="N36" i="1"/>
  <c r="I37" i="1" l="1"/>
  <c r="K12" i="1" s="1"/>
  <c r="M37" i="1"/>
  <c r="I38" i="1"/>
  <c r="M38" i="1"/>
  <c r="I39" i="1"/>
  <c r="I40" i="1"/>
  <c r="M40" i="1"/>
  <c r="I41" i="1"/>
  <c r="I42" i="1"/>
  <c r="I43" i="1"/>
  <c r="L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N37" i="1"/>
  <c r="N38" i="1"/>
  <c r="N39" i="1"/>
  <c r="N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<sst xmlns="http://schemas.openxmlformats.org/spreadsheetml/2006/main" count="573" uniqueCount="267">
  <si>
    <t>Hydrabad</t>
  </si>
  <si>
    <t>south</t>
  </si>
  <si>
    <t>Finance</t>
  </si>
  <si>
    <t>Sawant</t>
  </si>
  <si>
    <t>Rupesh</t>
  </si>
  <si>
    <t>Mumbai</t>
  </si>
  <si>
    <t>west</t>
  </si>
  <si>
    <t>Shah</t>
  </si>
  <si>
    <t>Indu</t>
  </si>
  <si>
    <t>Delhi</t>
  </si>
  <si>
    <t>north</t>
  </si>
  <si>
    <t>CCD</t>
  </si>
  <si>
    <t>Dalvi</t>
  </si>
  <si>
    <t>Chetan</t>
  </si>
  <si>
    <t>Trivanadrum</t>
  </si>
  <si>
    <t>R&amp;D</t>
  </si>
  <si>
    <t>Raut</t>
  </si>
  <si>
    <t>Pushpa</t>
  </si>
  <si>
    <t>Nagpur</t>
  </si>
  <si>
    <t>Sharma</t>
  </si>
  <si>
    <t>Beena</t>
  </si>
  <si>
    <t>Banglore</t>
  </si>
  <si>
    <t>Mktg</t>
  </si>
  <si>
    <t>Vora</t>
  </si>
  <si>
    <t>Kabir</t>
  </si>
  <si>
    <t>Surat</t>
  </si>
  <si>
    <t>Kulkarni</t>
  </si>
  <si>
    <t>Radhika</t>
  </si>
  <si>
    <t>Sales</t>
  </si>
  <si>
    <t>Trivedi</t>
  </si>
  <si>
    <t>Harsha</t>
  </si>
  <si>
    <t>Gangtok</t>
  </si>
  <si>
    <t>east</t>
  </si>
  <si>
    <t>Singhani</t>
  </si>
  <si>
    <t>Payal</t>
  </si>
  <si>
    <t>Calcutta</t>
  </si>
  <si>
    <t>Digaria</t>
  </si>
  <si>
    <t>Niki</t>
  </si>
  <si>
    <t>Jaipur</t>
  </si>
  <si>
    <t>Mehta</t>
  </si>
  <si>
    <t>Priyanka</t>
  </si>
  <si>
    <t>Aligarh</t>
  </si>
  <si>
    <t>Patel</t>
  </si>
  <si>
    <t>Tejal</t>
  </si>
  <si>
    <t>Pune</t>
  </si>
  <si>
    <t>Shrivastava</t>
  </si>
  <si>
    <t>Vinit</t>
  </si>
  <si>
    <t>Tripathi</t>
  </si>
  <si>
    <t>Jignesh</t>
  </si>
  <si>
    <t>Jammu</t>
  </si>
  <si>
    <t>Sasan</t>
  </si>
  <si>
    <t>Sonia</t>
  </si>
  <si>
    <t>Agra</t>
  </si>
  <si>
    <t>Joseph</t>
  </si>
  <si>
    <t>Ruby</t>
  </si>
  <si>
    <t>Robert</t>
  </si>
  <si>
    <t>Pinky</t>
  </si>
  <si>
    <t>Kunal</t>
  </si>
  <si>
    <t>Cuttack</t>
  </si>
  <si>
    <t>Shirishkar</t>
  </si>
  <si>
    <t>Kalpana</t>
  </si>
  <si>
    <t>chennai</t>
  </si>
  <si>
    <t>Phule</t>
  </si>
  <si>
    <t>Tara</t>
  </si>
  <si>
    <t>Ferozepur</t>
  </si>
  <si>
    <t>Gandhi</t>
  </si>
  <si>
    <t>Dayanand</t>
  </si>
  <si>
    <t>Bidkar</t>
  </si>
  <si>
    <t>Sagar</t>
  </si>
  <si>
    <t>Chhaya</t>
  </si>
  <si>
    <t>Deep</t>
  </si>
  <si>
    <t>Drishti</t>
  </si>
  <si>
    <t>Panji</t>
  </si>
  <si>
    <t>Khan</t>
  </si>
  <si>
    <t>Nayeem</t>
  </si>
  <si>
    <t>Admin</t>
  </si>
  <si>
    <t>Saksena</t>
  </si>
  <si>
    <t>Suraj</t>
  </si>
  <si>
    <t>Darjeeling</t>
  </si>
  <si>
    <t>Pandhya</t>
  </si>
  <si>
    <t>Nita</t>
  </si>
  <si>
    <t>Shenoy</t>
  </si>
  <si>
    <t>Laveena</t>
  </si>
  <si>
    <t>Mysore</t>
  </si>
  <si>
    <t>Gupta</t>
  </si>
  <si>
    <t>Yamini</t>
  </si>
  <si>
    <t>Godse</t>
  </si>
  <si>
    <t>Surendra</t>
  </si>
  <si>
    <t>Naik</t>
  </si>
  <si>
    <t>Reeta</t>
  </si>
  <si>
    <t>delhi</t>
  </si>
  <si>
    <t>Personnel</t>
  </si>
  <si>
    <t>Joshi</t>
  </si>
  <si>
    <t>Pravin</t>
  </si>
  <si>
    <t>Desai</t>
  </si>
  <si>
    <t>Mandakini</t>
  </si>
  <si>
    <t>Lucknow</t>
  </si>
  <si>
    <t>Uday</t>
  </si>
  <si>
    <t>Parul</t>
  </si>
  <si>
    <t>Timsi</t>
  </si>
  <si>
    <t>Patil</t>
  </si>
  <si>
    <t>Veena</t>
  </si>
  <si>
    <t>Sheikh</t>
  </si>
  <si>
    <t>Waheda</t>
  </si>
  <si>
    <t>Kanpur</t>
  </si>
  <si>
    <t>Asha</t>
  </si>
  <si>
    <t>Zha</t>
  </si>
  <si>
    <t>Anuradha</t>
  </si>
  <si>
    <t>Darekar</t>
  </si>
  <si>
    <t>Geeta</t>
  </si>
  <si>
    <t>Parmar</t>
  </si>
  <si>
    <t>Disha</t>
  </si>
  <si>
    <t>Panchal</t>
  </si>
  <si>
    <t>Maya</t>
  </si>
  <si>
    <t>Surti</t>
  </si>
  <si>
    <t>Katti</t>
  </si>
  <si>
    <t>Joglekar</t>
  </si>
  <si>
    <t>Kajal</t>
  </si>
  <si>
    <t>Guwahati</t>
  </si>
  <si>
    <t>Rao</t>
  </si>
  <si>
    <t>Lalita</t>
  </si>
  <si>
    <t>Virsinghani</t>
  </si>
  <si>
    <t>Vishal</t>
  </si>
  <si>
    <t>Sheth</t>
  </si>
  <si>
    <t>Mehul</t>
  </si>
  <si>
    <t>Godbole</t>
  </si>
  <si>
    <t>Heena</t>
  </si>
  <si>
    <t>Fernandes</t>
  </si>
  <si>
    <t>Mario</t>
  </si>
  <si>
    <t>Baroda</t>
  </si>
  <si>
    <t>Baig</t>
  </si>
  <si>
    <t>Ruheal</t>
  </si>
  <si>
    <t>cochin</t>
  </si>
  <si>
    <t>Kumar</t>
  </si>
  <si>
    <t>Rakesh</t>
  </si>
  <si>
    <t>Neha</t>
  </si>
  <si>
    <t>Vicky</t>
  </si>
  <si>
    <t>Jeena</t>
  </si>
  <si>
    <t>Kinnari</t>
  </si>
  <si>
    <t>Shaheen</t>
  </si>
  <si>
    <t>Piyush</t>
  </si>
  <si>
    <t>Gokhale</t>
  </si>
  <si>
    <t>Pooja</t>
  </si>
  <si>
    <t>rounddown</t>
  </si>
  <si>
    <t>roundup</t>
  </si>
  <si>
    <t>round</t>
  </si>
  <si>
    <t>Sardesai</t>
  </si>
  <si>
    <t>Kirtikar</t>
  </si>
  <si>
    <t>Manglore</t>
  </si>
  <si>
    <t>Raje</t>
  </si>
  <si>
    <t>Richa</t>
  </si>
  <si>
    <t>MINIFS</t>
  </si>
  <si>
    <t>Dodhia</t>
  </si>
  <si>
    <t>Sheetal</t>
  </si>
  <si>
    <t>MAXIFS</t>
  </si>
  <si>
    <t>Pednekar</t>
  </si>
  <si>
    <t>Chitra</t>
  </si>
  <si>
    <t>max</t>
  </si>
  <si>
    <t>Parikh</t>
  </si>
  <si>
    <t>Shilpa</t>
  </si>
  <si>
    <t>mim</t>
  </si>
  <si>
    <t>Khetan</t>
  </si>
  <si>
    <t>averageifs</t>
  </si>
  <si>
    <t>Arun</t>
  </si>
  <si>
    <t>Zarina</t>
  </si>
  <si>
    <t>sumifs</t>
  </si>
  <si>
    <t>Ambala</t>
  </si>
  <si>
    <t>Ghoshal</t>
  </si>
  <si>
    <t>Tapan</t>
  </si>
  <si>
    <t>Ankur</t>
  </si>
  <si>
    <t>FIND THE AVG OF SALARY FOR THE PEOPLE WHERE SALARY &gt; 15000</t>
  </si>
  <si>
    <t>Giriraj</t>
  </si>
  <si>
    <t>Patna</t>
  </si>
  <si>
    <t>Qureshi</t>
  </si>
  <si>
    <t>Aalam</t>
  </si>
  <si>
    <t>find the avg of salary where department = sales</t>
  </si>
  <si>
    <t>averageif</t>
  </si>
  <si>
    <t>Hoonjan</t>
  </si>
  <si>
    <t>Hajra</t>
  </si>
  <si>
    <t>Bhaduri</t>
  </si>
  <si>
    <t>Mala</t>
  </si>
  <si>
    <t>Malik</t>
  </si>
  <si>
    <t>Rishi</t>
  </si>
  <si>
    <t>countif</t>
  </si>
  <si>
    <t>Shetty</t>
  </si>
  <si>
    <t>Bharat</t>
  </si>
  <si>
    <t>Khurana</t>
  </si>
  <si>
    <t>Jasbinder</t>
  </si>
  <si>
    <t>sumif</t>
  </si>
  <si>
    <t>Nasik</t>
  </si>
  <si>
    <t>Nimkar</t>
  </si>
  <si>
    <t>Shazia</t>
  </si>
  <si>
    <t>Suchita</t>
  </si>
  <si>
    <t>Satinder Kaur</t>
  </si>
  <si>
    <t>Sadiq</t>
  </si>
  <si>
    <t>Farhan</t>
  </si>
  <si>
    <t>Mathura</t>
  </si>
  <si>
    <t>Khanna</t>
  </si>
  <si>
    <t>Parvati</t>
  </si>
  <si>
    <t>tue</t>
  </si>
  <si>
    <t>may</t>
  </si>
  <si>
    <t>Dixit</t>
  </si>
  <si>
    <t>Aakash</t>
  </si>
  <si>
    <t>mon</t>
  </si>
  <si>
    <t>apr</t>
  </si>
  <si>
    <t>Aalok</t>
  </si>
  <si>
    <t>sun</t>
  </si>
  <si>
    <t>mar</t>
  </si>
  <si>
    <t>text</t>
  </si>
  <si>
    <t>Shirodkar</t>
  </si>
  <si>
    <t>Priya</t>
  </si>
  <si>
    <t>sat</t>
  </si>
  <si>
    <t>feb</t>
  </si>
  <si>
    <t>Narayanan</t>
  </si>
  <si>
    <t>K. Sita</t>
  </si>
  <si>
    <t>fri</t>
  </si>
  <si>
    <t>jan</t>
  </si>
  <si>
    <t>Director</t>
  </si>
  <si>
    <t>thu</t>
  </si>
  <si>
    <t>dec</t>
  </si>
  <si>
    <t>Lalwani</t>
  </si>
  <si>
    <t>Meera</t>
  </si>
  <si>
    <t>wed</t>
  </si>
  <si>
    <t>nov</t>
  </si>
  <si>
    <t>Lele</t>
  </si>
  <si>
    <t>oct</t>
  </si>
  <si>
    <t>Madhrani</t>
  </si>
  <si>
    <t>Sujay</t>
  </si>
  <si>
    <t>sep</t>
  </si>
  <si>
    <t>Fernendes</t>
  </si>
  <si>
    <t>Andre</t>
  </si>
  <si>
    <t>aug</t>
  </si>
  <si>
    <t>Sutradhar</t>
  </si>
  <si>
    <t>Pankaj</t>
  </si>
  <si>
    <t>jul</t>
  </si>
  <si>
    <t>counts all non null occurances</t>
  </si>
  <si>
    <t>Mukherjee</t>
  </si>
  <si>
    <t>Neena</t>
  </si>
  <si>
    <t>jun</t>
  </si>
  <si>
    <t>numerical count</t>
  </si>
  <si>
    <t>count</t>
  </si>
  <si>
    <t>Jain</t>
  </si>
  <si>
    <t>Deepak</t>
  </si>
  <si>
    <t>mode</t>
  </si>
  <si>
    <t>D'Souza</t>
  </si>
  <si>
    <t>Julie</t>
  </si>
  <si>
    <t>Ranganathan</t>
  </si>
  <si>
    <t>Seema</t>
  </si>
  <si>
    <t>median</t>
  </si>
  <si>
    <t>Mavadia</t>
  </si>
  <si>
    <t>mean</t>
  </si>
  <si>
    <t>Kuldeep</t>
  </si>
  <si>
    <t>sum</t>
  </si>
  <si>
    <t>Shinde</t>
  </si>
  <si>
    <t>Suman</t>
  </si>
  <si>
    <t>numerical</t>
  </si>
  <si>
    <t>day</t>
  </si>
  <si>
    <t>Raymondekar</t>
  </si>
  <si>
    <t>Raja</t>
  </si>
  <si>
    <t>Basic Salary</t>
  </si>
  <si>
    <t>Date Hire</t>
  </si>
  <si>
    <t>Branches</t>
  </si>
  <si>
    <t>Region</t>
  </si>
  <si>
    <t>Department</t>
  </si>
  <si>
    <t>Last name</t>
  </si>
  <si>
    <t>First name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</si>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</sst>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EB3D-E83B-45D9-A9A7-96C535CF67B1}">
  <dimension ref="A1:S101"/>
  <sheetViews>
    <sheetView tabSelected="1" topLeftCell="F24" zoomScale="91" zoomScaleNormal="100" workbookViewId="0">
      <selection activeCell="M13" sqref="M13"/>
    </sheetView>
  </sheetViews>
  <sheetFormatPr defaultRowHeight="14.5" x14ac:dyDescent="0.35"/>
  <cols>
    <col min="1" max="1" width="4.54296875" bestFit="1" customWidth="1"/>
    <col min="7" max="7" width="10.36328125" bestFit="1" customWidth="1"/>
    <col min="8" max="8" width="10.54296875" bestFit="1" customWidth="1"/>
    <col min="9" max="9" width="11.7265625" bestFit="1" customWidth="1"/>
    <col min="11" max="11" width="12.7265625" bestFit="1" customWidth="1"/>
    <col min="12" max="12" width="20.6328125" customWidth="1"/>
    <col min="13" max="13" width="39.08984375" customWidth="1"/>
    <col min="14" max="14" width="48.90625" customWidth="1"/>
    <col min="16" max="16" width="10.08984375" bestFit="1" customWidth="1"/>
  </cols>
  <sheetData>
    <row r="1" spans="1:19" x14ac:dyDescent="0.35">
      <c r="A1" t="s">
        <v>266</v>
      </c>
      <c r="B1" t="s">
        <v>265</v>
      </c>
      <c r="C1" t="s">
        <v>264</v>
      </c>
      <c r="D1" t="s">
        <v>263</v>
      </c>
      <c r="E1" t="s">
        <v>262</v>
      </c>
      <c r="F1" t="s">
        <v>261</v>
      </c>
      <c r="G1" t="s">
        <v>260</v>
      </c>
      <c r="H1" t="s">
        <v>259</v>
      </c>
    </row>
    <row r="2" spans="1:19" x14ac:dyDescent="0.35">
      <c r="A2">
        <v>1</v>
      </c>
      <c r="B2" t="s">
        <v>258</v>
      </c>
      <c r="C2" t="s">
        <v>257</v>
      </c>
      <c r="D2" t="s">
        <v>28</v>
      </c>
      <c r="E2" t="s">
        <v>10</v>
      </c>
      <c r="F2" t="s">
        <v>64</v>
      </c>
      <c r="G2" s="2">
        <v>28126</v>
      </c>
      <c r="H2" s="1">
        <v>21875</v>
      </c>
      <c r="I2" s="1">
        <f>H2*10</f>
        <v>218750</v>
      </c>
      <c r="O2" t="s">
        <v>252</v>
      </c>
      <c r="R2" t="s">
        <v>256</v>
      </c>
      <c r="S2" t="s">
        <v>255</v>
      </c>
    </row>
    <row r="3" spans="1:19" x14ac:dyDescent="0.35">
      <c r="A3">
        <v>2</v>
      </c>
      <c r="B3" t="s">
        <v>254</v>
      </c>
      <c r="C3" t="s">
        <v>253</v>
      </c>
      <c r="D3" t="s">
        <v>28</v>
      </c>
      <c r="E3" t="s">
        <v>32</v>
      </c>
      <c r="F3" t="s">
        <v>58</v>
      </c>
      <c r="G3" s="2">
        <v>28126</v>
      </c>
      <c r="H3" s="1">
        <v>17500</v>
      </c>
      <c r="I3" s="1">
        <f>H3*10</f>
        <v>175000</v>
      </c>
      <c r="J3" t="s">
        <v>252</v>
      </c>
      <c r="K3" s="1">
        <f>SUM(H2:H101)</f>
        <v>1553825</v>
      </c>
      <c r="L3" t="str">
        <f ca="1">_xlfn.FORMULATEXT(K3)</f>
        <v>=SUM(H2:H101)</v>
      </c>
      <c r="O3" t="s">
        <v>250</v>
      </c>
      <c r="Q3" t="s">
        <v>216</v>
      </c>
      <c r="R3" t="s">
        <v>206</v>
      </c>
      <c r="S3">
        <v>34567</v>
      </c>
    </row>
    <row r="4" spans="1:19" x14ac:dyDescent="0.35">
      <c r="A4">
        <v>3</v>
      </c>
      <c r="B4" t="s">
        <v>251</v>
      </c>
      <c r="C4" t="s">
        <v>19</v>
      </c>
      <c r="D4" t="s">
        <v>75</v>
      </c>
      <c r="E4" t="s">
        <v>1</v>
      </c>
      <c r="F4" t="s">
        <v>0</v>
      </c>
      <c r="G4" s="2">
        <v>36220</v>
      </c>
      <c r="H4" s="1">
        <v>7000</v>
      </c>
      <c r="I4" s="1">
        <f>H4*10</f>
        <v>70000</v>
      </c>
      <c r="J4" t="s">
        <v>250</v>
      </c>
      <c r="K4" s="1">
        <f>AVERAGE(H2:H101)</f>
        <v>15538.25</v>
      </c>
      <c r="L4" t="str">
        <f ca="1">_xlfn.FORMULATEXT(K4)</f>
        <v>=AVERAGE(H2:H101)</v>
      </c>
      <c r="O4" t="s">
        <v>248</v>
      </c>
      <c r="Q4" t="s">
        <v>212</v>
      </c>
      <c r="R4" t="s">
        <v>203</v>
      </c>
      <c r="S4">
        <v>34568</v>
      </c>
    </row>
    <row r="5" spans="1:19" x14ac:dyDescent="0.35">
      <c r="A5">
        <v>4</v>
      </c>
      <c r="B5" t="s">
        <v>20</v>
      </c>
      <c r="C5" t="s">
        <v>249</v>
      </c>
      <c r="D5" t="s">
        <v>22</v>
      </c>
      <c r="E5" t="s">
        <v>10</v>
      </c>
      <c r="F5" t="s">
        <v>9</v>
      </c>
      <c r="G5" s="2">
        <v>29183</v>
      </c>
      <c r="H5" s="1">
        <v>12250</v>
      </c>
      <c r="I5" s="1">
        <f>H5*10</f>
        <v>122500</v>
      </c>
      <c r="J5" t="s">
        <v>248</v>
      </c>
      <c r="K5" s="1">
        <f>MEDIAN(H2:H101)</f>
        <v>15750</v>
      </c>
      <c r="L5" t="str">
        <f ca="1">_xlfn.FORMULATEXT(K5)</f>
        <v>=MEDIAN(H2:H101)</v>
      </c>
      <c r="O5" t="s">
        <v>243</v>
      </c>
      <c r="Q5" t="s">
        <v>207</v>
      </c>
      <c r="R5" t="s">
        <v>199</v>
      </c>
      <c r="S5">
        <v>34569</v>
      </c>
    </row>
    <row r="6" spans="1:19" x14ac:dyDescent="0.35">
      <c r="A6">
        <v>5</v>
      </c>
      <c r="B6" t="s">
        <v>247</v>
      </c>
      <c r="C6" t="s">
        <v>246</v>
      </c>
      <c r="D6" t="s">
        <v>15</v>
      </c>
      <c r="E6" t="s">
        <v>10</v>
      </c>
      <c r="F6" t="s">
        <v>104</v>
      </c>
      <c r="G6" s="2">
        <v>32755</v>
      </c>
      <c r="H6" s="1">
        <v>21000</v>
      </c>
      <c r="I6" s="1">
        <f>H6*10</f>
        <v>210000</v>
      </c>
      <c r="J6" t="s">
        <v>243</v>
      </c>
      <c r="K6" s="1">
        <f>_xlfn.MODE.SNGL(H2:H101)</f>
        <v>17500</v>
      </c>
      <c r="L6" t="str">
        <f ca="1">_xlfn.FORMULATEXT(K6)</f>
        <v>=MODE.SNGL(H2:H101)</v>
      </c>
      <c r="Q6" t="s">
        <v>204</v>
      </c>
      <c r="R6" t="s">
        <v>222</v>
      </c>
      <c r="S6">
        <v>34570</v>
      </c>
    </row>
    <row r="7" spans="1:19" x14ac:dyDescent="0.35">
      <c r="A7">
        <v>6</v>
      </c>
      <c r="B7" t="s">
        <v>245</v>
      </c>
      <c r="C7" t="s">
        <v>244</v>
      </c>
      <c r="D7" t="s">
        <v>15</v>
      </c>
      <c r="E7" t="s">
        <v>10</v>
      </c>
      <c r="F7" t="s">
        <v>196</v>
      </c>
      <c r="G7" s="2">
        <v>32390</v>
      </c>
      <c r="H7" s="1">
        <v>12425</v>
      </c>
      <c r="I7" s="1">
        <f>H7*10</f>
        <v>124250</v>
      </c>
      <c r="J7" t="s">
        <v>243</v>
      </c>
      <c r="K7" s="1" cm="1">
        <f t="array" ref="K7">_xlfn.MODE.MULT(H1:H101)</f>
        <v>17500</v>
      </c>
      <c r="L7" t="str">
        <f ca="1">_xlfn.FORMULATEXT(K7)</f>
        <v>=MODE.MULT(H1:H101)</v>
      </c>
      <c r="Q7" t="s">
        <v>200</v>
      </c>
      <c r="R7" t="s">
        <v>218</v>
      </c>
      <c r="S7">
        <v>34571</v>
      </c>
    </row>
    <row r="8" spans="1:19" x14ac:dyDescent="0.35">
      <c r="A8">
        <v>7</v>
      </c>
      <c r="B8" t="s">
        <v>242</v>
      </c>
      <c r="C8" t="s">
        <v>241</v>
      </c>
      <c r="D8" t="s">
        <v>91</v>
      </c>
      <c r="E8" t="s">
        <v>6</v>
      </c>
      <c r="F8" t="s">
        <v>44</v>
      </c>
      <c r="G8" s="2">
        <v>33102</v>
      </c>
      <c r="H8" s="1">
        <v>13825</v>
      </c>
      <c r="I8" s="1">
        <f>H8*10</f>
        <v>138250</v>
      </c>
      <c r="J8" t="s">
        <v>240</v>
      </c>
      <c r="K8" s="1">
        <f>COUNT(H1:H101)</f>
        <v>100</v>
      </c>
      <c r="L8" t="str">
        <f ca="1">_xlfn.FORMULATEXT(K8)</f>
        <v>=COUNT(H1:H101)</v>
      </c>
      <c r="M8" t="s">
        <v>239</v>
      </c>
      <c r="Q8" t="s">
        <v>238</v>
      </c>
      <c r="R8" t="s">
        <v>215</v>
      </c>
      <c r="S8">
        <v>34572</v>
      </c>
    </row>
    <row r="9" spans="1:19" x14ac:dyDescent="0.35">
      <c r="A9">
        <v>8</v>
      </c>
      <c r="B9" t="s">
        <v>237</v>
      </c>
      <c r="C9" t="s">
        <v>236</v>
      </c>
      <c r="D9" t="s">
        <v>15</v>
      </c>
      <c r="E9" t="s">
        <v>10</v>
      </c>
      <c r="F9" t="s">
        <v>52</v>
      </c>
      <c r="G9" s="2">
        <v>32755</v>
      </c>
      <c r="H9" s="1">
        <v>12425</v>
      </c>
      <c r="I9" s="1">
        <f>H9*10</f>
        <v>124250</v>
      </c>
      <c r="K9" s="1">
        <f>COUNTA(H1:H101)</f>
        <v>101</v>
      </c>
      <c r="L9" t="str">
        <f ca="1">_xlfn.FORMULATEXT(K9)</f>
        <v>=COUNTA(H1:H101)</v>
      </c>
      <c r="M9" t="s">
        <v>235</v>
      </c>
      <c r="Q9" t="s">
        <v>234</v>
      </c>
      <c r="R9" t="s">
        <v>211</v>
      </c>
      <c r="S9">
        <v>34573</v>
      </c>
    </row>
    <row r="10" spans="1:19" x14ac:dyDescent="0.35">
      <c r="A10">
        <v>9</v>
      </c>
      <c r="B10" t="s">
        <v>233</v>
      </c>
      <c r="C10" t="s">
        <v>232</v>
      </c>
      <c r="D10" t="s">
        <v>28</v>
      </c>
      <c r="E10" t="s">
        <v>10</v>
      </c>
      <c r="F10" t="s">
        <v>166</v>
      </c>
      <c r="G10" s="2">
        <v>36506</v>
      </c>
      <c r="H10" s="1">
        <v>14875</v>
      </c>
      <c r="I10" s="1">
        <f>H10*10</f>
        <v>148750</v>
      </c>
      <c r="K10" s="1">
        <f>COUNTA(F2:F101)</f>
        <v>100</v>
      </c>
      <c r="L10" t="str">
        <f ca="1">_xlfn.FORMULATEXT(K10)</f>
        <v>=COUNTA(F2:F101)</v>
      </c>
      <c r="Q10" t="s">
        <v>231</v>
      </c>
      <c r="R10" t="s">
        <v>206</v>
      </c>
      <c r="S10">
        <v>34574</v>
      </c>
    </row>
    <row r="11" spans="1:19" x14ac:dyDescent="0.35">
      <c r="A11">
        <v>10</v>
      </c>
      <c r="B11" t="s">
        <v>230</v>
      </c>
      <c r="C11" t="s">
        <v>229</v>
      </c>
      <c r="D11" t="s">
        <v>22</v>
      </c>
      <c r="E11" t="s">
        <v>32</v>
      </c>
      <c r="F11" t="s">
        <v>78</v>
      </c>
      <c r="G11" s="2">
        <v>28326</v>
      </c>
      <c r="H11" s="1">
        <v>15750</v>
      </c>
      <c r="I11" s="1">
        <f>H11*10</f>
        <v>157500</v>
      </c>
      <c r="K11" s="1">
        <f>COUNT(E2:E101)</f>
        <v>0</v>
      </c>
      <c r="L11" t="str">
        <f ca="1">_xlfn.FORMULATEXT(K11)</f>
        <v>=COUNT(E2:E101)</v>
      </c>
      <c r="Q11" t="s">
        <v>228</v>
      </c>
      <c r="R11" t="s">
        <v>203</v>
      </c>
      <c r="S11">
        <v>34575</v>
      </c>
    </row>
    <row r="12" spans="1:19" x14ac:dyDescent="0.35">
      <c r="A12">
        <v>11</v>
      </c>
      <c r="B12" t="s">
        <v>227</v>
      </c>
      <c r="C12" t="s">
        <v>226</v>
      </c>
      <c r="D12" t="s">
        <v>2</v>
      </c>
      <c r="E12" t="s">
        <v>6</v>
      </c>
      <c r="F12" t="s">
        <v>44</v>
      </c>
      <c r="G12" s="2">
        <v>31402</v>
      </c>
      <c r="H12" s="1">
        <v>14875</v>
      </c>
      <c r="I12" s="1">
        <f>H12*10</f>
        <v>148750</v>
      </c>
      <c r="K12" s="1">
        <f>COUNTBLANK(I2:I101)</f>
        <v>0</v>
      </c>
      <c r="L12" t="str">
        <f ca="1">_xlfn.FORMULATEXT(K12)</f>
        <v>=COUNTBLANK(I2:I101)</v>
      </c>
      <c r="Q12" t="s">
        <v>225</v>
      </c>
      <c r="R12" t="s">
        <v>199</v>
      </c>
      <c r="S12">
        <v>34576</v>
      </c>
    </row>
    <row r="13" spans="1:19" x14ac:dyDescent="0.35">
      <c r="A13">
        <v>12</v>
      </c>
      <c r="B13" t="s">
        <v>159</v>
      </c>
      <c r="C13" t="s">
        <v>224</v>
      </c>
      <c r="D13" t="s">
        <v>75</v>
      </c>
      <c r="E13" t="s">
        <v>10</v>
      </c>
      <c r="F13" t="s">
        <v>49</v>
      </c>
      <c r="G13" s="2">
        <v>30376</v>
      </c>
      <c r="H13" s="1">
        <v>21000</v>
      </c>
      <c r="I13" s="1">
        <f>H13*10</f>
        <v>210000</v>
      </c>
      <c r="P13">
        <v>101</v>
      </c>
      <c r="Q13" t="s">
        <v>223</v>
      </c>
      <c r="R13" t="s">
        <v>222</v>
      </c>
      <c r="S13">
        <v>34577</v>
      </c>
    </row>
    <row r="14" spans="1:19" x14ac:dyDescent="0.35">
      <c r="A14">
        <v>13</v>
      </c>
      <c r="B14" t="s">
        <v>221</v>
      </c>
      <c r="C14" t="s">
        <v>220</v>
      </c>
      <c r="D14" t="s">
        <v>2</v>
      </c>
      <c r="E14" t="s">
        <v>32</v>
      </c>
      <c r="F14" t="s">
        <v>35</v>
      </c>
      <c r="G14" s="2">
        <v>31027</v>
      </c>
      <c r="H14" s="1">
        <v>19250</v>
      </c>
      <c r="I14" s="1">
        <f>H14*10</f>
        <v>192500</v>
      </c>
      <c r="P14">
        <v>105</v>
      </c>
      <c r="Q14" t="s">
        <v>219</v>
      </c>
      <c r="R14" t="s">
        <v>218</v>
      </c>
      <c r="S14">
        <v>34578</v>
      </c>
    </row>
    <row r="15" spans="1:19" x14ac:dyDescent="0.35">
      <c r="A15">
        <v>14</v>
      </c>
      <c r="B15" t="s">
        <v>153</v>
      </c>
      <c r="C15" t="s">
        <v>94</v>
      </c>
      <c r="D15" t="s">
        <v>217</v>
      </c>
      <c r="E15" t="s">
        <v>1</v>
      </c>
      <c r="F15" t="s">
        <v>132</v>
      </c>
      <c r="G15" s="2">
        <v>31028</v>
      </c>
      <c r="H15" s="1">
        <v>49000</v>
      </c>
      <c r="I15" s="1">
        <f>H15*10</f>
        <v>490000</v>
      </c>
      <c r="P15" s="2">
        <v>45759</v>
      </c>
      <c r="Q15" t="s">
        <v>216</v>
      </c>
      <c r="R15" t="s">
        <v>215</v>
      </c>
      <c r="S15">
        <v>34579</v>
      </c>
    </row>
    <row r="16" spans="1:19" x14ac:dyDescent="0.35">
      <c r="A16">
        <v>15</v>
      </c>
      <c r="B16" t="s">
        <v>214</v>
      </c>
      <c r="C16" t="s">
        <v>213</v>
      </c>
      <c r="D16" t="s">
        <v>91</v>
      </c>
      <c r="E16" t="s">
        <v>10</v>
      </c>
      <c r="F16" t="s">
        <v>49</v>
      </c>
      <c r="G16" s="2">
        <v>31029</v>
      </c>
      <c r="H16" s="1">
        <v>14875</v>
      </c>
      <c r="I16" s="1">
        <f>H16*10</f>
        <v>148750</v>
      </c>
      <c r="P16" t="b">
        <v>0</v>
      </c>
      <c r="Q16" t="s">
        <v>212</v>
      </c>
      <c r="R16" t="s">
        <v>211</v>
      </c>
      <c r="S16">
        <v>34580</v>
      </c>
    </row>
    <row r="17" spans="1:19" x14ac:dyDescent="0.35">
      <c r="A17">
        <v>16</v>
      </c>
      <c r="B17" t="s">
        <v>210</v>
      </c>
      <c r="C17" t="s">
        <v>209</v>
      </c>
      <c r="D17" t="s">
        <v>91</v>
      </c>
      <c r="E17" t="s">
        <v>10</v>
      </c>
      <c r="F17" t="s">
        <v>38</v>
      </c>
      <c r="G17" s="2">
        <v>31030</v>
      </c>
      <c r="H17" s="1">
        <v>14875</v>
      </c>
      <c r="I17" s="1">
        <f>H17*10</f>
        <v>148750</v>
      </c>
      <c r="O17" t="s">
        <v>208</v>
      </c>
      <c r="Q17" t="s">
        <v>207</v>
      </c>
      <c r="R17" t="s">
        <v>206</v>
      </c>
      <c r="S17">
        <v>34581</v>
      </c>
    </row>
    <row r="18" spans="1:19" x14ac:dyDescent="0.35">
      <c r="A18">
        <v>17</v>
      </c>
      <c r="B18" t="s">
        <v>205</v>
      </c>
      <c r="C18" t="s">
        <v>29</v>
      </c>
      <c r="D18" t="s">
        <v>75</v>
      </c>
      <c r="E18" t="s">
        <v>32</v>
      </c>
      <c r="F18" t="s">
        <v>58</v>
      </c>
      <c r="G18" s="2">
        <v>30376</v>
      </c>
      <c r="H18" s="1">
        <v>15750</v>
      </c>
      <c r="I18" s="1">
        <f>H18*10</f>
        <v>157500</v>
      </c>
      <c r="P18" t="b">
        <v>1</v>
      </c>
      <c r="Q18" t="s">
        <v>204</v>
      </c>
      <c r="R18" t="s">
        <v>203</v>
      </c>
      <c r="S18">
        <v>34582</v>
      </c>
    </row>
    <row r="19" spans="1:19" x14ac:dyDescent="0.35">
      <c r="A19">
        <v>18</v>
      </c>
      <c r="B19" t="s">
        <v>202</v>
      </c>
      <c r="C19" t="s">
        <v>201</v>
      </c>
      <c r="D19" t="s">
        <v>75</v>
      </c>
      <c r="E19" t="s">
        <v>6</v>
      </c>
      <c r="F19" t="s">
        <v>189</v>
      </c>
      <c r="G19" s="2">
        <v>30376</v>
      </c>
      <c r="H19" s="1">
        <v>15750</v>
      </c>
      <c r="I19" s="1">
        <f>H19*10</f>
        <v>157500</v>
      </c>
      <c r="P19">
        <v>108</v>
      </c>
      <c r="Q19" t="s">
        <v>200</v>
      </c>
      <c r="R19" t="s">
        <v>199</v>
      </c>
      <c r="S19">
        <v>34583</v>
      </c>
    </row>
    <row r="20" spans="1:19" x14ac:dyDescent="0.35">
      <c r="A20">
        <v>19</v>
      </c>
      <c r="B20" t="s">
        <v>198</v>
      </c>
      <c r="C20" t="s">
        <v>197</v>
      </c>
      <c r="D20" t="s">
        <v>22</v>
      </c>
      <c r="E20" t="s">
        <v>10</v>
      </c>
      <c r="F20" t="s">
        <v>196</v>
      </c>
      <c r="G20" s="2">
        <v>31637</v>
      </c>
      <c r="H20" s="1">
        <v>10500</v>
      </c>
      <c r="I20" s="1">
        <f>H20*10</f>
        <v>105000</v>
      </c>
      <c r="P20" s="2">
        <v>1</v>
      </c>
    </row>
    <row r="21" spans="1:19" x14ac:dyDescent="0.35">
      <c r="A21">
        <v>20</v>
      </c>
      <c r="B21" t="s">
        <v>195</v>
      </c>
      <c r="C21" t="s">
        <v>194</v>
      </c>
      <c r="D21" t="s">
        <v>22</v>
      </c>
      <c r="E21" t="s">
        <v>10</v>
      </c>
      <c r="F21" t="s">
        <v>38</v>
      </c>
      <c r="G21" s="2">
        <v>36316</v>
      </c>
      <c r="H21" s="1">
        <v>5950</v>
      </c>
      <c r="I21" s="1">
        <f>H21*10</f>
        <v>59500</v>
      </c>
    </row>
    <row r="22" spans="1:19" x14ac:dyDescent="0.35">
      <c r="A22">
        <v>21</v>
      </c>
      <c r="B22" t="s">
        <v>193</v>
      </c>
      <c r="C22" t="s">
        <v>50</v>
      </c>
      <c r="D22" t="s">
        <v>22</v>
      </c>
      <c r="E22" t="s">
        <v>32</v>
      </c>
      <c r="F22" t="s">
        <v>172</v>
      </c>
      <c r="G22" s="2">
        <v>36317</v>
      </c>
      <c r="H22" s="1">
        <v>7875</v>
      </c>
      <c r="I22" s="1">
        <f>H22*10</f>
        <v>78750</v>
      </c>
    </row>
    <row r="23" spans="1:19" x14ac:dyDescent="0.35">
      <c r="A23">
        <v>22</v>
      </c>
      <c r="B23" t="s">
        <v>192</v>
      </c>
      <c r="C23" t="s">
        <v>112</v>
      </c>
      <c r="D23" t="s">
        <v>22</v>
      </c>
      <c r="E23" t="s">
        <v>6</v>
      </c>
      <c r="F23" t="s">
        <v>189</v>
      </c>
      <c r="G23" s="2">
        <v>36318</v>
      </c>
      <c r="H23" s="1">
        <v>7875</v>
      </c>
      <c r="I23" s="1">
        <f>H23*10</f>
        <v>78750</v>
      </c>
      <c r="N23">
        <f>RANK(H8,H2:H101)</f>
        <v>72</v>
      </c>
    </row>
    <row r="24" spans="1:19" x14ac:dyDescent="0.35">
      <c r="A24">
        <v>23</v>
      </c>
      <c r="B24" t="s">
        <v>191</v>
      </c>
      <c r="C24" t="s">
        <v>102</v>
      </c>
      <c r="D24" t="s">
        <v>22</v>
      </c>
      <c r="E24" t="s">
        <v>6</v>
      </c>
      <c r="F24" t="s">
        <v>44</v>
      </c>
      <c r="G24" s="2">
        <v>36319</v>
      </c>
      <c r="H24" s="1">
        <v>7875</v>
      </c>
      <c r="I24" s="1">
        <f>H24*10</f>
        <v>78750</v>
      </c>
      <c r="K24" t="s">
        <v>188</v>
      </c>
      <c r="M24">
        <f>SUMIF(H2:H101,"&gt;20000")</f>
        <v>274750</v>
      </c>
    </row>
    <row r="25" spans="1:19" x14ac:dyDescent="0.35">
      <c r="A25">
        <v>24</v>
      </c>
      <c r="B25" t="s">
        <v>142</v>
      </c>
      <c r="C25" t="s">
        <v>190</v>
      </c>
      <c r="D25" t="s">
        <v>28</v>
      </c>
      <c r="E25" t="s">
        <v>6</v>
      </c>
      <c r="F25" t="s">
        <v>189</v>
      </c>
      <c r="G25" s="2">
        <v>29362</v>
      </c>
      <c r="H25" s="1">
        <v>14875</v>
      </c>
      <c r="I25" s="1">
        <f>H25*10</f>
        <v>148750</v>
      </c>
      <c r="K25" t="s">
        <v>188</v>
      </c>
      <c r="M25">
        <f>SUMIF(E2:E101,"north",H2:H101)</f>
        <v>633500</v>
      </c>
    </row>
    <row r="26" spans="1:19" x14ac:dyDescent="0.35">
      <c r="A26">
        <v>25</v>
      </c>
      <c r="B26" t="s">
        <v>187</v>
      </c>
      <c r="C26" t="s">
        <v>186</v>
      </c>
      <c r="D26" t="s">
        <v>15</v>
      </c>
      <c r="E26" t="s">
        <v>1</v>
      </c>
      <c r="F26" t="s">
        <v>148</v>
      </c>
      <c r="G26" s="2">
        <v>36274</v>
      </c>
      <c r="H26" s="1">
        <v>7875</v>
      </c>
      <c r="I26" s="1">
        <f>H26*10</f>
        <v>78750</v>
      </c>
    </row>
    <row r="27" spans="1:19" x14ac:dyDescent="0.35">
      <c r="A27">
        <v>26</v>
      </c>
      <c r="B27" t="s">
        <v>185</v>
      </c>
      <c r="C27" t="s">
        <v>184</v>
      </c>
      <c r="D27" t="s">
        <v>28</v>
      </c>
      <c r="E27" t="s">
        <v>32</v>
      </c>
      <c r="F27" t="s">
        <v>58</v>
      </c>
      <c r="G27" s="2">
        <v>30225</v>
      </c>
      <c r="H27" s="1">
        <v>19250</v>
      </c>
      <c r="I27" s="1">
        <f>H27*10</f>
        <v>192500</v>
      </c>
      <c r="K27" t="s">
        <v>183</v>
      </c>
      <c r="M27">
        <f>COUNTIF(E2:E101,"SOUTH")</f>
        <v>20</v>
      </c>
    </row>
    <row r="28" spans="1:19" x14ac:dyDescent="0.35">
      <c r="A28">
        <v>27</v>
      </c>
      <c r="B28" t="s">
        <v>182</v>
      </c>
      <c r="C28" t="s">
        <v>181</v>
      </c>
      <c r="D28" t="s">
        <v>28</v>
      </c>
      <c r="E28" t="s">
        <v>1</v>
      </c>
      <c r="F28" t="s">
        <v>21</v>
      </c>
      <c r="G28" s="2">
        <v>33787</v>
      </c>
      <c r="H28" s="1">
        <v>13125</v>
      </c>
      <c r="I28" s="1">
        <f>H28*10</f>
        <v>131250</v>
      </c>
      <c r="K28" t="s">
        <v>165</v>
      </c>
    </row>
    <row r="29" spans="1:19" x14ac:dyDescent="0.35">
      <c r="A29">
        <v>28</v>
      </c>
      <c r="B29" t="s">
        <v>180</v>
      </c>
      <c r="C29" t="s">
        <v>179</v>
      </c>
      <c r="D29" t="s">
        <v>15</v>
      </c>
      <c r="E29" t="s">
        <v>6</v>
      </c>
      <c r="F29" t="s">
        <v>5</v>
      </c>
      <c r="G29" s="2">
        <v>34777</v>
      </c>
      <c r="H29" s="1">
        <v>10500</v>
      </c>
      <c r="I29" s="1">
        <f>H29*10</f>
        <v>105000</v>
      </c>
    </row>
    <row r="30" spans="1:19" x14ac:dyDescent="0.35">
      <c r="A30">
        <v>29</v>
      </c>
      <c r="B30" t="s">
        <v>178</v>
      </c>
      <c r="C30" t="s">
        <v>177</v>
      </c>
      <c r="D30" t="s">
        <v>75</v>
      </c>
      <c r="E30" t="s">
        <v>10</v>
      </c>
      <c r="F30" t="s">
        <v>38</v>
      </c>
      <c r="G30" s="2">
        <v>35189</v>
      </c>
      <c r="H30" s="1">
        <v>9625</v>
      </c>
      <c r="I30" s="1">
        <f>H30*10</f>
        <v>96250</v>
      </c>
      <c r="K30" t="s">
        <v>176</v>
      </c>
      <c r="M30" t="s">
        <v>175</v>
      </c>
    </row>
    <row r="31" spans="1:19" x14ac:dyDescent="0.35">
      <c r="A31">
        <v>30</v>
      </c>
      <c r="B31" t="s">
        <v>174</v>
      </c>
      <c r="C31" t="s">
        <v>173</v>
      </c>
      <c r="D31" t="s">
        <v>91</v>
      </c>
      <c r="E31" t="s">
        <v>32</v>
      </c>
      <c r="F31" t="s">
        <v>172</v>
      </c>
      <c r="G31" s="2">
        <v>32435</v>
      </c>
      <c r="H31" s="1">
        <v>14175</v>
      </c>
      <c r="I31" s="1">
        <f>H31*10</f>
        <v>141750</v>
      </c>
      <c r="M31">
        <f>AVERAGEIF(D2:D101,"SALES",H2:H101)</f>
        <v>16906.944444444445</v>
      </c>
    </row>
    <row r="32" spans="1:19" x14ac:dyDescent="0.35">
      <c r="A32">
        <v>31</v>
      </c>
      <c r="B32" t="s">
        <v>171</v>
      </c>
      <c r="C32" t="s">
        <v>84</v>
      </c>
      <c r="D32" t="s">
        <v>15</v>
      </c>
      <c r="E32" t="s">
        <v>10</v>
      </c>
      <c r="F32" t="s">
        <v>52</v>
      </c>
      <c r="G32" s="2">
        <v>30225</v>
      </c>
      <c r="H32" s="1">
        <v>15750</v>
      </c>
      <c r="I32" s="1">
        <f>H32*10</f>
        <v>157500</v>
      </c>
      <c r="L32">
        <f>AVERAGEIF(H2:H101,"&gt;15000")</f>
        <v>18636.016949152541</v>
      </c>
      <c r="M32" t="s">
        <v>170</v>
      </c>
    </row>
    <row r="33" spans="1:14" x14ac:dyDescent="0.35">
      <c r="A33">
        <v>32</v>
      </c>
      <c r="B33" t="s">
        <v>169</v>
      </c>
      <c r="C33" t="s">
        <v>92</v>
      </c>
      <c r="D33" t="s">
        <v>11</v>
      </c>
      <c r="E33" t="s">
        <v>1</v>
      </c>
      <c r="F33" t="s">
        <v>148</v>
      </c>
      <c r="G33" s="2">
        <v>30225</v>
      </c>
      <c r="H33" s="1">
        <v>15750</v>
      </c>
      <c r="I33" s="1">
        <f>H33*10</f>
        <v>157500</v>
      </c>
    </row>
    <row r="34" spans="1:14" x14ac:dyDescent="0.35">
      <c r="A34">
        <v>33</v>
      </c>
      <c r="B34" t="s">
        <v>168</v>
      </c>
      <c r="C34" t="s">
        <v>167</v>
      </c>
      <c r="D34" t="s">
        <v>11</v>
      </c>
      <c r="E34" t="s">
        <v>10</v>
      </c>
      <c r="F34" t="s">
        <v>166</v>
      </c>
      <c r="G34" s="2">
        <v>35618</v>
      </c>
      <c r="H34" s="1">
        <v>7000</v>
      </c>
      <c r="I34" s="1">
        <f>H34*10</f>
        <v>70000</v>
      </c>
      <c r="K34" t="s">
        <v>165</v>
      </c>
    </row>
    <row r="35" spans="1:14" x14ac:dyDescent="0.35">
      <c r="A35">
        <v>34</v>
      </c>
      <c r="B35" t="s">
        <v>164</v>
      </c>
      <c r="C35" t="s">
        <v>23</v>
      </c>
      <c r="D35" t="s">
        <v>11</v>
      </c>
      <c r="E35" t="s">
        <v>10</v>
      </c>
      <c r="F35" t="s">
        <v>96</v>
      </c>
      <c r="G35" s="2">
        <v>33510</v>
      </c>
      <c r="H35" s="1">
        <v>8750</v>
      </c>
      <c r="I35" s="1">
        <f>H35*10</f>
        <v>87500</v>
      </c>
    </row>
    <row r="36" spans="1:14" x14ac:dyDescent="0.35">
      <c r="A36">
        <v>35</v>
      </c>
      <c r="B36" t="s">
        <v>163</v>
      </c>
      <c r="C36" t="s">
        <v>92</v>
      </c>
      <c r="D36" t="s">
        <v>22</v>
      </c>
      <c r="E36" t="s">
        <v>1</v>
      </c>
      <c r="F36" t="s">
        <v>148</v>
      </c>
      <c r="G36" s="2">
        <v>33729</v>
      </c>
      <c r="H36" s="1">
        <v>9275</v>
      </c>
      <c r="I36" s="1">
        <f>H36*10</f>
        <v>92750</v>
      </c>
      <c r="K36" t="s">
        <v>162</v>
      </c>
      <c r="M36">
        <f>AVERAGEIFS(H2:H101,E2:E101,"south",D2:D101,"admin")</f>
        <v>13125</v>
      </c>
      <c r="N36" t="str">
        <f ca="1">_xlfn.FORMULATEXT(M36)</f>
        <v>=AVERAGEIFS(H2:H101,E2:E101,"south",D2:D101,"admin")</v>
      </c>
    </row>
    <row r="37" spans="1:14" x14ac:dyDescent="0.35">
      <c r="A37">
        <v>36</v>
      </c>
      <c r="B37" t="s">
        <v>142</v>
      </c>
      <c r="C37" t="s">
        <v>161</v>
      </c>
      <c r="D37" t="s">
        <v>91</v>
      </c>
      <c r="E37" t="s">
        <v>6</v>
      </c>
      <c r="F37" t="s">
        <v>25</v>
      </c>
      <c r="G37" s="2">
        <v>34580</v>
      </c>
      <c r="H37" s="1">
        <v>11725</v>
      </c>
      <c r="I37" s="1">
        <f>H37*10</f>
        <v>117250</v>
      </c>
      <c r="K37" t="s">
        <v>160</v>
      </c>
      <c r="M37" s="1">
        <f>MIN(H2:H101)</f>
        <v>5950</v>
      </c>
      <c r="N37" t="str">
        <f ca="1">_xlfn.FORMULATEXT(M37)</f>
        <v>=MIN(H2:H101)</v>
      </c>
    </row>
    <row r="38" spans="1:14" x14ac:dyDescent="0.35">
      <c r="A38">
        <v>37</v>
      </c>
      <c r="B38" t="s">
        <v>159</v>
      </c>
      <c r="C38" t="s">
        <v>158</v>
      </c>
      <c r="D38" t="s">
        <v>2</v>
      </c>
      <c r="E38" t="s">
        <v>1</v>
      </c>
      <c r="F38" t="s">
        <v>83</v>
      </c>
      <c r="G38" s="2">
        <v>30225</v>
      </c>
      <c r="H38" s="1">
        <v>24500</v>
      </c>
      <c r="I38" s="1">
        <f>H38*10</f>
        <v>245000</v>
      </c>
      <c r="K38" t="s">
        <v>157</v>
      </c>
      <c r="M38" s="1">
        <f>MAX(H2:H101)</f>
        <v>49000</v>
      </c>
      <c r="N38" t="str">
        <f ca="1">_xlfn.FORMULATEXT(M38)</f>
        <v>=MAX(H2:H101)</v>
      </c>
    </row>
    <row r="39" spans="1:14" x14ac:dyDescent="0.35">
      <c r="A39">
        <v>38</v>
      </c>
      <c r="B39" t="s">
        <v>156</v>
      </c>
      <c r="C39" t="s">
        <v>155</v>
      </c>
      <c r="D39" t="s">
        <v>2</v>
      </c>
      <c r="E39" t="s">
        <v>10</v>
      </c>
      <c r="F39" t="s">
        <v>41</v>
      </c>
      <c r="G39" s="2">
        <v>30225</v>
      </c>
      <c r="H39" s="1">
        <v>24500</v>
      </c>
      <c r="I39" s="1">
        <f>H39*10</f>
        <v>245000</v>
      </c>
      <c r="K39" t="s">
        <v>154</v>
      </c>
      <c r="N39" t="e">
        <f ca="1">_xlfn.FORMULATEXT(M39)</f>
        <v>#N/A</v>
      </c>
    </row>
    <row r="40" spans="1:14" x14ac:dyDescent="0.35">
      <c r="A40">
        <v>39</v>
      </c>
      <c r="B40" t="s">
        <v>153</v>
      </c>
      <c r="C40" t="s">
        <v>152</v>
      </c>
      <c r="D40" t="s">
        <v>2</v>
      </c>
      <c r="E40" t="s">
        <v>10</v>
      </c>
      <c r="F40" t="s">
        <v>90</v>
      </c>
      <c r="G40" s="2">
        <v>30225</v>
      </c>
      <c r="H40" s="1">
        <v>24500</v>
      </c>
      <c r="I40" s="1">
        <f>H40*10</f>
        <v>245000</v>
      </c>
      <c r="K40" t="s">
        <v>151</v>
      </c>
      <c r="M40">
        <f>_xlfn.MINIFS(H2:H101,E2:E101,"north",D2:D101,"admin")</f>
        <v>9625</v>
      </c>
      <c r="N40" t="str">
        <f ca="1">_xlfn.FORMULATEXT(M40)</f>
        <v>=MINIFS(H2:H101,E2:E101,"north",D2:D101,"admin")</v>
      </c>
    </row>
    <row r="41" spans="1:14" x14ac:dyDescent="0.35">
      <c r="A41">
        <v>40</v>
      </c>
      <c r="B41" t="s">
        <v>150</v>
      </c>
      <c r="C41" t="s">
        <v>149</v>
      </c>
      <c r="D41" t="s">
        <v>28</v>
      </c>
      <c r="E41" t="s">
        <v>1</v>
      </c>
      <c r="F41" t="s">
        <v>148</v>
      </c>
      <c r="G41" s="2">
        <v>33510</v>
      </c>
      <c r="H41" s="1">
        <v>10500</v>
      </c>
      <c r="I41" s="1">
        <f>H41*10</f>
        <v>105000</v>
      </c>
    </row>
    <row r="42" spans="1:14" x14ac:dyDescent="0.35">
      <c r="A42">
        <v>41</v>
      </c>
      <c r="B42" t="s">
        <v>147</v>
      </c>
      <c r="C42" t="s">
        <v>146</v>
      </c>
      <c r="D42" t="s">
        <v>75</v>
      </c>
      <c r="E42" t="s">
        <v>32</v>
      </c>
      <c r="F42" t="s">
        <v>78</v>
      </c>
      <c r="G42" s="2">
        <v>35595</v>
      </c>
      <c r="H42" s="1">
        <v>7875</v>
      </c>
      <c r="I42" s="1">
        <f>H42*10</f>
        <v>78750</v>
      </c>
      <c r="L42" t="s">
        <v>145</v>
      </c>
      <c r="M42" t="s">
        <v>144</v>
      </c>
      <c r="N42" t="s">
        <v>143</v>
      </c>
    </row>
    <row r="43" spans="1:14" x14ac:dyDescent="0.35">
      <c r="A43">
        <v>42</v>
      </c>
      <c r="B43" t="s">
        <v>142</v>
      </c>
      <c r="C43" t="s">
        <v>141</v>
      </c>
      <c r="D43" t="s">
        <v>15</v>
      </c>
      <c r="E43" t="s">
        <v>32</v>
      </c>
      <c r="F43" t="s">
        <v>35</v>
      </c>
      <c r="G43" s="2">
        <v>33510</v>
      </c>
      <c r="H43" s="1">
        <v>13300</v>
      </c>
      <c r="I43" s="1">
        <f>H43*10</f>
        <v>133000</v>
      </c>
      <c r="K43">
        <v>10</v>
      </c>
      <c r="L43">
        <f>ROUND(29,0)</f>
        <v>29</v>
      </c>
    </row>
    <row r="44" spans="1:14" x14ac:dyDescent="0.35">
      <c r="A44">
        <v>43</v>
      </c>
      <c r="B44" t="s">
        <v>140</v>
      </c>
      <c r="C44" t="s">
        <v>114</v>
      </c>
      <c r="D44" t="s">
        <v>91</v>
      </c>
      <c r="E44" t="s">
        <v>6</v>
      </c>
      <c r="F44" t="s">
        <v>5</v>
      </c>
      <c r="G44" s="2">
        <v>32435</v>
      </c>
      <c r="H44" s="1">
        <v>15750</v>
      </c>
      <c r="I44" s="1">
        <f>H44*10</f>
        <v>157500</v>
      </c>
      <c r="K44">
        <v>10.00001</v>
      </c>
    </row>
    <row r="45" spans="1:14" x14ac:dyDescent="0.35">
      <c r="A45">
        <v>44</v>
      </c>
      <c r="B45" t="s">
        <v>139</v>
      </c>
      <c r="C45" t="s">
        <v>73</v>
      </c>
      <c r="D45" t="s">
        <v>91</v>
      </c>
      <c r="E45" t="s">
        <v>32</v>
      </c>
      <c r="F45" t="s">
        <v>58</v>
      </c>
      <c r="G45" s="2">
        <v>33194</v>
      </c>
      <c r="H45" s="1">
        <v>13825</v>
      </c>
      <c r="I45" s="1">
        <f>H45*10</f>
        <v>138250</v>
      </c>
      <c r="K45">
        <v>10.199999999999999</v>
      </c>
    </row>
    <row r="46" spans="1:14" x14ac:dyDescent="0.35">
      <c r="A46">
        <v>45</v>
      </c>
      <c r="B46" t="s">
        <v>138</v>
      </c>
      <c r="C46" t="s">
        <v>39</v>
      </c>
      <c r="D46" t="s">
        <v>15</v>
      </c>
      <c r="E46" t="s">
        <v>10</v>
      </c>
      <c r="F46" t="s">
        <v>64</v>
      </c>
      <c r="G46" s="2">
        <v>35618</v>
      </c>
      <c r="H46" s="1">
        <v>11375</v>
      </c>
      <c r="I46" s="1">
        <f>H46*10</f>
        <v>113750</v>
      </c>
      <c r="K46">
        <v>10.9</v>
      </c>
    </row>
    <row r="47" spans="1:14" x14ac:dyDescent="0.35">
      <c r="A47">
        <v>46</v>
      </c>
      <c r="B47" t="s">
        <v>137</v>
      </c>
      <c r="C47" t="s">
        <v>130</v>
      </c>
      <c r="D47" t="s">
        <v>28</v>
      </c>
      <c r="E47" t="s">
        <v>10</v>
      </c>
      <c r="F47" t="s">
        <v>96</v>
      </c>
      <c r="G47" s="2">
        <v>33510</v>
      </c>
      <c r="H47" s="1">
        <v>15750</v>
      </c>
      <c r="I47" s="1">
        <f>H47*10</f>
        <v>157500</v>
      </c>
    </row>
    <row r="48" spans="1:14" x14ac:dyDescent="0.35">
      <c r="A48">
        <v>47</v>
      </c>
      <c r="B48" t="s">
        <v>136</v>
      </c>
      <c r="C48" t="s">
        <v>92</v>
      </c>
      <c r="D48" t="s">
        <v>75</v>
      </c>
      <c r="E48" t="s">
        <v>10</v>
      </c>
      <c r="F48" t="s">
        <v>104</v>
      </c>
      <c r="G48" s="2">
        <v>32180</v>
      </c>
      <c r="H48" s="1">
        <v>15750</v>
      </c>
      <c r="I48" s="1">
        <f>H48*10</f>
        <v>157500</v>
      </c>
    </row>
    <row r="49" spans="1:11" x14ac:dyDescent="0.35">
      <c r="A49">
        <v>48</v>
      </c>
      <c r="B49" t="s">
        <v>135</v>
      </c>
      <c r="C49" t="s">
        <v>92</v>
      </c>
      <c r="D49" t="s">
        <v>11</v>
      </c>
      <c r="E49" t="s">
        <v>6</v>
      </c>
      <c r="F49" t="s">
        <v>129</v>
      </c>
      <c r="G49" s="2">
        <v>32435</v>
      </c>
      <c r="H49" s="1">
        <v>15750</v>
      </c>
      <c r="I49" s="1">
        <f>H49*10</f>
        <v>157500</v>
      </c>
      <c r="K49" s="2"/>
    </row>
    <row r="50" spans="1:11" x14ac:dyDescent="0.35">
      <c r="A50">
        <v>49</v>
      </c>
      <c r="B50" t="s">
        <v>134</v>
      </c>
      <c r="C50" t="s">
        <v>133</v>
      </c>
      <c r="D50" t="s">
        <v>11</v>
      </c>
      <c r="E50" t="s">
        <v>1</v>
      </c>
      <c r="F50" t="s">
        <v>132</v>
      </c>
      <c r="G50" s="2">
        <v>32435</v>
      </c>
      <c r="H50" s="1">
        <v>15750</v>
      </c>
      <c r="I50" s="1">
        <f>H50*10</f>
        <v>157500</v>
      </c>
    </row>
    <row r="51" spans="1:11" x14ac:dyDescent="0.35">
      <c r="A51">
        <v>50</v>
      </c>
      <c r="B51" t="s">
        <v>131</v>
      </c>
      <c r="C51" t="s">
        <v>130</v>
      </c>
      <c r="D51" t="s">
        <v>91</v>
      </c>
      <c r="E51" t="s">
        <v>6</v>
      </c>
      <c r="F51" t="s">
        <v>129</v>
      </c>
      <c r="G51" s="2">
        <v>32435</v>
      </c>
      <c r="H51" s="1">
        <v>15750</v>
      </c>
      <c r="I51" s="1">
        <f>H51*10</f>
        <v>157500</v>
      </c>
    </row>
    <row r="52" spans="1:11" x14ac:dyDescent="0.35">
      <c r="A52">
        <v>51</v>
      </c>
      <c r="B52" t="s">
        <v>128</v>
      </c>
      <c r="C52" t="s">
        <v>127</v>
      </c>
      <c r="D52" t="s">
        <v>28</v>
      </c>
      <c r="E52" t="s">
        <v>10</v>
      </c>
      <c r="F52" t="s">
        <v>49</v>
      </c>
      <c r="G52" s="2">
        <v>32436</v>
      </c>
      <c r="H52" s="1">
        <v>15750</v>
      </c>
      <c r="I52" s="1">
        <f>H52*10</f>
        <v>157500</v>
      </c>
    </row>
    <row r="53" spans="1:11" x14ac:dyDescent="0.35">
      <c r="A53">
        <v>52</v>
      </c>
      <c r="B53" t="s">
        <v>126</v>
      </c>
      <c r="C53" t="s">
        <v>125</v>
      </c>
      <c r="D53" t="s">
        <v>11</v>
      </c>
      <c r="E53" t="s">
        <v>10</v>
      </c>
      <c r="F53" t="s">
        <v>96</v>
      </c>
      <c r="G53" s="2">
        <v>32437</v>
      </c>
      <c r="H53" s="1">
        <v>19250</v>
      </c>
      <c r="I53" s="1">
        <f>H53*10</f>
        <v>192500</v>
      </c>
    </row>
    <row r="54" spans="1:11" x14ac:dyDescent="0.35">
      <c r="A54">
        <v>53</v>
      </c>
      <c r="B54" t="s">
        <v>124</v>
      </c>
      <c r="C54" t="s">
        <v>123</v>
      </c>
      <c r="D54" t="s">
        <v>11</v>
      </c>
      <c r="E54" t="s">
        <v>6</v>
      </c>
      <c r="F54" t="s">
        <v>18</v>
      </c>
      <c r="G54" s="2">
        <v>35034</v>
      </c>
      <c r="H54" s="1">
        <v>15750</v>
      </c>
      <c r="I54" s="1">
        <f>H54*10</f>
        <v>157500</v>
      </c>
    </row>
    <row r="55" spans="1:11" x14ac:dyDescent="0.35">
      <c r="A55">
        <v>54</v>
      </c>
      <c r="B55" t="s">
        <v>122</v>
      </c>
      <c r="C55" t="s">
        <v>121</v>
      </c>
      <c r="D55" t="s">
        <v>11</v>
      </c>
      <c r="E55" t="s">
        <v>32</v>
      </c>
      <c r="F55" t="s">
        <v>31</v>
      </c>
      <c r="G55" s="2">
        <v>34761</v>
      </c>
      <c r="H55" s="1">
        <v>15750</v>
      </c>
      <c r="I55" s="1">
        <f>H55*10</f>
        <v>157500</v>
      </c>
    </row>
    <row r="56" spans="1:11" x14ac:dyDescent="0.35">
      <c r="A56">
        <v>55</v>
      </c>
      <c r="B56" t="s">
        <v>120</v>
      </c>
      <c r="C56" t="s">
        <v>119</v>
      </c>
      <c r="D56" t="s">
        <v>11</v>
      </c>
      <c r="E56" t="s">
        <v>32</v>
      </c>
      <c r="F56" t="s">
        <v>118</v>
      </c>
      <c r="G56" s="2">
        <v>31717</v>
      </c>
      <c r="H56" s="1">
        <v>15750</v>
      </c>
      <c r="I56" s="1">
        <f>H56*10</f>
        <v>157500</v>
      </c>
    </row>
    <row r="57" spans="1:11" x14ac:dyDescent="0.35">
      <c r="A57">
        <v>56</v>
      </c>
      <c r="B57" t="s">
        <v>117</v>
      </c>
      <c r="C57" t="s">
        <v>116</v>
      </c>
      <c r="D57" t="s">
        <v>28</v>
      </c>
      <c r="E57" t="s">
        <v>6</v>
      </c>
      <c r="F57" t="s">
        <v>18</v>
      </c>
      <c r="G57" s="2">
        <v>33878</v>
      </c>
      <c r="H57" s="1">
        <v>14875</v>
      </c>
      <c r="I57" s="1">
        <f>H57*10</f>
        <v>148750</v>
      </c>
    </row>
    <row r="58" spans="1:11" x14ac:dyDescent="0.35">
      <c r="A58">
        <v>57</v>
      </c>
      <c r="B58" t="s">
        <v>115</v>
      </c>
      <c r="C58" t="s">
        <v>114</v>
      </c>
      <c r="D58" t="s">
        <v>28</v>
      </c>
      <c r="E58" t="s">
        <v>1</v>
      </c>
      <c r="F58" t="s">
        <v>61</v>
      </c>
      <c r="G58" s="2">
        <v>34098</v>
      </c>
      <c r="H58" s="1">
        <v>14875</v>
      </c>
      <c r="I58" s="1">
        <f>H58*10</f>
        <v>148750</v>
      </c>
    </row>
    <row r="59" spans="1:11" x14ac:dyDescent="0.35">
      <c r="A59">
        <v>58</v>
      </c>
      <c r="B59" t="s">
        <v>113</v>
      </c>
      <c r="C59" t="s">
        <v>112</v>
      </c>
      <c r="D59" t="s">
        <v>22</v>
      </c>
      <c r="E59" t="s">
        <v>10</v>
      </c>
      <c r="F59" t="s">
        <v>52</v>
      </c>
      <c r="G59" s="2">
        <v>33182</v>
      </c>
      <c r="H59" s="1">
        <v>17500</v>
      </c>
      <c r="I59" s="1">
        <f>H59*10</f>
        <v>175000</v>
      </c>
    </row>
    <row r="60" spans="1:11" x14ac:dyDescent="0.35">
      <c r="A60">
        <v>59</v>
      </c>
      <c r="B60" t="s">
        <v>111</v>
      </c>
      <c r="C60" t="s">
        <v>110</v>
      </c>
      <c r="D60" t="s">
        <v>75</v>
      </c>
      <c r="E60" t="s">
        <v>1</v>
      </c>
      <c r="F60" t="s">
        <v>21</v>
      </c>
      <c r="G60" s="2">
        <v>31791</v>
      </c>
      <c r="H60" s="1">
        <v>19250</v>
      </c>
      <c r="I60" s="1">
        <f>H60*10</f>
        <v>192500</v>
      </c>
    </row>
    <row r="61" spans="1:11" x14ac:dyDescent="0.35">
      <c r="A61">
        <v>60</v>
      </c>
      <c r="B61" t="s">
        <v>109</v>
      </c>
      <c r="C61" t="s">
        <v>108</v>
      </c>
      <c r="D61" t="s">
        <v>22</v>
      </c>
      <c r="E61" t="s">
        <v>1</v>
      </c>
      <c r="F61" t="s">
        <v>14</v>
      </c>
      <c r="G61" s="2">
        <v>32105</v>
      </c>
      <c r="H61" s="1">
        <v>19250</v>
      </c>
      <c r="I61" s="1">
        <f>H61*10</f>
        <v>192500</v>
      </c>
    </row>
    <row r="62" spans="1:11" x14ac:dyDescent="0.35">
      <c r="A62">
        <v>61</v>
      </c>
      <c r="B62" t="s">
        <v>107</v>
      </c>
      <c r="C62" t="s">
        <v>106</v>
      </c>
      <c r="D62" t="s">
        <v>75</v>
      </c>
      <c r="E62" t="s">
        <v>10</v>
      </c>
      <c r="F62" t="s">
        <v>52</v>
      </c>
      <c r="G62" s="2">
        <v>32106</v>
      </c>
      <c r="H62" s="1">
        <v>19250</v>
      </c>
      <c r="I62" s="1">
        <f>H62*10</f>
        <v>192500</v>
      </c>
    </row>
    <row r="63" spans="1:11" x14ac:dyDescent="0.35">
      <c r="A63">
        <v>62</v>
      </c>
      <c r="B63" t="s">
        <v>105</v>
      </c>
      <c r="C63" t="s">
        <v>29</v>
      </c>
      <c r="D63" t="s">
        <v>28</v>
      </c>
      <c r="E63" t="s">
        <v>10</v>
      </c>
      <c r="F63" t="s">
        <v>104</v>
      </c>
      <c r="G63" s="2">
        <v>32107</v>
      </c>
      <c r="H63" s="1">
        <v>19250</v>
      </c>
      <c r="I63" s="1">
        <f>H63*10</f>
        <v>192500</v>
      </c>
    </row>
    <row r="64" spans="1:11" x14ac:dyDescent="0.35">
      <c r="A64">
        <v>63</v>
      </c>
      <c r="B64" t="s">
        <v>103</v>
      </c>
      <c r="C64" t="s">
        <v>102</v>
      </c>
      <c r="D64" t="s">
        <v>15</v>
      </c>
      <c r="E64" t="s">
        <v>10</v>
      </c>
      <c r="F64" t="s">
        <v>49</v>
      </c>
      <c r="G64" s="2">
        <v>32440</v>
      </c>
      <c r="H64" s="1">
        <v>17500</v>
      </c>
      <c r="I64" s="1">
        <f>H64*10</f>
        <v>175000</v>
      </c>
    </row>
    <row r="65" spans="1:9" x14ac:dyDescent="0.35">
      <c r="A65">
        <v>64</v>
      </c>
      <c r="B65" t="s">
        <v>101</v>
      </c>
      <c r="C65" t="s">
        <v>100</v>
      </c>
      <c r="D65" t="s">
        <v>91</v>
      </c>
      <c r="E65" t="s">
        <v>1</v>
      </c>
      <c r="F65" t="s">
        <v>0</v>
      </c>
      <c r="G65" s="2">
        <v>32441</v>
      </c>
      <c r="H65" s="1">
        <v>17500</v>
      </c>
      <c r="I65" s="1">
        <f>H65*10</f>
        <v>175000</v>
      </c>
    </row>
    <row r="66" spans="1:9" x14ac:dyDescent="0.35">
      <c r="A66">
        <v>65</v>
      </c>
      <c r="B66" t="s">
        <v>99</v>
      </c>
      <c r="C66" t="s">
        <v>94</v>
      </c>
      <c r="D66" t="s">
        <v>11</v>
      </c>
      <c r="E66" t="s">
        <v>32</v>
      </c>
      <c r="F66" t="s">
        <v>35</v>
      </c>
      <c r="G66" s="2">
        <v>32442</v>
      </c>
      <c r="H66" s="1">
        <v>17500</v>
      </c>
      <c r="I66" s="1">
        <f>H66*10</f>
        <v>175000</v>
      </c>
    </row>
    <row r="67" spans="1:9" x14ac:dyDescent="0.35">
      <c r="A67">
        <v>66</v>
      </c>
      <c r="B67" t="s">
        <v>98</v>
      </c>
      <c r="C67" t="s">
        <v>7</v>
      </c>
      <c r="D67" t="s">
        <v>91</v>
      </c>
      <c r="E67" t="s">
        <v>10</v>
      </c>
      <c r="F67" t="s">
        <v>52</v>
      </c>
      <c r="G67" s="2">
        <v>32443</v>
      </c>
      <c r="H67" s="1">
        <v>17500</v>
      </c>
      <c r="I67" s="1">
        <f>H67*10</f>
        <v>175000</v>
      </c>
    </row>
    <row r="68" spans="1:9" x14ac:dyDescent="0.35">
      <c r="A68">
        <v>67</v>
      </c>
      <c r="B68" t="s">
        <v>97</v>
      </c>
      <c r="C68" t="s">
        <v>88</v>
      </c>
      <c r="D68" t="s">
        <v>91</v>
      </c>
      <c r="E68" t="s">
        <v>10</v>
      </c>
      <c r="F68" t="s">
        <v>96</v>
      </c>
      <c r="G68" s="2">
        <v>32444</v>
      </c>
      <c r="H68" s="1">
        <v>20125</v>
      </c>
      <c r="I68" s="1">
        <f>H68*10</f>
        <v>201250</v>
      </c>
    </row>
    <row r="69" spans="1:9" x14ac:dyDescent="0.35">
      <c r="A69">
        <v>68</v>
      </c>
      <c r="B69" t="s">
        <v>95</v>
      </c>
      <c r="C69" t="s">
        <v>94</v>
      </c>
      <c r="D69" t="s">
        <v>28</v>
      </c>
      <c r="E69" t="s">
        <v>10</v>
      </c>
      <c r="F69" t="s">
        <v>90</v>
      </c>
      <c r="G69" s="2">
        <v>35034</v>
      </c>
      <c r="H69" s="1">
        <v>14000</v>
      </c>
      <c r="I69" s="1">
        <f>H69*10</f>
        <v>140000</v>
      </c>
    </row>
    <row r="70" spans="1:9" x14ac:dyDescent="0.35">
      <c r="A70">
        <v>69</v>
      </c>
      <c r="B70" t="s">
        <v>93</v>
      </c>
      <c r="C70" t="s">
        <v>92</v>
      </c>
      <c r="D70" t="s">
        <v>91</v>
      </c>
      <c r="E70" t="s">
        <v>10</v>
      </c>
      <c r="F70" t="s">
        <v>90</v>
      </c>
      <c r="G70" s="2">
        <v>34761</v>
      </c>
      <c r="H70" s="1">
        <v>14000</v>
      </c>
      <c r="I70" s="1">
        <f>H70*10</f>
        <v>140000</v>
      </c>
    </row>
    <row r="71" spans="1:9" x14ac:dyDescent="0.35">
      <c r="A71">
        <v>70</v>
      </c>
      <c r="B71" t="s">
        <v>89</v>
      </c>
      <c r="C71" t="s">
        <v>88</v>
      </c>
      <c r="D71" t="s">
        <v>22</v>
      </c>
      <c r="E71" t="s">
        <v>32</v>
      </c>
      <c r="F71" t="s">
        <v>35</v>
      </c>
      <c r="G71" s="2">
        <v>34762</v>
      </c>
      <c r="H71" s="1">
        <v>14000</v>
      </c>
      <c r="I71" s="1">
        <f>H71*10</f>
        <v>140000</v>
      </c>
    </row>
    <row r="72" spans="1:9" x14ac:dyDescent="0.35">
      <c r="A72">
        <v>71</v>
      </c>
      <c r="B72" t="s">
        <v>87</v>
      </c>
      <c r="C72" t="s">
        <v>86</v>
      </c>
      <c r="D72" t="s">
        <v>15</v>
      </c>
      <c r="E72" t="s">
        <v>6</v>
      </c>
      <c r="F72" t="s">
        <v>72</v>
      </c>
      <c r="G72" s="2">
        <v>34763</v>
      </c>
      <c r="H72" s="1">
        <v>14000</v>
      </c>
      <c r="I72" s="1">
        <f>H72*10</f>
        <v>140000</v>
      </c>
    </row>
    <row r="73" spans="1:9" x14ac:dyDescent="0.35">
      <c r="A73">
        <v>72</v>
      </c>
      <c r="B73" t="s">
        <v>85</v>
      </c>
      <c r="C73" t="s">
        <v>84</v>
      </c>
      <c r="D73" t="s">
        <v>15</v>
      </c>
      <c r="E73" t="s">
        <v>1</v>
      </c>
      <c r="F73" t="s">
        <v>83</v>
      </c>
      <c r="G73" s="2">
        <v>32438</v>
      </c>
      <c r="H73" s="1">
        <v>17500</v>
      </c>
      <c r="I73" s="1">
        <f>H73*10</f>
        <v>175000</v>
      </c>
    </row>
    <row r="74" spans="1:9" x14ac:dyDescent="0.35">
      <c r="A74">
        <v>73</v>
      </c>
      <c r="B74" t="s">
        <v>82</v>
      </c>
      <c r="C74" t="s">
        <v>81</v>
      </c>
      <c r="D74" t="s">
        <v>11</v>
      </c>
      <c r="E74" t="s">
        <v>10</v>
      </c>
      <c r="F74" t="s">
        <v>38</v>
      </c>
      <c r="G74" s="2">
        <v>32439</v>
      </c>
      <c r="H74" s="1">
        <v>17500</v>
      </c>
      <c r="I74" s="1">
        <f>H74*10</f>
        <v>175000</v>
      </c>
    </row>
    <row r="75" spans="1:9" x14ac:dyDescent="0.35">
      <c r="A75">
        <v>74</v>
      </c>
      <c r="B75" t="s">
        <v>80</v>
      </c>
      <c r="C75" t="s">
        <v>79</v>
      </c>
      <c r="D75" t="s">
        <v>28</v>
      </c>
      <c r="E75" t="s">
        <v>32</v>
      </c>
      <c r="F75" t="s">
        <v>78</v>
      </c>
      <c r="G75" s="2">
        <v>32440</v>
      </c>
      <c r="H75" s="1">
        <v>17500</v>
      </c>
      <c r="I75" s="1">
        <f>H75*10</f>
        <v>175000</v>
      </c>
    </row>
    <row r="76" spans="1:9" x14ac:dyDescent="0.35">
      <c r="A76">
        <v>75</v>
      </c>
      <c r="B76" t="s">
        <v>77</v>
      </c>
      <c r="C76" t="s">
        <v>76</v>
      </c>
      <c r="D76" t="s">
        <v>75</v>
      </c>
      <c r="E76" t="s">
        <v>32</v>
      </c>
      <c r="F76" t="s">
        <v>35</v>
      </c>
      <c r="G76" s="2">
        <v>32441</v>
      </c>
      <c r="H76" s="1">
        <v>17500</v>
      </c>
      <c r="I76" s="1">
        <f>H76*10</f>
        <v>175000</v>
      </c>
    </row>
    <row r="77" spans="1:9" x14ac:dyDescent="0.35">
      <c r="A77">
        <v>76</v>
      </c>
      <c r="B77" t="s">
        <v>74</v>
      </c>
      <c r="C77" t="s">
        <v>73</v>
      </c>
      <c r="D77" t="s">
        <v>11</v>
      </c>
      <c r="E77" t="s">
        <v>6</v>
      </c>
      <c r="F77" t="s">
        <v>72</v>
      </c>
      <c r="G77" s="2">
        <v>32442</v>
      </c>
      <c r="H77" s="1">
        <v>17500</v>
      </c>
      <c r="I77" s="1">
        <f>H77*10</f>
        <v>175000</v>
      </c>
    </row>
    <row r="78" spans="1:9" x14ac:dyDescent="0.35">
      <c r="A78">
        <v>77</v>
      </c>
      <c r="B78" t="s">
        <v>71</v>
      </c>
      <c r="C78" t="s">
        <v>7</v>
      </c>
      <c r="D78" t="s">
        <v>15</v>
      </c>
      <c r="E78" t="s">
        <v>10</v>
      </c>
      <c r="F78" t="s">
        <v>9</v>
      </c>
      <c r="G78" s="2">
        <v>32443</v>
      </c>
      <c r="H78" s="1">
        <v>17500</v>
      </c>
      <c r="I78" s="1">
        <f>H78*10</f>
        <v>175000</v>
      </c>
    </row>
    <row r="79" spans="1:9" x14ac:dyDescent="0.35">
      <c r="A79">
        <v>78</v>
      </c>
      <c r="B79" t="s">
        <v>70</v>
      </c>
      <c r="C79" t="s">
        <v>69</v>
      </c>
      <c r="D79" t="s">
        <v>28</v>
      </c>
      <c r="E79" t="s">
        <v>6</v>
      </c>
      <c r="F79" t="s">
        <v>5</v>
      </c>
      <c r="G79" s="2">
        <v>32444</v>
      </c>
      <c r="H79" s="1">
        <v>17500</v>
      </c>
      <c r="I79" s="1">
        <f>H79*10</f>
        <v>175000</v>
      </c>
    </row>
    <row r="80" spans="1:9" x14ac:dyDescent="0.35">
      <c r="A80">
        <v>79</v>
      </c>
      <c r="B80" t="s">
        <v>68</v>
      </c>
      <c r="C80" t="s">
        <v>67</v>
      </c>
      <c r="D80" t="s">
        <v>22</v>
      </c>
      <c r="E80" t="s">
        <v>10</v>
      </c>
      <c r="F80" t="s">
        <v>9</v>
      </c>
      <c r="G80" s="2">
        <v>32445</v>
      </c>
      <c r="H80" s="1">
        <v>17500</v>
      </c>
      <c r="I80" s="1">
        <f>H80*10</f>
        <v>175000</v>
      </c>
    </row>
    <row r="81" spans="1:9" x14ac:dyDescent="0.35">
      <c r="A81">
        <v>80</v>
      </c>
      <c r="B81" t="s">
        <v>66</v>
      </c>
      <c r="C81" t="s">
        <v>65</v>
      </c>
      <c r="D81" t="s">
        <v>22</v>
      </c>
      <c r="E81" t="s">
        <v>10</v>
      </c>
      <c r="F81" t="s">
        <v>64</v>
      </c>
      <c r="G81" s="2">
        <v>32446</v>
      </c>
      <c r="H81" s="1">
        <v>17500</v>
      </c>
      <c r="I81" s="1">
        <f>H81*10</f>
        <v>175000</v>
      </c>
    </row>
    <row r="82" spans="1:9" x14ac:dyDescent="0.35">
      <c r="A82">
        <v>81</v>
      </c>
      <c r="B82" t="s">
        <v>63</v>
      </c>
      <c r="C82" t="s">
        <v>62</v>
      </c>
      <c r="D82" t="s">
        <v>11</v>
      </c>
      <c r="E82" t="s">
        <v>1</v>
      </c>
      <c r="F82" t="s">
        <v>61</v>
      </c>
      <c r="G82" s="2">
        <v>32447</v>
      </c>
      <c r="H82" s="1">
        <v>17500</v>
      </c>
      <c r="I82" s="1">
        <f>H82*10</f>
        <v>175000</v>
      </c>
    </row>
    <row r="83" spans="1:9" x14ac:dyDescent="0.35">
      <c r="A83">
        <v>82</v>
      </c>
      <c r="B83" t="s">
        <v>60</v>
      </c>
      <c r="C83" t="s">
        <v>59</v>
      </c>
      <c r="D83" t="s">
        <v>15</v>
      </c>
      <c r="E83" t="s">
        <v>32</v>
      </c>
      <c r="F83" t="s">
        <v>58</v>
      </c>
      <c r="G83" s="2">
        <v>32448</v>
      </c>
      <c r="H83" s="1">
        <v>17500</v>
      </c>
      <c r="I83" s="1">
        <f>H83*10</f>
        <v>175000</v>
      </c>
    </row>
    <row r="84" spans="1:9" x14ac:dyDescent="0.35">
      <c r="A84">
        <v>83</v>
      </c>
      <c r="B84" t="s">
        <v>57</v>
      </c>
      <c r="C84" t="s">
        <v>7</v>
      </c>
      <c r="D84" t="s">
        <v>11</v>
      </c>
      <c r="E84" t="s">
        <v>10</v>
      </c>
      <c r="F84" t="s">
        <v>41</v>
      </c>
      <c r="G84" s="2">
        <v>36221</v>
      </c>
      <c r="H84" s="1">
        <v>7000</v>
      </c>
      <c r="I84" s="1">
        <f>H84*10</f>
        <v>70000</v>
      </c>
    </row>
    <row r="85" spans="1:9" x14ac:dyDescent="0.35">
      <c r="A85">
        <v>84</v>
      </c>
      <c r="B85" t="s">
        <v>56</v>
      </c>
      <c r="C85" t="s">
        <v>55</v>
      </c>
      <c r="D85" t="s">
        <v>15</v>
      </c>
      <c r="E85" t="s">
        <v>32</v>
      </c>
      <c r="F85" t="s">
        <v>35</v>
      </c>
      <c r="G85" s="2">
        <v>36222</v>
      </c>
      <c r="H85" s="1">
        <v>7000</v>
      </c>
      <c r="I85" s="1">
        <f>H85*10</f>
        <v>70000</v>
      </c>
    </row>
    <row r="86" spans="1:9" x14ac:dyDescent="0.35">
      <c r="A86">
        <v>85</v>
      </c>
      <c r="B86" t="s">
        <v>54</v>
      </c>
      <c r="C86" t="s">
        <v>53</v>
      </c>
      <c r="D86" t="s">
        <v>15</v>
      </c>
      <c r="E86" t="s">
        <v>10</v>
      </c>
      <c r="F86" t="s">
        <v>52</v>
      </c>
      <c r="G86" s="2">
        <v>35809</v>
      </c>
      <c r="H86" s="1">
        <v>7000</v>
      </c>
      <c r="I86" s="1">
        <f>H86*10</f>
        <v>70000</v>
      </c>
    </row>
    <row r="87" spans="1:9" x14ac:dyDescent="0.35">
      <c r="A87">
        <v>86</v>
      </c>
      <c r="B87" t="s">
        <v>51</v>
      </c>
      <c r="C87" t="s">
        <v>50</v>
      </c>
      <c r="D87" t="s">
        <v>11</v>
      </c>
      <c r="E87" t="s">
        <v>10</v>
      </c>
      <c r="F87" t="s">
        <v>49</v>
      </c>
      <c r="G87" s="2">
        <v>35810</v>
      </c>
      <c r="H87" s="1">
        <v>17500</v>
      </c>
      <c r="I87" s="1">
        <f>H87*10</f>
        <v>175000</v>
      </c>
    </row>
    <row r="88" spans="1:9" x14ac:dyDescent="0.35">
      <c r="A88">
        <v>87</v>
      </c>
      <c r="B88" t="s">
        <v>48</v>
      </c>
      <c r="C88" t="s">
        <v>47</v>
      </c>
      <c r="D88" t="s">
        <v>22</v>
      </c>
      <c r="E88" t="s">
        <v>1</v>
      </c>
      <c r="F88" t="s">
        <v>0</v>
      </c>
      <c r="G88" s="2">
        <v>35811</v>
      </c>
      <c r="H88" s="1">
        <v>17500</v>
      </c>
      <c r="I88" s="1">
        <f>H88*10</f>
        <v>175000</v>
      </c>
    </row>
    <row r="89" spans="1:9" x14ac:dyDescent="0.35">
      <c r="A89">
        <v>88</v>
      </c>
      <c r="B89" t="s">
        <v>46</v>
      </c>
      <c r="C89" t="s">
        <v>45</v>
      </c>
      <c r="D89" t="s">
        <v>22</v>
      </c>
      <c r="E89" t="s">
        <v>6</v>
      </c>
      <c r="F89" t="s">
        <v>44</v>
      </c>
      <c r="G89" s="2">
        <v>35794</v>
      </c>
      <c r="H89" s="1">
        <v>7875</v>
      </c>
      <c r="I89" s="1">
        <f>H89*10</f>
        <v>78750</v>
      </c>
    </row>
    <row r="90" spans="1:9" x14ac:dyDescent="0.35">
      <c r="A90">
        <v>89</v>
      </c>
      <c r="B90" t="s">
        <v>43</v>
      </c>
      <c r="C90" t="s">
        <v>42</v>
      </c>
      <c r="D90" t="s">
        <v>28</v>
      </c>
      <c r="E90" t="s">
        <v>10</v>
      </c>
      <c r="F90" t="s">
        <v>41</v>
      </c>
      <c r="G90" s="2">
        <v>28907</v>
      </c>
      <c r="H90" s="1">
        <v>22750</v>
      </c>
      <c r="I90" s="1">
        <f>H90*10</f>
        <v>227500</v>
      </c>
    </row>
    <row r="91" spans="1:9" x14ac:dyDescent="0.35">
      <c r="A91">
        <v>90</v>
      </c>
      <c r="B91" t="s">
        <v>40</v>
      </c>
      <c r="C91" t="s">
        <v>39</v>
      </c>
      <c r="D91" t="s">
        <v>15</v>
      </c>
      <c r="E91" t="s">
        <v>10</v>
      </c>
      <c r="F91" t="s">
        <v>38</v>
      </c>
      <c r="G91" s="2">
        <v>29226</v>
      </c>
      <c r="H91" s="1">
        <v>22750</v>
      </c>
      <c r="I91" s="1">
        <f>H91*10</f>
        <v>227500</v>
      </c>
    </row>
    <row r="92" spans="1:9" x14ac:dyDescent="0.35">
      <c r="A92">
        <v>91</v>
      </c>
      <c r="B92" t="s">
        <v>37</v>
      </c>
      <c r="C92" t="s">
        <v>36</v>
      </c>
      <c r="D92" t="s">
        <v>28</v>
      </c>
      <c r="E92" t="s">
        <v>32</v>
      </c>
      <c r="F92" t="s">
        <v>35</v>
      </c>
      <c r="G92" s="2">
        <v>29172</v>
      </c>
      <c r="H92" s="1">
        <v>22750</v>
      </c>
      <c r="I92" s="1">
        <f>H92*10</f>
        <v>227500</v>
      </c>
    </row>
    <row r="93" spans="1:9" x14ac:dyDescent="0.35">
      <c r="A93">
        <v>92</v>
      </c>
      <c r="B93" t="s">
        <v>34</v>
      </c>
      <c r="C93" t="s">
        <v>33</v>
      </c>
      <c r="D93" t="s">
        <v>22</v>
      </c>
      <c r="E93" t="s">
        <v>32</v>
      </c>
      <c r="F93" t="s">
        <v>31</v>
      </c>
      <c r="G93" s="2">
        <v>32603</v>
      </c>
      <c r="H93" s="1">
        <v>17325</v>
      </c>
      <c r="I93" s="1">
        <f>H93*10</f>
        <v>173250</v>
      </c>
    </row>
    <row r="94" spans="1:9" x14ac:dyDescent="0.35">
      <c r="A94">
        <v>93</v>
      </c>
      <c r="B94" t="s">
        <v>30</v>
      </c>
      <c r="C94" t="s">
        <v>29</v>
      </c>
      <c r="D94" t="s">
        <v>28</v>
      </c>
      <c r="E94" t="s">
        <v>1</v>
      </c>
      <c r="F94" t="s">
        <v>21</v>
      </c>
      <c r="G94" s="2">
        <v>32604</v>
      </c>
      <c r="H94" s="1">
        <v>17325</v>
      </c>
      <c r="I94" s="1">
        <f>H94*10</f>
        <v>173250</v>
      </c>
    </row>
    <row r="95" spans="1:9" x14ac:dyDescent="0.35">
      <c r="A95">
        <v>94</v>
      </c>
      <c r="B95" t="s">
        <v>27</v>
      </c>
      <c r="C95" t="s">
        <v>26</v>
      </c>
      <c r="D95" t="s">
        <v>22</v>
      </c>
      <c r="E95" t="s">
        <v>6</v>
      </c>
      <c r="F95" t="s">
        <v>25</v>
      </c>
      <c r="G95" s="2">
        <v>32605</v>
      </c>
      <c r="H95" s="1">
        <v>17325</v>
      </c>
      <c r="I95" s="1">
        <f>H95*10</f>
        <v>173250</v>
      </c>
    </row>
    <row r="96" spans="1:9" x14ac:dyDescent="0.35">
      <c r="A96">
        <v>95</v>
      </c>
      <c r="B96" t="s">
        <v>24</v>
      </c>
      <c r="C96" t="s">
        <v>23</v>
      </c>
      <c r="D96" t="s">
        <v>22</v>
      </c>
      <c r="E96" t="s">
        <v>1</v>
      </c>
      <c r="F96" t="s">
        <v>21</v>
      </c>
      <c r="G96" s="2">
        <v>32606</v>
      </c>
      <c r="H96" s="1">
        <v>17325</v>
      </c>
      <c r="I96" s="1">
        <f>H96*10</f>
        <v>173250</v>
      </c>
    </row>
    <row r="97" spans="1:9" x14ac:dyDescent="0.35">
      <c r="A97">
        <v>96</v>
      </c>
      <c r="B97" t="s">
        <v>20</v>
      </c>
      <c r="C97" t="s">
        <v>19</v>
      </c>
      <c r="D97" t="s">
        <v>15</v>
      </c>
      <c r="E97" t="s">
        <v>6</v>
      </c>
      <c r="F97" t="s">
        <v>18</v>
      </c>
      <c r="G97" s="2">
        <v>32607</v>
      </c>
      <c r="H97" s="1">
        <v>17325</v>
      </c>
      <c r="I97" s="1">
        <f>H97*10</f>
        <v>173250</v>
      </c>
    </row>
    <row r="98" spans="1:9" x14ac:dyDescent="0.35">
      <c r="A98">
        <v>97</v>
      </c>
      <c r="B98" t="s">
        <v>17</v>
      </c>
      <c r="C98" t="s">
        <v>16</v>
      </c>
      <c r="D98" t="s">
        <v>15</v>
      </c>
      <c r="E98" t="s">
        <v>1</v>
      </c>
      <c r="F98" t="s">
        <v>14</v>
      </c>
      <c r="G98" s="2">
        <v>32608</v>
      </c>
      <c r="H98" s="1">
        <v>17325</v>
      </c>
      <c r="I98" s="1">
        <f>H98*10</f>
        <v>173250</v>
      </c>
    </row>
    <row r="99" spans="1:9" x14ac:dyDescent="0.35">
      <c r="A99">
        <v>98</v>
      </c>
      <c r="B99" t="s">
        <v>13</v>
      </c>
      <c r="C99" t="s">
        <v>12</v>
      </c>
      <c r="D99" t="s">
        <v>11</v>
      </c>
      <c r="E99" t="s">
        <v>10</v>
      </c>
      <c r="F99" t="s">
        <v>9</v>
      </c>
      <c r="G99" s="2">
        <v>32609</v>
      </c>
      <c r="H99" s="1">
        <v>17325</v>
      </c>
      <c r="I99" s="1">
        <f>H99*10</f>
        <v>173250</v>
      </c>
    </row>
    <row r="100" spans="1:9" x14ac:dyDescent="0.35">
      <c r="A100">
        <v>99</v>
      </c>
      <c r="B100" t="s">
        <v>8</v>
      </c>
      <c r="C100" t="s">
        <v>7</v>
      </c>
      <c r="D100" t="s">
        <v>2</v>
      </c>
      <c r="E100" t="s">
        <v>6</v>
      </c>
      <c r="F100" t="s">
        <v>5</v>
      </c>
      <c r="G100" s="2">
        <v>35794</v>
      </c>
      <c r="H100" s="1">
        <v>10500</v>
      </c>
      <c r="I100" s="1">
        <f>H100*10</f>
        <v>105000</v>
      </c>
    </row>
    <row r="101" spans="1:9" x14ac:dyDescent="0.35">
      <c r="A101">
        <v>100</v>
      </c>
      <c r="B101" t="s">
        <v>4</v>
      </c>
      <c r="C101" t="s">
        <v>3</v>
      </c>
      <c r="D101" t="s">
        <v>2</v>
      </c>
      <c r="E101" t="s">
        <v>1</v>
      </c>
      <c r="F101" t="s">
        <v>0</v>
      </c>
      <c r="G101" s="2">
        <v>36193</v>
      </c>
      <c r="H101" s="1">
        <v>7875</v>
      </c>
      <c r="I101" s="1">
        <f>H101*10</f>
        <v>78750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Abhi</dc:creator>
  <cp:lastModifiedBy>G Abhi</cp:lastModifiedBy>
  <dcterms:created xsi:type="dcterms:W3CDTF">2025-07-14T07:31:19Z</dcterms:created>
  <dcterms:modified xsi:type="dcterms:W3CDTF">2025-07-14T07:32:12Z</dcterms:modified>
</cp:coreProperties>
</file>