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C0665021-3208-4C46-9BE4-330B1A28D47C}" xr6:coauthVersionLast="47" xr6:coauthVersionMax="47" xr10:uidLastSave="{00000000-0000-0000-0000-000000000000}"/>
  <bookViews>
    <workbookView xWindow="-120" yWindow="-120" windowWidth="20730" windowHeight="11040" activeTab="4" xr2:uid="{AA3C1E50-38F1-6644-B051-514CE6CAA6A2}"/>
  </bookViews>
  <sheets>
    <sheet name="Cover Page" sheetId="7" r:id="rId1"/>
    <sheet name="Data" sheetId="1" r:id="rId2"/>
    <sheet name="Analyze" sheetId="5" r:id="rId3"/>
    <sheet name="analyse" sheetId="8" r:id="rId4"/>
    <sheet name="Dashboard" sheetId="6" r:id="rId5"/>
  </sheets>
  <definedNames>
    <definedName name="_xlchart.v1.0" hidden="1">analyse!$E$30:$F$38</definedName>
    <definedName name="_xlchart.v1.1" hidden="1">analyse!$G$30:$G$38</definedName>
    <definedName name="Slicer_Region">#N/A</definedName>
    <definedName name="Slicer_Years__Invoice_Date">#N/A</definedName>
  </definedNames>
  <calcPr calcId="181029"/>
  <pivotCaches>
    <pivotCache cacheId="17"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4" i="8" l="1"/>
  <c r="G34" i="8"/>
  <c r="H34" i="8"/>
  <c r="F30" i="8"/>
  <c r="H30" i="8"/>
  <c r="H31" i="8"/>
  <c r="H32" i="8"/>
  <c r="H33" i="8"/>
  <c r="H35" i="8"/>
  <c r="H36" i="8"/>
  <c r="H37" i="8"/>
  <c r="H38" i="8"/>
  <c r="H13" i="6"/>
  <c r="I13" i="6"/>
  <c r="J13" i="6"/>
  <c r="K13" i="6"/>
  <c r="H14" i="6"/>
  <c r="I14" i="6"/>
  <c r="J14" i="6"/>
  <c r="K14" i="6"/>
  <c r="H15" i="6"/>
  <c r="I15" i="6"/>
  <c r="J15" i="6"/>
  <c r="K15" i="6"/>
  <c r="H16" i="6"/>
  <c r="I16" i="6"/>
  <c r="J16" i="6"/>
  <c r="K16" i="6"/>
  <c r="H17" i="6"/>
  <c r="I17" i="6"/>
  <c r="J17" i="6"/>
  <c r="K17" i="6"/>
  <c r="H18" i="6"/>
  <c r="I18" i="6"/>
  <c r="J18" i="6"/>
  <c r="K18" i="6"/>
  <c r="I12" i="6"/>
  <c r="J12" i="6"/>
  <c r="K12" i="6"/>
  <c r="H12" i="6"/>
  <c r="C13" i="6"/>
  <c r="D13" i="6"/>
  <c r="E13" i="6"/>
  <c r="C14" i="6"/>
  <c r="D14" i="6"/>
  <c r="E14" i="6"/>
  <c r="C15" i="6"/>
  <c r="D15" i="6"/>
  <c r="E15" i="6"/>
  <c r="C16" i="6"/>
  <c r="D16" i="6"/>
  <c r="E16" i="6"/>
  <c r="C17" i="6"/>
  <c r="D17" i="6"/>
  <c r="E17" i="6"/>
  <c r="C18" i="6"/>
  <c r="D18" i="6"/>
  <c r="E18" i="6"/>
  <c r="D12" i="6"/>
  <c r="E12" i="6"/>
  <c r="C12" i="6"/>
  <c r="F31" i="8"/>
  <c r="G31" i="8"/>
  <c r="F32" i="8"/>
  <c r="G32" i="8"/>
  <c r="F33" i="8"/>
  <c r="G33" i="8"/>
  <c r="E34" i="8"/>
  <c r="F35" i="8"/>
  <c r="G35" i="8"/>
  <c r="F36" i="8"/>
  <c r="G36" i="8"/>
  <c r="F37" i="8"/>
  <c r="G37" i="8"/>
  <c r="F38" i="8"/>
  <c r="G38" i="8"/>
  <c r="G30" i="8"/>
  <c r="E30" i="8"/>
  <c r="F12" i="6" l="1"/>
  <c r="F16" i="6"/>
  <c r="F18" i="6"/>
  <c r="F15" i="6"/>
  <c r="F14" i="6"/>
  <c r="F13" i="6"/>
  <c r="F17" i="6"/>
</calcChain>
</file>

<file path=xl/sharedStrings.xml><?xml version="1.0" encoding="utf-8"?>
<sst xmlns="http://schemas.openxmlformats.org/spreadsheetml/2006/main" count="48312" uniqueCount="161">
  <si>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</si>
  <si>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</si>
  <si>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</si>
  <si>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</si>
  <si>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</si>
  <si>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</si>
  <si>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</si>
  <si>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</si>
  <si>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</si>
  <si>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</si>
  <si>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</si>
  <si>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</si>
  <si>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</si>
  <si>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</si>
  <si>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</si>
  <si>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</si>
  <si>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</si>
  <si>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</si>
  <si>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</si>
  <si>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</si>
  <si>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</si>
  <si>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</si>
  <si>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</si>
  <si>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</si>
  <si>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</si>
  <si>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</si>
  <si>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</si>
  <si>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</si>
  <si>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</si>
  <si>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</si>
  <si>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</si>
  <si>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</si>
  <si>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</si>
  <si>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</si>
  <si>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</si>
  <si>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</si>
  <si>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</si>
  <si>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</si>
  <si>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</si>
  <si>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</si>
  <si>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</si>
  <si>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</si>
  <si>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</si>
  <si>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</si>
  <si>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</si>
  <si>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</si>
  <si>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</si>
  <si>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</si>
  <si>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</si>
  <si>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</si>
  <si>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</si>
  <si>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</si>
  <si>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</si>
  <si>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</si>
  <si>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</si>
  <si>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</si>
  <si>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</si>
  <si>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</si>
  <si>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</si>
  <si>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</si>
  <si>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</si>
  <si>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</si>
  <si>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</si>
  <si>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</si>
  <si>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</si>
  <si>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</si>
  <si>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</si>
  <si>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</si>
  <si>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</si>
  <si>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</si>
  <si>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</si>
  <si>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</si>
  <si>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</si>
  <si>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</si>
  <si>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</si>
  <si>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</si>
  <si>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</si>
  <si>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</si>
  <si>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</si>
  <si>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</si>
  <si>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</si>
  <si>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</si>
  <si>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</si>
  <si>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</si>
  <si>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</si>
  <si>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</si>
  <si>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</si>
  <si>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</si>
  <si>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</si>
  <si>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</si>
  <si>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</si>
  <si>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</si>
  <si>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</si>
  <si>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</si>
  <si>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</si>
  <si>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</si>
  <si>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</si>
  <si>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</si>
  <si>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</si>
  <si>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</si>
  <si>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</si>
  <si>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</si>
  <si>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</si>
  <si>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</si>
  <si>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</si>
  <si>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</si>
  <si>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</si>
  <si>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</si>
  <si>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</si>
  <si>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</si>
  <si>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</si>
  <si>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</si>
  <si>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</si>
  <si>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</si>
  <si>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</si>
  <si>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</si>
  <si>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</si>
  <si>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</si>
  <si>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</si>
  <si>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</si>
  <si>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</si>
  <si>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</si>
  <si>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</si>
  <si>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</si>
  <si>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</si>
  <si>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</si>
  <si>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</si>
  <si>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</si>
  <si>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</si>
  <si>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</si>
  <si>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</si>
  <si>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</si>
  <si>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</si>
  <si>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</si>
  <si>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</si>
  <si>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</si>
  <si>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</si>
  <si>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</si>
  <si>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Sales 2022</t>
  </si>
  <si>
    <t>Sales 2023</t>
  </si>
  <si>
    <t>Variance</t>
  </si>
  <si>
    <t>Sales By Retailer</t>
  </si>
  <si>
    <t>Sales By Beverage Brand</t>
  </si>
  <si>
    <t xml:space="preserve">Brand </t>
  </si>
  <si>
    <t>Sales and Operating Profit Margin By Quarter</t>
  </si>
  <si>
    <t>Sum of Total Sales</t>
  </si>
  <si>
    <t>Sum of Units Sold</t>
  </si>
  <si>
    <t>Average of Price per Unit</t>
  </si>
  <si>
    <t>Sum of Operating Profit</t>
  </si>
  <si>
    <t>Row Labels</t>
  </si>
  <si>
    <t>Grand Total</t>
  </si>
  <si>
    <t>Column Labels</t>
  </si>
  <si>
    <t>2022</t>
  </si>
  <si>
    <t>2023</t>
  </si>
  <si>
    <t>Qtr1</t>
  </si>
  <si>
    <t>Qtr2</t>
  </si>
  <si>
    <t>Qtr3</t>
  </si>
  <si>
    <t>Qtr4</t>
  </si>
  <si>
    <t>Average of Operating Margin</t>
  </si>
  <si>
    <t>Years (Invoice Date)</t>
  </si>
  <si>
    <t>Quarters (Invoice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</si>
</sst>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17"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
      <sz val="12"/>
      <color rgb="FF073673"/>
      <name val="Calibri"/>
      <family val="2"/>
      <scheme val="minor"/>
    </font>
    <font>
      <sz val="12"/>
      <color theme="2" tint="-9.9978637043366805E-2"/>
      <name val="Calibri"/>
      <family val="2"/>
      <scheme val="minor"/>
    </font>
    <font>
      <sz val="12"/>
      <color theme="0"/>
      <name val="Calibri"/>
      <family val="2"/>
      <scheme val="minor"/>
    </font>
    <font>
      <sz val="14"/>
      <color theme="1"/>
      <name val="Calibri"/>
      <family val="2"/>
      <scheme val="minor"/>
    </font>
  </fonts>
  <fills count="9">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073673"/>
        <bgColor indexed="64"/>
      </patternFill>
    </fill>
    <fill>
      <patternFill patternType="solid">
        <fgColor theme="4"/>
        <bgColor indexed="64"/>
      </patternFill>
    </fill>
    <fill>
      <patternFill patternType="solid">
        <fgColor rgb="FFFFFF00"/>
        <bgColor indexed="64"/>
      </patternFill>
    </fill>
    <fill>
      <patternFill patternType="solid">
        <fgColor theme="4" tint="-0.499984740745262"/>
        <bgColor indexed="64"/>
      </patternFill>
    </fill>
  </fills>
  <borders count="12">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2" xfId="0" applyBorder="1"/>
    <xf numFmtId="0" fontId="7"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8" fillId="0" borderId="0" xfId="0" applyFont="1" applyAlignment="1">
      <alignment horizontal="center" vertical="center"/>
    </xf>
    <xf numFmtId="0" fontId="0" fillId="0" borderId="6" xfId="0" applyBorder="1"/>
    <xf numFmtId="0" fontId="4" fillId="0" borderId="5" xfId="0" applyFont="1" applyBorder="1"/>
    <xf numFmtId="0" fontId="9" fillId="0" borderId="0" xfId="0" applyFont="1" applyAlignment="1">
      <alignment horizontal="center"/>
    </xf>
    <xf numFmtId="0" fontId="4" fillId="0" borderId="6" xfId="0" applyFont="1" applyBorder="1"/>
    <xf numFmtId="0" fontId="4" fillId="3" borderId="0" xfId="0" applyFont="1" applyFill="1"/>
    <xf numFmtId="0" fontId="4"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1" fillId="0" borderId="0" xfId="1" applyFont="1" applyFill="1" applyBorder="1"/>
    <xf numFmtId="0" fontId="5"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2" fillId="4" borderId="7" xfId="1" applyFont="1" applyFill="1" applyBorder="1" applyAlignment="1">
      <alignment horizontal="center" vertical="center"/>
    </xf>
    <xf numFmtId="0" fontId="13" fillId="5" borderId="0" xfId="0" applyFont="1" applyFill="1"/>
    <xf numFmtId="0" fontId="16" fillId="0" borderId="0" xfId="0" applyFont="1"/>
    <xf numFmtId="164"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0" fillId="7" borderId="11" xfId="0" applyFill="1" applyBorder="1"/>
    <xf numFmtId="3" fontId="0" fillId="7" borderId="11" xfId="0" applyNumberFormat="1" applyFill="1" applyBorder="1"/>
    <xf numFmtId="3" fontId="0" fillId="7" borderId="0" xfId="0" applyNumberFormat="1" applyFill="1"/>
    <xf numFmtId="0" fontId="15" fillId="6" borderId="0" xfId="0" applyFont="1" applyFill="1" applyAlignment="1">
      <alignment horizontal="center"/>
    </xf>
    <xf numFmtId="0" fontId="14" fillId="6" borderId="0" xfId="0" applyFont="1" applyFill="1" applyAlignment="1">
      <alignment horizontal="center"/>
    </xf>
    <xf numFmtId="2" fontId="0" fillId="0" borderId="0" xfId="0" applyNumberFormat="1"/>
    <xf numFmtId="0" fontId="0" fillId="0" borderId="0" xfId="0" applyNumberFormat="1"/>
    <xf numFmtId="0" fontId="15" fillId="8" borderId="0" xfId="0" applyFont="1" applyFill="1" applyAlignment="1">
      <alignment horizontal="center"/>
    </xf>
    <xf numFmtId="0" fontId="0" fillId="8" borderId="0" xfId="0" applyFill="1"/>
  </cellXfs>
  <cellStyles count="2">
    <cellStyle name="Hyperlink 2" xfId="1" xr:uid="{229837FD-7C70-47AC-B854-CBC5538B0B97}"/>
    <cellStyle name="Normal" xfId="0" builtinId="0"/>
  </cellStyles>
  <dxfs count="199">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numFmt numFmtId="3" formatCode="#,##0"/>
    </dxf>
    <dxf>
      <numFmt numFmtId="3" formatCode="#,##0"/>
    </dxf>
    <dxf>
      <numFmt numFmtId="2" formatCode="0.00"/>
    </dxf>
    <dxf>
      <numFmt numFmtId="3" formatCode="#,##0"/>
    </dxf>
    <dxf>
      <numFmt numFmtId="3" formatCode="#,##0"/>
    </dxf>
    <dxf>
      <numFmt numFmtId="2" formatCode="0.00"/>
    </dxf>
    <dxf>
      <numFmt numFmtId="3" formatCode="#,##0"/>
    </dxf>
    <dxf>
      <numFmt numFmtId="3" formatCode="#,##0"/>
    </dxf>
    <dxf>
      <numFmt numFmtId="2" formatCode="0.00"/>
    </dxf>
    <dxf>
      <numFmt numFmtId="3" formatCode="#,##0"/>
    </dxf>
    <dxf>
      <numFmt numFmtId="3" formatCode="#,##0"/>
    </dxf>
    <dxf>
      <numFmt numFmtId="2" formatCode="0.00"/>
    </dxf>
    <dxf>
      <numFmt numFmtId="3" formatCode="#,##0"/>
    </dxf>
    <dxf>
      <numFmt numFmtId="3" formatCode="#,##0"/>
    </dxf>
    <dxf>
      <numFmt numFmtId="2" formatCode="0.00"/>
    </dxf>
    <dxf>
      <numFmt numFmtId="3" formatCode="#,##0"/>
    </dxf>
    <dxf>
      <numFmt numFmtId="3" formatCode="#,##0"/>
    </dxf>
    <dxf>
      <numFmt numFmtId="2" formatCode="0.00"/>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border>
        <bottom style="thin">
          <color indexed="64"/>
        </bottom>
      </border>
    </dxf>
    <dxf>
      <numFmt numFmtId="3" formatCode="#,##0"/>
    </dxf>
    <dxf>
      <numFmt numFmtId="3" formatCode="#,##0"/>
    </dxf>
    <dxf>
      <numFmt numFmtId="2" formatCode="0.00"/>
    </dxf>
    <dxf>
      <numFmt numFmtId="3" formatCode="#,##0"/>
    </dxf>
    <dxf>
      <numFmt numFmtId="3" formatCode="#,##0"/>
    </dxf>
    <dxf>
      <numFmt numFmtId="2" formatCode="0.00"/>
    </dxf>
    <dxf>
      <border>
        <bottom style="thin">
          <color indexed="64"/>
        </bottom>
      </border>
    </dxf>
    <dxf>
      <border>
        <bottom style="thin">
          <color indexed="64"/>
        </bottom>
      </border>
    </dxf>
    <dxf>
      <numFmt numFmtId="2" formatCode="0.00"/>
    </dxf>
    <dxf>
      <numFmt numFmtId="3" formatCode="#,##0"/>
    </dxf>
    <dxf>
      <numFmt numFmtId="3" formatCode="#,##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Sales</c:v>
          </c:tx>
          <c:spPr>
            <a:solidFill>
              <a:schemeClr val="accent1"/>
            </a:solidFill>
            <a:ln>
              <a:noFill/>
            </a:ln>
            <a:effectLst/>
          </c:spPr>
          <c:invertIfNegative val="0"/>
          <c:cat>
            <c:multiLvlStrRef>
              <c:f>analyse!$E$30:$F$37</c:f>
              <c:multiLvlStrCache>
                <c:ptCount val="8"/>
                <c:lvl>
                  <c:pt idx="0">
                    <c:v>Qtr4</c:v>
                  </c:pt>
                  <c:pt idx="1">
                    <c:v>Qtr1</c:v>
                  </c:pt>
                  <c:pt idx="2">
                    <c:v>Qtr2</c:v>
                  </c:pt>
                  <c:pt idx="3">
                    <c:v>Qtr3</c:v>
                  </c:pt>
                  <c:pt idx="4">
                    <c:v>Qtr4</c:v>
                  </c:pt>
                  <c:pt idx="5">
                    <c:v>0</c:v>
                  </c:pt>
                  <c:pt idx="6">
                    <c:v>0</c:v>
                  </c:pt>
                  <c:pt idx="7">
                    <c:v>0</c:v>
                  </c:pt>
                </c:lvl>
                <c:lvl>
                  <c:pt idx="0">
                    <c:v>2022</c:v>
                  </c:pt>
                  <c:pt idx="4">
                    <c:v>0</c:v>
                  </c:pt>
                </c:lvl>
              </c:multiLvlStrCache>
            </c:multiLvlStrRef>
          </c:cat>
          <c:val>
            <c:numRef>
              <c:f>analyse!$G$30:$G$37</c:f>
              <c:numCache>
                <c:formatCode>General</c:formatCode>
                <c:ptCount val="8"/>
                <c:pt idx="0">
                  <c:v>90391.799999999988</c:v>
                </c:pt>
                <c:pt idx="1">
                  <c:v>383459.10000000003</c:v>
                </c:pt>
                <c:pt idx="2">
                  <c:v>355718.20000000007</c:v>
                </c:pt>
                <c:pt idx="3">
                  <c:v>483622</c:v>
                </c:pt>
                <c:pt idx="4">
                  <c:v>354252.3</c:v>
                </c:pt>
                <c:pt idx="5">
                  <c:v>1667443.4</c:v>
                </c:pt>
                <c:pt idx="6">
                  <c:v>0</c:v>
                </c:pt>
                <c:pt idx="7">
                  <c:v>0</c:v>
                </c:pt>
              </c:numCache>
            </c:numRef>
          </c:val>
          <c:extLst>
            <c:ext xmlns:c16="http://schemas.microsoft.com/office/drawing/2014/chart" uri="{C3380CC4-5D6E-409C-BE32-E72D297353CC}">
              <c16:uniqueId val="{00000000-4095-4026-B8E4-551F0287C059}"/>
            </c:ext>
          </c:extLst>
        </c:ser>
        <c:dLbls>
          <c:showLegendKey val="0"/>
          <c:showVal val="0"/>
          <c:showCatName val="0"/>
          <c:showSerName val="0"/>
          <c:showPercent val="0"/>
          <c:showBubbleSize val="0"/>
        </c:dLbls>
        <c:gapWidth val="219"/>
        <c:axId val="525274768"/>
        <c:axId val="525277288"/>
      </c:barChart>
      <c:lineChart>
        <c:grouping val="standard"/>
        <c:varyColors val="0"/>
        <c:ser>
          <c:idx val="1"/>
          <c:order val="1"/>
          <c:tx>
            <c:v>Operating Profit Margin</c:v>
          </c:tx>
          <c:spPr>
            <a:ln w="28575" cap="rnd">
              <a:solidFill>
                <a:schemeClr val="accent2"/>
              </a:solidFill>
              <a:round/>
            </a:ln>
            <a:effectLst/>
          </c:spPr>
          <c:marker>
            <c:symbol val="none"/>
          </c:marker>
          <c:cat>
            <c:multiLvlStrRef>
              <c:f>analyse!$E$30:$F$37</c:f>
              <c:multiLvlStrCache>
                <c:ptCount val="8"/>
                <c:lvl>
                  <c:pt idx="0">
                    <c:v>Qtr4</c:v>
                  </c:pt>
                  <c:pt idx="1">
                    <c:v>Qtr1</c:v>
                  </c:pt>
                  <c:pt idx="2">
                    <c:v>Qtr2</c:v>
                  </c:pt>
                  <c:pt idx="3">
                    <c:v>Qtr3</c:v>
                  </c:pt>
                  <c:pt idx="4">
                    <c:v>Qtr4</c:v>
                  </c:pt>
                  <c:pt idx="5">
                    <c:v>0</c:v>
                  </c:pt>
                  <c:pt idx="6">
                    <c:v>0</c:v>
                  </c:pt>
                  <c:pt idx="7">
                    <c:v>0</c:v>
                  </c:pt>
                </c:lvl>
                <c:lvl>
                  <c:pt idx="0">
                    <c:v>2022</c:v>
                  </c:pt>
                  <c:pt idx="4">
                    <c:v>0</c:v>
                  </c:pt>
                </c:lvl>
              </c:multiLvlStrCache>
            </c:multiLvlStrRef>
          </c:cat>
          <c:val>
            <c:numRef>
              <c:f>analyse!$H$30:$H$37</c:f>
              <c:numCache>
                <c:formatCode>General</c:formatCode>
                <c:ptCount val="8"/>
                <c:pt idx="0">
                  <c:v>0.40812500000000002</c:v>
                </c:pt>
                <c:pt idx="1">
                  <c:v>0.4431837606837617</c:v>
                </c:pt>
                <c:pt idx="2">
                  <c:v>0.43741150442477966</c:v>
                </c:pt>
                <c:pt idx="3">
                  <c:v>0.43716942148760407</c:v>
                </c:pt>
                <c:pt idx="4">
                  <c:v>0.8382175925925921</c:v>
                </c:pt>
                <c:pt idx="5">
                  <c:v>0</c:v>
                </c:pt>
                <c:pt idx="6">
                  <c:v>0</c:v>
                </c:pt>
                <c:pt idx="7">
                  <c:v>0</c:v>
                </c:pt>
              </c:numCache>
            </c:numRef>
          </c:val>
          <c:smooth val="0"/>
          <c:extLst>
            <c:ext xmlns:c16="http://schemas.microsoft.com/office/drawing/2014/chart" uri="{C3380CC4-5D6E-409C-BE32-E72D297353CC}">
              <c16:uniqueId val="{00000001-4095-4026-B8E4-551F0287C059}"/>
            </c:ext>
          </c:extLst>
        </c:ser>
        <c:dLbls>
          <c:showLegendKey val="0"/>
          <c:showVal val="0"/>
          <c:showCatName val="0"/>
          <c:showSerName val="0"/>
          <c:showPercent val="0"/>
          <c:showBubbleSize val="0"/>
        </c:dLbls>
        <c:marker val="1"/>
        <c:smooth val="0"/>
        <c:axId val="503033920"/>
        <c:axId val="503035360"/>
      </c:lineChart>
      <c:catAx>
        <c:axId val="52527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77288"/>
        <c:crosses val="autoZero"/>
        <c:auto val="1"/>
        <c:lblAlgn val="ctr"/>
        <c:lblOffset val="100"/>
        <c:noMultiLvlLbl val="0"/>
      </c:catAx>
      <c:valAx>
        <c:axId val="525277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74768"/>
        <c:crosses val="autoZero"/>
        <c:crossBetween val="between"/>
      </c:valAx>
      <c:valAx>
        <c:axId val="503035360"/>
        <c:scaling>
          <c:orientation val="minMax"/>
          <c:min val="0.38000000000000006"/>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033920"/>
        <c:crosses val="max"/>
        <c:crossBetween val="between"/>
      </c:valAx>
      <c:catAx>
        <c:axId val="503033920"/>
        <c:scaling>
          <c:orientation val="minMax"/>
        </c:scaling>
        <c:delete val="1"/>
        <c:axPos val="b"/>
        <c:numFmt formatCode="General" sourceLinked="1"/>
        <c:majorTickMark val="out"/>
        <c:minorTickMark val="none"/>
        <c:tickLblPos val="nextTo"/>
        <c:crossAx val="50303536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rgbClr val="002060"/>
            </a:solidFill>
            <a:ln>
              <a:noFill/>
            </a:ln>
            <a:effectLst/>
          </c:spPr>
          <c:invertIfNegative val="0"/>
          <c:cat>
            <c:multiLvlStrRef>
              <c:f>analyse!$E$30:$F$37</c:f>
              <c:multiLvlStrCache>
                <c:ptCount val="8"/>
                <c:lvl>
                  <c:pt idx="0">
                    <c:v>Qtr4</c:v>
                  </c:pt>
                  <c:pt idx="1">
                    <c:v>Qtr1</c:v>
                  </c:pt>
                  <c:pt idx="2">
                    <c:v>Qtr2</c:v>
                  </c:pt>
                  <c:pt idx="3">
                    <c:v>Qtr3</c:v>
                  </c:pt>
                  <c:pt idx="4">
                    <c:v>Qtr4</c:v>
                  </c:pt>
                  <c:pt idx="5">
                    <c:v>0</c:v>
                  </c:pt>
                  <c:pt idx="6">
                    <c:v>0</c:v>
                  </c:pt>
                  <c:pt idx="7">
                    <c:v>0</c:v>
                  </c:pt>
                </c:lvl>
                <c:lvl>
                  <c:pt idx="0">
                    <c:v>2022</c:v>
                  </c:pt>
                  <c:pt idx="4">
                    <c:v>0</c:v>
                  </c:pt>
                </c:lvl>
              </c:multiLvlStrCache>
            </c:multiLvlStrRef>
          </c:cat>
          <c:val>
            <c:numRef>
              <c:f>analyse!$G$30:$G$37</c:f>
              <c:numCache>
                <c:formatCode>General</c:formatCode>
                <c:ptCount val="8"/>
                <c:pt idx="0">
                  <c:v>90391.799999999988</c:v>
                </c:pt>
                <c:pt idx="1">
                  <c:v>383459.10000000003</c:v>
                </c:pt>
                <c:pt idx="2">
                  <c:v>355718.20000000007</c:v>
                </c:pt>
                <c:pt idx="3">
                  <c:v>483622</c:v>
                </c:pt>
                <c:pt idx="4">
                  <c:v>354252.3</c:v>
                </c:pt>
                <c:pt idx="5">
                  <c:v>1667443.4</c:v>
                </c:pt>
                <c:pt idx="6">
                  <c:v>0</c:v>
                </c:pt>
                <c:pt idx="7">
                  <c:v>0</c:v>
                </c:pt>
              </c:numCache>
            </c:numRef>
          </c:val>
          <c:extLst>
            <c:ext xmlns:c16="http://schemas.microsoft.com/office/drawing/2014/chart" uri="{C3380CC4-5D6E-409C-BE32-E72D297353CC}">
              <c16:uniqueId val="{00000000-F09D-4DFF-B9D5-3F2F773C61C9}"/>
            </c:ext>
          </c:extLst>
        </c:ser>
        <c:dLbls>
          <c:showLegendKey val="0"/>
          <c:showVal val="0"/>
          <c:showCatName val="0"/>
          <c:showSerName val="0"/>
          <c:showPercent val="0"/>
          <c:showBubbleSize val="0"/>
        </c:dLbls>
        <c:gapWidth val="219"/>
        <c:axId val="525274768"/>
        <c:axId val="525277288"/>
      </c:barChart>
      <c:lineChart>
        <c:grouping val="standard"/>
        <c:varyColors val="0"/>
        <c:ser>
          <c:idx val="1"/>
          <c:order val="1"/>
          <c:tx>
            <c:v>Operating Profit Margin</c:v>
          </c:tx>
          <c:spPr>
            <a:ln w="28575" cap="rnd">
              <a:solidFill>
                <a:srgbClr val="FF0000"/>
              </a:solidFill>
              <a:round/>
            </a:ln>
            <a:effectLst/>
          </c:spPr>
          <c:marker>
            <c:symbol val="none"/>
          </c:marker>
          <c:cat>
            <c:multiLvlStrRef>
              <c:f>analyse!$E$30:$F$37</c:f>
              <c:multiLvlStrCache>
                <c:ptCount val="8"/>
                <c:lvl>
                  <c:pt idx="0">
                    <c:v>Qtr4</c:v>
                  </c:pt>
                  <c:pt idx="1">
                    <c:v>Qtr1</c:v>
                  </c:pt>
                  <c:pt idx="2">
                    <c:v>Qtr2</c:v>
                  </c:pt>
                  <c:pt idx="3">
                    <c:v>Qtr3</c:v>
                  </c:pt>
                  <c:pt idx="4">
                    <c:v>Qtr4</c:v>
                  </c:pt>
                  <c:pt idx="5">
                    <c:v>0</c:v>
                  </c:pt>
                  <c:pt idx="6">
                    <c:v>0</c:v>
                  </c:pt>
                  <c:pt idx="7">
                    <c:v>0</c:v>
                  </c:pt>
                </c:lvl>
                <c:lvl>
                  <c:pt idx="0">
                    <c:v>2022</c:v>
                  </c:pt>
                  <c:pt idx="4">
                    <c:v>0</c:v>
                  </c:pt>
                </c:lvl>
              </c:multiLvlStrCache>
            </c:multiLvlStrRef>
          </c:cat>
          <c:val>
            <c:numRef>
              <c:f>analyse!$H$30:$H$37</c:f>
              <c:numCache>
                <c:formatCode>General</c:formatCode>
                <c:ptCount val="8"/>
                <c:pt idx="0">
                  <c:v>0.40812500000000002</c:v>
                </c:pt>
                <c:pt idx="1">
                  <c:v>0.4431837606837617</c:v>
                </c:pt>
                <c:pt idx="2">
                  <c:v>0.43741150442477966</c:v>
                </c:pt>
                <c:pt idx="3">
                  <c:v>0.43716942148760407</c:v>
                </c:pt>
                <c:pt idx="4">
                  <c:v>0.8382175925925921</c:v>
                </c:pt>
                <c:pt idx="5">
                  <c:v>0</c:v>
                </c:pt>
                <c:pt idx="6">
                  <c:v>0</c:v>
                </c:pt>
                <c:pt idx="7">
                  <c:v>0</c:v>
                </c:pt>
              </c:numCache>
            </c:numRef>
          </c:val>
          <c:smooth val="0"/>
          <c:extLst>
            <c:ext xmlns:c16="http://schemas.microsoft.com/office/drawing/2014/chart" uri="{C3380CC4-5D6E-409C-BE32-E72D297353CC}">
              <c16:uniqueId val="{00000001-F09D-4DFF-B9D5-3F2F773C61C9}"/>
            </c:ext>
          </c:extLst>
        </c:ser>
        <c:dLbls>
          <c:showLegendKey val="0"/>
          <c:showVal val="0"/>
          <c:showCatName val="0"/>
          <c:showSerName val="0"/>
          <c:showPercent val="0"/>
          <c:showBubbleSize val="0"/>
        </c:dLbls>
        <c:marker val="1"/>
        <c:smooth val="0"/>
        <c:axId val="498362880"/>
        <c:axId val="503023840"/>
      </c:lineChart>
      <c:catAx>
        <c:axId val="52527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77288"/>
        <c:crosses val="autoZero"/>
        <c:auto val="1"/>
        <c:lblAlgn val="ctr"/>
        <c:lblOffset val="100"/>
        <c:noMultiLvlLbl val="0"/>
      </c:catAx>
      <c:valAx>
        <c:axId val="525277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74768"/>
        <c:crosses val="autoZero"/>
        <c:crossBetween val="between"/>
      </c:valAx>
      <c:valAx>
        <c:axId val="50302384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362880"/>
        <c:crosses val="max"/>
        <c:crossBetween val="between"/>
      </c:valAx>
      <c:catAx>
        <c:axId val="498362880"/>
        <c:scaling>
          <c:orientation val="minMax"/>
        </c:scaling>
        <c:delete val="1"/>
        <c:axPos val="b"/>
        <c:numFmt formatCode="General" sourceLinked="1"/>
        <c:majorTickMark val="out"/>
        <c:minorTickMark val="none"/>
        <c:tickLblPos val="nextTo"/>
        <c:crossAx val="50302384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957262</xdr:colOff>
      <xdr:row>26</xdr:row>
      <xdr:rowOff>161925</xdr:rowOff>
    </xdr:from>
    <xdr:to>
      <xdr:col>7</xdr:col>
      <xdr:colOff>4762</xdr:colOff>
      <xdr:row>40</xdr:row>
      <xdr:rowOff>104775</xdr:rowOff>
    </xdr:to>
    <xdr:graphicFrame macro="">
      <xdr:nvGraphicFramePr>
        <xdr:cNvPr id="6" name="Chart 5">
          <a:extLst>
            <a:ext uri="{FF2B5EF4-FFF2-40B4-BE49-F238E27FC236}">
              <a16:creationId xmlns:a16="http://schemas.microsoft.com/office/drawing/2014/main" id="{53405D87-DACD-7D40-3093-E8B7B9691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xdr:colOff>
      <xdr:row>0</xdr:row>
      <xdr:rowOff>64376</xdr:rowOff>
    </xdr:from>
    <xdr:to>
      <xdr:col>11</xdr:col>
      <xdr:colOff>11076</xdr:colOff>
      <xdr:row>3</xdr:row>
      <xdr:rowOff>183274</xdr:rowOff>
    </xdr:to>
    <xdr:sp macro="" textlink="">
      <xdr:nvSpPr>
        <xdr:cNvPr id="2" name="Rectangle: Rounded Corners 1">
          <a:extLst>
            <a:ext uri="{FF2B5EF4-FFF2-40B4-BE49-F238E27FC236}">
              <a16:creationId xmlns:a16="http://schemas.microsoft.com/office/drawing/2014/main" id="{EFDAF392-6497-8DC3-0FF8-ABE937DDABD8}"/>
            </a:ext>
          </a:extLst>
        </xdr:cNvPr>
        <xdr:cNvSpPr/>
      </xdr:nvSpPr>
      <xdr:spPr>
        <a:xfrm>
          <a:off x="2226193" y="64376"/>
          <a:ext cx="7830435" cy="716979"/>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a:t>Coca</a:t>
          </a:r>
          <a:r>
            <a:rPr lang="en-IN" sz="3200" b="1" baseline="0"/>
            <a:t> Cola Retailer Dashboard</a:t>
          </a:r>
          <a:endParaRPr lang="en-IN" sz="3200" b="1"/>
        </a:p>
      </xdr:txBody>
    </xdr:sp>
    <xdr:clientData/>
  </xdr:twoCellAnchor>
  <xdr:twoCellAnchor>
    <xdr:from>
      <xdr:col>2</xdr:col>
      <xdr:colOff>2</xdr:colOff>
      <xdr:row>4</xdr:row>
      <xdr:rowOff>92951</xdr:rowOff>
    </xdr:from>
    <xdr:to>
      <xdr:col>4</xdr:col>
      <xdr:colOff>66676</xdr:colOff>
      <xdr:row>8</xdr:row>
      <xdr:rowOff>11824</xdr:rowOff>
    </xdr:to>
    <xdr:sp macro="" textlink="">
      <xdr:nvSpPr>
        <xdr:cNvPr id="16" name="Rectangle: Rounded Corners 15">
          <a:extLst>
            <a:ext uri="{FF2B5EF4-FFF2-40B4-BE49-F238E27FC236}">
              <a16:creationId xmlns:a16="http://schemas.microsoft.com/office/drawing/2014/main" id="{F6F2450B-E35A-EA03-0E56-378AC0195FA9}"/>
            </a:ext>
          </a:extLst>
        </xdr:cNvPr>
        <xdr:cNvSpPr/>
      </xdr:nvSpPr>
      <xdr:spPr>
        <a:xfrm>
          <a:off x="2228852" y="893051"/>
          <a:ext cx="1990724" cy="718973"/>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Total</a:t>
          </a:r>
          <a:r>
            <a:rPr lang="en-IN" sz="1400" baseline="0"/>
            <a:t> Sales</a:t>
          </a:r>
          <a:endParaRPr lang="en-IN" sz="1400"/>
        </a:p>
      </xdr:txBody>
    </xdr:sp>
    <xdr:clientData/>
  </xdr:twoCellAnchor>
  <xdr:twoCellAnchor>
    <xdr:from>
      <xdr:col>4</xdr:col>
      <xdr:colOff>238127</xdr:colOff>
      <xdr:row>4</xdr:row>
      <xdr:rowOff>92951</xdr:rowOff>
    </xdr:from>
    <xdr:to>
      <xdr:col>6</xdr:col>
      <xdr:colOff>47625</xdr:colOff>
      <xdr:row>8</xdr:row>
      <xdr:rowOff>11824</xdr:rowOff>
    </xdr:to>
    <xdr:sp macro="" textlink="">
      <xdr:nvSpPr>
        <xdr:cNvPr id="17" name="Rectangle: Rounded Corners 16">
          <a:extLst>
            <a:ext uri="{FF2B5EF4-FFF2-40B4-BE49-F238E27FC236}">
              <a16:creationId xmlns:a16="http://schemas.microsoft.com/office/drawing/2014/main" id="{7FA57851-9D86-165F-30B7-66A21A4F161F}"/>
            </a:ext>
          </a:extLst>
        </xdr:cNvPr>
        <xdr:cNvSpPr/>
      </xdr:nvSpPr>
      <xdr:spPr>
        <a:xfrm>
          <a:off x="4181477" y="893051"/>
          <a:ext cx="1809748" cy="718973"/>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a:solidFill>
                <a:schemeClr val="lt1"/>
              </a:solidFill>
              <a:latin typeface="+mn-lt"/>
              <a:ea typeface="+mn-ea"/>
              <a:cs typeface="+mn-cs"/>
            </a:rPr>
            <a:t>Total Units Sold</a:t>
          </a:r>
        </a:p>
      </xdr:txBody>
    </xdr:sp>
    <xdr:clientData/>
  </xdr:twoCellAnchor>
  <xdr:twoCellAnchor>
    <xdr:from>
      <xdr:col>6</xdr:col>
      <xdr:colOff>447676</xdr:colOff>
      <xdr:row>4</xdr:row>
      <xdr:rowOff>92951</xdr:rowOff>
    </xdr:from>
    <xdr:to>
      <xdr:col>8</xdr:col>
      <xdr:colOff>762000</xdr:colOff>
      <xdr:row>8</xdr:row>
      <xdr:rowOff>11824</xdr:rowOff>
    </xdr:to>
    <xdr:sp macro="" textlink="">
      <xdr:nvSpPr>
        <xdr:cNvPr id="18" name="Rectangle: Rounded Corners 17">
          <a:extLst>
            <a:ext uri="{FF2B5EF4-FFF2-40B4-BE49-F238E27FC236}">
              <a16:creationId xmlns:a16="http://schemas.microsoft.com/office/drawing/2014/main" id="{1A8B0A33-A9A9-6450-A0B6-9EE65247989C}"/>
            </a:ext>
          </a:extLst>
        </xdr:cNvPr>
        <xdr:cNvSpPr/>
      </xdr:nvSpPr>
      <xdr:spPr>
        <a:xfrm>
          <a:off x="6391276" y="893051"/>
          <a:ext cx="1704974" cy="718973"/>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a:solidFill>
                <a:schemeClr val="lt1"/>
              </a:solidFill>
              <a:latin typeface="+mn-lt"/>
              <a:ea typeface="+mn-ea"/>
              <a:cs typeface="+mn-cs"/>
            </a:rPr>
            <a:t>Average Price</a:t>
          </a:r>
        </a:p>
      </xdr:txBody>
    </xdr:sp>
    <xdr:clientData/>
  </xdr:twoCellAnchor>
  <xdr:twoCellAnchor>
    <xdr:from>
      <xdr:col>9</xdr:col>
      <xdr:colOff>76199</xdr:colOff>
      <xdr:row>4</xdr:row>
      <xdr:rowOff>83426</xdr:rowOff>
    </xdr:from>
    <xdr:to>
      <xdr:col>11</xdr:col>
      <xdr:colOff>11076</xdr:colOff>
      <xdr:row>8</xdr:row>
      <xdr:rowOff>2299</xdr:rowOff>
    </xdr:to>
    <xdr:sp macro="" textlink="">
      <xdr:nvSpPr>
        <xdr:cNvPr id="19" name="Rectangle: Rounded Corners 18">
          <a:extLst>
            <a:ext uri="{FF2B5EF4-FFF2-40B4-BE49-F238E27FC236}">
              <a16:creationId xmlns:a16="http://schemas.microsoft.com/office/drawing/2014/main" id="{10963FDD-F02D-8C5D-49AA-04CC29115520}"/>
            </a:ext>
          </a:extLst>
        </xdr:cNvPr>
        <xdr:cNvSpPr/>
      </xdr:nvSpPr>
      <xdr:spPr>
        <a:xfrm>
          <a:off x="8338583" y="880868"/>
          <a:ext cx="1718045" cy="716315"/>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a:solidFill>
                <a:schemeClr val="lt1"/>
              </a:solidFill>
              <a:latin typeface="+mn-lt"/>
              <a:ea typeface="+mn-ea"/>
              <a:cs typeface="+mn-cs"/>
            </a:rPr>
            <a:t>Total Operating</a:t>
          </a:r>
        </a:p>
      </xdr:txBody>
    </xdr:sp>
    <xdr:clientData/>
  </xdr:twoCellAnchor>
  <xdr:twoCellAnchor>
    <xdr:from>
      <xdr:col>2</xdr:col>
      <xdr:colOff>19050</xdr:colOff>
      <xdr:row>5</xdr:row>
      <xdr:rowOff>133349</xdr:rowOff>
    </xdr:from>
    <xdr:to>
      <xdr:col>4</xdr:col>
      <xdr:colOff>0</xdr:colOff>
      <xdr:row>7</xdr:row>
      <xdr:rowOff>180974</xdr:rowOff>
    </xdr:to>
    <xdr:sp macro="" textlink="analyse!$A$4">
      <xdr:nvSpPr>
        <xdr:cNvPr id="3" name="TextBox 2">
          <a:extLst>
            <a:ext uri="{FF2B5EF4-FFF2-40B4-BE49-F238E27FC236}">
              <a16:creationId xmlns:a16="http://schemas.microsoft.com/office/drawing/2014/main" id="{68EF6127-05AA-CB69-B9AA-F4E08F25C145}"/>
            </a:ext>
          </a:extLst>
        </xdr:cNvPr>
        <xdr:cNvSpPr txBox="1"/>
      </xdr:nvSpPr>
      <xdr:spPr>
        <a:xfrm>
          <a:off x="2247900" y="1133474"/>
          <a:ext cx="19050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91C43E9-2D67-465E-8E67-BB9E43D063D1}" type="TxLink">
            <a:rPr lang="en-US" sz="2400" b="1" i="0" u="none" strike="noStrike">
              <a:solidFill>
                <a:schemeClr val="bg1"/>
              </a:solidFill>
              <a:latin typeface="Calibri"/>
              <a:ea typeface="Calibri"/>
              <a:cs typeface="Calibri"/>
            </a:rPr>
            <a:pPr algn="ctr"/>
            <a:t>90,392</a:t>
          </a:fld>
          <a:endParaRPr lang="en-IN" sz="2000" b="1">
            <a:solidFill>
              <a:schemeClr val="bg1"/>
            </a:solidFill>
          </a:endParaRPr>
        </a:p>
      </xdr:txBody>
    </xdr:sp>
    <xdr:clientData/>
  </xdr:twoCellAnchor>
  <xdr:twoCellAnchor>
    <xdr:from>
      <xdr:col>4</xdr:col>
      <xdr:colOff>295275</xdr:colOff>
      <xdr:row>5</xdr:row>
      <xdr:rowOff>152400</xdr:rowOff>
    </xdr:from>
    <xdr:to>
      <xdr:col>6</xdr:col>
      <xdr:colOff>19050</xdr:colOff>
      <xdr:row>7</xdr:row>
      <xdr:rowOff>180974</xdr:rowOff>
    </xdr:to>
    <xdr:sp macro="" textlink="analyse!$B$4">
      <xdr:nvSpPr>
        <xdr:cNvPr id="4" name="TextBox 3">
          <a:extLst>
            <a:ext uri="{FF2B5EF4-FFF2-40B4-BE49-F238E27FC236}">
              <a16:creationId xmlns:a16="http://schemas.microsoft.com/office/drawing/2014/main" id="{C6B289B0-BD92-C8AD-3F7E-70DD399233F4}"/>
            </a:ext>
          </a:extLst>
        </xdr:cNvPr>
        <xdr:cNvSpPr txBox="1"/>
      </xdr:nvSpPr>
      <xdr:spPr>
        <a:xfrm>
          <a:off x="4448175" y="1152525"/>
          <a:ext cx="1647825"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2DFCED5-19BD-430D-8E01-CBA249263EF1}" type="TxLink">
            <a:rPr lang="en-US" sz="2400" b="1" i="0" u="none" strike="noStrike">
              <a:solidFill>
                <a:schemeClr val="bg1"/>
              </a:solidFill>
              <a:latin typeface="Calibri"/>
              <a:ea typeface="Calibri"/>
              <a:cs typeface="Calibri"/>
            </a:rPr>
            <a:pPr marL="0" indent="0" algn="ctr"/>
            <a:t>2,08,380</a:t>
          </a:fld>
          <a:endParaRPr lang="en-IN" sz="2400" b="1" i="0" u="none" strike="noStrike">
            <a:solidFill>
              <a:schemeClr val="bg1"/>
            </a:solidFill>
            <a:latin typeface="Calibri"/>
            <a:ea typeface="Calibri"/>
            <a:cs typeface="Calibri"/>
          </a:endParaRPr>
        </a:p>
      </xdr:txBody>
    </xdr:sp>
    <xdr:clientData/>
  </xdr:twoCellAnchor>
  <xdr:twoCellAnchor>
    <xdr:from>
      <xdr:col>9</xdr:col>
      <xdr:colOff>114300</xdr:colOff>
      <xdr:row>5</xdr:row>
      <xdr:rowOff>152400</xdr:rowOff>
    </xdr:from>
    <xdr:to>
      <xdr:col>10</xdr:col>
      <xdr:colOff>908198</xdr:colOff>
      <xdr:row>7</xdr:row>
      <xdr:rowOff>180974</xdr:rowOff>
    </xdr:to>
    <xdr:sp macro="" textlink="analyse!$D$4">
      <xdr:nvSpPr>
        <xdr:cNvPr id="5" name="TextBox 4">
          <a:extLst>
            <a:ext uri="{FF2B5EF4-FFF2-40B4-BE49-F238E27FC236}">
              <a16:creationId xmlns:a16="http://schemas.microsoft.com/office/drawing/2014/main" id="{E7C6F534-B6D2-8879-826D-63CB8DEE5554}"/>
            </a:ext>
          </a:extLst>
        </xdr:cNvPr>
        <xdr:cNvSpPr txBox="1"/>
      </xdr:nvSpPr>
      <xdr:spPr>
        <a:xfrm>
          <a:off x="8376684" y="1149202"/>
          <a:ext cx="1646717" cy="42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B4940BD-7E66-460C-AAD7-6E80005F6EA4}" type="TxLink">
            <a:rPr lang="en-US" sz="2400" b="1" i="0" u="none" strike="noStrike">
              <a:solidFill>
                <a:schemeClr val="bg1"/>
              </a:solidFill>
              <a:latin typeface="Calibri"/>
              <a:ea typeface="Calibri"/>
              <a:cs typeface="Calibri"/>
            </a:rPr>
            <a:pPr marL="0" indent="0" algn="ctr"/>
            <a:t>34,726</a:t>
          </a:fld>
          <a:endParaRPr lang="en-IN" sz="2400" b="1" i="0" u="none" strike="noStrike">
            <a:solidFill>
              <a:schemeClr val="bg1"/>
            </a:solidFill>
            <a:latin typeface="Calibri"/>
            <a:ea typeface="Calibri"/>
            <a:cs typeface="Calibri"/>
          </a:endParaRPr>
        </a:p>
      </xdr:txBody>
    </xdr:sp>
    <xdr:clientData/>
  </xdr:twoCellAnchor>
  <xdr:twoCellAnchor>
    <xdr:from>
      <xdr:col>6</xdr:col>
      <xdr:colOff>447675</xdr:colOff>
      <xdr:row>5</xdr:row>
      <xdr:rowOff>152400</xdr:rowOff>
    </xdr:from>
    <xdr:to>
      <xdr:col>8</xdr:col>
      <xdr:colOff>762000</xdr:colOff>
      <xdr:row>7</xdr:row>
      <xdr:rowOff>180974</xdr:rowOff>
    </xdr:to>
    <xdr:sp macro="" textlink="analyse!$C$4">
      <xdr:nvSpPr>
        <xdr:cNvPr id="6" name="TextBox 5">
          <a:extLst>
            <a:ext uri="{FF2B5EF4-FFF2-40B4-BE49-F238E27FC236}">
              <a16:creationId xmlns:a16="http://schemas.microsoft.com/office/drawing/2014/main" id="{D0AE3450-0057-61A1-6B89-412D72B20D5C}"/>
            </a:ext>
          </a:extLst>
        </xdr:cNvPr>
        <xdr:cNvSpPr txBox="1"/>
      </xdr:nvSpPr>
      <xdr:spPr>
        <a:xfrm>
          <a:off x="6524625" y="1152525"/>
          <a:ext cx="1647825"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929758A-1DDE-4F38-81C5-277EFF098BC4}" type="TxLink">
            <a:rPr lang="en-US" sz="2400" b="1" i="0" u="none" strike="noStrike">
              <a:solidFill>
                <a:schemeClr val="bg1"/>
              </a:solidFill>
              <a:latin typeface="Calibri"/>
              <a:ea typeface="Calibri"/>
              <a:cs typeface="Calibri"/>
            </a:rPr>
            <a:pPr marL="0" indent="0" algn="ctr"/>
            <a:t>0.41</a:t>
          </a:fld>
          <a:endParaRPr lang="en-IN" sz="2400" b="1" i="0" u="none" strike="noStrike">
            <a:solidFill>
              <a:schemeClr val="bg1"/>
            </a:solidFill>
            <a:latin typeface="Calibri"/>
            <a:ea typeface="Calibri"/>
            <a:cs typeface="Calibri"/>
          </a:endParaRPr>
        </a:p>
      </xdr:txBody>
    </xdr:sp>
    <xdr:clientData/>
  </xdr:twoCellAnchor>
  <xdr:twoCellAnchor>
    <xdr:from>
      <xdr:col>2</xdr:col>
      <xdr:colOff>0</xdr:colOff>
      <xdr:row>19</xdr:row>
      <xdr:rowOff>9526</xdr:rowOff>
    </xdr:from>
    <xdr:to>
      <xdr:col>11</xdr:col>
      <xdr:colOff>9525</xdr:colOff>
      <xdr:row>33</xdr:row>
      <xdr:rowOff>68036</xdr:rowOff>
    </xdr:to>
    <xdr:graphicFrame macro="">
      <xdr:nvGraphicFramePr>
        <xdr:cNvPr id="7" name="Chart 6">
          <a:extLst>
            <a:ext uri="{FF2B5EF4-FFF2-40B4-BE49-F238E27FC236}">
              <a16:creationId xmlns:a16="http://schemas.microsoft.com/office/drawing/2014/main" id="{F9A78E77-AD77-42F6-8658-4F0E2889D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53599</xdr:colOff>
      <xdr:row>12</xdr:row>
      <xdr:rowOff>78319</xdr:rowOff>
    </xdr:from>
    <xdr:to>
      <xdr:col>0</xdr:col>
      <xdr:colOff>1677952</xdr:colOff>
      <xdr:row>20</xdr:row>
      <xdr:rowOff>220325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94E240B5-2FAD-44FA-9ED5-1B30124308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3599" y="2470645"/>
              <a:ext cx="1624353" cy="1747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33227</xdr:colOff>
      <xdr:row>22</xdr:row>
      <xdr:rowOff>132907</xdr:rowOff>
    </xdr:from>
    <xdr:to>
      <xdr:col>0</xdr:col>
      <xdr:colOff>1677423</xdr:colOff>
      <xdr:row>27</xdr:row>
      <xdr:rowOff>92297</xdr:rowOff>
    </xdr:to>
    <mc:AlternateContent xmlns:mc="http://schemas.openxmlformats.org/markup-compatibility/2006">
      <mc:Choice xmlns:a14="http://schemas.microsoft.com/office/drawing/2010/main" Requires="a14">
        <xdr:graphicFrame macro="">
          <xdr:nvGraphicFramePr>
            <xdr:cNvPr id="10" name="Years (Invoice Date)">
              <a:extLst>
                <a:ext uri="{FF2B5EF4-FFF2-40B4-BE49-F238E27FC236}">
                  <a16:creationId xmlns:a16="http://schemas.microsoft.com/office/drawing/2014/main" id="{88028357-66A8-4EA8-8E7C-0F69018149D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33227" y="4574215"/>
              <a:ext cx="1644196" cy="9561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66453</xdr:colOff>
      <xdr:row>0</xdr:row>
      <xdr:rowOff>55377</xdr:rowOff>
    </xdr:from>
    <xdr:to>
      <xdr:col>1</xdr:col>
      <xdr:colOff>11075</xdr:colOff>
      <xdr:row>12</xdr:row>
      <xdr:rowOff>33226</xdr:rowOff>
    </xdr:to>
    <xdr:pic>
      <xdr:nvPicPr>
        <xdr:cNvPr id="11" name="Picture 10" descr="90+] Coca Cola Wallpapers">
          <a:extLst>
            <a:ext uri="{FF2B5EF4-FFF2-40B4-BE49-F238E27FC236}">
              <a16:creationId xmlns:a16="http://schemas.microsoft.com/office/drawing/2014/main" id="{3DBC124F-5664-1633-4427-47A49AA378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453" y="55377"/>
          <a:ext cx="1650262" cy="237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631308</xdr:colOff>
      <xdr:row>0</xdr:row>
      <xdr:rowOff>155058</xdr:rowOff>
    </xdr:from>
    <xdr:to>
      <xdr:col>10</xdr:col>
      <xdr:colOff>863896</xdr:colOff>
      <xdr:row>3</xdr:row>
      <xdr:rowOff>132907</xdr:rowOff>
    </xdr:to>
    <xdr:pic>
      <xdr:nvPicPr>
        <xdr:cNvPr id="13" name="Picture 12">
          <a:extLst>
            <a:ext uri="{FF2B5EF4-FFF2-40B4-BE49-F238E27FC236}">
              <a16:creationId xmlns:a16="http://schemas.microsoft.com/office/drawing/2014/main" id="{1E47C8D1-C5AE-61F6-E5D2-0A692B4B444F}"/>
            </a:ext>
          </a:extLst>
        </xdr:cNvPr>
        <xdr:cNvPicPr>
          <a:picLocks noChangeAspect="1"/>
        </xdr:cNvPicPr>
      </xdr:nvPicPr>
      <xdr:blipFill>
        <a:blip xmlns:r="http://schemas.openxmlformats.org/officeDocument/2006/relationships" r:embed="rId3"/>
        <a:stretch>
          <a:fillRect/>
        </a:stretch>
      </xdr:blipFill>
      <xdr:spPr>
        <a:xfrm>
          <a:off x="8893692" y="155058"/>
          <a:ext cx="1085407" cy="57593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000680671299" createdVersion="8" refreshedVersion="8" minRefreshableVersion="3" recordCount="9648" xr:uid="{D071F7B7-7756-4AFA-BA0C-D21B8F4A2842}">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5347131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18BED7-8B2A-4AD5-BFB7-3514B5187CC7}"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D15"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8C5820-A2AC-48A7-9843-DD3D3135AB45}"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x="1"/>
        <item h="1" x="2"/>
        <item h="1" x="3"/>
        <item h="1" x="4"/>
        <item t="default"/>
      </items>
    </pivotField>
  </pivotFields>
  <rowItems count="1">
    <i/>
  </rowItems>
  <colFields count="1">
    <field x="-2"/>
  </colFields>
  <colItems count="4">
    <i>
      <x/>
    </i>
    <i i="1">
      <x v="1"/>
    </i>
    <i i="2">
      <x v="2"/>
    </i>
    <i i="3">
      <x v="3"/>
    </i>
  </colItems>
  <dataFields count="4">
    <dataField name="Sum of Total Sales" fld="9" baseField="0" baseItem="0" numFmtId="3"/>
    <dataField name="Sum of Units Sold" fld="8" baseField="0" baseItem="0" numFmtId="3"/>
    <dataField name="Average of Price per Unit" fld="7" subtotal="average" baseField="0" baseItem="1" numFmtId="2"/>
    <dataField name="Sum of Operating Profit" fld="10" baseField="0" baseItem="0" numFmtId="3"/>
  </dataFields>
  <formats count="3">
    <format dxfId="182">
      <pivotArea outline="0" collapsedLevelsAreSubtotals="1" fieldPosition="0">
        <references count="1">
          <reference field="4294967294" count="1" selected="0">
            <x v="0"/>
          </reference>
        </references>
      </pivotArea>
    </format>
    <format dxfId="183">
      <pivotArea outline="0" collapsedLevelsAreSubtotals="1" fieldPosition="0">
        <references count="1">
          <reference field="4294967294" count="1" selected="0">
            <x v="3"/>
          </reference>
        </references>
      </pivotArea>
    </format>
    <format dxfId="181">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608993-BEE0-48EB-A757-C75380444378}" name="PivotTable4" cacheId="1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9:D35" firstHeaderRow="0" firstDataRow="1" firstDataCol="2"/>
  <pivotFields count="15">
    <pivotField compact="0" outline="0" showAll="0" defaultSubtotal="0">
      <items count="6">
        <item x="1"/>
        <item x="0"/>
        <item x="2"/>
        <item x="5"/>
        <item x="3"/>
        <item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h="1" x="0"/>
        <item h="1" x="1"/>
        <item h="1" x="4"/>
        <item h="1"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6">
    <i>
      <x v="1"/>
      <x v="4"/>
    </i>
    <i>
      <x v="2"/>
      <x v="1"/>
    </i>
    <i r="1">
      <x v="2"/>
    </i>
    <i r="1">
      <x v="3"/>
    </i>
    <i r="1">
      <x v="4"/>
    </i>
    <i t="grand">
      <x/>
    </i>
  </rowItems>
  <colFields count="1">
    <field x="-2"/>
  </colFields>
  <colItems count="2">
    <i>
      <x/>
    </i>
    <i i="1">
      <x v="1"/>
    </i>
  </colItems>
  <dataFields count="2">
    <dataField name="Sum of Total Sales" fld="9" baseField="0" baseItem="0" numFmtId="164"/>
    <dataField name="Average of Operating Margin" fld="11" subtotal="average" showDataAs="runTotal" baseField="14" baseItem="1"/>
  </dataFields>
  <formats count="1">
    <format dxfId="180">
      <pivotArea dataOnly="0" outline="0" fieldPosition="0">
        <references count="1">
          <reference field="14" count="0" defaultSubtotal="1"/>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07B48E-8175-4F34-B4CD-74922AF4980D}"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8:D25"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6">
    <i>
      <x/>
    </i>
    <i>
      <x v="1"/>
    </i>
    <i>
      <x v="2"/>
    </i>
    <i>
      <x v="3"/>
    </i>
    <i>
      <x v="5"/>
    </i>
    <i t="grand">
      <x/>
    </i>
  </rowItems>
  <colFields count="1">
    <field x="14"/>
  </colFields>
  <colItems count="3">
    <i>
      <x v="1"/>
    </i>
    <i>
      <x v="2"/>
    </i>
    <i t="grand">
      <x/>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D256D5D-04E6-4372-94A2-5048190B601B}" sourceName="Region">
  <pivotTables>
    <pivotTable tabId="8" name="PivotTable1"/>
    <pivotTable tabId="8" name="PivotTable2"/>
    <pivotTable tabId="8" name="PivotTable3"/>
    <pivotTable tabId="8" name="PivotTable4"/>
  </pivotTables>
  <data>
    <tabular pivotCacheId="1534713113">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06F2E09-D4B8-4F56-BBFF-2E1EDE60F078}" sourceName="Years (Invoice Date)">
  <pivotTables>
    <pivotTable tabId="8" name="PivotTable1"/>
  </pivotTables>
  <data>
    <tabular pivotCacheId="1534713113">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0BA9342-22EB-4E4A-83A4-2923923E60E5}" cache="Slicer_Region" caption="Region" rowHeight="257175"/>
  <slicer name="Years (Invoice Date)" xr10:uid="{BE7CAA2B-EFFB-4C46-9E41-12C005D22AF8}" cache="Slicer_Years__Invoice_Date" caption="Years (Invoice Dat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98" dataDxfId="197" tableBorderDxfId="196">
  <autoFilter ref="B4:M9652" xr:uid="{241C6583-A395-494F-B34A-BA98EEB4132C}"/>
  <tableColumns count="12">
    <tableColumn id="1" xr3:uid="{72C602C4-76C4-4A75-933A-FDC9591C1526}" name="Retailer" dataDxfId="195"/>
    <tableColumn id="2" xr3:uid="{725FD838-82AA-427A-9CE2-6C04110A316D}" name="Retailer ID" dataDxfId="194"/>
    <tableColumn id="3" xr3:uid="{9C123582-20EA-467F-A5ED-8224D6001C00}" name="Invoice Date" dataDxfId="193"/>
    <tableColumn id="4" xr3:uid="{134DBAE7-3279-40E6-98D9-CBECFFFB85D5}" name="Region" dataDxfId="192"/>
    <tableColumn id="5" xr3:uid="{C2E2A540-5264-40E1-8C95-F5F8159FEF6D}" name="State" dataDxfId="191"/>
    <tableColumn id="6" xr3:uid="{6DD89386-635C-40C8-9606-F930BAB18D98}" name="City" dataDxfId="190"/>
    <tableColumn id="7" xr3:uid="{79044A14-8C29-4B84-AA06-8282B70BA02E}" name="Beverage Brand" dataDxfId="189"/>
    <tableColumn id="8" xr3:uid="{A75130C6-6732-4DA3-A42A-8ECCD7E66F61}" name="Price per Unit" dataDxfId="188"/>
    <tableColumn id="9" xr3:uid="{3E7FDD09-C8F4-41A0-8B3E-09F0A7E4D8AD}" name="Units Sold" dataDxfId="187"/>
    <tableColumn id="10" xr3:uid="{521D1DF4-DD00-4778-9BB1-91E31DADFF87}" name="Total Sales" dataDxfId="186"/>
    <tableColumn id="11" xr3:uid="{94400550-7002-4F21-A27B-497430EA373F}" name="Operating Profit" dataDxfId="185"/>
    <tableColumn id="12" xr3:uid="{2526BB74-C8C1-4549-9ED9-43B205AA3AC6}" name="Operating Margin" dataDxfId="18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7AA6-B3BE-423D-84CC-BF75B12AA2C0}">
  <dimension ref="B3:D16"/>
  <sheetViews>
    <sheetView showGridLines="0" zoomScale="110" zoomScaleNormal="110" workbookViewId="0">
      <selection activeCell="C9" sqref="C9"/>
    </sheetView>
  </sheetViews>
  <sheetFormatPr defaultColWidth="10.75" defaultRowHeight="15.75" x14ac:dyDescent="0.25"/>
  <cols>
    <col min="1" max="1" width="10.75" style="13"/>
    <col min="2" max="2" width="8.5" style="13" customWidth="1"/>
    <col min="3" max="3" width="102.75" style="13" bestFit="1" customWidth="1"/>
    <col min="4" max="4" width="9.5" style="13" customWidth="1"/>
    <col min="5" max="16384" width="10.75" style="13"/>
  </cols>
  <sheetData>
    <row r="3" spans="2:4" ht="61.5" x14ac:dyDescent="0.25">
      <c r="B3" s="10"/>
      <c r="C3" s="11" t="s">
        <v>137</v>
      </c>
      <c r="D3" s="12"/>
    </row>
    <row r="4" spans="2:4" ht="54" customHeight="1" x14ac:dyDescent="0.25">
      <c r="B4" s="14"/>
      <c r="C4" s="15"/>
      <c r="D4" s="16"/>
    </row>
    <row r="5" spans="2:4" ht="31.9" customHeight="1" x14ac:dyDescent="0.25">
      <c r="B5" s="14"/>
      <c r="C5" s="15"/>
      <c r="D5" s="16"/>
    </row>
    <row r="6" spans="2:4" x14ac:dyDescent="0.25">
      <c r="B6" s="14"/>
      <c r="C6"/>
      <c r="D6" s="16"/>
    </row>
    <row r="7" spans="2:4" s="20" customFormat="1" ht="21" x14ac:dyDescent="0.35">
      <c r="B7" s="17"/>
      <c r="C7" s="18" t="s">
        <v>131</v>
      </c>
      <c r="D7" s="19"/>
    </row>
    <row r="8" spans="2:4" s="20" customFormat="1" x14ac:dyDescent="0.25">
      <c r="B8" s="17"/>
      <c r="C8" s="21"/>
      <c r="D8" s="19"/>
    </row>
    <row r="9" spans="2:4" s="24" customFormat="1" ht="26.25" x14ac:dyDescent="0.25">
      <c r="B9" s="22"/>
      <c r="C9" s="31" t="s">
        <v>132</v>
      </c>
      <c r="D9" s="23"/>
    </row>
    <row r="10" spans="2:4" x14ac:dyDescent="0.25">
      <c r="B10" s="14"/>
      <c r="C10"/>
      <c r="D10" s="16"/>
    </row>
    <row r="11" spans="2:4" ht="18.75" x14ac:dyDescent="0.3">
      <c r="B11" s="14"/>
      <c r="C11" s="25" t="s">
        <v>133</v>
      </c>
      <c r="D11" s="16"/>
    </row>
    <row r="12" spans="2:4" x14ac:dyDescent="0.25">
      <c r="B12" s="14"/>
      <c r="C12"/>
      <c r="D12" s="16"/>
    </row>
    <row r="13" spans="2:4" x14ac:dyDescent="0.25">
      <c r="B13" s="14"/>
      <c r="C13" s="26" t="s">
        <v>134</v>
      </c>
      <c r="D13" s="16"/>
    </row>
    <row r="14" spans="2:4" x14ac:dyDescent="0.25">
      <c r="B14" s="14"/>
      <c r="C14" t="s">
        <v>135</v>
      </c>
      <c r="D14" s="16"/>
    </row>
    <row r="15" spans="2:4" ht="31.5" x14ac:dyDescent="0.25">
      <c r="B15" s="14"/>
      <c r="C15" s="27" t="s">
        <v>136</v>
      </c>
      <c r="D15" s="16"/>
    </row>
    <row r="16" spans="2:4" x14ac:dyDescent="0.25">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xr:uid="{1CB877F0-5D0A-4A0F-AD2F-D123553EC40E}"/>
    <hyperlink ref="C9" r:id="rId2" display="Get our Power BI for Business Analytics." xr:uid="{75127F4A-7BE5-4CF8-BD30-DCDF6C2747B7}"/>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B1" zoomScaleNormal="100" workbookViewId="0">
      <selection activeCell="C8" sqref="C8"/>
    </sheetView>
  </sheetViews>
  <sheetFormatPr defaultColWidth="11.25" defaultRowHeight="15.75" x14ac:dyDescent="0.25"/>
  <cols>
    <col min="1" max="1" width="8.75" bestFit="1" customWidth="1"/>
    <col min="3" max="3" width="11.25" customWidth="1"/>
    <col min="4" max="4" width="13" customWidth="1"/>
    <col min="8" max="8" width="15.75" customWidth="1"/>
    <col min="9" max="9" width="14.25" customWidth="1"/>
    <col min="11" max="11" width="11.75" customWidth="1"/>
    <col min="12" max="12" width="16.25" customWidth="1"/>
    <col min="13" max="13" width="17.25" customWidth="1"/>
  </cols>
  <sheetData>
    <row r="2" spans="2:13" ht="33.75" x14ac:dyDescent="0.5">
      <c r="B2" s="9" t="s">
        <v>125</v>
      </c>
      <c r="C2" s="1"/>
      <c r="D2" s="1"/>
      <c r="E2" s="1"/>
      <c r="F2" s="1"/>
      <c r="G2" s="1"/>
      <c r="H2" s="1"/>
      <c r="I2" s="1"/>
      <c r="J2" s="1"/>
      <c r="K2" s="1"/>
      <c r="L2" s="1"/>
      <c r="M2" s="1"/>
    </row>
    <row r="4" spans="2:13" x14ac:dyDescent="0.25">
      <c r="B4" s="8" t="s">
        <v>0</v>
      </c>
      <c r="C4" s="8" t="s">
        <v>1</v>
      </c>
      <c r="D4" s="8" t="s">
        <v>2</v>
      </c>
      <c r="E4" s="8" t="s">
        <v>3</v>
      </c>
      <c r="F4" s="8" t="s">
        <v>4</v>
      </c>
      <c r="G4" s="8" t="s">
        <v>5</v>
      </c>
      <c r="H4" s="8" t="s">
        <v>6</v>
      </c>
      <c r="I4" s="8" t="s">
        <v>7</v>
      </c>
      <c r="J4" s="8" t="s">
        <v>8</v>
      </c>
      <c r="K4" s="8" t="s">
        <v>9</v>
      </c>
      <c r="L4" s="8" t="s">
        <v>10</v>
      </c>
      <c r="M4" s="8" t="s">
        <v>11</v>
      </c>
    </row>
    <row r="5" spans="2:13" x14ac:dyDescent="0.25">
      <c r="B5" s="2" t="s">
        <v>20</v>
      </c>
      <c r="C5" s="2">
        <v>1185732</v>
      </c>
      <c r="D5" s="3">
        <v>44562</v>
      </c>
      <c r="E5" s="2" t="s">
        <v>12</v>
      </c>
      <c r="F5" s="2" t="s">
        <v>13</v>
      </c>
      <c r="G5" s="2" t="s">
        <v>13</v>
      </c>
      <c r="H5" s="2" t="s">
        <v>14</v>
      </c>
      <c r="I5" s="4">
        <v>0.5</v>
      </c>
      <c r="J5" s="5">
        <v>12000</v>
      </c>
      <c r="K5" s="6">
        <v>6000</v>
      </c>
      <c r="L5" s="6">
        <v>3000</v>
      </c>
      <c r="M5" s="7">
        <v>0.5</v>
      </c>
    </row>
    <row r="6" spans="2:13" x14ac:dyDescent="0.25">
      <c r="B6" s="2" t="s">
        <v>20</v>
      </c>
      <c r="C6" s="2">
        <v>1185732</v>
      </c>
      <c r="D6" s="3">
        <v>44563</v>
      </c>
      <c r="E6" s="2" t="s">
        <v>12</v>
      </c>
      <c r="F6" s="2" t="s">
        <v>13</v>
      </c>
      <c r="G6" s="2" t="s">
        <v>13</v>
      </c>
      <c r="H6" s="2" t="s">
        <v>15</v>
      </c>
      <c r="I6" s="4">
        <v>0.5</v>
      </c>
      <c r="J6" s="5">
        <v>10000</v>
      </c>
      <c r="K6" s="6">
        <v>5000</v>
      </c>
      <c r="L6" s="6">
        <v>1500</v>
      </c>
      <c r="M6" s="7">
        <v>0.3</v>
      </c>
    </row>
    <row r="7" spans="2:13" x14ac:dyDescent="0.25">
      <c r="B7" s="2" t="s">
        <v>20</v>
      </c>
      <c r="C7" s="2">
        <v>1185732</v>
      </c>
      <c r="D7" s="3">
        <v>44564</v>
      </c>
      <c r="E7" s="2" t="s">
        <v>12</v>
      </c>
      <c r="F7" s="2" t="s">
        <v>13</v>
      </c>
      <c r="G7" s="2" t="s">
        <v>13</v>
      </c>
      <c r="H7" s="2" t="s">
        <v>16</v>
      </c>
      <c r="I7" s="4">
        <v>0.4</v>
      </c>
      <c r="J7" s="5">
        <v>10000</v>
      </c>
      <c r="K7" s="6">
        <v>4000</v>
      </c>
      <c r="L7" s="6">
        <v>1400</v>
      </c>
      <c r="M7" s="7">
        <v>0.35</v>
      </c>
    </row>
    <row r="8" spans="2:13" x14ac:dyDescent="0.25">
      <c r="B8" s="2" t="s">
        <v>20</v>
      </c>
      <c r="C8" s="2">
        <v>1185732</v>
      </c>
      <c r="D8" s="3">
        <v>44565</v>
      </c>
      <c r="E8" s="2" t="s">
        <v>12</v>
      </c>
      <c r="F8" s="2" t="s">
        <v>13</v>
      </c>
      <c r="G8" s="2" t="s">
        <v>13</v>
      </c>
      <c r="H8" s="2" t="s">
        <v>17</v>
      </c>
      <c r="I8" s="4">
        <v>0.45</v>
      </c>
      <c r="J8" s="5">
        <v>8500</v>
      </c>
      <c r="K8" s="6">
        <v>3825</v>
      </c>
      <c r="L8" s="6">
        <v>1338.75</v>
      </c>
      <c r="M8" s="7">
        <v>0.35</v>
      </c>
    </row>
    <row r="9" spans="2:13" x14ac:dyDescent="0.25">
      <c r="B9" s="2" t="s">
        <v>20</v>
      </c>
      <c r="C9" s="2">
        <v>1185732</v>
      </c>
      <c r="D9" s="3">
        <v>44566</v>
      </c>
      <c r="E9" s="2" t="s">
        <v>12</v>
      </c>
      <c r="F9" s="2" t="s">
        <v>13</v>
      </c>
      <c r="G9" s="2" t="s">
        <v>13</v>
      </c>
      <c r="H9" s="2" t="s">
        <v>18</v>
      </c>
      <c r="I9" s="4">
        <v>0.6</v>
      </c>
      <c r="J9" s="5">
        <v>9000</v>
      </c>
      <c r="K9" s="6">
        <v>5400</v>
      </c>
      <c r="L9" s="6">
        <v>1620</v>
      </c>
      <c r="M9" s="7">
        <v>0.3</v>
      </c>
    </row>
    <row r="10" spans="2:13" x14ac:dyDescent="0.25">
      <c r="B10" s="2" t="s">
        <v>20</v>
      </c>
      <c r="C10" s="2">
        <v>1185732</v>
      </c>
      <c r="D10" s="3">
        <v>44567</v>
      </c>
      <c r="E10" s="2" t="s">
        <v>12</v>
      </c>
      <c r="F10" s="2" t="s">
        <v>13</v>
      </c>
      <c r="G10" s="2" t="s">
        <v>13</v>
      </c>
      <c r="H10" s="2" t="s">
        <v>19</v>
      </c>
      <c r="I10" s="4">
        <v>0.5</v>
      </c>
      <c r="J10" s="5">
        <v>10000</v>
      </c>
      <c r="K10" s="6">
        <v>5000</v>
      </c>
      <c r="L10" s="6">
        <v>1250</v>
      </c>
      <c r="M10" s="7">
        <v>0.25</v>
      </c>
    </row>
    <row r="11" spans="2:13" x14ac:dyDescent="0.25">
      <c r="B11" s="2" t="s">
        <v>20</v>
      </c>
      <c r="C11" s="2">
        <v>1185732</v>
      </c>
      <c r="D11" s="3">
        <v>44568</v>
      </c>
      <c r="E11" s="2" t="s">
        <v>12</v>
      </c>
      <c r="F11" s="2" t="s">
        <v>13</v>
      </c>
      <c r="G11" s="2" t="s">
        <v>13</v>
      </c>
      <c r="H11" s="2" t="s">
        <v>14</v>
      </c>
      <c r="I11" s="4">
        <v>0.5</v>
      </c>
      <c r="J11" s="5">
        <v>12500</v>
      </c>
      <c r="K11" s="6">
        <v>6250</v>
      </c>
      <c r="L11" s="6">
        <v>3125</v>
      </c>
      <c r="M11" s="7">
        <v>0.5</v>
      </c>
    </row>
    <row r="12" spans="2:13" x14ac:dyDescent="0.25">
      <c r="B12" s="2" t="s">
        <v>20</v>
      </c>
      <c r="C12" s="2">
        <v>1185732</v>
      </c>
      <c r="D12" s="3">
        <v>44569</v>
      </c>
      <c r="E12" s="2" t="s">
        <v>12</v>
      </c>
      <c r="F12" s="2" t="s">
        <v>13</v>
      </c>
      <c r="G12" s="2" t="s">
        <v>13</v>
      </c>
      <c r="H12" s="2" t="s">
        <v>15</v>
      </c>
      <c r="I12" s="4">
        <v>0.5</v>
      </c>
      <c r="J12" s="5">
        <v>9000</v>
      </c>
      <c r="K12" s="6">
        <v>4500</v>
      </c>
      <c r="L12" s="6">
        <v>1350</v>
      </c>
      <c r="M12" s="7">
        <v>0.3</v>
      </c>
    </row>
    <row r="13" spans="2:13" x14ac:dyDescent="0.25">
      <c r="B13" s="2" t="s">
        <v>20</v>
      </c>
      <c r="C13" s="2">
        <v>1185732</v>
      </c>
      <c r="D13" s="3">
        <v>44582</v>
      </c>
      <c r="E13" s="2" t="s">
        <v>12</v>
      </c>
      <c r="F13" s="2" t="s">
        <v>13</v>
      </c>
      <c r="G13" s="2" t="s">
        <v>13</v>
      </c>
      <c r="H13" s="2" t="s">
        <v>16</v>
      </c>
      <c r="I13" s="4">
        <v>0.4</v>
      </c>
      <c r="J13" s="5">
        <v>9500</v>
      </c>
      <c r="K13" s="6">
        <v>3800</v>
      </c>
      <c r="L13" s="6">
        <v>1330</v>
      </c>
      <c r="M13" s="7">
        <v>0.35</v>
      </c>
    </row>
    <row r="14" spans="2:13" x14ac:dyDescent="0.25">
      <c r="B14" s="2" t="s">
        <v>20</v>
      </c>
      <c r="C14" s="2">
        <v>1185732</v>
      </c>
      <c r="D14" s="3">
        <v>44583</v>
      </c>
      <c r="E14" s="2" t="s">
        <v>12</v>
      </c>
      <c r="F14" s="2" t="s">
        <v>13</v>
      </c>
      <c r="G14" s="2" t="s">
        <v>13</v>
      </c>
      <c r="H14" s="2" t="s">
        <v>17</v>
      </c>
      <c r="I14" s="4">
        <v>0.45</v>
      </c>
      <c r="J14" s="5">
        <v>8250</v>
      </c>
      <c r="K14" s="6">
        <v>3712.5</v>
      </c>
      <c r="L14" s="6">
        <v>1299.375</v>
      </c>
      <c r="M14" s="7">
        <v>0.35</v>
      </c>
    </row>
    <row r="15" spans="2:13" x14ac:dyDescent="0.25">
      <c r="B15" s="2" t="s">
        <v>20</v>
      </c>
      <c r="C15" s="2">
        <v>1185732</v>
      </c>
      <c r="D15" s="3">
        <v>44584</v>
      </c>
      <c r="E15" s="2" t="s">
        <v>12</v>
      </c>
      <c r="F15" s="2" t="s">
        <v>13</v>
      </c>
      <c r="G15" s="2" t="s">
        <v>13</v>
      </c>
      <c r="H15" s="2" t="s">
        <v>18</v>
      </c>
      <c r="I15" s="4">
        <v>0.6</v>
      </c>
      <c r="J15" s="5">
        <v>9000</v>
      </c>
      <c r="K15" s="6">
        <v>5400</v>
      </c>
      <c r="L15" s="6">
        <v>1620</v>
      </c>
      <c r="M15" s="7">
        <v>0.3</v>
      </c>
    </row>
    <row r="16" spans="2:13" x14ac:dyDescent="0.25">
      <c r="B16" s="2" t="s">
        <v>20</v>
      </c>
      <c r="C16" s="2">
        <v>1185732</v>
      </c>
      <c r="D16" s="3">
        <v>44585</v>
      </c>
      <c r="E16" s="2" t="s">
        <v>12</v>
      </c>
      <c r="F16" s="2" t="s">
        <v>13</v>
      </c>
      <c r="G16" s="2" t="s">
        <v>13</v>
      </c>
      <c r="H16" s="2" t="s">
        <v>19</v>
      </c>
      <c r="I16" s="4">
        <v>0.5</v>
      </c>
      <c r="J16" s="5">
        <v>10000</v>
      </c>
      <c r="K16" s="6">
        <v>5000</v>
      </c>
      <c r="L16" s="6">
        <v>1250</v>
      </c>
      <c r="M16" s="7">
        <v>0.25</v>
      </c>
    </row>
    <row r="17" spans="2:13" x14ac:dyDescent="0.25">
      <c r="B17" s="2" t="s">
        <v>20</v>
      </c>
      <c r="C17" s="2">
        <v>1185732</v>
      </c>
      <c r="D17" s="3">
        <v>44586</v>
      </c>
      <c r="E17" s="2" t="s">
        <v>12</v>
      </c>
      <c r="F17" s="2" t="s">
        <v>13</v>
      </c>
      <c r="G17" s="2" t="s">
        <v>13</v>
      </c>
      <c r="H17" s="2" t="s">
        <v>14</v>
      </c>
      <c r="I17" s="4">
        <v>0.5</v>
      </c>
      <c r="J17" s="5">
        <v>12200</v>
      </c>
      <c r="K17" s="6">
        <v>6100</v>
      </c>
      <c r="L17" s="6">
        <v>3050</v>
      </c>
      <c r="M17" s="7">
        <v>0.5</v>
      </c>
    </row>
    <row r="18" spans="2:13" x14ac:dyDescent="0.25">
      <c r="B18" s="2" t="s">
        <v>20</v>
      </c>
      <c r="C18" s="2">
        <v>1185732</v>
      </c>
      <c r="D18" s="3">
        <v>44587</v>
      </c>
      <c r="E18" s="2" t="s">
        <v>12</v>
      </c>
      <c r="F18" s="2" t="s">
        <v>13</v>
      </c>
      <c r="G18" s="2" t="s">
        <v>13</v>
      </c>
      <c r="H18" s="2" t="s">
        <v>15</v>
      </c>
      <c r="I18" s="4">
        <v>0.5</v>
      </c>
      <c r="J18" s="5">
        <v>9250</v>
      </c>
      <c r="K18" s="6">
        <v>4625</v>
      </c>
      <c r="L18" s="6">
        <v>1387.5</v>
      </c>
      <c r="M18" s="7">
        <v>0.3</v>
      </c>
    </row>
    <row r="19" spans="2:13" x14ac:dyDescent="0.25">
      <c r="B19" s="2" t="s">
        <v>20</v>
      </c>
      <c r="C19" s="2">
        <v>1185732</v>
      </c>
      <c r="D19" s="3">
        <v>44588</v>
      </c>
      <c r="E19" s="2" t="s">
        <v>12</v>
      </c>
      <c r="F19" s="2" t="s">
        <v>13</v>
      </c>
      <c r="G19" s="2" t="s">
        <v>13</v>
      </c>
      <c r="H19" s="2" t="s">
        <v>16</v>
      </c>
      <c r="I19" s="4">
        <v>0.4</v>
      </c>
      <c r="J19" s="5">
        <v>9500</v>
      </c>
      <c r="K19" s="6">
        <v>3800</v>
      </c>
      <c r="L19" s="6">
        <v>1330</v>
      </c>
      <c r="M19" s="7">
        <v>0.35</v>
      </c>
    </row>
    <row r="20" spans="2:13" x14ac:dyDescent="0.25">
      <c r="B20" s="2" t="s">
        <v>20</v>
      </c>
      <c r="C20" s="2">
        <v>1185732</v>
      </c>
      <c r="D20" s="3">
        <v>44589</v>
      </c>
      <c r="E20" s="2" t="s">
        <v>12</v>
      </c>
      <c r="F20" s="2" t="s">
        <v>13</v>
      </c>
      <c r="G20" s="2" t="s">
        <v>13</v>
      </c>
      <c r="H20" s="2" t="s">
        <v>17</v>
      </c>
      <c r="I20" s="4">
        <v>0.45</v>
      </c>
      <c r="J20" s="5">
        <v>8000</v>
      </c>
      <c r="K20" s="6">
        <v>3600</v>
      </c>
      <c r="L20" s="6">
        <v>1260</v>
      </c>
      <c r="M20" s="7">
        <v>0.35</v>
      </c>
    </row>
    <row r="21" spans="2:13" x14ac:dyDescent="0.25">
      <c r="B21" s="2" t="s">
        <v>20</v>
      </c>
      <c r="C21" s="2">
        <v>1185732</v>
      </c>
      <c r="D21" s="3">
        <v>44590</v>
      </c>
      <c r="E21" s="2" t="s">
        <v>12</v>
      </c>
      <c r="F21" s="2" t="s">
        <v>13</v>
      </c>
      <c r="G21" s="2" t="s">
        <v>13</v>
      </c>
      <c r="H21" s="2" t="s">
        <v>18</v>
      </c>
      <c r="I21" s="4">
        <v>0.6</v>
      </c>
      <c r="J21" s="5">
        <v>8500</v>
      </c>
      <c r="K21" s="6">
        <v>5100</v>
      </c>
      <c r="L21" s="6">
        <v>1530</v>
      </c>
      <c r="M21" s="7">
        <v>0.3</v>
      </c>
    </row>
    <row r="22" spans="2:13" x14ac:dyDescent="0.25">
      <c r="B22" s="2" t="s">
        <v>20</v>
      </c>
      <c r="C22" s="2">
        <v>1185732</v>
      </c>
      <c r="D22" s="3">
        <v>44591</v>
      </c>
      <c r="E22" s="2" t="s">
        <v>12</v>
      </c>
      <c r="F22" s="2" t="s">
        <v>13</v>
      </c>
      <c r="G22" s="2" t="s">
        <v>13</v>
      </c>
      <c r="H22" s="2" t="s">
        <v>19</v>
      </c>
      <c r="I22" s="4">
        <v>0.5</v>
      </c>
      <c r="J22" s="5">
        <v>9500</v>
      </c>
      <c r="K22" s="6">
        <v>4750</v>
      </c>
      <c r="L22" s="6">
        <v>1187.5</v>
      </c>
      <c r="M22" s="7">
        <v>0.25</v>
      </c>
    </row>
    <row r="23" spans="2:13" x14ac:dyDescent="0.25">
      <c r="B23" s="2" t="s">
        <v>20</v>
      </c>
      <c r="C23" s="2">
        <v>1185732</v>
      </c>
      <c r="D23" s="3">
        <v>44592</v>
      </c>
      <c r="E23" s="2" t="s">
        <v>12</v>
      </c>
      <c r="F23" s="2" t="s">
        <v>13</v>
      </c>
      <c r="G23" s="2" t="s">
        <v>13</v>
      </c>
      <c r="H23" s="2" t="s">
        <v>14</v>
      </c>
      <c r="I23" s="4">
        <v>0.5</v>
      </c>
      <c r="J23" s="5">
        <v>12000</v>
      </c>
      <c r="K23" s="6">
        <v>6000</v>
      </c>
      <c r="L23" s="6">
        <v>3000</v>
      </c>
      <c r="M23" s="7">
        <v>0.5</v>
      </c>
    </row>
    <row r="24" spans="2:13" x14ac:dyDescent="0.25">
      <c r="B24" s="2" t="s">
        <v>20</v>
      </c>
      <c r="C24" s="2">
        <v>1185732</v>
      </c>
      <c r="D24" s="3">
        <v>44593</v>
      </c>
      <c r="E24" s="2" t="s">
        <v>12</v>
      </c>
      <c r="F24" s="2" t="s">
        <v>13</v>
      </c>
      <c r="G24" s="2" t="s">
        <v>13</v>
      </c>
      <c r="H24" s="2" t="s">
        <v>15</v>
      </c>
      <c r="I24" s="4">
        <v>0.5</v>
      </c>
      <c r="J24" s="5">
        <v>9000</v>
      </c>
      <c r="K24" s="6">
        <v>4500</v>
      </c>
      <c r="L24" s="6">
        <v>1350</v>
      </c>
      <c r="M24" s="7">
        <v>0.3</v>
      </c>
    </row>
    <row r="25" spans="2:13" x14ac:dyDescent="0.25">
      <c r="B25" s="2" t="s">
        <v>20</v>
      </c>
      <c r="C25" s="2">
        <v>1185732</v>
      </c>
      <c r="D25" s="3">
        <v>44594</v>
      </c>
      <c r="E25" s="2" t="s">
        <v>12</v>
      </c>
      <c r="F25" s="2" t="s">
        <v>13</v>
      </c>
      <c r="G25" s="2" t="s">
        <v>13</v>
      </c>
      <c r="H25" s="2" t="s">
        <v>16</v>
      </c>
      <c r="I25" s="4">
        <v>0.4</v>
      </c>
      <c r="J25" s="5">
        <v>9000</v>
      </c>
      <c r="K25" s="6">
        <v>3600</v>
      </c>
      <c r="L25" s="6">
        <v>1260</v>
      </c>
      <c r="M25" s="7">
        <v>0.35</v>
      </c>
    </row>
    <row r="26" spans="2:13" x14ac:dyDescent="0.25">
      <c r="B26" s="2" t="s">
        <v>20</v>
      </c>
      <c r="C26" s="2">
        <v>1185732</v>
      </c>
      <c r="D26" s="3">
        <v>44595</v>
      </c>
      <c r="E26" s="2" t="s">
        <v>12</v>
      </c>
      <c r="F26" s="2" t="s">
        <v>13</v>
      </c>
      <c r="G26" s="2" t="s">
        <v>13</v>
      </c>
      <c r="H26" s="2" t="s">
        <v>17</v>
      </c>
      <c r="I26" s="4">
        <v>0.45</v>
      </c>
      <c r="J26" s="5">
        <v>8250</v>
      </c>
      <c r="K26" s="6">
        <v>3712.5</v>
      </c>
      <c r="L26" s="6">
        <v>1299.375</v>
      </c>
      <c r="M26" s="7">
        <v>0.35</v>
      </c>
    </row>
    <row r="27" spans="2:13" x14ac:dyDescent="0.25">
      <c r="B27" s="2" t="s">
        <v>20</v>
      </c>
      <c r="C27" s="2">
        <v>1185732</v>
      </c>
      <c r="D27" s="3">
        <v>44596</v>
      </c>
      <c r="E27" s="2" t="s">
        <v>12</v>
      </c>
      <c r="F27" s="2" t="s">
        <v>13</v>
      </c>
      <c r="G27" s="2" t="s">
        <v>13</v>
      </c>
      <c r="H27" s="2" t="s">
        <v>18</v>
      </c>
      <c r="I27" s="4">
        <v>0.6</v>
      </c>
      <c r="J27" s="5">
        <v>8250</v>
      </c>
      <c r="K27" s="6">
        <v>4950</v>
      </c>
      <c r="L27" s="6">
        <v>1485</v>
      </c>
      <c r="M27" s="7">
        <v>0.3</v>
      </c>
    </row>
    <row r="28" spans="2:13" x14ac:dyDescent="0.25">
      <c r="B28" s="2" t="s">
        <v>20</v>
      </c>
      <c r="C28" s="2">
        <v>1185732</v>
      </c>
      <c r="D28" s="3">
        <v>44597</v>
      </c>
      <c r="E28" s="2" t="s">
        <v>12</v>
      </c>
      <c r="F28" s="2" t="s">
        <v>13</v>
      </c>
      <c r="G28" s="2" t="s">
        <v>13</v>
      </c>
      <c r="H28" s="2" t="s">
        <v>19</v>
      </c>
      <c r="I28" s="4">
        <v>0.5</v>
      </c>
      <c r="J28" s="5">
        <v>9500</v>
      </c>
      <c r="K28" s="6">
        <v>4750</v>
      </c>
      <c r="L28" s="6">
        <v>1187.5</v>
      </c>
      <c r="M28" s="7">
        <v>0.25</v>
      </c>
    </row>
    <row r="29" spans="2:13" x14ac:dyDescent="0.25">
      <c r="B29" s="2" t="s">
        <v>20</v>
      </c>
      <c r="C29" s="2">
        <v>1185732</v>
      </c>
      <c r="D29" s="3">
        <v>44598</v>
      </c>
      <c r="E29" s="2" t="s">
        <v>12</v>
      </c>
      <c r="F29" s="2" t="s">
        <v>13</v>
      </c>
      <c r="G29" s="2" t="s">
        <v>13</v>
      </c>
      <c r="H29" s="2" t="s">
        <v>14</v>
      </c>
      <c r="I29" s="4">
        <v>0.6</v>
      </c>
      <c r="J29" s="5">
        <v>12200</v>
      </c>
      <c r="K29" s="6">
        <v>7320</v>
      </c>
      <c r="L29" s="6">
        <v>3660</v>
      </c>
      <c r="M29" s="7">
        <v>0.5</v>
      </c>
    </row>
    <row r="30" spans="2:13" x14ac:dyDescent="0.2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25">
      <c r="B31" s="2" t="s">
        <v>20</v>
      </c>
      <c r="C31" s="2">
        <v>1185732</v>
      </c>
      <c r="D31" s="3">
        <v>44600</v>
      </c>
      <c r="E31" s="2" t="s">
        <v>12</v>
      </c>
      <c r="F31" s="2" t="s">
        <v>13</v>
      </c>
      <c r="G31" s="2" t="s">
        <v>13</v>
      </c>
      <c r="H31" s="2" t="s">
        <v>16</v>
      </c>
      <c r="I31" s="4">
        <v>0.5</v>
      </c>
      <c r="J31" s="5">
        <v>9000</v>
      </c>
      <c r="K31" s="6">
        <v>4500</v>
      </c>
      <c r="L31" s="6">
        <v>1575</v>
      </c>
      <c r="M31" s="7">
        <v>0.35</v>
      </c>
    </row>
    <row r="32" spans="2:13" x14ac:dyDescent="0.25">
      <c r="B32" s="2" t="s">
        <v>130</v>
      </c>
      <c r="C32" s="2">
        <v>1185732</v>
      </c>
      <c r="D32" s="3">
        <v>44601</v>
      </c>
      <c r="E32" s="2" t="s">
        <v>12</v>
      </c>
      <c r="F32" s="2" t="s">
        <v>13</v>
      </c>
      <c r="G32" s="2" t="s">
        <v>13</v>
      </c>
      <c r="H32" s="2" t="s">
        <v>17</v>
      </c>
      <c r="I32" s="4">
        <v>0.5</v>
      </c>
      <c r="J32" s="5">
        <v>8500</v>
      </c>
      <c r="K32" s="6">
        <v>4250</v>
      </c>
      <c r="L32" s="6">
        <v>1487.5</v>
      </c>
      <c r="M32" s="7">
        <v>0.35</v>
      </c>
    </row>
    <row r="33" spans="2:13" x14ac:dyDescent="0.25">
      <c r="B33" s="2" t="s">
        <v>130</v>
      </c>
      <c r="C33" s="2">
        <v>1185732</v>
      </c>
      <c r="D33" s="3">
        <v>44602</v>
      </c>
      <c r="E33" s="2" t="s">
        <v>12</v>
      </c>
      <c r="F33" s="2" t="s">
        <v>13</v>
      </c>
      <c r="G33" s="2" t="s">
        <v>13</v>
      </c>
      <c r="H33" s="2" t="s">
        <v>18</v>
      </c>
      <c r="I33" s="4">
        <v>0.6</v>
      </c>
      <c r="J33" s="5">
        <v>8750</v>
      </c>
      <c r="K33" s="6">
        <v>5250</v>
      </c>
      <c r="L33" s="6">
        <v>1575</v>
      </c>
      <c r="M33" s="7">
        <v>0.3</v>
      </c>
    </row>
    <row r="34" spans="2:13" x14ac:dyDescent="0.25">
      <c r="B34" s="2" t="s">
        <v>130</v>
      </c>
      <c r="C34" s="2">
        <v>1185732</v>
      </c>
      <c r="D34" s="3">
        <v>44623</v>
      </c>
      <c r="E34" s="2" t="s">
        <v>12</v>
      </c>
      <c r="F34" s="2" t="s">
        <v>13</v>
      </c>
      <c r="G34" s="2" t="s">
        <v>13</v>
      </c>
      <c r="H34" s="2" t="s">
        <v>19</v>
      </c>
      <c r="I34" s="4">
        <v>0.65</v>
      </c>
      <c r="J34" s="5">
        <v>10000</v>
      </c>
      <c r="K34" s="6">
        <v>6500</v>
      </c>
      <c r="L34" s="6">
        <v>1625</v>
      </c>
      <c r="M34" s="7">
        <v>0.25</v>
      </c>
    </row>
    <row r="35" spans="2:13" x14ac:dyDescent="0.25">
      <c r="B35" s="2" t="s">
        <v>130</v>
      </c>
      <c r="C35" s="2">
        <v>1185732</v>
      </c>
      <c r="D35" s="3">
        <v>44624</v>
      </c>
      <c r="E35" s="2" t="s">
        <v>12</v>
      </c>
      <c r="F35" s="2" t="s">
        <v>13</v>
      </c>
      <c r="G35" s="2" t="s">
        <v>13</v>
      </c>
      <c r="H35" s="2" t="s">
        <v>14</v>
      </c>
      <c r="I35" s="4">
        <v>0.6</v>
      </c>
      <c r="J35" s="5">
        <v>12500</v>
      </c>
      <c r="K35" s="6">
        <v>7500</v>
      </c>
      <c r="L35" s="6">
        <v>3750</v>
      </c>
      <c r="M35" s="7">
        <v>0.5</v>
      </c>
    </row>
    <row r="36" spans="2:13" x14ac:dyDescent="0.2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25">
      <c r="B37" s="2" t="s">
        <v>130</v>
      </c>
      <c r="C37" s="2">
        <v>1185732</v>
      </c>
      <c r="D37" s="3">
        <v>44626</v>
      </c>
      <c r="E37" s="2" t="s">
        <v>12</v>
      </c>
      <c r="F37" s="2" t="s">
        <v>13</v>
      </c>
      <c r="G37" s="2" t="s">
        <v>13</v>
      </c>
      <c r="H37" s="2" t="s">
        <v>16</v>
      </c>
      <c r="I37" s="4">
        <v>0.5</v>
      </c>
      <c r="J37" s="5">
        <v>9250</v>
      </c>
      <c r="K37" s="6">
        <v>4625</v>
      </c>
      <c r="L37" s="6">
        <v>1618.75</v>
      </c>
      <c r="M37" s="7">
        <v>0.35</v>
      </c>
    </row>
    <row r="38" spans="2:13" x14ac:dyDescent="0.25">
      <c r="B38" s="2" t="s">
        <v>130</v>
      </c>
      <c r="C38" s="2">
        <v>1185732</v>
      </c>
      <c r="D38" s="3">
        <v>44627</v>
      </c>
      <c r="E38" s="2" t="s">
        <v>12</v>
      </c>
      <c r="F38" s="2" t="s">
        <v>13</v>
      </c>
      <c r="G38" s="2" t="s">
        <v>13</v>
      </c>
      <c r="H38" s="2" t="s">
        <v>17</v>
      </c>
      <c r="I38" s="4">
        <v>0.5</v>
      </c>
      <c r="J38" s="5">
        <v>9000</v>
      </c>
      <c r="K38" s="6">
        <v>4500</v>
      </c>
      <c r="L38" s="6">
        <v>1575</v>
      </c>
      <c r="M38" s="7">
        <v>0.35</v>
      </c>
    </row>
    <row r="39" spans="2:13" x14ac:dyDescent="0.25">
      <c r="B39" s="2" t="s">
        <v>130</v>
      </c>
      <c r="C39" s="2">
        <v>1185732</v>
      </c>
      <c r="D39" s="3">
        <v>44628</v>
      </c>
      <c r="E39" s="2" t="s">
        <v>12</v>
      </c>
      <c r="F39" s="2" t="s">
        <v>13</v>
      </c>
      <c r="G39" s="2" t="s">
        <v>13</v>
      </c>
      <c r="H39" s="2" t="s">
        <v>18</v>
      </c>
      <c r="I39" s="4">
        <v>0.6</v>
      </c>
      <c r="J39" s="5">
        <v>9000</v>
      </c>
      <c r="K39" s="6">
        <v>5400</v>
      </c>
      <c r="L39" s="6">
        <v>1620</v>
      </c>
      <c r="M39" s="7">
        <v>0.3</v>
      </c>
    </row>
    <row r="40" spans="2:13" x14ac:dyDescent="0.25">
      <c r="B40" s="2" t="s">
        <v>130</v>
      </c>
      <c r="C40" s="2">
        <v>1185732</v>
      </c>
      <c r="D40" s="3">
        <v>44629</v>
      </c>
      <c r="E40" s="2" t="s">
        <v>12</v>
      </c>
      <c r="F40" s="2" t="s">
        <v>13</v>
      </c>
      <c r="G40" s="2" t="s">
        <v>13</v>
      </c>
      <c r="H40" s="2" t="s">
        <v>19</v>
      </c>
      <c r="I40" s="4">
        <v>0.65</v>
      </c>
      <c r="J40" s="5">
        <v>10500</v>
      </c>
      <c r="K40" s="6">
        <v>6825</v>
      </c>
      <c r="L40" s="6">
        <v>1706.25</v>
      </c>
      <c r="M40" s="7">
        <v>0.25</v>
      </c>
    </row>
    <row r="41" spans="2:13" x14ac:dyDescent="0.25">
      <c r="B41" s="2" t="s">
        <v>130</v>
      </c>
      <c r="C41" s="2">
        <v>1185732</v>
      </c>
      <c r="D41" s="3">
        <v>44630</v>
      </c>
      <c r="E41" s="2" t="s">
        <v>12</v>
      </c>
      <c r="F41" s="2" t="s">
        <v>13</v>
      </c>
      <c r="G41" s="2" t="s">
        <v>13</v>
      </c>
      <c r="H41" s="2" t="s">
        <v>14</v>
      </c>
      <c r="I41" s="4">
        <v>0.6</v>
      </c>
      <c r="J41" s="5">
        <v>12750</v>
      </c>
      <c r="K41" s="6">
        <v>7650</v>
      </c>
      <c r="L41" s="6">
        <v>3825</v>
      </c>
      <c r="M41" s="7">
        <v>0.5</v>
      </c>
    </row>
    <row r="42" spans="2:13" x14ac:dyDescent="0.2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25">
      <c r="B43" s="2" t="s">
        <v>130</v>
      </c>
      <c r="C43" s="2">
        <v>1185732</v>
      </c>
      <c r="D43" s="3">
        <v>44632</v>
      </c>
      <c r="E43" s="2" t="s">
        <v>12</v>
      </c>
      <c r="F43" s="2" t="s">
        <v>13</v>
      </c>
      <c r="G43" s="2" t="s">
        <v>13</v>
      </c>
      <c r="H43" s="2" t="s">
        <v>16</v>
      </c>
      <c r="I43" s="4">
        <v>0.5</v>
      </c>
      <c r="J43" s="5">
        <v>9500</v>
      </c>
      <c r="K43" s="6">
        <v>4750</v>
      </c>
      <c r="L43" s="6">
        <v>1662.5</v>
      </c>
      <c r="M43" s="7">
        <v>0.35</v>
      </c>
    </row>
    <row r="44" spans="2:13" x14ac:dyDescent="0.25">
      <c r="B44" s="2" t="s">
        <v>130</v>
      </c>
      <c r="C44" s="2">
        <v>1185732</v>
      </c>
      <c r="D44" s="3">
        <v>44633</v>
      </c>
      <c r="E44" s="2" t="s">
        <v>12</v>
      </c>
      <c r="F44" s="2" t="s">
        <v>13</v>
      </c>
      <c r="G44" s="2" t="s">
        <v>13</v>
      </c>
      <c r="H44" s="2" t="s">
        <v>17</v>
      </c>
      <c r="I44" s="4">
        <v>0.5</v>
      </c>
      <c r="J44" s="5">
        <v>9000</v>
      </c>
      <c r="K44" s="6">
        <v>4500</v>
      </c>
      <c r="L44" s="6">
        <v>1575</v>
      </c>
      <c r="M44" s="7">
        <v>0.35</v>
      </c>
    </row>
    <row r="45" spans="2:13" x14ac:dyDescent="0.25">
      <c r="B45" s="2" t="s">
        <v>130</v>
      </c>
      <c r="C45" s="2">
        <v>1185732</v>
      </c>
      <c r="D45" s="3">
        <v>44634</v>
      </c>
      <c r="E45" s="2" t="s">
        <v>12</v>
      </c>
      <c r="F45" s="2" t="s">
        <v>13</v>
      </c>
      <c r="G45" s="2" t="s">
        <v>13</v>
      </c>
      <c r="H45" s="2" t="s">
        <v>18</v>
      </c>
      <c r="I45" s="4">
        <v>0.6</v>
      </c>
      <c r="J45" s="5">
        <v>9250</v>
      </c>
      <c r="K45" s="6">
        <v>5550</v>
      </c>
      <c r="L45" s="6">
        <v>1665</v>
      </c>
      <c r="M45" s="7">
        <v>0.3</v>
      </c>
    </row>
    <row r="46" spans="2:13" x14ac:dyDescent="0.25">
      <c r="B46" s="2" t="s">
        <v>130</v>
      </c>
      <c r="C46" s="2">
        <v>1185732</v>
      </c>
      <c r="D46" s="3">
        <v>44635</v>
      </c>
      <c r="E46" s="2" t="s">
        <v>12</v>
      </c>
      <c r="F46" s="2" t="s">
        <v>13</v>
      </c>
      <c r="G46" s="2" t="s">
        <v>13</v>
      </c>
      <c r="H46" s="2" t="s">
        <v>19</v>
      </c>
      <c r="I46" s="4">
        <v>0.65</v>
      </c>
      <c r="J46" s="5">
        <v>11000</v>
      </c>
      <c r="K46" s="6">
        <v>7150</v>
      </c>
      <c r="L46" s="6">
        <v>1787.5</v>
      </c>
      <c r="M46" s="7">
        <v>0.25</v>
      </c>
    </row>
    <row r="47" spans="2:13" x14ac:dyDescent="0.25">
      <c r="B47" s="2" t="s">
        <v>130</v>
      </c>
      <c r="C47" s="2">
        <v>1185732</v>
      </c>
      <c r="D47" s="3">
        <v>44636</v>
      </c>
      <c r="E47" s="2" t="s">
        <v>12</v>
      </c>
      <c r="F47" s="2" t="s">
        <v>13</v>
      </c>
      <c r="G47" s="2" t="s">
        <v>13</v>
      </c>
      <c r="H47" s="2" t="s">
        <v>14</v>
      </c>
      <c r="I47" s="4">
        <v>0.6</v>
      </c>
      <c r="J47" s="5">
        <v>12500</v>
      </c>
      <c r="K47" s="6">
        <v>7500</v>
      </c>
      <c r="L47" s="6">
        <v>3750</v>
      </c>
      <c r="M47" s="7">
        <v>0.5</v>
      </c>
    </row>
    <row r="48" spans="2:13" x14ac:dyDescent="0.2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25">
      <c r="B49" s="2" t="s">
        <v>130</v>
      </c>
      <c r="C49" s="2">
        <v>1185732</v>
      </c>
      <c r="D49" s="3">
        <v>44638</v>
      </c>
      <c r="E49" s="2" t="s">
        <v>12</v>
      </c>
      <c r="F49" s="2" t="s">
        <v>13</v>
      </c>
      <c r="G49" s="2" t="s">
        <v>13</v>
      </c>
      <c r="H49" s="2" t="s">
        <v>16</v>
      </c>
      <c r="I49" s="4">
        <v>0.5</v>
      </c>
      <c r="J49" s="5">
        <v>9500</v>
      </c>
      <c r="K49" s="6">
        <v>4750</v>
      </c>
      <c r="L49" s="6">
        <v>1662.5</v>
      </c>
      <c r="M49" s="7">
        <v>0.35</v>
      </c>
    </row>
    <row r="50" spans="2:13" x14ac:dyDescent="0.25">
      <c r="B50" s="2" t="s">
        <v>130</v>
      </c>
      <c r="C50" s="2">
        <v>1185732</v>
      </c>
      <c r="D50" s="3">
        <v>44651</v>
      </c>
      <c r="E50" s="2" t="s">
        <v>12</v>
      </c>
      <c r="F50" s="2" t="s">
        <v>13</v>
      </c>
      <c r="G50" s="2" t="s">
        <v>13</v>
      </c>
      <c r="H50" s="2" t="s">
        <v>17</v>
      </c>
      <c r="I50" s="4">
        <v>0.5</v>
      </c>
      <c r="J50" s="5">
        <v>9250</v>
      </c>
      <c r="K50" s="6">
        <v>4625</v>
      </c>
      <c r="L50" s="6">
        <v>1618.75</v>
      </c>
      <c r="M50" s="7">
        <v>0.35</v>
      </c>
    </row>
    <row r="51" spans="2:13" x14ac:dyDescent="0.25">
      <c r="B51" s="2" t="s">
        <v>130</v>
      </c>
      <c r="C51" s="2">
        <v>1185732</v>
      </c>
      <c r="D51" s="3">
        <v>44668</v>
      </c>
      <c r="E51" s="2" t="s">
        <v>12</v>
      </c>
      <c r="F51" s="2" t="s">
        <v>13</v>
      </c>
      <c r="G51" s="2" t="s">
        <v>13</v>
      </c>
      <c r="H51" s="2" t="s">
        <v>18</v>
      </c>
      <c r="I51" s="4">
        <v>0.6</v>
      </c>
      <c r="J51" s="5">
        <v>9000</v>
      </c>
      <c r="K51" s="6">
        <v>5400</v>
      </c>
      <c r="L51" s="6">
        <v>1620</v>
      </c>
      <c r="M51" s="7">
        <v>0.3</v>
      </c>
    </row>
    <row r="52" spans="2:13" x14ac:dyDescent="0.25">
      <c r="B52" s="2" t="s">
        <v>130</v>
      </c>
      <c r="C52" s="2">
        <v>1185732</v>
      </c>
      <c r="D52" s="3">
        <v>44669</v>
      </c>
      <c r="E52" s="2" t="s">
        <v>12</v>
      </c>
      <c r="F52" s="2" t="s">
        <v>13</v>
      </c>
      <c r="G52" s="2" t="s">
        <v>13</v>
      </c>
      <c r="H52" s="2" t="s">
        <v>19</v>
      </c>
      <c r="I52" s="4">
        <v>0.65</v>
      </c>
      <c r="J52" s="5">
        <v>10750</v>
      </c>
      <c r="K52" s="6">
        <v>6987.5</v>
      </c>
      <c r="L52" s="6">
        <v>1746.875</v>
      </c>
      <c r="M52" s="7">
        <v>0.25</v>
      </c>
    </row>
    <row r="53" spans="2:13" x14ac:dyDescent="0.25">
      <c r="B53" s="2" t="s">
        <v>130</v>
      </c>
      <c r="C53" s="2">
        <v>1185732</v>
      </c>
      <c r="D53" s="3">
        <v>44670</v>
      </c>
      <c r="E53" s="2" t="s">
        <v>12</v>
      </c>
      <c r="F53" s="2" t="s">
        <v>13</v>
      </c>
      <c r="G53" s="2" t="s">
        <v>13</v>
      </c>
      <c r="H53" s="2" t="s">
        <v>14</v>
      </c>
      <c r="I53" s="4">
        <v>0.6</v>
      </c>
      <c r="J53" s="5">
        <v>12000</v>
      </c>
      <c r="K53" s="6">
        <v>7200</v>
      </c>
      <c r="L53" s="6">
        <v>3600</v>
      </c>
      <c r="M53" s="7">
        <v>0.5</v>
      </c>
    </row>
    <row r="54" spans="2:13" x14ac:dyDescent="0.2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25">
      <c r="B55" s="2" t="s">
        <v>130</v>
      </c>
      <c r="C55" s="2">
        <v>1185732</v>
      </c>
      <c r="D55" s="3">
        <v>44672</v>
      </c>
      <c r="E55" s="2" t="s">
        <v>12</v>
      </c>
      <c r="F55" s="2" t="s">
        <v>13</v>
      </c>
      <c r="G55" s="2" t="s">
        <v>13</v>
      </c>
      <c r="H55" s="2" t="s">
        <v>16</v>
      </c>
      <c r="I55" s="4">
        <v>0.5</v>
      </c>
      <c r="J55" s="5">
        <v>9250</v>
      </c>
      <c r="K55" s="6">
        <v>4625</v>
      </c>
      <c r="L55" s="6">
        <v>1618.75</v>
      </c>
      <c r="M55" s="7">
        <v>0.35</v>
      </c>
    </row>
    <row r="56" spans="2:13" x14ac:dyDescent="0.25">
      <c r="B56" s="2" t="s">
        <v>130</v>
      </c>
      <c r="C56" s="2">
        <v>1185732</v>
      </c>
      <c r="D56" s="3">
        <v>44673</v>
      </c>
      <c r="E56" s="2" t="s">
        <v>12</v>
      </c>
      <c r="F56" s="2" t="s">
        <v>13</v>
      </c>
      <c r="G56" s="2" t="s">
        <v>13</v>
      </c>
      <c r="H56" s="2" t="s">
        <v>17</v>
      </c>
      <c r="I56" s="4">
        <v>0.5</v>
      </c>
      <c r="J56" s="5">
        <v>9000</v>
      </c>
      <c r="K56" s="6">
        <v>4500</v>
      </c>
      <c r="L56" s="6">
        <v>1575</v>
      </c>
      <c r="M56" s="7">
        <v>0.35</v>
      </c>
    </row>
    <row r="57" spans="2:13" x14ac:dyDescent="0.25">
      <c r="B57" s="2" t="s">
        <v>130</v>
      </c>
      <c r="C57" s="2">
        <v>1185732</v>
      </c>
      <c r="D57" s="3">
        <v>44674</v>
      </c>
      <c r="E57" s="2" t="s">
        <v>12</v>
      </c>
      <c r="F57" s="2" t="s">
        <v>13</v>
      </c>
      <c r="G57" s="2" t="s">
        <v>13</v>
      </c>
      <c r="H57" s="2" t="s">
        <v>18</v>
      </c>
      <c r="I57" s="4">
        <v>0.6</v>
      </c>
      <c r="J57" s="5">
        <v>9000</v>
      </c>
      <c r="K57" s="6">
        <v>5400</v>
      </c>
      <c r="L57" s="6">
        <v>1620</v>
      </c>
      <c r="M57" s="7">
        <v>0.3</v>
      </c>
    </row>
    <row r="58" spans="2:13" x14ac:dyDescent="0.25">
      <c r="B58" s="2" t="s">
        <v>130</v>
      </c>
      <c r="C58" s="2">
        <v>1185732</v>
      </c>
      <c r="D58" s="3">
        <v>44675</v>
      </c>
      <c r="E58" s="2" t="s">
        <v>12</v>
      </c>
      <c r="F58" s="2" t="s">
        <v>13</v>
      </c>
      <c r="G58" s="2" t="s">
        <v>13</v>
      </c>
      <c r="H58" s="2" t="s">
        <v>19</v>
      </c>
      <c r="I58" s="4">
        <v>0.65</v>
      </c>
      <c r="J58" s="5">
        <v>10000</v>
      </c>
      <c r="K58" s="6">
        <v>6500</v>
      </c>
      <c r="L58" s="6">
        <v>1625</v>
      </c>
      <c r="M58" s="7">
        <v>0.25</v>
      </c>
    </row>
    <row r="59" spans="2:13" x14ac:dyDescent="0.25">
      <c r="B59" s="2" t="s">
        <v>130</v>
      </c>
      <c r="C59" s="2">
        <v>1185732</v>
      </c>
      <c r="D59" s="3">
        <v>44676</v>
      </c>
      <c r="E59" s="2" t="s">
        <v>12</v>
      </c>
      <c r="F59" s="2" t="s">
        <v>13</v>
      </c>
      <c r="G59" s="2" t="s">
        <v>13</v>
      </c>
      <c r="H59" s="2" t="s">
        <v>18</v>
      </c>
      <c r="I59" s="4">
        <v>0.65</v>
      </c>
      <c r="J59" s="5">
        <v>8750</v>
      </c>
      <c r="K59" s="6">
        <v>5687.5</v>
      </c>
      <c r="L59" s="6">
        <v>1706.25</v>
      </c>
      <c r="M59" s="7">
        <v>0.3</v>
      </c>
    </row>
    <row r="60" spans="2:13" x14ac:dyDescent="0.25">
      <c r="B60" s="2" t="s">
        <v>130</v>
      </c>
      <c r="C60" s="2">
        <v>1185732</v>
      </c>
      <c r="D60" s="3">
        <v>44677</v>
      </c>
      <c r="E60" s="2" t="s">
        <v>12</v>
      </c>
      <c r="F60" s="2" t="s">
        <v>13</v>
      </c>
      <c r="G60" s="2" t="s">
        <v>13</v>
      </c>
      <c r="H60" s="2" t="s">
        <v>19</v>
      </c>
      <c r="I60" s="4">
        <v>0.7</v>
      </c>
      <c r="J60" s="5">
        <v>10000</v>
      </c>
      <c r="K60" s="6">
        <v>7000</v>
      </c>
      <c r="L60" s="6">
        <v>1750</v>
      </c>
      <c r="M60" s="7">
        <v>0.25</v>
      </c>
    </row>
    <row r="61" spans="2:13" x14ac:dyDescent="0.25">
      <c r="B61" s="2" t="s">
        <v>130</v>
      </c>
      <c r="C61" s="2">
        <v>1185732</v>
      </c>
      <c r="D61" s="3">
        <v>44678</v>
      </c>
      <c r="E61" s="2" t="s">
        <v>12</v>
      </c>
      <c r="F61" s="2" t="s">
        <v>13</v>
      </c>
      <c r="G61" s="2" t="s">
        <v>13</v>
      </c>
      <c r="H61" s="2" t="s">
        <v>14</v>
      </c>
      <c r="I61" s="4">
        <v>0.65</v>
      </c>
      <c r="J61" s="5">
        <v>11500</v>
      </c>
      <c r="K61" s="6">
        <v>7475</v>
      </c>
      <c r="L61" s="6">
        <v>3737.5</v>
      </c>
      <c r="M61" s="7">
        <v>0.5</v>
      </c>
    </row>
    <row r="62" spans="2:13" x14ac:dyDescent="0.2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2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2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25">
      <c r="B65" s="2" t="s">
        <v>130</v>
      </c>
      <c r="C65" s="2">
        <v>1185732</v>
      </c>
      <c r="D65" s="3">
        <v>44682</v>
      </c>
      <c r="E65" s="2" t="s">
        <v>12</v>
      </c>
      <c r="F65" s="2" t="s">
        <v>13</v>
      </c>
      <c r="G65" s="2" t="s">
        <v>13</v>
      </c>
      <c r="H65" s="2" t="s">
        <v>18</v>
      </c>
      <c r="I65" s="4">
        <v>0.65</v>
      </c>
      <c r="J65" s="5">
        <v>8750</v>
      </c>
      <c r="K65" s="6">
        <v>5687.5</v>
      </c>
      <c r="L65" s="6">
        <v>1706.25</v>
      </c>
      <c r="M65" s="7">
        <v>0.3</v>
      </c>
    </row>
    <row r="66" spans="2:13" x14ac:dyDescent="0.25">
      <c r="B66" s="2" t="s">
        <v>130</v>
      </c>
      <c r="C66" s="2">
        <v>1185732</v>
      </c>
      <c r="D66" s="3">
        <v>44683</v>
      </c>
      <c r="E66" s="2" t="s">
        <v>12</v>
      </c>
      <c r="F66" s="2" t="s">
        <v>13</v>
      </c>
      <c r="G66" s="2" t="s">
        <v>13</v>
      </c>
      <c r="H66" s="2" t="s">
        <v>19</v>
      </c>
      <c r="I66" s="4">
        <v>0.7</v>
      </c>
      <c r="J66" s="5">
        <v>9750</v>
      </c>
      <c r="K66" s="6">
        <v>6825</v>
      </c>
      <c r="L66" s="6">
        <v>1706.25</v>
      </c>
      <c r="M66" s="7">
        <v>0.25</v>
      </c>
    </row>
    <row r="67" spans="2:13" x14ac:dyDescent="0.25">
      <c r="B67" s="2" t="s">
        <v>130</v>
      </c>
      <c r="C67" s="2">
        <v>1185732</v>
      </c>
      <c r="D67" s="3">
        <v>44684</v>
      </c>
      <c r="E67" s="2" t="s">
        <v>12</v>
      </c>
      <c r="F67" s="2" t="s">
        <v>13</v>
      </c>
      <c r="G67" s="2" t="s">
        <v>13</v>
      </c>
      <c r="H67" s="2" t="s">
        <v>14</v>
      </c>
      <c r="I67" s="4">
        <v>0.65</v>
      </c>
      <c r="J67" s="5">
        <v>12000</v>
      </c>
      <c r="K67" s="6">
        <v>7800</v>
      </c>
      <c r="L67" s="6">
        <v>3900</v>
      </c>
      <c r="M67" s="7">
        <v>0.5</v>
      </c>
    </row>
    <row r="68" spans="2:13" x14ac:dyDescent="0.2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2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2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25">
      <c r="B71" s="2" t="s">
        <v>130</v>
      </c>
      <c r="C71" s="2">
        <v>1185732</v>
      </c>
      <c r="D71" s="3">
        <v>44688</v>
      </c>
      <c r="E71" s="2" t="s">
        <v>12</v>
      </c>
      <c r="F71" s="2" t="s">
        <v>13</v>
      </c>
      <c r="G71" s="2" t="s">
        <v>13</v>
      </c>
      <c r="H71" s="2" t="s">
        <v>18</v>
      </c>
      <c r="I71" s="4">
        <v>0.65</v>
      </c>
      <c r="J71" s="5">
        <v>9000</v>
      </c>
      <c r="K71" s="6">
        <v>5850</v>
      </c>
      <c r="L71" s="6">
        <v>1755</v>
      </c>
      <c r="M71" s="7">
        <v>0.3</v>
      </c>
    </row>
    <row r="72" spans="2:13" x14ac:dyDescent="0.25">
      <c r="B72" s="2" t="s">
        <v>130</v>
      </c>
      <c r="C72" s="2">
        <v>1185732</v>
      </c>
      <c r="D72" s="3">
        <v>44760</v>
      </c>
      <c r="E72" s="2" t="s">
        <v>12</v>
      </c>
      <c r="F72" s="2" t="s">
        <v>13</v>
      </c>
      <c r="G72" s="2" t="s">
        <v>13</v>
      </c>
      <c r="H72" s="2" t="s">
        <v>19</v>
      </c>
      <c r="I72" s="4">
        <v>0.7</v>
      </c>
      <c r="J72" s="5">
        <v>10000</v>
      </c>
      <c r="K72" s="6">
        <v>7000</v>
      </c>
      <c r="L72" s="6">
        <v>1750</v>
      </c>
      <c r="M72" s="7">
        <v>0.25</v>
      </c>
    </row>
    <row r="73" spans="2:13" x14ac:dyDescent="0.25">
      <c r="B73" s="2" t="s">
        <v>130</v>
      </c>
      <c r="C73" s="2">
        <v>1197831</v>
      </c>
      <c r="D73" s="3">
        <v>44761</v>
      </c>
      <c r="E73" s="2" t="s">
        <v>12</v>
      </c>
      <c r="F73" s="2" t="s">
        <v>13</v>
      </c>
      <c r="G73" s="2" t="s">
        <v>13</v>
      </c>
      <c r="H73" s="2" t="s">
        <v>14</v>
      </c>
      <c r="I73" s="4">
        <v>0.25</v>
      </c>
      <c r="J73" s="5">
        <v>9000</v>
      </c>
      <c r="K73" s="6">
        <v>2250</v>
      </c>
      <c r="L73" s="6">
        <v>787.5</v>
      </c>
      <c r="M73" s="7">
        <v>0.35</v>
      </c>
    </row>
    <row r="74" spans="2:13" x14ac:dyDescent="0.25">
      <c r="B74" s="2" t="s">
        <v>130</v>
      </c>
      <c r="C74" s="2">
        <v>1197831</v>
      </c>
      <c r="D74" s="3">
        <v>44762</v>
      </c>
      <c r="E74" s="2" t="s">
        <v>12</v>
      </c>
      <c r="F74" s="2" t="s">
        <v>13</v>
      </c>
      <c r="G74" s="2" t="s">
        <v>13</v>
      </c>
      <c r="H74" s="2" t="s">
        <v>15</v>
      </c>
      <c r="I74" s="4">
        <v>0.35</v>
      </c>
      <c r="J74" s="5">
        <v>9000</v>
      </c>
      <c r="K74" s="6">
        <v>3150</v>
      </c>
      <c r="L74" s="6">
        <v>1102.5</v>
      </c>
      <c r="M74" s="7">
        <v>0.35</v>
      </c>
    </row>
    <row r="75" spans="2:13" x14ac:dyDescent="0.25">
      <c r="B75" s="2" t="s">
        <v>130</v>
      </c>
      <c r="C75" s="2">
        <v>1197831</v>
      </c>
      <c r="D75" s="3">
        <v>44763</v>
      </c>
      <c r="E75" s="2" t="s">
        <v>12</v>
      </c>
      <c r="F75" s="2" t="s">
        <v>13</v>
      </c>
      <c r="G75" s="2" t="s">
        <v>13</v>
      </c>
      <c r="H75" s="2" t="s">
        <v>16</v>
      </c>
      <c r="I75" s="4">
        <v>0.35</v>
      </c>
      <c r="J75" s="5">
        <v>7000</v>
      </c>
      <c r="K75" s="6">
        <v>2450</v>
      </c>
      <c r="L75" s="6">
        <v>857.5</v>
      </c>
      <c r="M75" s="7">
        <v>0.35</v>
      </c>
    </row>
    <row r="76" spans="2:13" x14ac:dyDescent="0.25">
      <c r="B76" s="2" t="s">
        <v>130</v>
      </c>
      <c r="C76" s="2">
        <v>1197831</v>
      </c>
      <c r="D76" s="3">
        <v>44764</v>
      </c>
      <c r="E76" s="2" t="s">
        <v>12</v>
      </c>
      <c r="F76" s="2" t="s">
        <v>13</v>
      </c>
      <c r="G76" s="2" t="s">
        <v>13</v>
      </c>
      <c r="H76" s="2" t="s">
        <v>17</v>
      </c>
      <c r="I76" s="4">
        <v>0.35</v>
      </c>
      <c r="J76" s="5">
        <v>7000</v>
      </c>
      <c r="K76" s="6">
        <v>2450</v>
      </c>
      <c r="L76" s="6">
        <v>1102.5</v>
      </c>
      <c r="M76" s="7">
        <v>0.45</v>
      </c>
    </row>
    <row r="77" spans="2:13" x14ac:dyDescent="0.25">
      <c r="B77" s="2" t="s">
        <v>130</v>
      </c>
      <c r="C77" s="2">
        <v>1197831</v>
      </c>
      <c r="D77" s="3">
        <v>44765</v>
      </c>
      <c r="E77" s="2" t="s">
        <v>21</v>
      </c>
      <c r="F77" s="2" t="s">
        <v>22</v>
      </c>
      <c r="G77" s="2" t="s">
        <v>23</v>
      </c>
      <c r="H77" s="2" t="s">
        <v>18</v>
      </c>
      <c r="I77" s="4">
        <v>0.4</v>
      </c>
      <c r="J77" s="5">
        <v>5500</v>
      </c>
      <c r="K77" s="6">
        <v>2200</v>
      </c>
      <c r="L77" s="6">
        <v>660</v>
      </c>
      <c r="M77" s="7">
        <v>0.3</v>
      </c>
    </row>
    <row r="78" spans="2:13" x14ac:dyDescent="0.25">
      <c r="B78" s="2" t="s">
        <v>130</v>
      </c>
      <c r="C78" s="2">
        <v>1197831</v>
      </c>
      <c r="D78" s="3">
        <v>44766</v>
      </c>
      <c r="E78" s="2" t="s">
        <v>21</v>
      </c>
      <c r="F78" s="2" t="s">
        <v>22</v>
      </c>
      <c r="G78" s="2" t="s">
        <v>23</v>
      </c>
      <c r="H78" s="2" t="s">
        <v>19</v>
      </c>
      <c r="I78" s="4">
        <v>0.35</v>
      </c>
      <c r="J78" s="5">
        <v>7000</v>
      </c>
      <c r="K78" s="6">
        <v>2450</v>
      </c>
      <c r="L78" s="6">
        <v>1225</v>
      </c>
      <c r="M78" s="7">
        <v>0.5</v>
      </c>
    </row>
    <row r="79" spans="2:13" x14ac:dyDescent="0.25">
      <c r="B79" s="2" t="s">
        <v>130</v>
      </c>
      <c r="C79" s="2">
        <v>1197831</v>
      </c>
      <c r="D79" s="3">
        <v>44767</v>
      </c>
      <c r="E79" s="2" t="s">
        <v>21</v>
      </c>
      <c r="F79" s="2" t="s">
        <v>22</v>
      </c>
      <c r="G79" s="2" t="s">
        <v>23</v>
      </c>
      <c r="H79" s="2" t="s">
        <v>14</v>
      </c>
      <c r="I79" s="4">
        <v>0.25</v>
      </c>
      <c r="J79" s="5">
        <v>8500</v>
      </c>
      <c r="K79" s="6">
        <v>2125</v>
      </c>
      <c r="L79" s="6">
        <v>743.75</v>
      </c>
      <c r="M79" s="7">
        <v>0.35</v>
      </c>
    </row>
    <row r="80" spans="2:13" x14ac:dyDescent="0.25">
      <c r="B80" s="2" t="s">
        <v>130</v>
      </c>
      <c r="C80" s="2">
        <v>1197831</v>
      </c>
      <c r="D80" s="3">
        <v>44768</v>
      </c>
      <c r="E80" s="2" t="s">
        <v>21</v>
      </c>
      <c r="F80" s="2" t="s">
        <v>22</v>
      </c>
      <c r="G80" s="2" t="s">
        <v>23</v>
      </c>
      <c r="H80" s="2" t="s">
        <v>15</v>
      </c>
      <c r="I80" s="4">
        <v>0.35</v>
      </c>
      <c r="J80" s="5">
        <v>8500</v>
      </c>
      <c r="K80" s="6">
        <v>2975</v>
      </c>
      <c r="L80" s="6">
        <v>1041.25</v>
      </c>
      <c r="M80" s="7">
        <v>0.35</v>
      </c>
    </row>
    <row r="81" spans="2:13" x14ac:dyDescent="0.25">
      <c r="B81" s="2" t="s">
        <v>130</v>
      </c>
      <c r="C81" s="2">
        <v>1197831</v>
      </c>
      <c r="D81" s="3">
        <v>44769</v>
      </c>
      <c r="E81" s="2" t="s">
        <v>21</v>
      </c>
      <c r="F81" s="2" t="s">
        <v>22</v>
      </c>
      <c r="G81" s="2" t="s">
        <v>23</v>
      </c>
      <c r="H81" s="2" t="s">
        <v>16</v>
      </c>
      <c r="I81" s="4">
        <v>0.35</v>
      </c>
      <c r="J81" s="5">
        <v>6750</v>
      </c>
      <c r="K81" s="6">
        <v>2362.5</v>
      </c>
      <c r="L81" s="6">
        <v>826.875</v>
      </c>
      <c r="M81" s="7">
        <v>0.35</v>
      </c>
    </row>
    <row r="82" spans="2:13" x14ac:dyDescent="0.25">
      <c r="B82" s="2" t="s">
        <v>130</v>
      </c>
      <c r="C82" s="2">
        <v>1197831</v>
      </c>
      <c r="D82" s="3">
        <v>44770</v>
      </c>
      <c r="E82" s="2" t="s">
        <v>21</v>
      </c>
      <c r="F82" s="2" t="s">
        <v>22</v>
      </c>
      <c r="G82" s="2" t="s">
        <v>23</v>
      </c>
      <c r="H82" s="2" t="s">
        <v>17</v>
      </c>
      <c r="I82" s="4">
        <v>0.35</v>
      </c>
      <c r="J82" s="5">
        <v>6250</v>
      </c>
      <c r="K82" s="6">
        <v>2187.5</v>
      </c>
      <c r="L82" s="6">
        <v>984.375</v>
      </c>
      <c r="M82" s="7">
        <v>0.45</v>
      </c>
    </row>
    <row r="83" spans="2:13" x14ac:dyDescent="0.25">
      <c r="B83" s="2" t="s">
        <v>130</v>
      </c>
      <c r="C83" s="2">
        <v>1197831</v>
      </c>
      <c r="D83" s="3">
        <v>44771</v>
      </c>
      <c r="E83" s="2" t="s">
        <v>21</v>
      </c>
      <c r="F83" s="2" t="s">
        <v>22</v>
      </c>
      <c r="G83" s="2" t="s">
        <v>23</v>
      </c>
      <c r="H83" s="2" t="s">
        <v>18</v>
      </c>
      <c r="I83" s="4">
        <v>0.4</v>
      </c>
      <c r="J83" s="5">
        <v>5000</v>
      </c>
      <c r="K83" s="6">
        <v>2000</v>
      </c>
      <c r="L83" s="6">
        <v>600</v>
      </c>
      <c r="M83" s="7">
        <v>0.3</v>
      </c>
    </row>
    <row r="84" spans="2:13" x14ac:dyDescent="0.25">
      <c r="B84" s="2" t="s">
        <v>130</v>
      </c>
      <c r="C84" s="2">
        <v>1197831</v>
      </c>
      <c r="D84" s="3">
        <v>44772</v>
      </c>
      <c r="E84" s="2" t="s">
        <v>21</v>
      </c>
      <c r="F84" s="2" t="s">
        <v>22</v>
      </c>
      <c r="G84" s="2" t="s">
        <v>23</v>
      </c>
      <c r="H84" s="2" t="s">
        <v>19</v>
      </c>
      <c r="I84" s="4">
        <v>0.35</v>
      </c>
      <c r="J84" s="5">
        <v>7000</v>
      </c>
      <c r="K84" s="6">
        <v>2450</v>
      </c>
      <c r="L84" s="6">
        <v>1225</v>
      </c>
      <c r="M84" s="7">
        <v>0.5</v>
      </c>
    </row>
    <row r="85" spans="2:13" x14ac:dyDescent="0.2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25">
      <c r="B86" s="2" t="s">
        <v>130</v>
      </c>
      <c r="C86" s="2">
        <v>1197831</v>
      </c>
      <c r="D86" s="3">
        <v>44774</v>
      </c>
      <c r="E86" s="2" t="s">
        <v>21</v>
      </c>
      <c r="F86" s="2" t="s">
        <v>22</v>
      </c>
      <c r="G86" s="2" t="s">
        <v>23</v>
      </c>
      <c r="H86" s="2" t="s">
        <v>15</v>
      </c>
      <c r="I86" s="4">
        <v>0.4</v>
      </c>
      <c r="J86" s="5">
        <v>8750</v>
      </c>
      <c r="K86" s="6">
        <v>3500</v>
      </c>
      <c r="L86" s="6">
        <v>1225</v>
      </c>
      <c r="M86" s="7">
        <v>0.35</v>
      </c>
    </row>
    <row r="87" spans="2:13" x14ac:dyDescent="0.25">
      <c r="B87" s="2" t="s">
        <v>130</v>
      </c>
      <c r="C87" s="2">
        <v>1197831</v>
      </c>
      <c r="D87" s="3">
        <v>44775</v>
      </c>
      <c r="E87" s="2" t="s">
        <v>21</v>
      </c>
      <c r="F87" s="2" t="s">
        <v>22</v>
      </c>
      <c r="G87" s="2" t="s">
        <v>23</v>
      </c>
      <c r="H87" s="2" t="s">
        <v>16</v>
      </c>
      <c r="I87" s="4">
        <v>0.35</v>
      </c>
      <c r="J87" s="5">
        <v>7000</v>
      </c>
      <c r="K87" s="6">
        <v>2450</v>
      </c>
      <c r="L87" s="6">
        <v>857.5</v>
      </c>
      <c r="M87" s="7">
        <v>0.35</v>
      </c>
    </row>
    <row r="88" spans="2:13" x14ac:dyDescent="0.25">
      <c r="B88" s="2" t="s">
        <v>127</v>
      </c>
      <c r="C88" s="2">
        <v>1197831</v>
      </c>
      <c r="D88" s="3">
        <v>44776</v>
      </c>
      <c r="E88" s="2" t="s">
        <v>21</v>
      </c>
      <c r="F88" s="2" t="s">
        <v>22</v>
      </c>
      <c r="G88" s="2" t="s">
        <v>23</v>
      </c>
      <c r="H88" s="2" t="s">
        <v>17</v>
      </c>
      <c r="I88" s="4">
        <v>0.4</v>
      </c>
      <c r="J88" s="5">
        <v>6000</v>
      </c>
      <c r="K88" s="6">
        <v>2400</v>
      </c>
      <c r="L88" s="6">
        <v>1080</v>
      </c>
      <c r="M88" s="7">
        <v>0.45</v>
      </c>
    </row>
    <row r="89" spans="2:13" x14ac:dyDescent="0.25">
      <c r="B89" s="2" t="s">
        <v>127</v>
      </c>
      <c r="C89" s="2">
        <v>1197831</v>
      </c>
      <c r="D89" s="3">
        <v>44777</v>
      </c>
      <c r="E89" s="2" t="s">
        <v>21</v>
      </c>
      <c r="F89" s="2" t="s">
        <v>22</v>
      </c>
      <c r="G89" s="2" t="s">
        <v>23</v>
      </c>
      <c r="H89" s="2" t="s">
        <v>18</v>
      </c>
      <c r="I89" s="4">
        <v>0.45</v>
      </c>
      <c r="J89" s="5">
        <v>5000</v>
      </c>
      <c r="K89" s="6">
        <v>2250</v>
      </c>
      <c r="L89" s="6">
        <v>675</v>
      </c>
      <c r="M89" s="7">
        <v>0.3</v>
      </c>
    </row>
    <row r="90" spans="2:13" x14ac:dyDescent="0.25">
      <c r="B90" s="2" t="s">
        <v>127</v>
      </c>
      <c r="C90" s="2">
        <v>1197831</v>
      </c>
      <c r="D90" s="3">
        <v>44778</v>
      </c>
      <c r="E90" s="2" t="s">
        <v>21</v>
      </c>
      <c r="F90" s="2" t="s">
        <v>22</v>
      </c>
      <c r="G90" s="2" t="s">
        <v>23</v>
      </c>
      <c r="H90" s="2" t="s">
        <v>19</v>
      </c>
      <c r="I90" s="4">
        <v>0.4</v>
      </c>
      <c r="J90" s="5">
        <v>6500</v>
      </c>
      <c r="K90" s="6">
        <v>2600</v>
      </c>
      <c r="L90" s="6">
        <v>1300</v>
      </c>
      <c r="M90" s="7">
        <v>0.5</v>
      </c>
    </row>
    <row r="91" spans="2:13" x14ac:dyDescent="0.2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25">
      <c r="B92" s="2" t="s">
        <v>127</v>
      </c>
      <c r="C92" s="2">
        <v>1197831</v>
      </c>
      <c r="D92" s="3">
        <v>44780</v>
      </c>
      <c r="E92" s="2" t="s">
        <v>21</v>
      </c>
      <c r="F92" s="2" t="s">
        <v>22</v>
      </c>
      <c r="G92" s="2" t="s">
        <v>23</v>
      </c>
      <c r="H92" s="2" t="s">
        <v>15</v>
      </c>
      <c r="I92" s="4">
        <v>0.4</v>
      </c>
      <c r="J92" s="5">
        <v>9000</v>
      </c>
      <c r="K92" s="6">
        <v>3600</v>
      </c>
      <c r="L92" s="6">
        <v>1260</v>
      </c>
      <c r="M92" s="7">
        <v>0.35</v>
      </c>
    </row>
    <row r="93" spans="2:13" x14ac:dyDescent="0.25">
      <c r="B93" s="2" t="s">
        <v>127</v>
      </c>
      <c r="C93" s="2">
        <v>1197831</v>
      </c>
      <c r="D93" s="3">
        <v>44781</v>
      </c>
      <c r="E93" s="2" t="s">
        <v>21</v>
      </c>
      <c r="F93" s="2" t="s">
        <v>22</v>
      </c>
      <c r="G93" s="2" t="s">
        <v>23</v>
      </c>
      <c r="H93" s="2" t="s">
        <v>16</v>
      </c>
      <c r="I93" s="4">
        <v>0.35</v>
      </c>
      <c r="J93" s="5">
        <v>7250</v>
      </c>
      <c r="K93" s="6">
        <v>2537.5</v>
      </c>
      <c r="L93" s="6">
        <v>888.125</v>
      </c>
      <c r="M93" s="7">
        <v>0.35</v>
      </c>
    </row>
    <row r="94" spans="2:13" x14ac:dyDescent="0.25">
      <c r="B94" s="2" t="s">
        <v>127</v>
      </c>
      <c r="C94" s="2">
        <v>1197831</v>
      </c>
      <c r="D94" s="3">
        <v>44782</v>
      </c>
      <c r="E94" s="2" t="s">
        <v>21</v>
      </c>
      <c r="F94" s="2" t="s">
        <v>22</v>
      </c>
      <c r="G94" s="2" t="s">
        <v>23</v>
      </c>
      <c r="H94" s="2" t="s">
        <v>17</v>
      </c>
      <c r="I94" s="4">
        <v>0.4</v>
      </c>
      <c r="J94" s="5">
        <v>6250</v>
      </c>
      <c r="K94" s="6">
        <v>2500</v>
      </c>
      <c r="L94" s="6">
        <v>1125</v>
      </c>
      <c r="M94" s="7">
        <v>0.45</v>
      </c>
    </row>
    <row r="95" spans="2:13" x14ac:dyDescent="0.25">
      <c r="B95" s="2" t="s">
        <v>126</v>
      </c>
      <c r="C95" s="2">
        <v>1197831</v>
      </c>
      <c r="D95" s="3">
        <v>44783</v>
      </c>
      <c r="E95" s="2" t="s">
        <v>21</v>
      </c>
      <c r="F95" s="2" t="s">
        <v>22</v>
      </c>
      <c r="G95" s="2" t="s">
        <v>23</v>
      </c>
      <c r="H95" s="2" t="s">
        <v>18</v>
      </c>
      <c r="I95" s="4">
        <v>0.45</v>
      </c>
      <c r="J95" s="5">
        <v>5250</v>
      </c>
      <c r="K95" s="6">
        <v>2362.5</v>
      </c>
      <c r="L95" s="6">
        <v>708.75</v>
      </c>
      <c r="M95" s="7">
        <v>0.3</v>
      </c>
    </row>
    <row r="96" spans="2:13" x14ac:dyDescent="0.25">
      <c r="B96" s="2" t="s">
        <v>126</v>
      </c>
      <c r="C96" s="2">
        <v>1197831</v>
      </c>
      <c r="D96" s="3">
        <v>44784</v>
      </c>
      <c r="E96" s="2" t="s">
        <v>21</v>
      </c>
      <c r="F96" s="2" t="s">
        <v>22</v>
      </c>
      <c r="G96" s="2" t="s">
        <v>23</v>
      </c>
      <c r="H96" s="2" t="s">
        <v>19</v>
      </c>
      <c r="I96" s="4">
        <v>0.4</v>
      </c>
      <c r="J96" s="5">
        <v>8000</v>
      </c>
      <c r="K96" s="6">
        <v>3200</v>
      </c>
      <c r="L96" s="6">
        <v>1600</v>
      </c>
      <c r="M96" s="7">
        <v>0.5</v>
      </c>
    </row>
    <row r="97" spans="2:13" x14ac:dyDescent="0.2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25">
      <c r="B98" s="2" t="s">
        <v>126</v>
      </c>
      <c r="C98" s="2">
        <v>1197831</v>
      </c>
      <c r="D98" s="3">
        <v>44786</v>
      </c>
      <c r="E98" s="2" t="s">
        <v>21</v>
      </c>
      <c r="F98" s="2" t="s">
        <v>22</v>
      </c>
      <c r="G98" s="2" t="s">
        <v>23</v>
      </c>
      <c r="H98" s="2" t="s">
        <v>15</v>
      </c>
      <c r="I98" s="4">
        <v>0.4</v>
      </c>
      <c r="J98" s="5">
        <v>9250</v>
      </c>
      <c r="K98" s="6">
        <v>3700</v>
      </c>
      <c r="L98" s="6">
        <v>1295</v>
      </c>
      <c r="M98" s="7">
        <v>0.35</v>
      </c>
    </row>
    <row r="99" spans="2:13" x14ac:dyDescent="0.2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2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2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2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2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2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2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2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2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2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2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2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2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2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2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2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2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2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2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2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2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2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2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2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2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2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2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2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2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2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2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2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2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2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2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2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2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2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2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2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2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2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2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2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2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2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2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2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2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2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2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2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2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2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2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2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2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2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2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2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2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2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2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2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2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2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2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2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2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2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2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2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2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2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2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2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2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2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2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2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2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2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2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2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2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2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2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2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2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2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2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2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2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2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2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2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2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2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2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2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2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2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2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2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2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2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2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2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2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2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2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2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2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2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2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2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2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2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2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2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2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2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2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2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2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2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2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2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2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2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2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2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2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2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2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2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2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2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2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2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2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2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2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2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2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2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2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2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2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2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2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2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2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2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2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2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2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2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2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2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2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2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2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2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2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2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2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2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2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2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2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2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2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2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2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2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2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2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2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2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2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2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2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2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2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2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2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2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2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2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2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2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2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2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2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2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2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2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2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2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2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2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2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2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2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2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2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2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2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2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2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2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2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2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2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2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2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2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2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2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2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2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2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2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2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2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2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2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2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2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2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2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2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2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2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2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2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2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2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2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2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2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2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2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2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2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2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2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2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2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2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2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2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2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2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2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2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2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2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2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2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2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2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2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2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2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2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2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2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2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2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2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2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2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2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2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2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2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2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2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2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2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2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2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2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2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2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2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2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2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2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2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2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2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2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2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2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2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2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2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2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2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2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2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2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2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2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2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2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2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2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2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2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2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2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2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2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2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2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2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2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2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2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2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2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2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2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2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2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2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2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2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2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2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2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2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2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2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2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2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2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2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2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2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2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2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2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2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2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2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2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2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2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2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2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2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2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2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2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2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2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2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2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2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2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2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2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2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2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2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2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2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2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2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2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2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2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2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2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2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2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2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2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2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2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2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2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2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2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2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2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2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2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2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2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2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2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2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2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2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2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2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2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2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2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2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2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2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2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2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2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2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2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2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2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2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2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2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2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2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2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2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2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2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2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2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2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2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2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2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2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2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2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2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2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2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2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2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2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2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2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2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2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2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2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2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2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2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2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2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2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2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2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2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2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2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2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2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2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2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2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2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2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2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2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2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2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2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2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2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2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2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2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2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2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2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2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2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2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2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2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2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2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2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2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2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2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2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2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2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2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2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2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2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2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2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2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2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2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2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2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2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2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2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2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2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2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2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2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2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2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2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2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2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2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2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2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2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2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2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2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2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2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2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2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2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2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2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2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2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2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2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2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2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2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2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2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2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2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2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2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2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2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2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2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2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2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2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2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2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2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2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2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2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2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2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2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2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2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2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2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2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2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2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2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2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2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2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2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2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2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2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2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2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2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2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2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2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2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2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2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2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2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2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2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2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2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2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2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2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2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2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2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2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2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2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2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2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2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2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2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2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2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2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2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2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2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2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2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2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2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2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2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2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2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2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2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2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2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2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2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2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2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2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2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2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2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2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2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2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2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2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2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2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2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2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2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2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2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2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2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2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2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2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2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2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2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2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2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2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2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2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2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2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2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2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2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2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2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2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2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2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2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2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2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2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2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2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2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2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2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2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2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2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2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2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2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2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2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2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2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2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2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2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2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2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2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2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2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2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2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2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2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2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2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2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2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2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2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2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2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2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2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2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2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2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2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2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2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2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2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2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2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2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2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2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2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2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2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2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2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2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2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2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2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2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2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2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2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2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2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2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2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2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2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2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2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2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2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2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2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2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2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2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2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2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2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2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2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2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2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2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2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2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2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2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2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2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2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2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2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2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2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2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2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2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2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2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2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2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2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2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2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2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2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2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2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2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2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2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2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2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2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2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2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2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2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2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2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2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2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2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2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2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2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2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2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2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2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2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2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2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2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2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2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2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2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2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2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2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2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2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2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2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2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2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2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2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2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2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2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2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2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2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2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2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2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2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2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2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2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2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2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2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2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2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2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2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2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2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2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2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2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2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2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2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2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2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2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2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2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2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2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2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2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2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2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2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2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2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2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2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2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2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2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2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2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2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2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2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2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2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2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2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2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2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2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2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2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2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2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2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2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2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2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2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2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2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2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2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2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2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2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2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2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2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2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2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2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2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2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2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2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2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2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2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2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2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2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2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2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2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2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2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2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2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2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2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2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2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2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2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2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2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2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2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2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2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2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2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2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2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2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2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2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2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2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2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2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2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2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2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2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2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2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2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2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2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2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2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2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2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2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2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2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2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2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2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2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2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2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2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2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2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2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2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2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2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2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2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2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2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2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2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2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2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2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2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2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2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2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2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2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2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2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2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2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2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2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2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2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2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2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2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2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2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2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2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2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2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2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2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2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2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2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2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2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2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2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2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2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2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2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2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2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2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2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2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2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2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2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2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2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2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2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2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2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2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2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2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2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2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2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2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2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2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2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2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2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2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2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2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2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2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2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2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2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2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2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2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2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2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2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2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2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2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2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2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2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2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2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2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2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2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2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2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2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2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2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2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2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2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2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2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2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2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2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2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2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2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2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2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2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2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2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2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2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2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2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2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2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2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2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2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2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2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2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2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2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2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2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2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2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2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2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2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2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2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2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2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2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2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2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2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2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2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2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2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2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2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2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2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2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2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2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2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2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2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2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2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2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2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2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2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2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2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2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2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2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2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2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2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2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2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2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2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2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2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2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2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2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2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2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2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2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2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2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2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2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2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2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2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2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2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2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2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2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2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2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2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2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2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2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2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2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2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2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2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2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2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2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2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2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2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2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2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2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2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2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2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2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2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2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2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2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2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2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2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2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2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2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2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2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2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2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2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2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2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2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2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2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2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2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2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2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2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2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2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2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2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2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2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2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2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2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2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2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2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2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2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2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2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2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2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2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2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2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2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2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2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2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2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2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2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2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2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2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2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2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2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2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2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2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2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2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2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2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2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2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2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2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2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2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2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2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2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2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2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2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2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2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2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2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2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2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2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2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2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2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2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2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2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2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2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2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2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2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2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2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2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2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2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2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2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2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2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2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2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2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2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2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2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2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2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2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2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2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2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2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2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2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2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2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2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2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2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2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2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2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2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2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2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2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2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2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2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2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2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2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2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2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2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2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2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2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2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2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2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2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2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2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2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2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2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2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2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2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2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2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2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2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2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2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2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2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2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2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2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2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2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2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2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2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2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2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2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2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2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2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2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2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2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2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2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2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2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2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2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2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2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2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2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2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2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2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2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2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2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2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2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2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2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2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2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2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2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2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2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2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2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2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2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2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2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2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2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2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2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2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2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2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2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2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2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2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2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2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2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2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2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2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2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2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2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2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2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2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2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2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2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2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2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2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2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2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2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2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2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2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2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2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2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2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2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2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2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2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2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2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2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2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2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2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2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2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2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2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2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2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2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2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2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2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2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2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2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2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2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2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2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2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2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2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2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2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2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2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2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2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2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2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2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2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2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2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2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2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2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2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2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2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2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2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2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2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2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2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2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2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2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2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2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2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2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2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2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2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2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2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2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2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2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2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2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2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2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2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2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2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2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2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2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2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2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2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2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2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2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2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2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2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2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2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2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2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2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2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2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2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2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2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2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2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2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2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2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2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2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2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2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2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2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2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2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2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2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2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2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2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2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2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2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2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2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2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2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2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2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2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2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2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2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2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2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2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2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2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2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2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2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2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2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2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2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2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2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2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2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2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2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2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2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2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2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2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2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2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2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2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2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2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2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2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2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2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2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2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2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2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2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2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2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2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2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2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2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2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2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2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2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2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2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2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2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2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2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2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2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2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2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2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2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2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2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2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2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2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2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2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2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2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2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2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2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2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2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2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2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2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2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2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2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2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2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2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2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2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2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2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2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2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2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2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2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2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2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2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2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2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2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2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2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2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2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2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2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2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2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2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2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2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2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2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2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2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2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2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2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2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2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2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2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2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2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2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2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2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2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2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2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2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2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2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2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2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2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2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2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2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2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2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2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2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2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2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2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2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2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2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2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2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2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2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2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2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2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2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2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2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2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2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2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2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2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2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2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2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2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2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2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2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2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2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2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2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2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2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2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2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2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2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2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2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2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2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2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2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2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2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2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2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2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2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2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2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2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2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2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2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2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2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2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2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2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2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2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2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2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2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2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2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2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2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2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2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2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2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2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2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2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2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2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2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2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2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2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2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2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2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2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2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2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2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2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2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2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2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2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2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2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2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2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2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2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2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2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2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2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2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2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2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2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2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2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2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2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2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2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2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2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2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2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2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2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2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2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2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2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2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2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2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2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2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2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2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2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2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2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2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2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2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2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2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2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2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2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2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2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2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2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2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2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2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2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2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2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2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2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2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2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2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2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2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2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2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2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2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2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2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2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2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2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2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2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2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2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2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2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2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2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2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2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2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2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2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2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2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2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2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2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2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2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2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2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2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2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2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2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2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2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2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2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2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2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2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2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2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2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2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2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2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2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2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2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2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2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2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2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2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2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2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2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2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2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2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2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2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2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2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2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2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2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2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2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2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2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2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2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2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2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2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2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2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2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2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2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2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2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2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2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2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2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2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2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2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2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2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2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2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2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2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2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2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2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2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2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2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2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2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2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2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2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2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2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2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2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2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2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2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2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2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2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2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2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2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2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2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2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2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2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2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2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2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2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2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2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2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2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2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2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2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2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2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2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2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2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2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2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2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2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2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2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2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2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2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2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2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2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2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2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2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2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2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2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2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2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2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2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2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2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2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2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2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2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2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2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2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2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2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2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2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2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2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2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2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2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2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2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2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2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2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2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2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2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2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2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2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2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2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2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2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2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2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2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2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2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2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2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2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2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2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2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2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2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2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2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2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2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2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2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2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2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2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2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2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2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2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2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2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2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2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2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2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2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2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2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2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2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2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2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2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2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2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2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2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2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2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2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2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2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2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2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2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2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2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2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2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2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2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2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2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2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2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2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2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2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2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2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2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2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2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2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2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2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2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2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2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2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2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2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2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2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2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2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2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2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2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2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2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2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2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2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2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2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2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2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2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2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2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2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2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2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2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2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2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2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2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2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2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2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2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2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2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2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2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2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2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2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2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2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2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2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2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2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2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2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2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2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2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2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2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2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2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2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2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2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2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2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2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2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2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2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2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2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2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2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2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2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2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2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2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2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2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2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2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2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2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2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2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2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2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2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2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2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2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2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2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2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2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2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2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2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2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2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2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2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2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2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2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2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2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2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2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2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2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2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2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2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2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2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2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2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2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2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2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2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2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2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2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2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2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2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2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2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2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2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2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2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2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2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2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2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2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2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2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2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2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2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2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2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2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2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2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2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2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2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2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2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2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2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2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2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2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2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2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2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2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2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2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2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2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2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2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2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2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2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2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2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2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2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2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2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2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2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2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2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2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2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2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2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2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2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2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2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2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2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2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2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2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2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2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2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2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2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2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2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2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2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2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2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2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2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2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2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2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2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2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2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2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2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2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2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2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2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2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2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2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2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2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2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2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2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2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2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2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2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2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2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2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2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2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2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2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2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2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2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2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2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2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2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2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2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2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2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2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2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2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2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2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2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2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2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2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2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2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2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2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2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2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2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2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2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2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2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2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2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2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2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2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2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2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2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2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2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2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2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2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2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2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2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2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2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2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2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2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2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2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2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2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2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2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2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2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2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2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2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2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2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2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2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2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2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2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2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2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2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2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2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2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2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2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2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2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2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2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2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2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2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2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2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2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2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2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2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2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2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2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2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2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2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2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2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2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2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2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2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2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2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2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2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2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2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2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2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2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2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2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2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2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2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2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2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2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2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2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2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2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2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2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2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2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2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2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2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2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2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2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2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2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2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2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2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2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2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2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2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2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2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2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2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2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2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2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2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2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2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2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2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2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2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2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2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2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2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2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2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2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2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2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2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2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2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2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2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2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2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2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2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2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2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2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2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2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2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2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2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2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2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2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2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2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2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2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2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2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2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2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2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2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2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2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2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2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2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2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2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2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2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2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2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2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2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2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2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2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2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2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2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2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2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2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2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2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2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2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2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2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2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2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2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2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2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2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2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2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2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2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2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2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2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2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2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2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2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2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2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2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2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2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2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2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2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2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2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2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2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2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2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2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2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2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2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2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2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2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2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2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2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2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2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2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2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2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2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2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2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2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2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2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2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2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2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2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2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2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2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2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2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2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2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2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2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2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2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2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2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2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2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2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2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2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2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2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2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2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2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2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2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2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2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2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2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2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2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2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2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2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2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2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2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2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2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2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2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2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2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2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2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2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2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2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2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2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2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2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2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2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2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2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2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2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2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2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2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2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2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2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2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2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2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2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2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2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2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2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2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2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2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2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2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2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2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2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2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2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2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2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2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2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2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2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2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2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2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2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2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2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2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2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2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2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2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2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2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2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2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2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2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2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2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2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2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2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2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2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2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2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2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2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2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2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2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2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2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2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2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2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2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2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2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2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2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2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2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2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2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2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2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2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2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2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2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2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2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2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2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2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2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2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2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2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2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2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2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2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2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2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2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2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2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2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2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2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2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2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2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2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2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2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2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2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2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2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2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2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2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2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2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2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2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2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2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2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2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2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2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2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2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2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2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2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2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2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2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2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2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2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2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2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2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2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2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2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2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2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2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2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2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2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2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2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2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2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2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2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2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2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2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2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2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2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2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2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2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2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2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2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2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2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2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2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2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2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2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2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2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2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2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2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2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2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2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2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2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2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2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2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2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2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2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2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2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2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2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2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2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2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2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2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2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2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2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2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2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2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2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2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2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2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2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2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2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2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2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2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2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2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2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2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2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2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2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2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2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2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2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2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2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2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2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2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2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2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2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2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2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2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2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2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2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2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2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2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2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2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2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2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2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2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2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2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2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2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2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2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2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2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2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2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2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2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2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2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2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2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2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2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2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2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2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2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2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2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2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2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2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2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2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2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2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2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2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2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2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2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2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2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2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2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2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2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2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2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2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2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2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2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2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2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2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2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2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2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2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2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2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2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2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2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2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2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2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2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2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2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2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2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2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2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2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2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2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2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2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2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2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2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2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2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2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2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2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2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2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2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2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2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2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2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2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2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2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2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2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2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2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2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2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2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2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2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2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2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2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2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2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2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2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2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2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2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2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2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2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2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2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2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2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2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2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2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2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2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2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2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2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2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2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2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2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2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2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2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2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2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2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2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2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2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2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2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2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2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2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2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2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2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2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2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2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2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2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2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2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2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2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2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2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2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2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2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2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2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2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2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2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2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2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2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2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2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2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2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2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2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2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2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2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2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2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2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2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2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2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2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2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2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2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2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2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2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2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2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2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2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2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2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2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2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2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2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2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2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2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2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2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2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2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2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2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2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2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2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2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2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2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2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2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2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2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2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2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2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2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2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2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2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2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2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2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2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2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2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2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2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2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2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2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2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2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2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2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2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2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2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2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2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2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2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2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2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2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2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2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2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2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2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2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2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2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2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2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2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2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2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2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2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2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2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2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2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2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2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2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2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2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2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2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2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2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2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2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2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2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2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2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2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2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2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2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2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2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2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2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2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2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2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2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2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2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2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2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2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2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2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2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2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2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2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2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2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2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2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2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2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2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2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2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2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2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2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2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2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2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2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2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2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2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2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2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2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2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2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2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2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2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2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2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2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2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2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2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2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2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2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2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2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2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2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2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2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2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2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2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2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2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2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2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2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2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2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2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2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2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2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2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2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2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2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2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2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2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2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2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2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2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2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2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2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2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2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2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2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2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2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2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2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2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2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2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2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2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2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2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2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2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2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2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2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2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2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2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2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2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2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2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2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2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2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2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2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2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2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2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2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2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2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2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2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2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2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2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2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2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2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2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2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2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2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2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2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2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2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2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2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2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2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2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2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2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2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2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2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2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2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2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2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2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2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2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2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2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2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2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2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2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2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2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2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2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2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2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2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2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2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2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2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2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2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2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2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2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2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2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2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2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2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2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2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2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2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2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2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2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2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2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2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2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2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2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2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2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2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2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2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2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2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2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2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2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2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2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2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2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2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2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2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2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2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2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2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2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2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2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2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2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2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2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2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2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2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2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2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2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2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2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2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2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2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2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2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2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2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2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2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2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2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2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2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2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2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2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2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2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2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2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2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2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2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2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2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2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2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2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2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2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2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2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2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2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2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2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2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2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2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2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2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2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2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2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2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2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2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2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2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2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2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2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2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2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2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2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2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2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2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2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2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2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2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2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2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2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2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2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2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2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2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2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2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2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2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2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2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2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2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2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2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2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2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2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2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2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2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2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2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2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2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2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2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2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2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2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2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2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2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2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2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2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2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2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2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2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2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2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2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2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2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2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2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2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2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2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2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2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2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2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2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2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2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2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2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2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2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2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2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2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2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2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2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2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2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2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2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2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2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2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2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2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2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2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2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2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2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2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2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2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2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2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2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2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2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2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2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2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2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2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2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2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2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2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2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2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2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2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2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2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2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2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2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2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2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2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2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2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2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2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2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2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2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2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2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2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2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2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2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2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2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2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2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2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2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2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2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2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2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2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2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2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2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2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2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2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2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2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2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2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2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2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2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2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2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2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2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2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2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2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2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2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2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2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2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2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2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2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2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2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2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2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2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2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2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2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2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2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2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2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2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2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2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2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2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2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2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2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2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2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2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2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2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2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2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2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2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2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2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2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2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2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2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2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2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2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2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2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2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2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2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2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2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2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2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2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2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2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2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2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2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2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2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2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2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2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2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2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2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2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2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2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2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2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2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2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2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2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2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2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2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2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2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2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2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2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2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2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2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2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2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2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2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2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2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2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2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2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2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2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2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2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2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2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2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2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2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2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2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2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2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2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2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2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2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2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2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2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2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2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2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2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2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2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2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2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2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2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2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2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2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2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2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2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2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2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2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2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2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2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2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2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2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2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2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2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2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2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2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2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2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2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2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2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2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2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2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2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2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2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2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2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2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2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2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2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2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2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2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2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2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2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2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2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2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2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2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2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2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2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2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2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2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2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2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2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2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2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2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2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2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2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2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2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2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2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2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2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2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2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2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2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2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2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2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2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2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2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2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2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2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2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2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2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2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2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2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2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2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2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2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2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2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2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2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2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2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2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2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2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2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2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2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2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2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2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2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2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2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2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2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2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2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2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2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2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2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2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2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2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2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2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2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2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2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2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2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2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2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2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2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2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2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2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2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2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2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2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2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2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2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2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2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2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2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2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2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2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2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2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2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2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2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2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2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2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2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2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2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2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2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2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2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2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2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2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2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2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2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2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2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2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2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2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2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2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2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2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2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2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2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2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2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2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2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2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2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2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2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2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2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2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2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2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2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2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2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2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2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2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2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2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2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2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2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2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2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2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2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2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2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2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2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2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2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2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2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2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2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2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2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2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2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2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2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2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2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2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2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2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2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2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2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2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2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2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2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2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2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2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2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2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2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2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2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2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2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2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2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2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2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2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2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2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2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2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2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2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2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2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2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2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2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2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2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2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2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2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2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2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2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2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2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2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2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2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2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2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2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2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2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2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2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2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2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2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2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2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2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2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2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2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2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2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2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2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2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2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2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2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2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2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2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2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2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2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2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2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2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2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2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2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2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2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2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2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2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2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2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2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2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2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2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2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2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2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2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2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2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2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2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2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2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2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2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2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2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2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2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2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2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2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2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2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2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2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2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2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2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2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2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2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2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2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2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2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2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2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2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2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2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2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2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2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2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2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2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2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2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2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2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2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2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2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2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2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2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2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2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2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2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2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2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2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2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2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2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2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2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2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2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2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2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2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2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2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2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2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2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2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2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2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2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2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2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2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2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2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2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2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2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2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2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2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2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2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2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2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2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2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2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2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2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2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2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2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2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2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2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2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2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2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2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2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2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2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2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2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2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2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2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2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2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2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2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2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2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2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2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2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2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2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2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2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2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2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2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2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2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2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2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2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2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2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2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2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2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2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2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2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2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2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2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2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2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2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2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2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2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2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2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2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2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2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2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2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2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2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2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2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2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2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2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2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2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2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2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2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2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2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2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2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2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2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2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2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2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2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2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2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2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2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2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2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2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2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2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2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2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2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2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2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2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2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2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2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2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2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2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2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2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2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2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2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2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2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2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2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2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2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2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2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2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2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2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2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2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2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2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2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2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2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2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2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2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2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2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2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2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2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2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2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2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2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2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2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2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2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2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2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2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2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2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2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2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2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2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2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2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2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2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2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2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2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2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2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2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2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2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2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2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2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2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2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2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2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2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2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2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2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2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2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2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2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2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2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2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2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2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2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2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2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2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2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2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2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2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2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2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2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2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2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2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2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2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2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2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2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2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2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2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2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2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2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2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2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2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2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2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2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2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2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2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2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2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2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2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2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2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2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2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2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2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2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2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2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2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2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2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2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2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2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2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2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2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2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2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2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2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2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2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2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2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2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2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2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2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2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2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2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2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2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2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2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2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2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2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2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2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2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2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2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2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2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2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2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2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2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2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2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2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2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2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2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2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2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2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2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2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2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2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2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2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2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2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2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2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2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2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2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2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2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2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2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2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2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2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2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2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2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2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2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2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2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2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2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2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2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2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2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2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2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2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2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2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2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2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2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2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2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2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2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2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2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2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2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2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2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2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2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2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2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2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2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2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2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2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2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2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2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2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2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2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2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2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2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2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2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2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2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2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2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2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2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2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2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2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2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2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2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2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2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2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2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2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2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2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2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2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2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2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2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2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2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2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2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2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2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2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2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2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2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2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2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2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2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2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2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2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2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2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2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2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2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2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2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2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2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2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2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2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2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2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2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2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2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2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2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2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2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2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2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2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2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2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2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2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2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2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2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2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2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2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2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2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2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2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2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2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2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2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2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2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2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2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2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2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2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2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2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2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2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2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2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2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2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2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2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2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2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2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2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2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2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2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2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2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2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2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2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2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2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2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2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2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2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2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2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2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2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2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2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2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2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2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2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2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2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2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2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2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2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2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2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2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2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2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2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2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2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2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2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2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2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2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2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2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2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2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2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2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2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2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2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2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2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2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2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2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2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2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2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2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2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2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2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2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2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2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2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2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2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2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2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2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2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2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2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2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2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2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2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2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2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2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2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2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2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2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2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2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2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2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2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2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2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2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2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2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2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2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2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2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2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2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2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2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2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2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2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2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2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2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2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2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2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2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2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2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2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2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2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2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2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2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2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2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2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2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2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2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2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2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2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2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2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2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2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2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2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2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2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2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2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2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2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2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2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2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2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2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2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2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2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2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2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2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2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2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2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2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2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2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2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2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2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2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2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2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2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2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2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2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2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2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2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2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2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2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2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2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2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2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2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2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2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2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2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2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2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2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2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2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2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2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2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2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2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2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2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2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2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2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2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2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2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2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2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2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2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2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2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2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2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2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2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2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2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2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2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2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2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2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2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2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2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2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2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2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2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2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2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2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2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2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2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2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2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2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2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2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2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2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2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2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2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2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2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2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2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2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2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2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2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2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2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2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2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2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2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2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2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2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2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2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2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2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2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2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2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2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2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2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2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2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2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2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2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2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2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2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2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2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2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2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2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2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2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2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2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2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2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2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2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2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2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2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2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2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2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2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2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2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2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2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2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2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2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2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2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2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2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2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2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2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2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2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2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2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2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2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2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2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2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2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2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2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2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2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2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2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2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2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2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2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2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2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2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2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2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2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2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2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2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2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2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2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2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2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2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2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2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2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2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2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2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2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2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2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2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2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2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2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2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2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2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2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2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2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2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2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2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2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2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2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2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2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2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2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2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2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2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2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2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2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2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2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2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2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2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2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2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2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2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2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2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2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2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2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2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2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2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2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2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2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2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2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2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2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2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2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2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2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2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2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2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2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2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2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2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2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2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2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2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2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2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2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2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2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2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2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2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2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2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2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2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2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2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2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2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2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2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2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2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2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2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2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2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2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2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2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2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2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2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2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2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2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2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2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2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2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2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2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2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2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2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2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2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2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2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2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2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2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2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2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2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2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2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2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2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2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2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2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2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2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2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2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2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2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2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2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2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2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2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2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2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2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2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2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2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2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2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2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2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2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2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2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2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2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2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2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2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2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2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2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2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2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2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2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2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2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2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2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2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2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2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2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2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2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2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2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2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2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2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2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2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2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2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2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2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2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2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2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2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2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2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2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2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2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2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2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2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2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2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2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2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2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2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2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2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2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2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2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2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2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2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2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2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2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2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2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2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2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2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2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2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2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2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2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2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2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2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2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2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2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2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2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2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2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2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2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2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2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2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2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2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2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2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2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2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2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2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2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2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2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2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2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2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2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2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2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2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2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2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2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2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2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2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2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2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2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2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2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2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2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2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2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2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2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2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2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2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2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2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2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2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2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2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2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2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2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2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2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2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2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2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2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2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2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2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2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2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2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2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2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2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2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2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2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2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2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2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2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2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2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2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2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2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2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2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2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2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2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2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2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2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2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2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2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2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2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2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2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2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2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2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2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2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2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2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2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2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2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2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2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2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2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2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2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2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2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2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2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2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2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2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2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2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2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2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2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2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2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2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2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2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2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2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2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2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2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2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2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2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2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2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2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2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2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2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2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2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2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2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2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2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2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2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2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2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2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2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2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2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2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2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2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2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2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2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2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2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2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2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2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2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2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2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2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2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2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2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2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2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2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2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2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2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2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2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2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2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2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2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2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2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2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2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2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2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2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2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2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2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2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2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2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2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2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2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2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2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2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2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2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2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2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2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2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2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2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2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2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2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2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2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2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2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2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2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2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2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2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2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2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2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2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2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2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2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2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2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2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2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2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2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2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2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2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2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2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2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2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2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2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2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2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2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2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2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2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2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2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2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2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2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2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2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2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2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2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2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2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2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2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2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2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2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2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2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2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2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2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2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2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2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2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2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2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2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2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2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2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2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2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2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2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2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2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2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2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2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2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2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2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2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2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2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2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2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2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2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2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2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2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2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2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2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2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2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2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2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2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2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2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2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2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2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2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2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2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2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2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2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2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2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2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2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2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2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2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2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2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2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2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2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2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2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2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2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2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2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2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2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2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2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2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2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2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2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2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2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2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2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2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2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2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2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2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2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2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2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2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2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2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2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2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2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2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2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2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2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2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2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2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2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2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2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2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2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2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2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2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2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2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2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2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2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2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2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2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2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2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2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2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2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2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2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2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2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2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2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2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2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2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2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2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2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2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2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2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2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2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2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2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2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2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2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2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2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2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2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2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2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2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2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2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2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2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2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2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2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2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2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2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2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2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2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2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2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2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2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2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2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2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2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2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2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2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2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2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2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2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2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2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2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2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2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2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2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2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2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2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2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2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2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2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2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2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2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2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2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2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2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2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2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2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2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2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2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2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2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2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2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2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2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2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2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2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2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2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2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2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2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2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2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2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2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2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2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2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2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2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2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2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2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2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2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2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2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2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2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2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2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2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2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2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2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2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2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2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2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2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2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2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2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2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2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2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2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2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2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2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2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2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2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2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2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2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2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2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2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2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2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2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2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2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2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2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2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2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2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2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2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2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2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2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2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2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2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2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2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2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2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2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2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2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2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2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2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2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2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2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2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2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2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2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2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2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2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2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2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2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2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2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2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2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2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2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2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2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2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2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2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2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2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2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2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2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2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2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2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2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2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2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2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2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2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2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2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2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2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2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2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2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2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2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2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2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2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2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2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2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2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2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2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2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2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2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2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2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2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2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2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2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2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2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2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2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2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2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2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2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2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2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2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2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2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2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2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2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2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2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2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2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2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2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2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2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2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2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2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2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2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2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2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2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2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2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2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2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2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2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2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2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2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2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2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2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2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2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2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2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2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2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2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2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2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2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2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2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2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2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2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2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2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2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2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2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2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2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2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2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2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2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2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2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2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2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2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2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2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2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2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2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2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2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2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2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2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2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2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2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2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2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2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2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2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2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2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2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2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2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2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2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2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2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2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2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2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2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2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2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2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2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2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2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2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2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2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2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2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2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2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2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2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2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2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2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2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2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2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2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2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2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2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2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2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2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2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2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2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2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2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2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2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2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2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2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2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2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2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2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2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2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2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2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2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2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2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2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2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2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2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2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2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2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2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2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2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2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2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2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2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2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2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2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2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2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2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2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2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2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2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2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2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2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2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2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2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2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2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2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2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2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2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2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2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2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2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2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2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2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2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2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2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2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2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2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2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2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2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2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2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2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2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2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2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2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2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2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2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2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2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2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2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2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2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2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2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2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2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2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2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2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2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2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2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2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2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2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2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2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2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2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2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2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2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2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2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2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2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2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2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2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2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2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2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2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2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2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2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2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2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2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2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2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2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2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2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2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2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2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2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2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2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2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2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2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2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2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2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2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2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2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2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2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2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2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2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2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2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2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2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2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2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2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2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2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2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2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2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2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2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2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2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2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2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2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2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2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2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2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2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2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2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2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2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2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2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2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2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2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2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2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2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2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2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2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2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2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2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2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2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2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2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2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2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2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2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2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2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2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2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2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2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2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2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2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2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2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2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2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2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2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2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2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2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2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2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2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2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2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2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2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2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2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2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2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2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2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2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2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2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2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2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2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2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2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2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2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2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2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2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2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2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2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2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2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2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2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2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2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2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2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2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2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2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2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2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2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2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2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2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2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2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2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2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2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2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2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2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2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2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2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2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2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2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2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2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2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2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2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2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2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2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2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2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2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2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2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2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2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2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2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2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2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2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2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2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2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2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2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2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2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2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2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2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2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2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2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2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2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2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2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2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2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2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2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2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2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2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2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2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2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2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2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2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2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2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2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2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2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2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2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2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2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2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2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2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2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2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2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2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2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2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2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2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2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2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2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2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2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2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2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2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2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2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2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2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2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2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2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2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2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2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2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2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2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2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2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2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2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2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2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2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2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2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2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2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2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2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2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2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2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2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2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2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2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2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2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2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2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2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2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2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2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2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2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2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2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2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2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2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2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2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2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2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2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2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2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2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2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2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2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2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2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2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2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2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2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2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2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2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2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2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2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2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2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2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2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2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2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2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2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2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2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2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2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2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2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2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2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2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2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2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2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2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2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2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2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2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2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2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2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2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2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2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2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2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2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2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2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2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2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2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2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2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2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2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2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2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2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2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2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2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2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2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2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2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2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2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2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2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2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2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2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2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2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2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2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2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2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2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2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2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2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2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2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2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2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2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2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2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2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2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2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2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2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2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2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2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2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2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2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2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2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2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2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2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2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2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2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2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2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2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2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2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2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2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2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2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2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2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2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2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2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2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2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2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2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2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2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2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2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2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2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2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2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2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2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2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2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2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2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2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2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2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2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2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2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2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2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2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2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2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2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2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2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2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2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2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2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2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2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2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2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2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2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2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2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2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2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2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2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2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2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2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2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2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2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2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2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2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2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2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2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2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2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2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2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2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2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2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2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2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2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2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2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2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2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2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2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2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2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2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2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2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2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2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2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2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2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2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2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2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2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2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2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2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2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2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2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2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2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2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2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2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2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2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2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2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2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2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2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2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2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2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2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2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2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2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2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2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2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2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2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2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2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2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2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2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2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2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2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2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2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2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2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2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2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2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2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2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2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2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2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2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2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2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2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2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2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2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2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2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2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2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2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2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2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2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2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2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2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2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2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2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2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2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2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2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2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2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2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2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2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2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2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2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2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2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2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2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2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2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2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2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2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2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2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2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2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2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2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2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2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2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2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2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2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2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2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2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2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2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2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2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2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2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2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2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2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2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2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2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2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2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2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2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2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2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2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2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2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2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2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2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2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2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2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2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2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2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2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2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2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2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2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2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2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2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2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2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2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2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2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2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2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2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2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2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2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2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2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2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2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2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2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2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2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2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2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2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2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2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2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2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2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2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2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2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2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2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2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2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2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2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2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2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2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2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2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2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2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2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2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2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2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2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2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2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2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2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2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2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2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2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2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2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2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2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2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2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2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2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2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2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2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2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2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2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2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2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2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2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2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2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2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2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2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2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2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2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2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2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2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2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2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2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2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2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2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2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2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2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2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2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2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2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2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2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2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2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2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2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2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2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2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2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2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2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2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2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2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2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2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2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2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2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2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2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2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2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2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2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2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2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2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2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2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2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2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2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2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2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2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2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2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2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2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2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2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2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2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2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2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2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2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2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2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2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2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2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2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2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2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2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2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2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2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2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2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2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2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2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2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2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2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2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2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2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2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2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2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2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2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2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2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2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2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2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2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2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2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2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2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2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2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2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2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2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2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2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2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2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2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2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2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2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2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2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2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2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2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2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2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2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2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2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2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2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2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2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2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2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2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2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2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2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2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2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2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2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2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2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2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2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2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2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2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2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2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2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2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2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2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2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2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2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2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2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2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2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2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2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2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2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2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2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2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2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2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2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2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2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2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2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2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2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2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2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2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2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2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2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2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2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2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2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2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2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2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2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2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2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2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2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2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2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2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2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2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2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2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2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2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2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2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2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2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2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2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2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2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2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2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2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2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2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2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2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2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2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2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2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2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2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2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2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2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2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2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2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2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2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2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2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2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2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2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2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2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2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2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2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2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2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2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2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2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2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2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2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2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2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2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2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2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2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2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2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2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2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2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2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2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2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2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2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2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2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2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2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2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2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2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2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2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2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2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2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2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2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2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2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2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2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2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2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2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2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2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2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2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2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2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2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2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2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2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2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2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2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2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2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2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2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2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2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2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2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2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2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2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2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2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2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2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2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2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2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2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2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2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2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2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2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2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2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2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2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2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2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2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2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2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2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2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2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2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2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2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2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2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2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2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2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2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2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2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2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2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2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2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2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2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2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2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2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2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2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2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2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2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2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2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2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2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2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2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2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2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2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2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2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2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2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2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2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2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2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2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2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2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2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2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2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2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2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2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2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2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2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2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2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2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2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2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2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2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2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2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2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2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2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2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2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2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2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2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2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2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2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2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2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2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2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2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2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2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2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2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2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2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2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2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2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2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2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2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2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2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2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2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2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2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2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2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2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2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2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2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2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2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2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2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2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2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2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2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2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2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2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2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2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2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2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2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2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2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2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2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2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2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2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2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2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2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2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2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2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2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2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2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2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2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2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2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2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2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2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2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2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2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2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2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2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2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2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2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2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2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2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2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2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2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2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2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2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2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2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2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2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2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2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2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2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2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2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2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2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2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2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2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2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2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2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2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2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2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2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2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2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2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2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2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2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2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2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2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2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2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2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2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2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2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2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2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2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2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2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2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2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2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2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2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2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2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2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2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2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2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2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2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2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2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2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2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2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2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2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2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2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2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2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2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2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2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2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2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2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2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2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2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2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2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2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2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2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2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2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2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2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2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2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2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2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2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2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2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2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2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2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2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2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2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2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2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2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2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2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2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2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2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2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2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2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2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2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2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2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2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2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2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2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2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2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2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2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2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2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2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2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2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2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2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2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2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2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2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2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2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2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2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2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2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2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2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2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2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2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2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2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2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2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2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2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2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2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2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2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2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2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2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2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2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2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2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2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2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2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2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2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2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2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2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2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2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2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2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2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2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2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2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2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2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2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2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2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2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2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2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2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2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2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2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2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2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2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2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2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2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2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2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2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2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2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2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2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2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2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2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2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2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2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2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2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2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2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2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2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2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2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2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2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2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2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2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2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2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2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2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2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2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2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2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2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2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2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2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2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2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2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2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2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2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2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2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2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2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2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2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2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2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2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2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2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2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2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2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2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2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2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2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2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2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2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2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2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2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2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2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2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2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2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2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2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2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2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2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2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2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2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2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2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2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2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2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2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2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2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2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2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2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2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2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2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2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2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2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2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2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2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2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2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2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2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2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2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2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2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2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2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2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2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2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2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2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2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2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2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2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2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2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2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2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2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2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2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2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2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2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2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2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2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2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2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2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2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2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2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2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2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2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2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2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2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2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2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2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2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2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2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2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2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2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2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2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2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2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2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2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2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2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2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2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2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2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2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2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2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2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2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2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2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2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2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2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2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2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2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2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2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2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2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2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2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2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2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2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2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2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2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2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2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2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2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2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2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2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2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2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2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2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2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2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2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2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2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2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2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2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2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2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2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2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2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2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2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2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2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2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2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2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2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2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2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2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2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2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2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2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2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2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2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2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2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2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2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2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2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2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2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2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2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2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2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2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2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2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2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2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2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2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2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2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2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2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2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2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2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2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2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2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2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2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2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2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2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2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2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2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2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2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2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2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2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2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2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2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2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2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2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2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2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2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2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2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2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2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2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2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2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2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2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2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2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2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2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2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2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2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2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2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2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2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2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2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2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2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2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2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2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2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2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2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2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2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2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2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2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2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2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2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2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2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2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2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2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2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2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2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2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2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2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2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2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2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2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2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2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2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2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2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2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2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2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2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2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2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2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2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2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2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2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2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2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2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2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2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2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2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2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2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2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2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2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2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2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2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2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2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2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2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2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2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2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2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2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2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2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2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2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2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2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2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2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2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2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2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2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2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2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2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2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2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2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2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2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2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2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2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2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2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2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2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2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2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2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2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2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2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2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2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2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2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2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2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2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2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2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2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2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2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2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2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2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2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2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2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2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2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2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2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2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2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2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2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2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2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2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2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2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2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2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2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2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2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2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2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2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2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2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2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2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2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2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2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2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2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2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2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2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2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2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2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2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2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2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2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2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2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2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2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2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2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2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2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2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2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2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2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2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2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2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2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2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2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2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2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2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2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2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2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2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2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2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2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2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2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2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2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2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2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2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2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2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2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2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2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2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2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2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2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2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2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2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2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2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2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2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2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2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2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2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2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2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2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2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2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2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2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2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2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2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2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2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2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2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2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2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2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2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2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2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2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2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2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2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2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2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2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2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2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2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2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2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2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2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2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2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2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2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2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2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2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2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2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2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2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2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2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2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2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2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2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2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2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2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2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2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2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2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2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2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2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2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2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2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2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2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2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2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2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2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2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2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2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2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2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2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2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2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2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2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2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2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2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2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2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2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2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2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2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2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2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2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2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2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2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2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2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2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2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2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2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2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2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2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2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2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2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2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2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2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2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2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2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2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2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2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2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2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2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2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2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2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2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2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2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2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2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2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2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2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2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2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2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2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2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2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2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2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2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2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2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2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2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2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2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2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2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2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2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2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2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2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2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2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2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2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2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2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2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2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2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2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2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2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2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2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2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2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2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2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2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2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2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2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2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2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2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2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2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2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2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2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2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2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2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2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2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2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2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2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2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2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2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2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2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2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2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2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2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2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2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2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2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2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2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2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2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2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2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2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2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2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2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2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2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2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2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2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2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2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2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2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2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2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2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2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2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2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2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2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2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2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2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2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2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2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2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2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2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2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2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2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2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2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2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2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2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2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2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2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2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2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2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2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2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2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2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2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2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2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2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2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2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2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2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2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2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2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2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2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2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2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2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2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2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2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2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2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2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2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2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2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2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2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2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2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2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2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2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2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2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2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2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2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2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2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2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2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2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2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2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2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2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2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2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2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2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2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2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2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2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2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2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2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2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2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2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2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2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2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2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2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2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2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2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2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2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2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2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2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2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2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2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2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2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2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2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2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2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2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2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2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2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2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2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2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2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2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2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2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2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2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2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2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2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2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2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2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2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2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2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2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2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2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2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2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2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2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2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2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2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2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2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2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2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2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2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2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2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2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2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2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2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2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2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2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2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2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2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2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2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2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2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2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2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2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2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2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2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2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2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2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2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2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2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2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2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2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2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2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2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2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2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2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2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2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2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2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2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2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2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2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2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2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2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2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2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2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2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2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2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2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2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2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2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2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2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2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2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2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2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2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2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2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2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2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2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2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2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2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2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2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2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2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2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2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2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2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2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2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2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2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2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2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2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2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2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2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2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2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2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2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2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2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2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2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2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2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2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2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2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2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2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2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2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2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2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2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2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2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2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2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2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2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2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2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2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2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2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2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2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2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2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2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2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2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2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2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2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2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2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2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2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2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2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2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2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2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2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2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2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2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2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2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2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2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2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2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2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2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2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2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2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2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2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2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2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2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2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2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2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2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2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2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2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2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2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2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2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2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2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2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2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2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2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2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2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2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2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2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2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2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2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2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2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2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2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2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2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2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2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2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2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2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2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2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2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2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2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2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2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2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2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2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2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2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2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2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2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2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2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2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2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2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2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2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2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2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2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2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2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2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2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2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2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2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2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2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2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2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2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2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2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2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2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2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2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2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2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2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2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2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2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2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2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2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2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2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2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2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2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2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2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2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2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2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2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2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2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2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2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2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2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2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2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2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2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2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2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2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2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2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2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2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2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2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2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2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2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2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2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2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2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2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2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2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2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2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2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2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2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2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2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2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2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2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2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2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2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2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2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2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2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2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2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2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2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2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2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2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2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2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2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2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2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2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2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2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2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2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2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2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2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2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2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2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2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2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2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2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2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2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2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2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2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2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2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2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2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2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2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2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2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2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2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2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2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2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2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2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2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2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2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2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2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2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2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2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2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2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2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2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2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2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2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2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2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2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2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2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2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2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2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2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2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2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2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2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2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2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2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2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2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2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2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2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2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2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2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2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2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2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2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2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2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2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2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2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2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2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2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2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2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2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2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2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2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2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2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2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2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2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2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2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2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2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2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2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2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2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2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2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2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2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2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2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2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2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2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2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2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2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2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2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2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2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2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2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2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2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2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2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2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2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2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2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2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2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2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2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2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2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2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2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2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2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2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2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2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2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2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2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2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2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2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2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2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2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2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2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2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2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2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2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2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2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2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2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2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2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2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2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2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2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2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2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2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2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2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2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2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2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2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2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2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2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2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2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2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2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2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2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2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2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2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2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2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2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2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2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2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2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2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2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2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2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2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2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2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2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2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2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2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2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2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2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2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2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2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2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2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2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2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2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2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2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2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2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2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2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2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2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2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2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2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2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2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2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2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2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2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2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2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2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2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2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2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2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2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2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2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2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2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2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2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2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2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2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2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2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2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2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2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2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2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2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2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2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2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2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2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2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2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2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2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2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2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2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2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2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2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2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2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2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2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2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2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2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2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2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2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2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2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2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2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2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2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2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2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2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2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2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2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2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2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2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2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2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2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2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2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2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2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2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2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2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2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2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2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2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2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2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2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2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2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2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2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2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2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2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2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2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2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2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2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2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2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2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2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2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2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2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2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2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2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2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2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2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2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2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2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2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2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2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2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2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2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2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2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2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2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2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2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2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2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2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2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2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2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2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2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2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2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2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2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2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2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2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2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2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2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2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2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2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2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2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2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2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2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2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2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2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2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2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2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2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2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2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2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2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2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2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2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2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2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2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2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2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2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2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2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2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2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2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2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2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2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2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2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2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2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2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2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2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2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2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2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2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2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2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2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2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2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2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2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2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2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2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2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2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2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2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2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2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2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2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2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2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2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2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2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2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2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2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2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2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2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2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2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2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2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2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2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2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2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2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2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2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2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2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2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2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2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2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2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2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2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2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2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2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2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2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2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2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2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2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2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2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2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2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2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2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2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2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2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2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2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2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2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2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2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2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2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2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2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2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2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2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2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2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2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2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2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2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2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2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2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2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2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2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2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2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2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2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2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2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2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2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2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2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2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2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2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2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2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2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2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2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2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2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2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2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2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2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2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2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2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2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2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2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2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2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2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2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2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2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2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2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2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2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2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2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2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2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2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2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2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2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2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2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2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2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2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2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2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2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2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2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2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2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2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2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2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2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2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2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2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2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2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2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2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2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2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2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2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2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2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2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2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2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2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2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2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2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2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2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2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2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2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2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2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2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2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2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2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2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2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2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2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2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2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2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2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2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2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2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2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2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2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2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2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2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2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2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2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2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2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2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2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2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2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2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2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2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2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2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2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2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2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2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2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2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2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2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2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2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2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2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2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2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2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2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2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2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2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2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2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2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2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2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2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2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2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2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2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2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2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2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2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2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2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2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2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2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2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2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2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2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2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2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2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2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2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2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2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2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2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2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2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2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2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2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2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2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2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2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2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2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2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2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2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2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
  <sheetViews>
    <sheetView workbookViewId="0"/>
  </sheetViews>
  <sheetFormatPr defaultColWidth="8.75" defaultRowHeight="15.7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F4499-2CC5-44A4-91F6-5E54B9A2C4E5}">
  <dimension ref="A3:H38"/>
  <sheetViews>
    <sheetView workbookViewId="0">
      <selection activeCell="A4" sqref="A4"/>
    </sheetView>
  </sheetViews>
  <sheetFormatPr defaultRowHeight="15.75" x14ac:dyDescent="0.25"/>
  <cols>
    <col min="1" max="1" width="16.625" bestFit="1" customWidth="1"/>
    <col min="2" max="2" width="23" bestFit="1" customWidth="1"/>
    <col min="3" max="3" width="16.625" bestFit="1" customWidth="1"/>
    <col min="4" max="4" width="26.375" bestFit="1" customWidth="1"/>
    <col min="5" max="5" width="9.5" bestFit="1" customWidth="1"/>
    <col min="6" max="6" width="10.5" bestFit="1" customWidth="1"/>
    <col min="7" max="7" width="9.5" bestFit="1" customWidth="1"/>
    <col min="8" max="10" width="10.5" bestFit="1" customWidth="1"/>
    <col min="11" max="12" width="9.5" bestFit="1" customWidth="1"/>
    <col min="13" max="13" width="10.5" bestFit="1" customWidth="1"/>
    <col min="14" max="14" width="12" bestFit="1" customWidth="1"/>
    <col min="15" max="725" width="10.125" bestFit="1" customWidth="1"/>
    <col min="726" max="726" width="12" bestFit="1" customWidth="1"/>
  </cols>
  <sheetData>
    <row r="3" spans="1:4" x14ac:dyDescent="0.25">
      <c r="A3" t="s">
        <v>145</v>
      </c>
      <c r="B3" t="s">
        <v>146</v>
      </c>
      <c r="C3" t="s">
        <v>147</v>
      </c>
      <c r="D3" t="s">
        <v>148</v>
      </c>
    </row>
    <row r="4" spans="1:4" x14ac:dyDescent="0.25">
      <c r="A4" s="35">
        <v>90391.8</v>
      </c>
      <c r="B4" s="35">
        <v>208380</v>
      </c>
      <c r="C4" s="43">
        <v>0.41368055555555561</v>
      </c>
      <c r="D4" s="35">
        <v>34726.225999999995</v>
      </c>
    </row>
    <row r="7" spans="1:4" x14ac:dyDescent="0.25">
      <c r="A7" s="36" t="s">
        <v>145</v>
      </c>
      <c r="B7" s="36" t="s">
        <v>151</v>
      </c>
    </row>
    <row r="8" spans="1:4" x14ac:dyDescent="0.25">
      <c r="A8" s="36" t="s">
        <v>149</v>
      </c>
      <c r="B8" t="s">
        <v>152</v>
      </c>
      <c r="C8" t="s">
        <v>153</v>
      </c>
      <c r="D8" t="s">
        <v>150</v>
      </c>
    </row>
    <row r="9" spans="1:4" x14ac:dyDescent="0.25">
      <c r="A9" s="37" t="s">
        <v>14</v>
      </c>
      <c r="B9" s="34">
        <v>30454.600000000002</v>
      </c>
      <c r="C9" s="34">
        <v>440281.4</v>
      </c>
      <c r="D9" s="34">
        <v>470736</v>
      </c>
    </row>
    <row r="10" spans="1:4" x14ac:dyDescent="0.25">
      <c r="A10" s="37" t="s">
        <v>19</v>
      </c>
      <c r="B10" s="34">
        <v>18117.499999999993</v>
      </c>
      <c r="C10" s="34">
        <v>327183.29999999993</v>
      </c>
      <c r="D10" s="34">
        <v>345300.79999999993</v>
      </c>
    </row>
    <row r="11" spans="1:4" x14ac:dyDescent="0.25">
      <c r="A11" s="37" t="s">
        <v>15</v>
      </c>
      <c r="B11" s="34">
        <v>14351.200000000003</v>
      </c>
      <c r="C11" s="34">
        <v>247577.7</v>
      </c>
      <c r="D11" s="34">
        <v>261928.90000000002</v>
      </c>
    </row>
    <row r="12" spans="1:4" x14ac:dyDescent="0.25">
      <c r="A12" s="37" t="s">
        <v>17</v>
      </c>
      <c r="B12" s="34">
        <v>7460.4</v>
      </c>
      <c r="C12" s="34">
        <v>159893.90000000002</v>
      </c>
      <c r="D12" s="34">
        <v>167354.30000000002</v>
      </c>
    </row>
    <row r="13" spans="1:4" x14ac:dyDescent="0.25">
      <c r="A13" s="37" t="s">
        <v>18</v>
      </c>
      <c r="B13" s="34">
        <v>9122.9</v>
      </c>
      <c r="C13" s="34">
        <v>213255.7</v>
      </c>
      <c r="D13" s="34">
        <v>222378.6</v>
      </c>
    </row>
    <row r="14" spans="1:4" x14ac:dyDescent="0.25">
      <c r="A14" s="37" t="s">
        <v>16</v>
      </c>
      <c r="B14" s="34">
        <v>10885.199999999999</v>
      </c>
      <c r="C14" s="34">
        <v>188859.60000000003</v>
      </c>
      <c r="D14" s="34">
        <v>199744.80000000005</v>
      </c>
    </row>
    <row r="15" spans="1:4" x14ac:dyDescent="0.25">
      <c r="A15" s="37" t="s">
        <v>150</v>
      </c>
      <c r="B15" s="34">
        <v>90391.799999999988</v>
      </c>
      <c r="C15" s="34">
        <v>1577051.5999999999</v>
      </c>
      <c r="D15" s="34">
        <v>1667443.4000000001</v>
      </c>
    </row>
    <row r="18" spans="1:8" x14ac:dyDescent="0.25">
      <c r="A18" s="36" t="s">
        <v>145</v>
      </c>
      <c r="B18" s="36" t="s">
        <v>151</v>
      </c>
    </row>
    <row r="19" spans="1:8" x14ac:dyDescent="0.25">
      <c r="A19" s="36" t="s">
        <v>149</v>
      </c>
      <c r="B19" t="s">
        <v>152</v>
      </c>
      <c r="C19" t="s">
        <v>153</v>
      </c>
      <c r="D19" t="s">
        <v>150</v>
      </c>
    </row>
    <row r="20" spans="1:8" x14ac:dyDescent="0.25">
      <c r="A20" s="37" t="s">
        <v>130</v>
      </c>
      <c r="B20" s="34"/>
      <c r="C20" s="34">
        <v>206844.79999999999</v>
      </c>
      <c r="D20" s="34">
        <v>206844.79999999999</v>
      </c>
    </row>
    <row r="21" spans="1:8" x14ac:dyDescent="0.25">
      <c r="A21" s="37" t="s">
        <v>20</v>
      </c>
      <c r="B21" s="34">
        <v>81141.499999999985</v>
      </c>
      <c r="C21" s="34">
        <v>507735.40000000014</v>
      </c>
      <c r="D21" s="34">
        <v>588876.90000000014</v>
      </c>
    </row>
    <row r="22" spans="1:8" x14ac:dyDescent="0.25">
      <c r="A22" s="37" t="s">
        <v>127</v>
      </c>
      <c r="B22" s="34"/>
      <c r="C22" s="34">
        <v>321961.59999999998</v>
      </c>
      <c r="D22" s="34">
        <v>321961.59999999998</v>
      </c>
    </row>
    <row r="23" spans="1:8" x14ac:dyDescent="0.25">
      <c r="A23" s="37" t="s">
        <v>129</v>
      </c>
      <c r="B23" s="34">
        <v>9250.2999999999993</v>
      </c>
      <c r="C23" s="34">
        <v>263886.2</v>
      </c>
      <c r="D23" s="34">
        <v>273136.5</v>
      </c>
    </row>
    <row r="24" spans="1:8" x14ac:dyDescent="0.25">
      <c r="A24" s="37" t="s">
        <v>128</v>
      </c>
      <c r="B24" s="34"/>
      <c r="C24" s="34">
        <v>276623.59999999998</v>
      </c>
      <c r="D24" s="34">
        <v>276623.59999999998</v>
      </c>
    </row>
    <row r="25" spans="1:8" x14ac:dyDescent="0.25">
      <c r="A25" s="37" t="s">
        <v>150</v>
      </c>
      <c r="B25" s="34">
        <v>90391.799999999988</v>
      </c>
      <c r="C25" s="34">
        <v>1577051.6</v>
      </c>
      <c r="D25" s="34">
        <v>1667443.4000000004</v>
      </c>
    </row>
    <row r="29" spans="1:8" x14ac:dyDescent="0.25">
      <c r="A29" s="36" t="s">
        <v>159</v>
      </c>
      <c r="B29" s="36" t="s">
        <v>160</v>
      </c>
      <c r="C29" t="s">
        <v>145</v>
      </c>
      <c r="D29" t="s">
        <v>158</v>
      </c>
    </row>
    <row r="30" spans="1:8" x14ac:dyDescent="0.25">
      <c r="A30" t="s">
        <v>152</v>
      </c>
      <c r="B30" t="s">
        <v>157</v>
      </c>
      <c r="C30" s="34">
        <v>90391.799999999988</v>
      </c>
      <c r="D30" s="44">
        <v>0.40812500000000002</v>
      </c>
      <c r="E30" t="str">
        <f xml:space="preserve"> A30</f>
        <v>2022</v>
      </c>
      <c r="F30" t="str">
        <f xml:space="preserve"> B30</f>
        <v>Qtr4</v>
      </c>
      <c r="G30">
        <f t="shared" ref="F30:H30" si="0" xml:space="preserve"> C30</f>
        <v>90391.799999999988</v>
      </c>
      <c r="H30">
        <f t="shared" si="0"/>
        <v>0.40812500000000002</v>
      </c>
    </row>
    <row r="31" spans="1:8" x14ac:dyDescent="0.25">
      <c r="A31" t="s">
        <v>153</v>
      </c>
      <c r="B31" t="s">
        <v>154</v>
      </c>
      <c r="C31" s="34">
        <v>383459.10000000003</v>
      </c>
      <c r="D31" s="44">
        <v>0.4431837606837617</v>
      </c>
      <c r="F31" t="str">
        <f t="shared" ref="F31:F38" si="1" xml:space="preserve"> B31</f>
        <v>Qtr1</v>
      </c>
      <c r="G31">
        <f t="shared" ref="G31:H38" si="2" xml:space="preserve"> C31</f>
        <v>383459.10000000003</v>
      </c>
      <c r="H31">
        <f t="shared" si="2"/>
        <v>0.4431837606837617</v>
      </c>
    </row>
    <row r="32" spans="1:8" x14ac:dyDescent="0.25">
      <c r="B32" t="s">
        <v>155</v>
      </c>
      <c r="C32" s="34">
        <v>355718.20000000007</v>
      </c>
      <c r="D32" s="44">
        <v>0.43741150442477966</v>
      </c>
      <c r="F32" t="str">
        <f t="shared" si="1"/>
        <v>Qtr2</v>
      </c>
      <c r="G32">
        <f t="shared" si="2"/>
        <v>355718.20000000007</v>
      </c>
      <c r="H32">
        <f t="shared" si="2"/>
        <v>0.43741150442477966</v>
      </c>
    </row>
    <row r="33" spans="1:8" x14ac:dyDescent="0.25">
      <c r="B33" t="s">
        <v>156</v>
      </c>
      <c r="C33" s="34">
        <v>483622</v>
      </c>
      <c r="D33" s="44">
        <v>0.43716942148760407</v>
      </c>
      <c r="F33" t="str">
        <f t="shared" si="1"/>
        <v>Qtr3</v>
      </c>
      <c r="G33">
        <f t="shared" si="2"/>
        <v>483622</v>
      </c>
      <c r="H33">
        <f t="shared" si="2"/>
        <v>0.43716942148760407</v>
      </c>
    </row>
    <row r="34" spans="1:8" x14ac:dyDescent="0.25">
      <c r="B34" t="s">
        <v>157</v>
      </c>
      <c r="C34" s="34">
        <v>354252.3</v>
      </c>
      <c r="D34" s="44">
        <v>0.8382175925925921</v>
      </c>
      <c r="E34">
        <f t="shared" ref="E34:E35" si="3" xml:space="preserve"> A34</f>
        <v>0</v>
      </c>
      <c r="F34" t="str">
        <f t="shared" ref="F34" si="4" xml:space="preserve"> B34</f>
        <v>Qtr4</v>
      </c>
      <c r="G34">
        <f t="shared" ref="G34" si="5" xml:space="preserve"> C34</f>
        <v>354252.3</v>
      </c>
      <c r="H34">
        <f t="shared" ref="H34" si="6" xml:space="preserve"> D34</f>
        <v>0.8382175925925921</v>
      </c>
    </row>
    <row r="35" spans="1:8" x14ac:dyDescent="0.25">
      <c r="A35" t="s">
        <v>150</v>
      </c>
      <c r="C35" s="34">
        <v>1667443.4</v>
      </c>
      <c r="D35" s="44"/>
      <c r="F35">
        <f t="shared" si="1"/>
        <v>0</v>
      </c>
      <c r="G35">
        <f t="shared" si="2"/>
        <v>1667443.4</v>
      </c>
      <c r="H35">
        <f t="shared" si="2"/>
        <v>0</v>
      </c>
    </row>
    <row r="36" spans="1:8" x14ac:dyDescent="0.25">
      <c r="F36">
        <f t="shared" si="1"/>
        <v>0</v>
      </c>
      <c r="G36">
        <f t="shared" si="2"/>
        <v>0</v>
      </c>
      <c r="H36">
        <f t="shared" si="2"/>
        <v>0</v>
      </c>
    </row>
    <row r="37" spans="1:8" x14ac:dyDescent="0.25">
      <c r="F37">
        <f t="shared" si="1"/>
        <v>0</v>
      </c>
      <c r="G37">
        <f t="shared" si="2"/>
        <v>0</v>
      </c>
      <c r="H37">
        <f t="shared" si="2"/>
        <v>0</v>
      </c>
    </row>
    <row r="38" spans="1:8" x14ac:dyDescent="0.25">
      <c r="F38">
        <f t="shared" si="1"/>
        <v>0</v>
      </c>
      <c r="G38">
        <f t="shared" si="2"/>
        <v>0</v>
      </c>
      <c r="H38">
        <f t="shared" si="2"/>
        <v>0</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K31"/>
  <sheetViews>
    <sheetView showGridLines="0" tabSelected="1" zoomScale="86" zoomScaleNormal="86" workbookViewId="0">
      <selection activeCell="O8" sqref="O8"/>
    </sheetView>
  </sheetViews>
  <sheetFormatPr defaultColWidth="11.25" defaultRowHeight="15.75" x14ac:dyDescent="0.25"/>
  <cols>
    <col min="1" max="1" width="22.375" customWidth="1"/>
    <col min="2" max="2" width="6.875" customWidth="1"/>
    <col min="3" max="6" width="12.625" customWidth="1"/>
    <col min="7" max="7" width="6.25" customWidth="1"/>
    <col min="8" max="9" width="11.25" customWidth="1"/>
    <col min="11" max="11" width="12.25" customWidth="1"/>
    <col min="12" max="12" width="4.25" customWidth="1"/>
  </cols>
  <sheetData>
    <row r="1" spans="1:11" x14ac:dyDescent="0.25">
      <c r="A1" s="32"/>
    </row>
    <row r="2" spans="1:11" x14ac:dyDescent="0.25">
      <c r="A2" s="32"/>
    </row>
    <row r="3" spans="1:11" x14ac:dyDescent="0.25">
      <c r="A3" s="32"/>
    </row>
    <row r="4" spans="1:11" x14ac:dyDescent="0.25">
      <c r="A4" s="32"/>
    </row>
    <row r="5" spans="1:11" x14ac:dyDescent="0.25">
      <c r="A5" s="32"/>
    </row>
    <row r="6" spans="1:11" x14ac:dyDescent="0.25">
      <c r="A6" s="32"/>
    </row>
    <row r="7" spans="1:11" x14ac:dyDescent="0.25">
      <c r="A7" s="32"/>
    </row>
    <row r="8" spans="1:11" x14ac:dyDescent="0.25">
      <c r="A8" s="32"/>
    </row>
    <row r="9" spans="1:11" x14ac:dyDescent="0.25">
      <c r="A9" s="32"/>
    </row>
    <row r="10" spans="1:11" x14ac:dyDescent="0.25">
      <c r="A10" s="32"/>
      <c r="C10" s="41" t="s">
        <v>142</v>
      </c>
      <c r="D10" s="42"/>
      <c r="E10" s="42"/>
      <c r="F10" s="42"/>
      <c r="H10" s="41" t="s">
        <v>141</v>
      </c>
      <c r="I10" s="42"/>
      <c r="J10" s="42"/>
      <c r="K10" s="42"/>
    </row>
    <row r="11" spans="1:11" x14ac:dyDescent="0.25">
      <c r="A11" s="32"/>
      <c r="C11" s="13" t="s">
        <v>143</v>
      </c>
      <c r="D11" s="13" t="s">
        <v>138</v>
      </c>
      <c r="E11" s="13" t="s">
        <v>139</v>
      </c>
      <c r="F11" s="13" t="s">
        <v>140</v>
      </c>
      <c r="H11" s="13" t="s">
        <v>143</v>
      </c>
      <c r="I11" s="13" t="s">
        <v>138</v>
      </c>
      <c r="J11" s="13" t="s">
        <v>139</v>
      </c>
      <c r="K11" s="13" t="s">
        <v>140</v>
      </c>
    </row>
    <row r="12" spans="1:11" x14ac:dyDescent="0.25">
      <c r="A12" s="32"/>
      <c r="C12" t="str">
        <f>analyse!A9</f>
        <v>Coca-Cola</v>
      </c>
      <c r="D12" s="35">
        <f>analyse!B9</f>
        <v>30454.600000000002</v>
      </c>
      <c r="E12" s="35">
        <f>analyse!C9</f>
        <v>440281.4</v>
      </c>
      <c r="F12" s="35">
        <f t="shared" ref="F12:F18" si="0">E12-D12</f>
        <v>409826.80000000005</v>
      </c>
      <c r="H12" s="35" t="str">
        <f>analyse!A20</f>
        <v>Amazon</v>
      </c>
      <c r="I12" s="35">
        <f>analyse!B20</f>
        <v>0</v>
      </c>
      <c r="J12" s="35">
        <f>analyse!C20</f>
        <v>206844.79999999999</v>
      </c>
      <c r="K12" s="35">
        <f>analyse!D20</f>
        <v>206844.79999999999</v>
      </c>
    </row>
    <row r="13" spans="1:11" x14ac:dyDescent="0.25">
      <c r="A13" s="32"/>
      <c r="C13" t="str">
        <f>analyse!A10</f>
        <v>Dasani Water</v>
      </c>
      <c r="D13" s="35">
        <f>analyse!B10</f>
        <v>18117.499999999993</v>
      </c>
      <c r="E13" s="35">
        <f>analyse!C10</f>
        <v>327183.29999999993</v>
      </c>
      <c r="F13" s="35">
        <f t="shared" si="0"/>
        <v>309065.79999999993</v>
      </c>
      <c r="H13" s="35" t="str">
        <f>analyse!A21</f>
        <v>BevCo</v>
      </c>
      <c r="I13" s="35">
        <f>analyse!B21</f>
        <v>81141.499999999985</v>
      </c>
      <c r="J13" s="35">
        <f>analyse!C21</f>
        <v>507735.40000000014</v>
      </c>
      <c r="K13" s="35">
        <f>analyse!D21</f>
        <v>588876.90000000014</v>
      </c>
    </row>
    <row r="14" spans="1:11" x14ac:dyDescent="0.25">
      <c r="A14" s="32"/>
      <c r="C14" t="str">
        <f>analyse!A11</f>
        <v>Diet Coke</v>
      </c>
      <c r="D14" s="35">
        <f>analyse!B11</f>
        <v>14351.200000000003</v>
      </c>
      <c r="E14" s="35">
        <f>analyse!C11</f>
        <v>247577.7</v>
      </c>
      <c r="F14" s="35">
        <f t="shared" si="0"/>
        <v>233226.5</v>
      </c>
      <c r="H14" s="35" t="str">
        <f>analyse!A22</f>
        <v>FizzyCo</v>
      </c>
      <c r="I14" s="35">
        <f>analyse!B22</f>
        <v>0</v>
      </c>
      <c r="J14" s="35">
        <f>analyse!C22</f>
        <v>321961.59999999998</v>
      </c>
      <c r="K14" s="35">
        <f>analyse!D22</f>
        <v>321961.59999999998</v>
      </c>
    </row>
    <row r="15" spans="1:11" x14ac:dyDescent="0.25">
      <c r="A15" s="32"/>
      <c r="C15" t="str">
        <f>analyse!A12</f>
        <v>Fanta</v>
      </c>
      <c r="D15" s="35">
        <f>analyse!B12</f>
        <v>7460.4</v>
      </c>
      <c r="E15" s="35">
        <f>analyse!C12</f>
        <v>159893.90000000002</v>
      </c>
      <c r="F15" s="35">
        <f t="shared" si="0"/>
        <v>152433.50000000003</v>
      </c>
      <c r="H15" s="35" t="str">
        <f>analyse!A23</f>
        <v>Target</v>
      </c>
      <c r="I15" s="35">
        <f>analyse!B23</f>
        <v>9250.2999999999993</v>
      </c>
      <c r="J15" s="35">
        <f>analyse!C23</f>
        <v>263886.2</v>
      </c>
      <c r="K15" s="35">
        <f>analyse!D23</f>
        <v>273136.5</v>
      </c>
    </row>
    <row r="16" spans="1:11" x14ac:dyDescent="0.25">
      <c r="A16" s="32"/>
      <c r="C16" t="str">
        <f>analyse!A13</f>
        <v>Powerade</v>
      </c>
      <c r="D16" s="35">
        <f>analyse!B13</f>
        <v>9122.9</v>
      </c>
      <c r="E16" s="35">
        <f>analyse!C13</f>
        <v>213255.7</v>
      </c>
      <c r="F16" s="35">
        <f t="shared" si="0"/>
        <v>204132.80000000002</v>
      </c>
      <c r="H16" s="35" t="str">
        <f>analyse!A24</f>
        <v>West Soda</v>
      </c>
      <c r="I16" s="35">
        <f>analyse!B24</f>
        <v>0</v>
      </c>
      <c r="J16" s="35">
        <f>analyse!C24</f>
        <v>276623.59999999998</v>
      </c>
      <c r="K16" s="35">
        <f>analyse!D24</f>
        <v>276623.59999999998</v>
      </c>
    </row>
    <row r="17" spans="1:11" x14ac:dyDescent="0.25">
      <c r="A17" s="32"/>
      <c r="C17" t="str">
        <f>analyse!A14</f>
        <v>Sprite</v>
      </c>
      <c r="D17" s="35">
        <f>analyse!B14</f>
        <v>10885.199999999999</v>
      </c>
      <c r="E17" s="35">
        <f>analyse!C14</f>
        <v>188859.60000000003</v>
      </c>
      <c r="F17" s="35">
        <f t="shared" si="0"/>
        <v>177974.40000000002</v>
      </c>
      <c r="H17" s="35" t="str">
        <f>analyse!A25</f>
        <v>Grand Total</v>
      </c>
      <c r="I17" s="35">
        <f>analyse!B25</f>
        <v>90391.799999999988</v>
      </c>
      <c r="J17" s="35">
        <f>analyse!C25</f>
        <v>1577051.6</v>
      </c>
      <c r="K17" s="35">
        <f>analyse!D25</f>
        <v>1667443.4000000004</v>
      </c>
    </row>
    <row r="18" spans="1:11" ht="16.5" thickBot="1" x14ac:dyDescent="0.3">
      <c r="C18" s="38" t="str">
        <f>analyse!A15</f>
        <v>Grand Total</v>
      </c>
      <c r="D18" s="39">
        <f>analyse!B15</f>
        <v>90391.799999999988</v>
      </c>
      <c r="E18" s="39">
        <f>analyse!C15</f>
        <v>1577051.5999999999</v>
      </c>
      <c r="F18" s="39">
        <f t="shared" si="0"/>
        <v>1486659.7999999998</v>
      </c>
      <c r="H18" s="40">
        <f>analyse!A26</f>
        <v>0</v>
      </c>
      <c r="I18" s="40">
        <f>analyse!B26</f>
        <v>0</v>
      </c>
      <c r="J18" s="40">
        <f>analyse!C26</f>
        <v>0</v>
      </c>
      <c r="K18" s="40">
        <f>analyse!D26</f>
        <v>0</v>
      </c>
    </row>
    <row r="19" spans="1:11" x14ac:dyDescent="0.25">
      <c r="A19" s="32"/>
      <c r="C19" s="45" t="s">
        <v>144</v>
      </c>
      <c r="D19" s="45"/>
      <c r="E19" s="45"/>
      <c r="F19" s="45"/>
      <c r="G19" s="45"/>
      <c r="H19" s="45"/>
      <c r="I19" s="45"/>
      <c r="J19" s="45"/>
      <c r="K19" s="45"/>
    </row>
    <row r="20" spans="1:11" x14ac:dyDescent="0.25">
      <c r="A20" s="32"/>
    </row>
    <row r="21" spans="1:11" ht="18.75" x14ac:dyDescent="0.3">
      <c r="A21" s="32"/>
      <c r="H21" s="33"/>
    </row>
    <row r="22" spans="1:11" x14ac:dyDescent="0.25">
      <c r="A22" s="32"/>
    </row>
    <row r="23" spans="1:11" x14ac:dyDescent="0.25">
      <c r="A23" s="46"/>
    </row>
    <row r="24" spans="1:11" x14ac:dyDescent="0.25">
      <c r="A24" s="46"/>
    </row>
    <row r="25" spans="1:11" x14ac:dyDescent="0.25">
      <c r="A25" s="46"/>
    </row>
    <row r="26" spans="1:11" x14ac:dyDescent="0.25">
      <c r="A26" s="46"/>
    </row>
    <row r="27" spans="1:11" x14ac:dyDescent="0.25">
      <c r="A27" s="46"/>
    </row>
    <row r="28" spans="1:11" x14ac:dyDescent="0.25">
      <c r="A28" s="46"/>
    </row>
    <row r="29" spans="1:11" x14ac:dyDescent="0.25">
      <c r="A29" s="46"/>
    </row>
    <row r="30" spans="1:11" x14ac:dyDescent="0.25">
      <c r="A30" s="46"/>
    </row>
    <row r="31" spans="1:11" x14ac:dyDescent="0.25">
      <c r="A31" s="46"/>
    </row>
  </sheetData>
  <mergeCells count="3">
    <mergeCell ref="C10:F10"/>
    <mergeCell ref="H10:K10"/>
    <mergeCell ref="C19:K19"/>
  </mergeCells>
  <conditionalFormatting sqref="F11:F18">
    <cfRule type="dataBar" priority="2">
      <dataBar>
        <cfvo type="min"/>
        <cfvo type="max"/>
        <color rgb="FF63C384"/>
      </dataBar>
      <extLst>
        <ext xmlns:x14="http://schemas.microsoft.com/office/spreadsheetml/2009/9/main" uri="{B025F937-C7B1-47D3-B67F-A62EFF666E3E}">
          <x14:id>{EE6D5815-0F5B-4E5B-B547-EC8242435D8A}</x14:id>
        </ext>
      </extLst>
    </cfRule>
  </conditionalFormatting>
  <conditionalFormatting sqref="K11:K18">
    <cfRule type="dataBar" priority="1">
      <dataBar>
        <cfvo type="min"/>
        <cfvo type="max"/>
        <color rgb="FF63C384"/>
      </dataBar>
      <extLst>
        <ext xmlns:x14="http://schemas.microsoft.com/office/spreadsheetml/2009/9/main" uri="{B025F937-C7B1-47D3-B67F-A62EFF666E3E}">
          <x14:id>{8FFC9DEB-79A7-4FA2-B677-309BD0943BFA}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E6D5815-0F5B-4E5B-B547-EC8242435D8A}">
            <x14:dataBar minLength="0" maxLength="100" border="1" negativeBarBorderColorSameAsPositive="0">
              <x14:cfvo type="autoMin"/>
              <x14:cfvo type="autoMax"/>
              <x14:borderColor rgb="FF63C384"/>
              <x14:negativeFillColor rgb="FFFF0000"/>
              <x14:negativeBorderColor rgb="FFFF0000"/>
              <x14:axisColor rgb="FF000000"/>
            </x14:dataBar>
          </x14:cfRule>
          <xm:sqref>F11:F18</xm:sqref>
        </x14:conditionalFormatting>
        <x14:conditionalFormatting xmlns:xm="http://schemas.microsoft.com/office/excel/2006/main">
          <x14:cfRule type="dataBar" id="{8FFC9DEB-79A7-4FA2-B677-309BD0943BFA}">
            <x14:dataBar minLength="0" maxLength="100" border="1" negativeBarBorderColorSameAsPositive="0">
              <x14:cfvo type="autoMin"/>
              <x14:cfvo type="autoMax"/>
              <x14:borderColor rgb="FF63C384"/>
              <x14:negativeFillColor rgb="FFFF0000"/>
              <x14:negativeBorderColor rgb="FFFF0000"/>
              <x14:axisColor rgb="FF000000"/>
            </x14:dataBar>
          </x14:cfRule>
          <xm:sqref>K11:K18</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Page</vt:lpstr>
      <vt:lpstr>Data</vt:lpstr>
      <vt:lpstr>Analyze</vt:lpstr>
      <vt:lpstr>analyse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ABHISHEK MALVIYA</cp:lastModifiedBy>
  <dcterms:created xsi:type="dcterms:W3CDTF">2023-12-18T11:08:00Z</dcterms:created>
  <dcterms:modified xsi:type="dcterms:W3CDTF">2025-04-13T18:22:37Z</dcterms:modified>
</cp:coreProperties>
</file>