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IMPLILEARN\excel\Practice\"/>
    </mc:Choice>
  </mc:AlternateContent>
  <xr:revisionPtr revIDLastSave="0" documentId="13_ncr:1_{EE2556EB-A97C-4271-966E-0022F303BBE6}" xr6:coauthVersionLast="47" xr6:coauthVersionMax="47" xr10:uidLastSave="{00000000-0000-0000-0000-000000000000}"/>
  <bookViews>
    <workbookView xWindow="-120" yWindow="-120" windowWidth="20730" windowHeight="11040" activeTab="2" xr2:uid="{8A3456CB-89DD-48D1-8867-71DBC960CA25}"/>
  </bookViews>
  <sheets>
    <sheet name="Cover Page" sheetId="3" r:id="rId1"/>
    <sheet name="Formulas" sheetId="1" r:id="rId2"/>
    <sheet name="Data Cleaning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I20" i="1"/>
  <c r="I19" i="1"/>
  <c r="I15" i="1"/>
  <c r="I14" i="1"/>
  <c r="D9" i="1"/>
  <c r="E9" i="1"/>
  <c r="F9" i="1"/>
  <c r="G9" i="1"/>
  <c r="C9" i="1"/>
  <c r="C8" i="1"/>
  <c r="D8" i="1"/>
  <c r="E8" i="1"/>
  <c r="F8" i="1"/>
  <c r="G8" i="1"/>
  <c r="G15" i="1"/>
  <c r="G14" i="1"/>
  <c r="G13" i="1"/>
  <c r="E18" i="1"/>
  <c r="E17" i="1"/>
  <c r="E20" i="1" s="1"/>
  <c r="E16" i="1"/>
  <c r="D7" i="1"/>
  <c r="E7" i="1" s="1"/>
  <c r="F7" i="1" s="1"/>
  <c r="G7" i="1" s="1"/>
  <c r="G17" i="1" l="1"/>
  <c r="E23" i="1"/>
  <c r="G23" i="1" s="1"/>
  <c r="G20" i="1"/>
  <c r="E19" i="1"/>
  <c r="E22" i="1" s="1"/>
  <c r="E21" i="1"/>
  <c r="G16" i="1"/>
  <c r="G18" i="1"/>
  <c r="E26" i="1" l="1"/>
  <c r="G19" i="1"/>
  <c r="E24" i="1"/>
  <c r="G21" i="1"/>
  <c r="E25" i="1"/>
  <c r="G22" i="1"/>
  <c r="G25" i="1" l="1"/>
  <c r="E27" i="1"/>
  <c r="G24" i="1"/>
  <c r="G27" i="1" l="1"/>
</calcChain>
</file>

<file path=xl/sharedStrings.xml><?xml version="1.0" encoding="utf-8"?>
<sst xmlns="http://schemas.openxmlformats.org/spreadsheetml/2006/main" count="86" uniqueCount="68">
  <si>
    <t>NY</t>
  </si>
  <si>
    <t>CT</t>
  </si>
  <si>
    <t>State</t>
  </si>
  <si>
    <t>Period</t>
  </si>
  <si>
    <t>Revenues</t>
  </si>
  <si>
    <t>Expenses</t>
  </si>
  <si>
    <t>Net Income</t>
  </si>
  <si>
    <t>FL</t>
  </si>
  <si>
    <t>Data</t>
  </si>
  <si>
    <t>Use 2 different formulas to find the Net Income in NY for January-May using the data below</t>
  </si>
  <si>
    <t>THEREsa Mayer      303127896 CO</t>
  </si>
  <si>
    <t xml:space="preserve">     Sammy Lee   212558667 ny</t>
  </si>
  <si>
    <t>Sam sMIth   479585665 AZ</t>
  </si>
  <si>
    <t>Sarah Von      207789252    me</t>
  </si>
  <si>
    <t>Irina  Adams 401178699 RI</t>
  </si>
  <si>
    <t>John      LEE  603548687  NH</t>
  </si>
  <si>
    <t>Hanna                Hoover      610023585 PA</t>
  </si>
  <si>
    <t>MARK             Andersen                732335487 NJ</t>
  </si>
  <si>
    <t>Josh        JACk   209758689 CA</t>
  </si>
  <si>
    <t>Adam   JohnSON 303025168    co</t>
  </si>
  <si>
    <t>Choose Month -&gt;</t>
  </si>
  <si>
    <t>Net Income in NY</t>
  </si>
  <si>
    <t>Q1) Instructions</t>
  </si>
  <si>
    <t>Q2) Instructions</t>
  </si>
  <si>
    <t>Step 1: create a dropdown list by month</t>
  </si>
  <si>
    <t>Q3) Instructions</t>
  </si>
  <si>
    <t>Clean up this dataset and create a table with first name, last name, phone number, and state</t>
  </si>
  <si>
    <t>Step 2: link net income in NY to the dropdown list by month</t>
  </si>
  <si>
    <t>General Guidelines: fill in the light blue areas</t>
  </si>
  <si>
    <t>Raw Data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</si>
  <si>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</si>
  <si>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</si>
  <si>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</t>
  </si>
  <si>
    <t>Note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</si>
  <si>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</si>
  <si>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</si>
  <si>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Excel Interview Test</t>
  </si>
  <si>
    <t>85210.33 752</t>
  </si>
  <si>
    <t>Sam</t>
  </si>
  <si>
    <t>Smith</t>
  </si>
  <si>
    <t>Josh</t>
  </si>
  <si>
    <t>Jack</t>
  </si>
  <si>
    <t>Theresa</t>
  </si>
  <si>
    <t>Mayer</t>
  </si>
  <si>
    <t>Adam</t>
  </si>
  <si>
    <t>Johnson</t>
  </si>
  <si>
    <t>Sammy</t>
  </si>
  <si>
    <t>Lee</t>
  </si>
  <si>
    <t>John</t>
  </si>
  <si>
    <t>Mark</t>
  </si>
  <si>
    <t>Andersen</t>
  </si>
  <si>
    <t>Sarah</t>
  </si>
  <si>
    <t>Von</t>
  </si>
  <si>
    <t>Hanna</t>
  </si>
  <si>
    <t>Hoover</t>
  </si>
  <si>
    <t>Irina</t>
  </si>
  <si>
    <t>Adams</t>
  </si>
  <si>
    <t xml:space="preserve">First Name </t>
  </si>
  <si>
    <t>last name</t>
  </si>
  <si>
    <t>Mobile no.</t>
  </si>
  <si>
    <t>AZ</t>
  </si>
  <si>
    <t>CA</t>
  </si>
  <si>
    <t>CO</t>
  </si>
  <si>
    <t>NH</t>
  </si>
  <si>
    <t>NJ</t>
  </si>
  <si>
    <t>ME</t>
  </si>
  <si>
    <t>PA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</si>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</sst>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##\-###\-###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7" fontId="0" fillId="0" borderId="0" xfId="0" applyNumberFormat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0" fontId="5" fillId="0" borderId="0" xfId="0" applyFont="1"/>
    <xf numFmtId="0" fontId="3" fillId="2" borderId="0" xfId="0" applyFont="1" applyFill="1"/>
    <xf numFmtId="17" fontId="3" fillId="2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4" fillId="4" borderId="0" xfId="0" applyFont="1" applyFill="1"/>
    <xf numFmtId="165" fontId="0" fillId="3" borderId="0" xfId="1" applyNumberFormat="1" applyFont="1" applyFill="1"/>
    <xf numFmtId="165" fontId="4" fillId="3" borderId="1" xfId="1" applyNumberFormat="1" applyFont="1" applyFill="1" applyBorder="1"/>
    <xf numFmtId="17" fontId="4" fillId="3" borderId="1" xfId="0" applyNumberFormat="1" applyFont="1" applyFill="1" applyBorder="1"/>
    <xf numFmtId="0" fontId="0" fillId="4" borderId="0" xfId="0" applyFill="1"/>
    <xf numFmtId="0" fontId="0" fillId="0" borderId="2" xfId="0" applyBorder="1"/>
    <xf numFmtId="0" fontId="0" fillId="0" borderId="4" xfId="0" applyBorder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9" fillId="0" borderId="0" xfId="0" applyFont="1"/>
    <xf numFmtId="0" fontId="1" fillId="0" borderId="6" xfId="0" applyFont="1" applyBorder="1"/>
    <xf numFmtId="0" fontId="1" fillId="3" borderId="0" xfId="0" applyFont="1" applyFill="1"/>
    <xf numFmtId="0" fontId="1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2" applyFont="1" applyFill="1" applyBorder="1"/>
    <xf numFmtId="0" fontId="4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2" fillId="0" borderId="3" xfId="0" applyFont="1" applyBorder="1" applyAlignment="1">
      <alignment horizontal="center"/>
    </xf>
    <xf numFmtId="0" fontId="13" fillId="5" borderId="7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real-excel-interview-feb-27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8C15-B05E-A647-9E4E-5F11AEC17869}">
  <dimension ref="B4:D20"/>
  <sheetViews>
    <sheetView showGridLines="0" topLeftCell="C2" zoomScale="87" zoomScaleNormal="87" workbookViewId="0">
      <selection activeCell="C10" sqref="C10"/>
    </sheetView>
  </sheetViews>
  <sheetFormatPr defaultColWidth="10.85546875" defaultRowHeight="15" x14ac:dyDescent="0.25"/>
  <cols>
    <col min="1" max="1" width="10.85546875" style="18"/>
    <col min="2" max="2" width="8.42578125" style="18" customWidth="1"/>
    <col min="3" max="3" width="102.7109375" style="18" bestFit="1" customWidth="1"/>
    <col min="4" max="4" width="9.42578125" style="18" customWidth="1"/>
    <col min="5" max="16384" width="10.85546875" style="18"/>
  </cols>
  <sheetData>
    <row r="4" spans="2:4" ht="61.5" x14ac:dyDescent="0.9">
      <c r="B4" s="16"/>
      <c r="C4" s="35" t="s">
        <v>36</v>
      </c>
      <c r="D4" s="17"/>
    </row>
    <row r="5" spans="2:4" x14ac:dyDescent="0.25">
      <c r="B5" s="19"/>
      <c r="C5"/>
      <c r="D5" s="20"/>
    </row>
    <row r="6" spans="2:4" x14ac:dyDescent="0.25">
      <c r="B6" s="19"/>
      <c r="C6"/>
      <c r="D6" s="20"/>
    </row>
    <row r="7" spans="2:4" x14ac:dyDescent="0.25">
      <c r="B7" s="19"/>
      <c r="C7"/>
      <c r="D7" s="20"/>
    </row>
    <row r="8" spans="2:4" s="24" customFormat="1" ht="21" x14ac:dyDescent="0.35">
      <c r="B8" s="21"/>
      <c r="C8" s="22" t="s">
        <v>30</v>
      </c>
      <c r="D8" s="23"/>
    </row>
    <row r="9" spans="2:4" s="24" customFormat="1" ht="15.75" x14ac:dyDescent="0.25">
      <c r="B9" s="21"/>
      <c r="C9" s="25"/>
      <c r="D9" s="23"/>
    </row>
    <row r="10" spans="2:4" s="28" customFormat="1" ht="26.25" x14ac:dyDescent="0.25">
      <c r="B10" s="26"/>
      <c r="C10" s="36" t="s">
        <v>31</v>
      </c>
      <c r="D10" s="27"/>
    </row>
    <row r="11" spans="2:4" x14ac:dyDescent="0.25">
      <c r="B11" s="19"/>
      <c r="C11"/>
      <c r="D11" s="20"/>
    </row>
    <row r="12" spans="2:4" x14ac:dyDescent="0.25">
      <c r="B12" s="19"/>
      <c r="C12"/>
      <c r="D12" s="20"/>
    </row>
    <row r="13" spans="2:4" x14ac:dyDescent="0.25">
      <c r="B13" s="19"/>
      <c r="C13"/>
      <c r="D13" s="20"/>
    </row>
    <row r="14" spans="2:4" ht="18.75" x14ac:dyDescent="0.3">
      <c r="B14" s="19"/>
      <c r="C14" s="29" t="s">
        <v>32</v>
      </c>
      <c r="D14" s="20"/>
    </row>
    <row r="15" spans="2:4" x14ac:dyDescent="0.25">
      <c r="B15" s="19"/>
      <c r="C15"/>
      <c r="D15" s="20"/>
    </row>
    <row r="16" spans="2:4" x14ac:dyDescent="0.25">
      <c r="B16" s="19"/>
      <c r="C16"/>
      <c r="D16" s="20"/>
    </row>
    <row r="17" spans="2:4" x14ac:dyDescent="0.25">
      <c r="B17" s="19"/>
      <c r="C17" s="30" t="s">
        <v>33</v>
      </c>
      <c r="D17" s="20"/>
    </row>
    <row r="18" spans="2:4" x14ac:dyDescent="0.25">
      <c r="B18" s="19"/>
      <c r="C18" t="s">
        <v>34</v>
      </c>
      <c r="D18" s="20"/>
    </row>
    <row r="19" spans="2:4" ht="30" x14ac:dyDescent="0.25">
      <c r="B19" s="19"/>
      <c r="C19" s="31" t="s">
        <v>35</v>
      </c>
      <c r="D19" s="20"/>
    </row>
    <row r="20" spans="2:4" x14ac:dyDescent="0.25">
      <c r="B20" s="32"/>
      <c r="C20" s="33"/>
      <c r="D20" s="34"/>
    </row>
  </sheetData>
  <sheetProtection algorithmName="SHA-512" hashValue="qPESdcrjpBntlzd1i3+V6YjPGkmxUXCKZ074/u3DSrlDS200BJSZo7UqFyeh2NbnZCawDkqHX1IslOLqOPasGA==" saltValue="V076CVJTRNOmEen04yy1ZA==" spinCount="100000" sheet="1" objects="1" scenarios="1"/>
  <hyperlinks>
    <hyperlink ref="C10" r:id="rId1" xr:uid="{4B1F88B2-69F5-5A48-9437-BABACA4654FF}"/>
    <hyperlink ref="C14" r:id="rId2" xr:uid="{F73CF2CD-4C02-4346-99D4-2D14744D358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28E-D189-4D54-B848-F2C5F48F20F5}">
  <dimension ref="B2:K47"/>
  <sheetViews>
    <sheetView showGridLines="0" topLeftCell="B20" zoomScale="120" zoomScaleNormal="120" workbookViewId="0">
      <selection activeCell="D36" sqref="D36"/>
    </sheetView>
  </sheetViews>
  <sheetFormatPr defaultColWidth="8.85546875" defaultRowHeight="15" x14ac:dyDescent="0.25"/>
  <cols>
    <col min="3" max="3" width="15.140625" bestFit="1" customWidth="1"/>
    <col min="4" max="4" width="10.140625" bestFit="1" customWidth="1"/>
    <col min="5" max="5" width="11.140625" bestFit="1" customWidth="1"/>
    <col min="6" max="6" width="9.7109375" bestFit="1" customWidth="1"/>
    <col min="7" max="7" width="11.140625" bestFit="1" customWidth="1"/>
  </cols>
  <sheetData>
    <row r="2" spans="2:9" x14ac:dyDescent="0.25">
      <c r="B2" s="11" t="s">
        <v>28</v>
      </c>
      <c r="C2" s="15"/>
      <c r="D2" s="15"/>
      <c r="E2" s="15"/>
      <c r="F2" s="15"/>
      <c r="G2" s="15"/>
      <c r="H2" s="15"/>
      <c r="I2" s="15"/>
    </row>
    <row r="4" spans="2:9" x14ac:dyDescent="0.25">
      <c r="B4" s="11" t="s">
        <v>22</v>
      </c>
      <c r="C4" s="11"/>
      <c r="D4" s="11"/>
      <c r="E4" s="11"/>
      <c r="F4" s="11"/>
      <c r="G4" s="11"/>
      <c r="H4" s="11"/>
      <c r="I4" s="11"/>
    </row>
    <row r="5" spans="2:9" x14ac:dyDescent="0.25">
      <c r="B5" t="s">
        <v>9</v>
      </c>
    </row>
    <row r="6" spans="2:9" x14ac:dyDescent="0.25">
      <c r="B6" s="1"/>
    </row>
    <row r="7" spans="2:9" x14ac:dyDescent="0.25">
      <c r="B7" s="6" t="s">
        <v>2</v>
      </c>
      <c r="C7" s="7">
        <v>44197</v>
      </c>
      <c r="D7" s="7">
        <f>EDATE(C7,1)</f>
        <v>44228</v>
      </c>
      <c r="E7" s="7">
        <f t="shared" ref="E7:F7" si="0">EDATE(D7,1)</f>
        <v>44256</v>
      </c>
      <c r="F7" s="7">
        <f t="shared" si="0"/>
        <v>44287</v>
      </c>
      <c r="G7" s="7">
        <f>EDATE(F7,1)</f>
        <v>44317</v>
      </c>
    </row>
    <row r="8" spans="2:9" x14ac:dyDescent="0.25">
      <c r="B8" s="1" t="s">
        <v>0</v>
      </c>
      <c r="C8" s="1">
        <f>SUMIFS($G$13:$G$27,$D$13:$D$27,C7,$C$13:$C$27,$B$8)</f>
        <v>76945.5</v>
      </c>
      <c r="D8" s="1">
        <f t="shared" ref="D8:G8" si="1">SUMIFS($G$13:$G$27,$D$13:$D$27,D7,$C$13:$C$27,$B$8)</f>
        <v>84640.050000000017</v>
      </c>
      <c r="E8" s="1">
        <f t="shared" si="1"/>
        <v>59248.035000000003</v>
      </c>
      <c r="F8" s="1">
        <f t="shared" si="1"/>
        <v>53323.231500000009</v>
      </c>
      <c r="G8" s="1">
        <f t="shared" si="1"/>
        <v>74652.524099999981</v>
      </c>
    </row>
    <row r="9" spans="2:9" x14ac:dyDescent="0.25">
      <c r="B9" s="1" t="s">
        <v>0</v>
      </c>
      <c r="C9" s="12">
        <f>INDEX($G$13:$G$27,MATCH(C7,$D$13:$D$27,0),MATCH($B$9,$C$13:$C$27,0))</f>
        <v>76945.5</v>
      </c>
      <c r="D9" s="12">
        <f t="shared" ref="D9:G9" si="2">INDEX($G$13:$G$27,MATCH(D7,$D$13:$D$27,0),MATCH($B$9,$C$13:$C$27,0))</f>
        <v>84640.050000000017</v>
      </c>
      <c r="E9" s="12">
        <f t="shared" si="2"/>
        <v>59248.035000000003</v>
      </c>
      <c r="F9" s="12">
        <f t="shared" si="2"/>
        <v>53323.231500000009</v>
      </c>
      <c r="G9" s="12">
        <f t="shared" si="2"/>
        <v>74652.524099999981</v>
      </c>
    </row>
    <row r="10" spans="2:9" x14ac:dyDescent="0.25">
      <c r="B10" s="1"/>
    </row>
    <row r="11" spans="2:9" x14ac:dyDescent="0.25">
      <c r="C11" s="37" t="s">
        <v>8</v>
      </c>
      <c r="D11" s="37"/>
      <c r="E11" s="37"/>
      <c r="F11" s="37"/>
      <c r="G11" s="37"/>
    </row>
    <row r="12" spans="2:9" x14ac:dyDescent="0.25">
      <c r="B12" s="1"/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</row>
    <row r="13" spans="2:9" x14ac:dyDescent="0.25">
      <c r="C13" t="s">
        <v>0</v>
      </c>
      <c r="D13" s="2">
        <v>44197</v>
      </c>
      <c r="E13" s="3">
        <v>256485</v>
      </c>
      <c r="F13" s="3">
        <v>179539.5</v>
      </c>
      <c r="G13" s="3">
        <f>E13-F13</f>
        <v>76945.5</v>
      </c>
    </row>
    <row r="14" spans="2:9" x14ac:dyDescent="0.25">
      <c r="C14" t="s">
        <v>1</v>
      </c>
      <c r="D14" s="2">
        <v>44197</v>
      </c>
      <c r="E14" s="3">
        <v>125468</v>
      </c>
      <c r="F14" s="3">
        <v>87827.599999999991</v>
      </c>
      <c r="G14" s="3">
        <f t="shared" ref="G14:G27" si="3">E14-F14</f>
        <v>37640.400000000009</v>
      </c>
      <c r="I14">
        <f>INDEX($G$13:$G$27,13)</f>
        <v>74652.524099999981</v>
      </c>
    </row>
    <row r="15" spans="2:9" x14ac:dyDescent="0.25">
      <c r="C15" t="s">
        <v>7</v>
      </c>
      <c r="D15" s="2">
        <v>44197</v>
      </c>
      <c r="E15" s="3">
        <v>252989</v>
      </c>
      <c r="F15" s="3">
        <v>177092.3</v>
      </c>
      <c r="G15" s="3">
        <f t="shared" si="3"/>
        <v>75896.700000000012</v>
      </c>
      <c r="I15" t="e">
        <f ca="1">MAT(G15,G13:G27,1)</f>
        <v>#NAME?</v>
      </c>
    </row>
    <row r="16" spans="2:9" x14ac:dyDescent="0.25">
      <c r="C16" t="s">
        <v>0</v>
      </c>
      <c r="D16" s="2">
        <v>44228</v>
      </c>
      <c r="E16" s="3">
        <f>E13*1.1</f>
        <v>282133.5</v>
      </c>
      <c r="F16" s="3">
        <v>197493.44999999998</v>
      </c>
      <c r="G16" s="3">
        <f t="shared" si="3"/>
        <v>84640.050000000017</v>
      </c>
    </row>
    <row r="17" spans="2:11" x14ac:dyDescent="0.25">
      <c r="C17" t="s">
        <v>1</v>
      </c>
      <c r="D17" s="2">
        <v>44228</v>
      </c>
      <c r="E17" s="3">
        <f t="shared" ref="E17:E18" si="4">E14*1.1</f>
        <v>138014.80000000002</v>
      </c>
      <c r="F17" s="3">
        <v>96610.36</v>
      </c>
      <c r="G17" s="3">
        <f t="shared" si="3"/>
        <v>41404.440000000017</v>
      </c>
    </row>
    <row r="18" spans="2:11" x14ac:dyDescent="0.25">
      <c r="C18" t="s">
        <v>7</v>
      </c>
      <c r="D18" s="2">
        <v>44228</v>
      </c>
      <c r="E18" s="3">
        <f t="shared" si="4"/>
        <v>278287.90000000002</v>
      </c>
      <c r="F18" s="3">
        <v>194801.53</v>
      </c>
      <c r="G18" s="3">
        <f t="shared" si="3"/>
        <v>83486.370000000024</v>
      </c>
    </row>
    <row r="19" spans="2:11" x14ac:dyDescent="0.25">
      <c r="C19" t="s">
        <v>0</v>
      </c>
      <c r="D19" s="2">
        <v>44256</v>
      </c>
      <c r="E19" s="3">
        <f>E16*0.7</f>
        <v>197493.44999999998</v>
      </c>
      <c r="F19" s="3">
        <v>138245.41499999998</v>
      </c>
      <c r="G19" s="3">
        <f t="shared" si="3"/>
        <v>59248.035000000003</v>
      </c>
      <c r="I19">
        <f>MATCH(F14,F13:F27,0)</f>
        <v>2</v>
      </c>
    </row>
    <row r="20" spans="2:11" x14ac:dyDescent="0.25">
      <c r="C20" t="s">
        <v>1</v>
      </c>
      <c r="D20" s="2">
        <v>44256</v>
      </c>
      <c r="E20" s="3">
        <f t="shared" ref="E20:E21" si="5">E17*0.7</f>
        <v>96610.36</v>
      </c>
      <c r="F20" s="3">
        <v>67627.251999999993</v>
      </c>
      <c r="G20" s="3">
        <f t="shared" si="3"/>
        <v>28983.108000000007</v>
      </c>
      <c r="I20">
        <f>INDEX(D13:G27,2,4)</f>
        <v>37640.400000000009</v>
      </c>
    </row>
    <row r="21" spans="2:11" x14ac:dyDescent="0.25">
      <c r="C21" t="s">
        <v>7</v>
      </c>
      <c r="D21" s="2">
        <v>44256</v>
      </c>
      <c r="E21" s="3">
        <f t="shared" si="5"/>
        <v>194801.53</v>
      </c>
      <c r="F21" s="3">
        <v>136361.071</v>
      </c>
      <c r="G21" s="3">
        <f t="shared" si="3"/>
        <v>58440.459000000003</v>
      </c>
    </row>
    <row r="22" spans="2:11" x14ac:dyDescent="0.25">
      <c r="C22" t="s">
        <v>0</v>
      </c>
      <c r="D22" s="2">
        <v>44287</v>
      </c>
      <c r="E22" s="3">
        <f>E19*0.9</f>
        <v>177744.10499999998</v>
      </c>
      <c r="F22" s="3">
        <v>124420.87349999997</v>
      </c>
      <c r="G22" s="3">
        <f t="shared" si="3"/>
        <v>53323.231500000009</v>
      </c>
    </row>
    <row r="23" spans="2:11" x14ac:dyDescent="0.25">
      <c r="C23" t="s">
        <v>1</v>
      </c>
      <c r="D23" s="2">
        <v>44287</v>
      </c>
      <c r="E23" s="3">
        <f t="shared" ref="E23:E24" si="6">E20*0.9</f>
        <v>86949.324000000008</v>
      </c>
      <c r="F23" s="3">
        <v>60864.5268</v>
      </c>
      <c r="G23" s="3">
        <f t="shared" si="3"/>
        <v>26084.797200000008</v>
      </c>
    </row>
    <row r="24" spans="2:11" x14ac:dyDescent="0.25">
      <c r="C24" t="s">
        <v>7</v>
      </c>
      <c r="D24" s="2">
        <v>44287</v>
      </c>
      <c r="E24" s="3">
        <f t="shared" si="6"/>
        <v>175321.37700000001</v>
      </c>
      <c r="F24" s="3">
        <v>122724.9639</v>
      </c>
      <c r="G24" s="3">
        <f t="shared" si="3"/>
        <v>52596.413100000005</v>
      </c>
    </row>
    <row r="25" spans="2:11" x14ac:dyDescent="0.25">
      <c r="C25" t="s">
        <v>0</v>
      </c>
      <c r="D25" s="2">
        <v>44317</v>
      </c>
      <c r="E25" s="3">
        <f>E22*1.4</f>
        <v>248841.74699999994</v>
      </c>
      <c r="F25" s="3">
        <v>174189.22289999996</v>
      </c>
      <c r="G25" s="3">
        <f t="shared" si="3"/>
        <v>74652.524099999981</v>
      </c>
    </row>
    <row r="26" spans="2:11" x14ac:dyDescent="0.25">
      <c r="C26" t="s">
        <v>1</v>
      </c>
      <c r="D26" s="2">
        <v>44317</v>
      </c>
      <c r="E26" s="3">
        <f t="shared" ref="E26:E27" si="7">E23*1.4</f>
        <v>121729.0536</v>
      </c>
      <c r="F26" s="3" t="s">
        <v>37</v>
      </c>
      <c r="G26" s="3">
        <v>36519</v>
      </c>
    </row>
    <row r="27" spans="2:11" x14ac:dyDescent="0.25">
      <c r="C27" t="s">
        <v>7</v>
      </c>
      <c r="D27" s="2">
        <v>44317</v>
      </c>
      <c r="E27" s="3">
        <f t="shared" si="7"/>
        <v>245449.9278</v>
      </c>
      <c r="F27" s="3">
        <v>171814.94946</v>
      </c>
      <c r="G27" s="3">
        <f t="shared" si="3"/>
        <v>73634.978340000001</v>
      </c>
    </row>
    <row r="28" spans="2:11" x14ac:dyDescent="0.25">
      <c r="D28" s="2"/>
      <c r="E28" s="3"/>
      <c r="F28" s="3"/>
      <c r="G28" s="3"/>
    </row>
    <row r="29" spans="2:11" x14ac:dyDescent="0.25">
      <c r="B29" s="11" t="s">
        <v>23</v>
      </c>
      <c r="C29" s="11"/>
      <c r="D29" s="11"/>
      <c r="E29" s="11"/>
      <c r="F29" s="11"/>
      <c r="G29" s="11"/>
      <c r="H29" s="11"/>
      <c r="I29" s="11"/>
      <c r="J29" s="1"/>
      <c r="K29" s="1"/>
    </row>
    <row r="30" spans="2:11" x14ac:dyDescent="0.25">
      <c r="B30" t="s">
        <v>24</v>
      </c>
      <c r="D30" s="2"/>
      <c r="E30" s="3"/>
      <c r="F30" s="3"/>
      <c r="G30" s="3"/>
    </row>
    <row r="31" spans="2:11" x14ac:dyDescent="0.25">
      <c r="B31" t="s">
        <v>27</v>
      </c>
      <c r="D31" s="2"/>
      <c r="E31" s="3"/>
      <c r="F31" s="3"/>
      <c r="G31" s="3"/>
    </row>
    <row r="32" spans="2:11" x14ac:dyDescent="0.25">
      <c r="D32" s="2"/>
      <c r="E32" s="3"/>
      <c r="F32" s="3"/>
      <c r="G32" s="3"/>
    </row>
    <row r="33" spans="3:7" x14ac:dyDescent="0.25">
      <c r="C33" s="9" t="s">
        <v>20</v>
      </c>
      <c r="D33" s="14"/>
      <c r="E33" s="3"/>
      <c r="F33" s="3"/>
      <c r="G33" s="3"/>
    </row>
    <row r="34" spans="3:7" x14ac:dyDescent="0.25">
      <c r="D34" s="2"/>
      <c r="E34" s="3"/>
      <c r="F34" s="3"/>
      <c r="G34" s="3"/>
    </row>
    <row r="35" spans="3:7" x14ac:dyDescent="0.25">
      <c r="C35" s="9" t="s">
        <v>21</v>
      </c>
      <c r="D35" s="13" t="e">
        <f ca="1">XLOOKUP(D33,C7:$G$7,C9:G9)</f>
        <v>#NAME?</v>
      </c>
      <c r="E35" s="3"/>
      <c r="F35" s="3"/>
      <c r="G35" s="3"/>
    </row>
    <row r="36" spans="3:7" x14ac:dyDescent="0.25">
      <c r="D36" s="2"/>
      <c r="E36" s="3"/>
      <c r="F36" s="3"/>
      <c r="G36" s="3"/>
    </row>
    <row r="37" spans="3:7" x14ac:dyDescent="0.25">
      <c r="D37" s="2"/>
      <c r="E37" s="3"/>
      <c r="F37" s="3"/>
      <c r="G37" s="3"/>
    </row>
    <row r="38" spans="3:7" x14ac:dyDescent="0.25">
      <c r="D38" s="2"/>
      <c r="E38" s="3"/>
      <c r="F38" s="3"/>
      <c r="G38" s="3"/>
    </row>
    <row r="39" spans="3:7" x14ac:dyDescent="0.25">
      <c r="D39" s="2"/>
      <c r="E39" s="3"/>
      <c r="F39" s="3"/>
      <c r="G39" s="3"/>
    </row>
    <row r="40" spans="3:7" x14ac:dyDescent="0.25">
      <c r="D40" s="2"/>
      <c r="E40" s="3"/>
      <c r="F40" s="3"/>
      <c r="G40" s="3"/>
    </row>
    <row r="41" spans="3:7" x14ac:dyDescent="0.25">
      <c r="D41" s="2"/>
      <c r="E41" s="3"/>
      <c r="F41" s="3"/>
      <c r="G41" s="3"/>
    </row>
    <row r="42" spans="3:7" x14ac:dyDescent="0.25">
      <c r="D42" s="2"/>
      <c r="E42" s="3"/>
      <c r="F42" s="3"/>
      <c r="G42" s="3"/>
    </row>
    <row r="43" spans="3:7" x14ac:dyDescent="0.25">
      <c r="D43" s="2"/>
      <c r="E43" s="3"/>
      <c r="F43" s="3"/>
      <c r="G43" s="3"/>
    </row>
    <row r="44" spans="3:7" x14ac:dyDescent="0.25">
      <c r="D44" s="2"/>
      <c r="E44" s="3"/>
      <c r="F44" s="3"/>
      <c r="G44" s="3"/>
    </row>
    <row r="45" spans="3:7" x14ac:dyDescent="0.25">
      <c r="D45" s="2"/>
      <c r="E45" s="3"/>
      <c r="F45" s="3"/>
      <c r="G45" s="3"/>
    </row>
    <row r="46" spans="3:7" x14ac:dyDescent="0.25">
      <c r="D46" s="2"/>
      <c r="E46" s="3"/>
      <c r="F46" s="3"/>
      <c r="G46" s="3"/>
    </row>
    <row r="47" spans="3:7" x14ac:dyDescent="0.25">
      <c r="D47" s="2"/>
      <c r="E47" s="3"/>
      <c r="F47" s="3"/>
      <c r="G47" s="3"/>
    </row>
  </sheetData>
  <mergeCells count="1">
    <mergeCell ref="C11:G11"/>
  </mergeCells>
  <dataValidations count="1">
    <dataValidation type="list" allowBlank="1" showInputMessage="1" showErrorMessage="1" sqref="D33" xr:uid="{21206CF6-DB7B-4AB9-8A7C-4FF9E16ACD95}">
      <formula1>$C$7:$G$7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47C2-614E-48A7-98E0-3AE1E54E6725}">
  <dimension ref="B2:G15"/>
  <sheetViews>
    <sheetView showGridLines="0" tabSelected="1" zoomScale="120" zoomScaleNormal="120" workbookViewId="0">
      <selection activeCell="G6" sqref="G6:G15"/>
    </sheetView>
  </sheetViews>
  <sheetFormatPr defaultColWidth="8.85546875" defaultRowHeight="15" x14ac:dyDescent="0.25"/>
  <cols>
    <col min="2" max="2" width="39.140625" bestFit="1" customWidth="1"/>
    <col min="3" max="3" width="26.42578125" bestFit="1" customWidth="1"/>
    <col min="4" max="4" width="25.7109375" bestFit="1" customWidth="1"/>
    <col min="5" max="5" width="12.7109375" customWidth="1"/>
    <col min="8" max="8" width="15" bestFit="1" customWidth="1"/>
  </cols>
  <sheetData>
    <row r="2" spans="2:7" x14ac:dyDescent="0.25">
      <c r="B2" s="11" t="s">
        <v>25</v>
      </c>
      <c r="C2" s="11"/>
      <c r="D2" s="11"/>
    </row>
    <row r="3" spans="2:7" x14ac:dyDescent="0.25">
      <c r="B3" t="s">
        <v>26</v>
      </c>
    </row>
    <row r="4" spans="2:7" ht="15.75" x14ac:dyDescent="0.25">
      <c r="B4" s="8"/>
    </row>
    <row r="5" spans="2:7" x14ac:dyDescent="0.25">
      <c r="B5" s="4" t="s">
        <v>29</v>
      </c>
      <c r="C5" s="1" t="s">
        <v>57</v>
      </c>
      <c r="D5" t="s">
        <v>58</v>
      </c>
      <c r="E5" t="s">
        <v>59</v>
      </c>
    </row>
    <row r="6" spans="2:7" x14ac:dyDescent="0.25">
      <c r="B6" t="s">
        <v>12</v>
      </c>
      <c r="C6" t="s">
        <v>38</v>
      </c>
      <c r="E6" s="38">
        <v>479585665</v>
      </c>
      <c r="F6" t="s">
        <v>60</v>
      </c>
      <c r="G6" t="s">
        <v>39</v>
      </c>
    </row>
    <row r="7" spans="2:7" x14ac:dyDescent="0.25">
      <c r="B7" s="1" t="s">
        <v>18</v>
      </c>
      <c r="C7" t="s">
        <v>40</v>
      </c>
      <c r="E7" s="38">
        <v>209758689</v>
      </c>
      <c r="F7" t="s">
        <v>61</v>
      </c>
      <c r="G7" t="s">
        <v>41</v>
      </c>
    </row>
    <row r="8" spans="2:7" x14ac:dyDescent="0.25">
      <c r="B8" t="s">
        <v>10</v>
      </c>
      <c r="C8" t="s">
        <v>42</v>
      </c>
      <c r="E8" s="38">
        <v>303127896</v>
      </c>
      <c r="F8" t="s">
        <v>62</v>
      </c>
      <c r="G8" t="s">
        <v>43</v>
      </c>
    </row>
    <row r="9" spans="2:7" x14ac:dyDescent="0.25">
      <c r="B9" t="s">
        <v>19</v>
      </c>
      <c r="C9" t="s">
        <v>44</v>
      </c>
      <c r="E9" s="38">
        <v>303025168</v>
      </c>
      <c r="F9" t="s">
        <v>62</v>
      </c>
      <c r="G9" t="s">
        <v>45</v>
      </c>
    </row>
    <row r="10" spans="2:7" x14ac:dyDescent="0.25">
      <c r="B10" s="5" t="s">
        <v>11</v>
      </c>
      <c r="C10" t="s">
        <v>46</v>
      </c>
      <c r="E10" s="38">
        <v>212558667</v>
      </c>
      <c r="F10" t="s">
        <v>0</v>
      </c>
      <c r="G10" t="s">
        <v>47</v>
      </c>
    </row>
    <row r="11" spans="2:7" x14ac:dyDescent="0.25">
      <c r="B11" t="s">
        <v>15</v>
      </c>
      <c r="C11" t="s">
        <v>48</v>
      </c>
      <c r="E11" s="38">
        <v>603548687</v>
      </c>
      <c r="F11" t="s">
        <v>63</v>
      </c>
      <c r="G11" t="s">
        <v>47</v>
      </c>
    </row>
    <row r="12" spans="2:7" x14ac:dyDescent="0.25">
      <c r="B12" s="10" t="s">
        <v>17</v>
      </c>
      <c r="C12" t="s">
        <v>49</v>
      </c>
      <c r="E12" s="38">
        <v>732335487</v>
      </c>
      <c r="F12" t="s">
        <v>64</v>
      </c>
      <c r="G12" t="s">
        <v>50</v>
      </c>
    </row>
    <row r="13" spans="2:7" x14ac:dyDescent="0.25">
      <c r="B13" t="s">
        <v>13</v>
      </c>
      <c r="C13" t="s">
        <v>51</v>
      </c>
      <c r="E13" s="38">
        <v>207789252</v>
      </c>
      <c r="F13" t="s">
        <v>65</v>
      </c>
      <c r="G13" t="s">
        <v>52</v>
      </c>
    </row>
    <row r="14" spans="2:7" x14ac:dyDescent="0.25">
      <c r="B14" t="s">
        <v>16</v>
      </c>
      <c r="C14" t="s">
        <v>53</v>
      </c>
      <c r="E14" s="38">
        <v>610023585</v>
      </c>
      <c r="F14" t="s">
        <v>66</v>
      </c>
      <c r="G14" t="s">
        <v>54</v>
      </c>
    </row>
    <row r="15" spans="2:7" x14ac:dyDescent="0.25">
      <c r="B15" s="1" t="s">
        <v>14</v>
      </c>
      <c r="C15" t="s">
        <v>55</v>
      </c>
      <c r="E15" s="38">
        <v>401178699</v>
      </c>
      <c r="F15" t="s">
        <v>67</v>
      </c>
      <c r="G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Formulas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Explains</dc:creator>
  <cp:lastModifiedBy>ABHISHEK MALVIYA</cp:lastModifiedBy>
  <dcterms:created xsi:type="dcterms:W3CDTF">2022-02-23T10:41:33Z</dcterms:created>
  <dcterms:modified xsi:type="dcterms:W3CDTF">2024-12-28T10:02:13Z</dcterms:modified>
</cp:coreProperties>
</file>