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2222\Desktop\Data Analysis Project\"/>
    </mc:Choice>
  </mc:AlternateContent>
  <bookViews>
    <workbookView xWindow="0" yWindow="0" windowWidth="20490" windowHeight="7965" firstSheet="1" activeTab="6"/>
  </bookViews>
  <sheets>
    <sheet name="pivot Table and Chart" sheetId="3" r:id="rId1"/>
    <sheet name="Sheet1" sheetId="8" r:id="rId2"/>
    <sheet name="Sheet3" sheetId="4" r:id="rId3"/>
    <sheet name="Sheet5" sheetId="6" r:id="rId4"/>
    <sheet name="DASHBOARD" sheetId="7" r:id="rId5"/>
    <sheet name="Worked Lemonade" sheetId="1" r:id="rId6"/>
    <sheet name="Sheet2" sheetId="9" r:id="rId7"/>
  </sheets>
  <calcPr calcId="162913"/>
  <pivotCaches>
    <pivotCache cacheId="1" r:id="rId8"/>
  </pivotCaches>
</workbook>
</file>

<file path=xl/calcChain.xml><?xml version="1.0" encoding="utf-8"?>
<calcChain xmlns="http://schemas.openxmlformats.org/spreadsheetml/2006/main">
  <c r="M4" i="1" l="1"/>
  <c r="F2" i="1" l="1"/>
  <c r="E2" i="1"/>
  <c r="D355" i="1"/>
  <c r="C355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6" i="1"/>
  <c r="C357" i="1"/>
  <c r="C358" i="1"/>
  <c r="C359" i="1"/>
  <c r="C360" i="1"/>
  <c r="C361" i="1"/>
  <c r="C362" i="1"/>
  <c r="C363" i="1"/>
  <c r="C364" i="1"/>
  <c r="C365" i="1"/>
  <c r="C3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3" i="1"/>
  <c r="D364" i="1"/>
  <c r="D365" i="1"/>
  <c r="D3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M9" i="1" l="1"/>
  <c r="M8" i="1"/>
  <c r="M7" i="1"/>
  <c r="M6" i="1"/>
  <c r="M5" i="1"/>
  <c r="M3" i="1"/>
</calcChain>
</file>

<file path=xl/sharedStrings.xml><?xml version="1.0" encoding="utf-8"?>
<sst xmlns="http://schemas.openxmlformats.org/spreadsheetml/2006/main" count="158" uniqueCount="83">
  <si>
    <t>Date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</si>
  <si>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</si>
  <si>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</si>
  <si>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</si>
  <si>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</si>
  <si>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</si>
  <si>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</si>
  <si>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</si>
  <si>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</si>
  <si>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</si>
  <si>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</si>
  <si>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</si>
  <si>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</si>
  <si>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Totalsales</t>
  </si>
  <si>
    <t>Average</t>
  </si>
  <si>
    <t>Mode</t>
  </si>
  <si>
    <t>MAXIMUM</t>
  </si>
  <si>
    <t>MINIMUM</t>
  </si>
  <si>
    <t>VariancePopulation</t>
  </si>
  <si>
    <t>VarianceSample</t>
  </si>
  <si>
    <t>FUNCTION</t>
  </si>
  <si>
    <t>RESULT</t>
  </si>
  <si>
    <t>Row Labels</t>
  </si>
  <si>
    <t>Grand Total</t>
  </si>
  <si>
    <t>Sum of Sales</t>
  </si>
  <si>
    <t>Sum of Price</t>
  </si>
  <si>
    <t>Sum of Rainfall</t>
  </si>
  <si>
    <t>z</t>
  </si>
  <si>
    <t>DAY</t>
  </si>
  <si>
    <t>YEAR</t>
  </si>
  <si>
    <t>MONTH</t>
  </si>
  <si>
    <t>WEEKNUM</t>
  </si>
  <si>
    <t>DAYNUM</t>
  </si>
  <si>
    <t>What is the revenue over the year?</t>
  </si>
  <si>
    <t>How does the rainfall affect sales?</t>
  </si>
  <si>
    <t>How does the temperature affect sales?</t>
  </si>
  <si>
    <t>What is the average sale made?</t>
  </si>
  <si>
    <t>Will the use of flyers increase sales the following year?</t>
  </si>
  <si>
    <t>Which month recorded the highest sales?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</si>
  <si>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</si>
  <si>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Day</t>
  </si>
  <si>
    <t>31/12/2017</t>
  </si>
  <si>
    <t>30/07/2017</t>
  </si>
  <si>
    <t>30/04/2017</t>
  </si>
  <si>
    <t>29/10/2017</t>
  </si>
  <si>
    <t>29/01/2017</t>
  </si>
  <si>
    <t>28/05/2017</t>
  </si>
  <si>
    <t>27/08/2017</t>
  </si>
  <si>
    <t>26/11/2017</t>
  </si>
  <si>
    <t>26/03/2017</t>
  </si>
  <si>
    <t>26/02/2017</t>
  </si>
  <si>
    <t>25/06/2017</t>
  </si>
  <si>
    <t>24/12/2017</t>
  </si>
  <si>
    <t>24/09/2017</t>
  </si>
  <si>
    <t>23/07/2017</t>
  </si>
  <si>
    <t>23/04/2017</t>
  </si>
  <si>
    <t>22/10/2017</t>
  </si>
  <si>
    <t>22/01/2017</t>
  </si>
  <si>
    <t>21/05/2017</t>
  </si>
  <si>
    <t>20/08/2017</t>
  </si>
  <si>
    <t>19/11/2017</t>
  </si>
  <si>
    <t>19/03/2017</t>
  </si>
  <si>
    <t>19/02/2017</t>
  </si>
  <si>
    <t>18/06/2017</t>
  </si>
  <si>
    <t>17/12/2017</t>
  </si>
  <si>
    <t>17/09/2017</t>
  </si>
  <si>
    <t>16/07/2017</t>
  </si>
  <si>
    <t>16/04/2017</t>
  </si>
  <si>
    <t>15/10/2017</t>
  </si>
  <si>
    <t>15/01/2017</t>
  </si>
  <si>
    <t>14/05/2017</t>
  </si>
  <si>
    <t>13/08/2017</t>
  </si>
  <si>
    <t>Name</t>
  </si>
  <si>
    <t>Ade</t>
  </si>
  <si>
    <t>Nike</t>
  </si>
  <si>
    <t>Zainab</t>
  </si>
  <si>
    <t>Tola</t>
  </si>
  <si>
    <t>Bola</t>
  </si>
  <si>
    <t>Grade</t>
  </si>
  <si>
    <t>A</t>
  </si>
  <si>
    <t>C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</si>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</sst>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numFmt numFmtId="164" formatCode="[$-409]d\-mmm\-yy;@"/>
      <alignment horizontal="left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[LemonadeV.xlsx]pivot Table and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and Chart'!$B$4:$B$11</c:f>
              <c:numCache>
                <c:formatCode>General</c:formatCode>
                <c:ptCount val="7"/>
                <c:pt idx="0">
                  <c:v>1316</c:v>
                </c:pt>
                <c:pt idx="1">
                  <c:v>1324</c:v>
                </c:pt>
                <c:pt idx="2">
                  <c:v>1307</c:v>
                </c:pt>
                <c:pt idx="3">
                  <c:v>1323</c:v>
                </c:pt>
                <c:pt idx="4">
                  <c:v>1335</c:v>
                </c:pt>
                <c:pt idx="5">
                  <c:v>1320</c:v>
                </c:pt>
                <c:pt idx="6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4BCF-B516-A5FDC302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137304"/>
        <c:axId val="283138616"/>
      </c:barChart>
      <c:catAx>
        <c:axId val="2831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38616"/>
        <c:crosses val="autoZero"/>
        <c:auto val="1"/>
        <c:lblAlgn val="ctr"/>
        <c:lblOffset val="100"/>
        <c:noMultiLvlLbl val="0"/>
      </c:catAx>
      <c:valAx>
        <c:axId val="2831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[LemonadeV.xlsx]Sheet3!PivotTable3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17.700000000000014</c:v>
                </c:pt>
                <c:pt idx="1">
                  <c:v>17.400000000000013</c:v>
                </c:pt>
                <c:pt idx="2">
                  <c:v>17.400000000000013</c:v>
                </c:pt>
                <c:pt idx="3">
                  <c:v>17.400000000000013</c:v>
                </c:pt>
                <c:pt idx="4">
                  <c:v>17.400000000000013</c:v>
                </c:pt>
                <c:pt idx="5">
                  <c:v>17.200000000000014</c:v>
                </c:pt>
                <c:pt idx="6">
                  <c:v>17.400000000000013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5D5-B4BF-D374FBF7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11280"/>
        <c:axId val="430110624"/>
      </c:barChart>
      <c:catAx>
        <c:axId val="4301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0624"/>
        <c:crosses val="autoZero"/>
        <c:auto val="1"/>
        <c:lblAlgn val="ctr"/>
        <c:lblOffset val="100"/>
        <c:noMultiLvlLbl val="0"/>
      </c:catAx>
      <c:valAx>
        <c:axId val="4301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[LemonadeV.xlsx]Sheet5!PivotTable4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Sum of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301.71000000000026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F-4485-8AED-513411DA5D61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F-4485-8AED-513411DA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35392"/>
        <c:axId val="435134080"/>
      </c:barChart>
      <c:catAx>
        <c:axId val="4351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4080"/>
        <c:crosses val="autoZero"/>
        <c:auto val="1"/>
        <c:lblAlgn val="ctr"/>
        <c:lblOffset val="100"/>
        <c:noMultiLvlLbl val="0"/>
      </c:catAx>
      <c:valAx>
        <c:axId val="435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[LemonadeV.xlsx]DASHBOARD!PivotTable2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735870516185477"/>
          <c:y val="6.9551154590524661E-2"/>
          <c:w val="0.64770538057742777"/>
          <c:h val="0.84647242327032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DASHBOARD!$I$13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DASHBOARD!$I$14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DASHBOARD!$I$14</c:f>
              <c:numCache>
                <c:formatCode>General</c:formatCode>
                <c:ptCount val="1"/>
                <c:pt idx="0">
                  <c:v>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362-B866-43FA799390AA}"/>
            </c:ext>
          </c:extLst>
        </c:ser>
        <c:ser>
          <c:idx val="1"/>
          <c:order val="1"/>
          <c:tx>
            <c:strRef>
              <c:f>DASHBOARD!$J$13</c:f>
              <c:strCache>
                <c:ptCount val="1"/>
                <c:pt idx="0">
                  <c:v>Sum of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DASHBOARD!$I$14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DASHBOARD!$J$14</c:f>
              <c:numCache>
                <c:formatCode>General</c:formatCode>
                <c:ptCount val="1"/>
                <c:pt idx="0">
                  <c:v>301.71000000000026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D-4362-B866-43FA7993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45872"/>
        <c:axId val="416448824"/>
      </c:barChart>
      <c:catAx>
        <c:axId val="4164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48824"/>
        <c:crosses val="autoZero"/>
        <c:auto val="1"/>
        <c:lblAlgn val="ctr"/>
        <c:lblOffset val="100"/>
        <c:noMultiLvlLbl val="0"/>
      </c:catAx>
      <c:valAx>
        <c:axId val="4164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Zainab</c:v>
                </c:pt>
                <c:pt idx="1">
                  <c:v>Tola</c:v>
                </c:pt>
                <c:pt idx="2">
                  <c:v>Nike</c:v>
                </c:pt>
                <c:pt idx="3">
                  <c:v>Bola</c:v>
                </c:pt>
                <c:pt idx="4">
                  <c:v>Ade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9-4610-AAB2-D89A202C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09744"/>
        <c:axId val="633701216"/>
      </c:barChart>
      <c:valAx>
        <c:axId val="633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9744"/>
        <c:crossBetween val="between"/>
      </c:valAx>
      <c:catAx>
        <c:axId val="63370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1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5</xdr:row>
      <xdr:rowOff>19050</xdr:rowOff>
    </xdr:from>
    <xdr:to>
      <xdr:col>11</xdr:col>
      <xdr:colOff>271462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5</xdr:row>
      <xdr:rowOff>19050</xdr:rowOff>
    </xdr:from>
    <xdr:to>
      <xdr:col>11</xdr:col>
      <xdr:colOff>280987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266697</xdr:colOff>
      <xdr:row>21</xdr:row>
      <xdr:rowOff>66676</xdr:rowOff>
    </xdr:from>
    <xdr:to>
      <xdr:col>0</xdr:col>
      <xdr:colOff>3038475</xdr:colOff>
      <xdr:row>30</xdr:row>
      <xdr:rowOff>161926</xdr:rowOff>
    </xdr:to>
    <xdr:sp macro="" textlink="">
      <xdr:nvSpPr>
        <xdr:cNvPr id="3" name="Rounded Rectangle 2"/>
        <xdr:cNvSpPr/>
      </xdr:nvSpPr>
      <xdr:spPr>
        <a:xfrm>
          <a:off x="266697" y="4067176"/>
          <a:ext cx="2771778" cy="1809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EFFECTS OF RAINFALL ON SALES</a:t>
          </a:r>
        </a:p>
      </xdr:txBody>
    </xdr:sp>
    <xdr:clientData/>
  </xdr:twoCellAnchor>
  <xdr:twoCellAnchor>
    <xdr:from>
      <xdr:col>0</xdr:col>
      <xdr:colOff>280989</xdr:colOff>
      <xdr:row>33</xdr:row>
      <xdr:rowOff>114300</xdr:rowOff>
    </xdr:from>
    <xdr:to>
      <xdr:col>0</xdr:col>
      <xdr:colOff>2990850</xdr:colOff>
      <xdr:row>45</xdr:row>
      <xdr:rowOff>71438</xdr:rowOff>
    </xdr:to>
    <xdr:sp macro="" textlink="">
      <xdr:nvSpPr>
        <xdr:cNvPr id="4" name="Rounded Rectangle 3"/>
        <xdr:cNvSpPr/>
      </xdr:nvSpPr>
      <xdr:spPr>
        <a:xfrm>
          <a:off x="280989" y="6400800"/>
          <a:ext cx="2709861" cy="22431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EFFECT</a:t>
          </a:r>
          <a:r>
            <a:rPr lang="en-US" sz="1400" b="1" baseline="0"/>
            <a:t> OF TEMPERATURE ON SALES</a:t>
          </a:r>
          <a:endParaRPr lang="en-US" sz="1400" b="1"/>
        </a:p>
      </xdr:txBody>
    </xdr:sp>
    <xdr:clientData/>
  </xdr:twoCellAnchor>
  <xdr:twoCellAnchor>
    <xdr:from>
      <xdr:col>0</xdr:col>
      <xdr:colOff>3924299</xdr:colOff>
      <xdr:row>33</xdr:row>
      <xdr:rowOff>133350</xdr:rowOff>
    </xdr:from>
    <xdr:to>
      <xdr:col>4</xdr:col>
      <xdr:colOff>561974</xdr:colOff>
      <xdr:row>46</xdr:row>
      <xdr:rowOff>9525</xdr:rowOff>
    </xdr:to>
    <xdr:sp macro="" textlink="">
      <xdr:nvSpPr>
        <xdr:cNvPr id="6" name="Rounded Rectangle 5"/>
        <xdr:cNvSpPr/>
      </xdr:nvSpPr>
      <xdr:spPr>
        <a:xfrm>
          <a:off x="3924299" y="6419850"/>
          <a:ext cx="2505075" cy="2352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EFFECT OF FLYERS ON SALES</a:t>
          </a:r>
        </a:p>
      </xdr:txBody>
    </xdr:sp>
    <xdr:clientData/>
  </xdr:twoCellAnchor>
  <xdr:twoCellAnchor>
    <xdr:from>
      <xdr:col>0</xdr:col>
      <xdr:colOff>3915833</xdr:colOff>
      <xdr:row>21</xdr:row>
      <xdr:rowOff>95250</xdr:rowOff>
    </xdr:from>
    <xdr:to>
      <xdr:col>5</xdr:col>
      <xdr:colOff>21166</xdr:colOff>
      <xdr:row>31</xdr:row>
      <xdr:rowOff>19049</xdr:rowOff>
    </xdr:to>
    <xdr:sp macro="" textlink="">
      <xdr:nvSpPr>
        <xdr:cNvPr id="7" name="Rounded Rectangle 6"/>
        <xdr:cNvSpPr/>
      </xdr:nvSpPr>
      <xdr:spPr>
        <a:xfrm>
          <a:off x="3915833" y="4095750"/>
          <a:ext cx="2603500" cy="18287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SALES PER MONTH</a:t>
          </a:r>
        </a:p>
      </xdr:txBody>
    </xdr:sp>
    <xdr:clientData/>
  </xdr:twoCellAnchor>
  <xdr:twoCellAnchor>
    <xdr:from>
      <xdr:col>0</xdr:col>
      <xdr:colOff>466725</xdr:colOff>
      <xdr:row>7</xdr:row>
      <xdr:rowOff>19050</xdr:rowOff>
    </xdr:from>
    <xdr:to>
      <xdr:col>5</xdr:col>
      <xdr:colOff>19050</xdr:colOff>
      <xdr:row>8</xdr:row>
      <xdr:rowOff>66676</xdr:rowOff>
    </xdr:to>
    <xdr:sp macro="" textlink="">
      <xdr:nvSpPr>
        <xdr:cNvPr id="8" name="Rectangle 7"/>
        <xdr:cNvSpPr/>
      </xdr:nvSpPr>
      <xdr:spPr>
        <a:xfrm>
          <a:off x="466725" y="1352550"/>
          <a:ext cx="6029325" cy="23812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LEMONADE DRINK</a:t>
          </a:r>
          <a:r>
            <a:rPr lang="en-US" sz="1100" baseline="0"/>
            <a:t> SALES REPORT FOR 2017</a:t>
          </a:r>
          <a:endParaRPr lang="en-US" sz="1100"/>
        </a:p>
      </xdr:txBody>
    </xdr:sp>
    <xdr:clientData/>
  </xdr:twoCellAnchor>
  <xdr:twoCellAnchor>
    <xdr:from>
      <xdr:col>0</xdr:col>
      <xdr:colOff>466726</xdr:colOff>
      <xdr:row>8</xdr:row>
      <xdr:rowOff>38100</xdr:rowOff>
    </xdr:from>
    <xdr:to>
      <xdr:col>5</xdr:col>
      <xdr:colOff>9526</xdr:colOff>
      <xdr:row>11</xdr:row>
      <xdr:rowOff>19050</xdr:rowOff>
    </xdr:to>
    <xdr:sp macro="" textlink="">
      <xdr:nvSpPr>
        <xdr:cNvPr id="9" name="Rectangle 8"/>
        <xdr:cNvSpPr/>
      </xdr:nvSpPr>
      <xdr:spPr>
        <a:xfrm>
          <a:off x="466726" y="1562100"/>
          <a:ext cx="6019800" cy="5524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 is the summary of the lemonade sales for year 2017 and the variables that affected sales during the year.</a:t>
          </a:r>
        </a:p>
      </xdr:txBody>
    </xdr:sp>
    <xdr:clientData/>
  </xdr:twoCellAnchor>
  <xdr:twoCellAnchor>
    <xdr:from>
      <xdr:col>0</xdr:col>
      <xdr:colOff>3762373</xdr:colOff>
      <xdr:row>12</xdr:row>
      <xdr:rowOff>49212</xdr:rowOff>
    </xdr:from>
    <xdr:to>
      <xdr:col>5</xdr:col>
      <xdr:colOff>95249</xdr:colOff>
      <xdr:row>18</xdr:row>
      <xdr:rowOff>63500</xdr:rowOff>
    </xdr:to>
    <xdr:grpSp>
      <xdr:nvGrpSpPr>
        <xdr:cNvPr id="13" name="Group 12"/>
        <xdr:cNvGrpSpPr/>
      </xdr:nvGrpSpPr>
      <xdr:grpSpPr>
        <a:xfrm>
          <a:off x="3762373" y="2335212"/>
          <a:ext cx="2831043" cy="1157288"/>
          <a:chOff x="8315324" y="795337"/>
          <a:chExt cx="2319337" cy="1138238"/>
        </a:xfrm>
      </xdr:grpSpPr>
      <xdr:sp macro="" textlink="">
        <xdr:nvSpPr>
          <xdr:cNvPr id="2" name="Rounded Rectangle 1"/>
          <xdr:cNvSpPr/>
        </xdr:nvSpPr>
        <xdr:spPr>
          <a:xfrm>
            <a:off x="8315324" y="795337"/>
            <a:ext cx="2319337" cy="481013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/>
              <a:t>TOTAL</a:t>
            </a:r>
            <a:r>
              <a:rPr lang="en-US" sz="1200" b="1" baseline="0"/>
              <a:t> SALES</a:t>
            </a:r>
            <a:endParaRPr lang="en-US" sz="1200" b="1"/>
          </a:p>
        </xdr:txBody>
      </xdr:sp>
      <xdr:sp macro="" textlink="'Worked Lemonade'!M3">
        <xdr:nvSpPr>
          <xdr:cNvPr id="10" name="Rectangle 9"/>
          <xdr:cNvSpPr/>
        </xdr:nvSpPr>
        <xdr:spPr>
          <a:xfrm>
            <a:off x="8343900" y="1285875"/>
            <a:ext cx="2247900" cy="64770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96556E-F3E4-402B-9B2F-5473EA6C417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9243</a:t>
            </a:fld>
            <a:endParaRPr lang="en-US" sz="1100"/>
          </a:p>
        </xdr:txBody>
      </xdr:sp>
    </xdr:grpSp>
    <xdr:clientData/>
  </xdr:twoCellAnchor>
  <xdr:twoCellAnchor>
    <xdr:from>
      <xdr:col>6</xdr:col>
      <xdr:colOff>457200</xdr:colOff>
      <xdr:row>14</xdr:row>
      <xdr:rowOff>19050</xdr:rowOff>
    </xdr:from>
    <xdr:to>
      <xdr:col>13</xdr:col>
      <xdr:colOff>209550</xdr:colOff>
      <xdr:row>30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12</xdr:row>
      <xdr:rowOff>0</xdr:rowOff>
    </xdr:from>
    <xdr:to>
      <xdr:col>0</xdr:col>
      <xdr:colOff>2786062</xdr:colOff>
      <xdr:row>17</xdr:row>
      <xdr:rowOff>169333</xdr:rowOff>
    </xdr:to>
    <xdr:grpSp>
      <xdr:nvGrpSpPr>
        <xdr:cNvPr id="17" name="Group 16"/>
        <xdr:cNvGrpSpPr/>
      </xdr:nvGrpSpPr>
      <xdr:grpSpPr>
        <a:xfrm>
          <a:off x="428625" y="2286000"/>
          <a:ext cx="2357437" cy="1121833"/>
          <a:chOff x="428625" y="2286000"/>
          <a:chExt cx="2357437" cy="1121833"/>
        </a:xfrm>
      </xdr:grpSpPr>
      <xdr:sp macro="" textlink="">
        <xdr:nvSpPr>
          <xdr:cNvPr id="5" name="Rounded Rectangle 4"/>
          <xdr:cNvSpPr/>
        </xdr:nvSpPr>
        <xdr:spPr>
          <a:xfrm>
            <a:off x="447674" y="2286000"/>
            <a:ext cx="2314576" cy="547687"/>
          </a:xfrm>
          <a:prstGeom prst="roundRect">
            <a:avLst/>
          </a:prstGeom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AVERAGE</a:t>
            </a:r>
            <a:r>
              <a:rPr lang="en-US" sz="1100" baseline="0"/>
              <a:t> SALES</a:t>
            </a:r>
            <a:endParaRPr lang="en-US" sz="1100"/>
          </a:p>
        </xdr:txBody>
      </xdr:sp>
      <xdr:sp macro="" textlink="'Worked Lemonade'!M4">
        <xdr:nvSpPr>
          <xdr:cNvPr id="16" name="Rectangle 15"/>
          <xdr:cNvSpPr/>
        </xdr:nvSpPr>
        <xdr:spPr>
          <a:xfrm>
            <a:off x="428625" y="2809875"/>
            <a:ext cx="2357437" cy="597958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322E8B1B-C62A-4088-AB8A-7D035E8C7EF8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25.32328767</a:t>
            </a:fld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222" refreshedDate="44581.546726157409" createdVersion="6" refreshedVersion="6" minRefreshableVersion="3" recordCount="365">
  <cacheSource type="worksheet">
    <worksheetSource name="Table1"/>
  </cacheSource>
  <cacheFields count="9">
    <cacheField name="Date" numFmtId="0">
      <sharedItems containsDate="1" containsMixedTypes="1" minDate="2017-01-01T00:00:00" maxDate="2017-12-13T00:00:00"/>
    </cacheField>
    <cacheField name="Day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emperature" numFmtId="0">
      <sharedItems containsSemiMixedTypes="0" containsString="0" containsNumber="1" minValue="15.1" maxValue="102.9"/>
    </cacheField>
    <cacheField name="Rainfall" numFmtId="0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FUNCTION" numFmtId="0">
      <sharedItems containsBlank="1"/>
    </cacheField>
    <cacheField name="RESULT" numFmtId="0">
      <sharedItems containsString="0" containsBlank="1" containsNumber="1" minValue="7" maxValue="9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17-01-09T00:00:00"/>
    <x v="0"/>
    <n v="71.7"/>
    <n v="0.69"/>
    <n v="41"/>
    <n v="0.3"/>
    <n v="29"/>
    <m/>
    <m/>
  </r>
  <r>
    <d v="2017-01-12T00:00:00"/>
    <x v="0"/>
    <n v="48.7"/>
    <n v="1"/>
    <n v="34"/>
    <n v="0.3"/>
    <n v="19"/>
    <s v="Totalsales"/>
    <n v="9243"/>
  </r>
  <r>
    <d v="2017-02-06T00:00:00"/>
    <x v="0"/>
    <n v="79.900000000000006"/>
    <n v="0.59"/>
    <n v="48"/>
    <n v="0.3"/>
    <n v="33"/>
    <s v="Average"/>
    <n v="25.323287671232876"/>
  </r>
  <r>
    <d v="2017-03-02T00:00:00"/>
    <x v="0"/>
    <n v="50.3"/>
    <n v="0.87"/>
    <n v="25"/>
    <n v="0.3"/>
    <n v="21"/>
    <s v="Mode"/>
    <n v="25"/>
  </r>
  <r>
    <d v="2017-03-03T00:00:00"/>
    <x v="0"/>
    <n v="60.2"/>
    <n v="0.77"/>
    <n v="28"/>
    <n v="0.3"/>
    <n v="24"/>
    <s v="MAXIMUM"/>
    <n v="43"/>
  </r>
  <r>
    <d v="2017-03-11T00:00:00"/>
    <x v="0"/>
    <n v="51.3"/>
    <n v="0.87"/>
    <n v="38"/>
    <n v="0.3"/>
    <n v="21"/>
    <s v="MINIMUM"/>
    <n v="7"/>
  </r>
  <r>
    <d v="2017-04-08T00:00:00"/>
    <x v="0"/>
    <n v="70.7"/>
    <n v="0.69"/>
    <n v="34"/>
    <n v="0.5"/>
    <n v="29"/>
    <s v="VariancePopulation"/>
    <n v="47.391375492587727"/>
  </r>
  <r>
    <d v="2017-05-05T00:00:00"/>
    <x v="0"/>
    <n v="69.400000000000006"/>
    <n v="0.71"/>
    <n v="31"/>
    <n v="0.3"/>
    <n v="28"/>
    <s v="VarianceSample"/>
    <n v="47.521571579105832"/>
  </r>
  <r>
    <d v="2017-06-01T00:00:00"/>
    <x v="0"/>
    <n v="25.3"/>
    <n v="1.54"/>
    <n v="23"/>
    <n v="0.3"/>
    <n v="11"/>
    <m/>
    <m/>
  </r>
  <r>
    <d v="2017-06-10T00:00:00"/>
    <x v="0"/>
    <n v="62.5"/>
    <n v="0.74"/>
    <n v="42"/>
    <n v="0.3"/>
    <n v="25"/>
    <m/>
    <m/>
  </r>
  <r>
    <d v="2017-07-04T00:00:00"/>
    <x v="0"/>
    <n v="59.8"/>
    <n v="0.74"/>
    <n v="44"/>
    <n v="0.3"/>
    <n v="26"/>
    <m/>
    <m/>
  </r>
  <r>
    <d v="2017-07-07T00:00:00"/>
    <x v="0"/>
    <n v="82.5"/>
    <n v="0.56999999999999995"/>
    <n v="41"/>
    <n v="0.5"/>
    <n v="35"/>
    <m/>
    <m/>
  </r>
  <r>
    <d v="2017-08-09T00:00:00"/>
    <x v="0"/>
    <n v="65.099999999999994"/>
    <n v="0.71"/>
    <n v="37"/>
    <n v="0.3"/>
    <n v="27"/>
    <m/>
    <m/>
  </r>
  <r>
    <d v="2017-08-12T00:00:00"/>
    <x v="0"/>
    <n v="40.5"/>
    <n v="1.25"/>
    <n v="30"/>
    <n v="0.3"/>
    <n v="15"/>
    <m/>
    <m/>
  </r>
  <r>
    <d v="2017-09-06T00:00:00"/>
    <x v="0"/>
    <n v="77.599999999999994"/>
    <n v="0.61"/>
    <n v="44"/>
    <n v="0.3"/>
    <n v="32"/>
    <m/>
    <m/>
  </r>
  <r>
    <d v="2017-10-02T00:00:00"/>
    <x v="0"/>
    <n v="50"/>
    <n v="0.91"/>
    <n v="40"/>
    <n v="0.3"/>
    <n v="20"/>
    <m/>
    <m/>
  </r>
  <r>
    <d v="2017-10-03T00:00:00"/>
    <x v="0"/>
    <n v="59.2"/>
    <n v="0.83"/>
    <n v="31"/>
    <n v="0.3"/>
    <n v="24"/>
    <m/>
    <m/>
  </r>
  <r>
    <d v="2017-10-11T00:00:00"/>
    <x v="0"/>
    <n v="54.6"/>
    <n v="0.87"/>
    <n v="28"/>
    <n v="0.3"/>
    <n v="22"/>
    <m/>
    <m/>
  </r>
  <r>
    <d v="2017-11-08T00:00:00"/>
    <x v="0"/>
    <n v="75"/>
    <n v="0.67"/>
    <n v="49"/>
    <n v="0.5"/>
    <n v="30"/>
    <m/>
    <m/>
  </r>
  <r>
    <d v="2017-12-05T00:00:00"/>
    <x v="0"/>
    <n v="66.7"/>
    <n v="0.67"/>
    <n v="40"/>
    <n v="0.3"/>
    <n v="29"/>
    <m/>
    <m/>
  </r>
  <r>
    <s v="13/01/2017"/>
    <x v="0"/>
    <n v="37.5"/>
    <n v="1.33"/>
    <n v="19"/>
    <n v="0.3"/>
    <n v="15"/>
    <m/>
    <m/>
  </r>
  <r>
    <s v="13/10/2017"/>
    <x v="0"/>
    <n v="61.5"/>
    <n v="0.8"/>
    <n v="28"/>
    <n v="0.3"/>
    <n v="25"/>
    <m/>
    <m/>
  </r>
  <r>
    <s v="14/04/2017"/>
    <x v="0"/>
    <n v="61.5"/>
    <n v="0.77"/>
    <n v="49"/>
    <n v="0.3"/>
    <n v="25"/>
    <m/>
    <m/>
  </r>
  <r>
    <s v="14/07/2017"/>
    <x v="0"/>
    <n v="92"/>
    <n v="0.5"/>
    <n v="80"/>
    <n v="0.5"/>
    <n v="40"/>
    <m/>
    <m/>
  </r>
  <r>
    <s v="15/09/2017"/>
    <x v="0"/>
    <n v="63.4"/>
    <n v="0.67"/>
    <n v="41"/>
    <n v="0.3"/>
    <n v="28"/>
    <m/>
    <m/>
  </r>
  <r>
    <s v="15/12/2017"/>
    <x v="0"/>
    <n v="42.1"/>
    <n v="1.05"/>
    <n v="30"/>
    <n v="0.3"/>
    <n v="17"/>
    <m/>
    <m/>
  </r>
  <r>
    <s v="16/06/2017"/>
    <x v="0"/>
    <n v="99.3"/>
    <n v="0.47"/>
    <n v="77"/>
    <n v="0.3"/>
    <n v="41"/>
    <m/>
    <m/>
  </r>
  <r>
    <s v="17/02/2017"/>
    <x v="0"/>
    <n v="40.4"/>
    <n v="1"/>
    <n v="29"/>
    <n v="0.3"/>
    <n v="18"/>
    <m/>
    <m/>
  </r>
  <r>
    <s v="17/03/2017"/>
    <x v="0"/>
    <n v="56.5"/>
    <n v="0.77"/>
    <n v="50"/>
    <n v="0.3"/>
    <n v="25"/>
    <m/>
    <m/>
  </r>
  <r>
    <s v="17/11/2017"/>
    <x v="0"/>
    <n v="46"/>
    <n v="1"/>
    <n v="31"/>
    <n v="0.3"/>
    <n v="20"/>
    <m/>
    <m/>
  </r>
  <r>
    <s v="18/08/2017"/>
    <x v="0"/>
    <n v="65.7"/>
    <n v="0.69"/>
    <n v="45"/>
    <n v="0.5"/>
    <n v="29"/>
    <m/>
    <m/>
  </r>
  <r>
    <s v="19/05/2017"/>
    <x v="0"/>
    <n v="75.3"/>
    <n v="0.61"/>
    <n v="58"/>
    <n v="0.3"/>
    <n v="31"/>
    <m/>
    <m/>
  </r>
  <r>
    <s v="20/01/2017"/>
    <x v="0"/>
    <n v="31.6"/>
    <n v="1.43"/>
    <n v="20"/>
    <n v="0.3"/>
    <n v="12"/>
    <m/>
    <m/>
  </r>
  <r>
    <s v="20/10/2017"/>
    <x v="0"/>
    <n v="60.2"/>
    <n v="0.8"/>
    <n v="50"/>
    <n v="0.3"/>
    <n v="24"/>
    <m/>
    <m/>
  </r>
  <r>
    <s v="21/04/2017"/>
    <x v="0"/>
    <n v="67.099999999999994"/>
    <n v="0.74"/>
    <n v="48"/>
    <n v="0.3"/>
    <n v="27"/>
    <m/>
    <m/>
  </r>
  <r>
    <s v="21/07/2017"/>
    <x v="0"/>
    <n v="76.900000000000006"/>
    <n v="0.56999999999999995"/>
    <n v="59"/>
    <n v="0.5"/>
    <n v="33"/>
    <m/>
    <m/>
  </r>
  <r>
    <s v="22/09/2017"/>
    <x v="0"/>
    <n v="64.8"/>
    <n v="0.74"/>
    <n v="34"/>
    <n v="0.3"/>
    <n v="26"/>
    <m/>
    <m/>
  </r>
  <r>
    <s v="22/12/2017"/>
    <x v="0"/>
    <n v="30.9"/>
    <n v="1.54"/>
    <n v="17"/>
    <n v="0.3"/>
    <n v="13"/>
    <m/>
    <m/>
  </r>
  <r>
    <s v="23/06/2017"/>
    <x v="0"/>
    <n v="79.900000000000006"/>
    <n v="0.61"/>
    <n v="39"/>
    <n v="0.3"/>
    <n v="33"/>
    <m/>
    <m/>
  </r>
  <r>
    <s v="24/02/2017"/>
    <x v="0"/>
    <n v="47.3"/>
    <n v="0.87"/>
    <n v="36"/>
    <n v="0.3"/>
    <n v="21"/>
    <m/>
    <m/>
  </r>
  <r>
    <s v="24/03/2017"/>
    <x v="0"/>
    <n v="56.9"/>
    <n v="0.83"/>
    <n v="41"/>
    <n v="0.3"/>
    <n v="23"/>
    <m/>
    <m/>
  </r>
  <r>
    <s v="24/11/2017"/>
    <x v="0"/>
    <n v="53.6"/>
    <n v="0.83"/>
    <n v="46"/>
    <n v="0.3"/>
    <n v="22"/>
    <m/>
    <m/>
  </r>
  <r>
    <s v="25/08/2017"/>
    <x v="0"/>
    <n v="71"/>
    <n v="0.63"/>
    <n v="55"/>
    <n v="0.5"/>
    <n v="30"/>
    <m/>
    <m/>
  </r>
  <r>
    <s v="26/05/2017"/>
    <x v="0"/>
    <n v="72"/>
    <n v="0.67"/>
    <n v="63"/>
    <n v="0.3"/>
    <n v="30"/>
    <m/>
    <m/>
  </r>
  <r>
    <s v="27/01/2017"/>
    <x v="0"/>
    <n v="42.1"/>
    <n v="1.05"/>
    <n v="22"/>
    <n v="0.3"/>
    <n v="17"/>
    <m/>
    <m/>
  </r>
  <r>
    <s v="27/10/2017"/>
    <x v="0"/>
    <n v="62.8"/>
    <n v="0.71"/>
    <n v="52"/>
    <n v="0.3"/>
    <n v="26"/>
    <m/>
    <m/>
  </r>
  <r>
    <s v="28/04/2017"/>
    <x v="0"/>
    <n v="58.8"/>
    <n v="0.74"/>
    <n v="32"/>
    <n v="0.3"/>
    <n v="26"/>
    <m/>
    <m/>
  </r>
  <r>
    <s v="28/07/2017"/>
    <x v="0"/>
    <n v="87.4"/>
    <n v="0.51"/>
    <n v="58"/>
    <n v="0.5"/>
    <n v="38"/>
    <m/>
    <m/>
  </r>
  <r>
    <s v="29/09/2017"/>
    <x v="0"/>
    <n v="66.099999999999994"/>
    <n v="0.71"/>
    <n v="48"/>
    <n v="0.3"/>
    <n v="27"/>
    <m/>
    <m/>
  </r>
  <r>
    <s v="29/12/2017"/>
    <x v="0"/>
    <n v="39.5"/>
    <n v="1.25"/>
    <n v="17"/>
    <n v="0.3"/>
    <n v="15"/>
    <m/>
    <m/>
  </r>
  <r>
    <s v="30/06/2017"/>
    <x v="0"/>
    <n v="89.4"/>
    <n v="0.53"/>
    <n v="47"/>
    <n v="0.3"/>
    <n v="38"/>
    <m/>
    <m/>
  </r>
  <r>
    <s v="31/03/2017"/>
    <x v="0"/>
    <n v="58.5"/>
    <n v="0.77"/>
    <n v="48"/>
    <n v="0.3"/>
    <n v="25"/>
    <m/>
    <m/>
  </r>
  <r>
    <d v="2017-01-05T00:00:00"/>
    <x v="1"/>
    <n v="66.7"/>
    <n v="0.65"/>
    <n v="56"/>
    <n v="0.3"/>
    <n v="29"/>
    <m/>
    <m/>
  </r>
  <r>
    <d v="2017-02-01T00:00:00"/>
    <x v="1"/>
    <n v="28.9"/>
    <n v="1.33"/>
    <n v="15"/>
    <n v="0.3"/>
    <n v="13"/>
    <m/>
    <m/>
  </r>
  <r>
    <d v="2017-02-10T00:00:00"/>
    <x v="1"/>
    <n v="58.5"/>
    <n v="0.74"/>
    <n v="32"/>
    <n v="0.3"/>
    <n v="25"/>
    <m/>
    <m/>
  </r>
  <r>
    <d v="2017-03-04T00:00:00"/>
    <x v="1"/>
    <n v="60.8"/>
    <n v="0.74"/>
    <n v="51"/>
    <n v="0.3"/>
    <n v="26"/>
    <m/>
    <m/>
  </r>
  <r>
    <d v="2017-03-07T00:00:00"/>
    <x v="1"/>
    <n v="81.5"/>
    <n v="0.54"/>
    <n v="68"/>
    <n v="0.5"/>
    <n v="35"/>
    <m/>
    <m/>
  </r>
  <r>
    <d v="2017-04-09T00:00:00"/>
    <x v="1"/>
    <n v="59.8"/>
    <n v="0.74"/>
    <n v="54"/>
    <n v="0.3"/>
    <n v="26"/>
    <m/>
    <m/>
  </r>
  <r>
    <d v="2017-04-12T00:00:00"/>
    <x v="1"/>
    <n v="34.9"/>
    <n v="1.54"/>
    <n v="16"/>
    <n v="0.3"/>
    <n v="13"/>
    <m/>
    <m/>
  </r>
  <r>
    <d v="2017-05-06T00:00:00"/>
    <x v="1"/>
    <n v="78.599999999999994"/>
    <n v="0.59"/>
    <n v="36"/>
    <n v="0.3"/>
    <n v="32"/>
    <m/>
    <m/>
  </r>
  <r>
    <d v="2017-06-02T00:00:00"/>
    <x v="1"/>
    <n v="45"/>
    <n v="0.95"/>
    <n v="28"/>
    <n v="0.3"/>
    <n v="20"/>
    <m/>
    <m/>
  </r>
  <r>
    <d v="2017-06-03T00:00:00"/>
    <x v="1"/>
    <n v="61.2"/>
    <n v="0.77"/>
    <n v="28"/>
    <n v="0.3"/>
    <n v="24"/>
    <m/>
    <m/>
  </r>
  <r>
    <d v="2017-06-11T00:00:00"/>
    <x v="1"/>
    <n v="51.6"/>
    <n v="0.91"/>
    <n v="28"/>
    <n v="0.3"/>
    <n v="22"/>
    <m/>
    <m/>
  </r>
  <r>
    <d v="2017-07-08T00:00:00"/>
    <x v="1"/>
    <n v="75"/>
    <n v="0.67"/>
    <n v="38"/>
    <n v="0.5"/>
    <n v="30"/>
    <m/>
    <m/>
  </r>
  <r>
    <d v="2017-08-05T00:00:00"/>
    <x v="1"/>
    <n v="75"/>
    <n v="0.67"/>
    <n v="56"/>
    <n v="0.3"/>
    <n v="30"/>
    <m/>
    <m/>
  </r>
  <r>
    <d v="2017-09-01T00:00:00"/>
    <x v="1"/>
    <n v="38.1"/>
    <n v="1.18"/>
    <n v="20"/>
    <n v="0.3"/>
    <n v="17"/>
    <m/>
    <m/>
  </r>
  <r>
    <d v="2017-09-10T00:00:00"/>
    <x v="1"/>
    <n v="63.5"/>
    <n v="0.74"/>
    <n v="47"/>
    <n v="0.3"/>
    <n v="25"/>
    <m/>
    <m/>
  </r>
  <r>
    <d v="2017-10-04T00:00:00"/>
    <x v="1"/>
    <n v="58.5"/>
    <n v="0.74"/>
    <n v="48"/>
    <n v="0.3"/>
    <n v="25"/>
    <m/>
    <m/>
  </r>
  <r>
    <d v="2017-10-07T00:00:00"/>
    <x v="1"/>
    <n v="98"/>
    <n v="0.49"/>
    <n v="66"/>
    <n v="0.5"/>
    <n v="40"/>
    <m/>
    <m/>
  </r>
  <r>
    <d v="2017-11-09T00:00:00"/>
    <x v="1"/>
    <n v="68.400000000000006"/>
    <n v="0.69"/>
    <n v="38"/>
    <n v="0.3"/>
    <n v="28"/>
    <m/>
    <m/>
  </r>
  <r>
    <d v="2017-11-12T00:00:00"/>
    <x v="1"/>
    <n v="45.1"/>
    <n v="1.1100000000000001"/>
    <n v="33"/>
    <n v="0.3"/>
    <n v="17"/>
    <m/>
    <m/>
  </r>
  <r>
    <d v="2017-12-06T00:00:00"/>
    <x v="1"/>
    <n v="93"/>
    <n v="0.5"/>
    <n v="67"/>
    <n v="0.3"/>
    <n v="40"/>
    <m/>
    <m/>
  </r>
  <r>
    <s v="13/02/2017"/>
    <x v="1"/>
    <n v="46.4"/>
    <n v="1.1100000000000001"/>
    <n v="34"/>
    <n v="0.3"/>
    <n v="18"/>
    <m/>
    <m/>
  </r>
  <r>
    <s v="13/03/2017"/>
    <x v="1"/>
    <n v="55.9"/>
    <n v="0.87"/>
    <n v="48"/>
    <n v="0.3"/>
    <n v="23"/>
    <m/>
    <m/>
  </r>
  <r>
    <s v="13/11/2017"/>
    <x v="1"/>
    <n v="44.7"/>
    <n v="1.05"/>
    <n v="26"/>
    <n v="0.3"/>
    <n v="19"/>
    <m/>
    <m/>
  </r>
  <r>
    <s v="14/08/2017"/>
    <x v="1"/>
    <n v="72.599999999999994"/>
    <n v="0.59"/>
    <n v="43"/>
    <n v="0.5"/>
    <n v="32"/>
    <m/>
    <m/>
  </r>
  <r>
    <s v="15/05/2017"/>
    <x v="1"/>
    <n v="63.4"/>
    <n v="0.69"/>
    <n v="32"/>
    <n v="0.3"/>
    <n v="28"/>
    <m/>
    <m/>
  </r>
  <r>
    <s v="16/01/2017"/>
    <x v="1"/>
    <n v="30.6"/>
    <n v="1.67"/>
    <n v="24"/>
    <n v="0.3"/>
    <n v="12"/>
    <m/>
    <m/>
  </r>
  <r>
    <s v="16/10/2017"/>
    <x v="1"/>
    <n v="58.2"/>
    <n v="0.8"/>
    <n v="28"/>
    <n v="0.3"/>
    <n v="24"/>
    <m/>
    <m/>
  </r>
  <r>
    <s v="17/04/2017"/>
    <x v="1"/>
    <n v="64.099999999999994"/>
    <n v="0.71"/>
    <n v="56"/>
    <n v="0.3"/>
    <n v="27"/>
    <m/>
    <m/>
  </r>
  <r>
    <s v="17/07/2017"/>
    <x v="1"/>
    <n v="80.900000000000006"/>
    <n v="0.56999999999999995"/>
    <n v="64"/>
    <n v="0.5"/>
    <n v="33"/>
    <m/>
    <m/>
  </r>
  <r>
    <s v="18/09/2017"/>
    <x v="1"/>
    <n v="64.8"/>
    <n v="0.71"/>
    <n v="37"/>
    <n v="0.3"/>
    <n v="26"/>
    <m/>
    <m/>
  </r>
  <r>
    <s v="18/12/2017"/>
    <x v="1"/>
    <n v="30.9"/>
    <n v="1.43"/>
    <n v="27"/>
    <n v="0.3"/>
    <n v="13"/>
    <m/>
    <m/>
  </r>
  <r>
    <s v="19/06/2017"/>
    <x v="1"/>
    <n v="86.5"/>
    <n v="0.56000000000000005"/>
    <n v="66"/>
    <n v="0.3"/>
    <n v="35"/>
    <m/>
    <m/>
  </r>
  <r>
    <s v="20/02/2017"/>
    <x v="1"/>
    <n v="50.3"/>
    <n v="0.95"/>
    <n v="25"/>
    <n v="0.3"/>
    <n v="21"/>
    <m/>
    <m/>
  </r>
  <r>
    <s v="20/03/2017"/>
    <x v="1"/>
    <n v="58.2"/>
    <n v="0.77"/>
    <n v="33"/>
    <n v="0.3"/>
    <n v="24"/>
    <m/>
    <m/>
  </r>
  <r>
    <s v="20/11/2017"/>
    <x v="1"/>
    <n v="55.6"/>
    <n v="0.87"/>
    <n v="41"/>
    <n v="0.3"/>
    <n v="22"/>
    <m/>
    <m/>
  </r>
  <r>
    <s v="21/08/2017"/>
    <x v="1"/>
    <n v="68"/>
    <n v="0.65"/>
    <n v="58"/>
    <n v="0.5"/>
    <n v="30"/>
    <m/>
    <m/>
  </r>
  <r>
    <s v="22/05/2017"/>
    <x v="1"/>
    <n v="71"/>
    <n v="0.67"/>
    <n v="34"/>
    <n v="0.3"/>
    <n v="30"/>
    <m/>
    <m/>
  </r>
  <r>
    <s v="23/01/2017"/>
    <x v="1"/>
    <n v="38.1"/>
    <n v="1.05"/>
    <n v="21"/>
    <n v="0.3"/>
    <n v="17"/>
    <m/>
    <m/>
  </r>
  <r>
    <s v="23/10/2017"/>
    <x v="1"/>
    <n v="58.5"/>
    <n v="0.8"/>
    <n v="50"/>
    <n v="0.3"/>
    <n v="25"/>
    <m/>
    <m/>
  </r>
  <r>
    <s v="24/04/2017"/>
    <x v="1"/>
    <n v="65.099999999999994"/>
    <n v="0.69"/>
    <n v="48"/>
    <n v="0.3"/>
    <n v="27"/>
    <m/>
    <m/>
  </r>
  <r>
    <s v="24/07/2017"/>
    <x v="1"/>
    <n v="83.5"/>
    <n v="0.56999999999999995"/>
    <n v="69"/>
    <n v="0.5"/>
    <n v="35"/>
    <m/>
    <m/>
  </r>
  <r>
    <s v="25/09/2017"/>
    <x v="1"/>
    <n v="61.1"/>
    <n v="0.71"/>
    <n v="33"/>
    <n v="0.3"/>
    <n v="27"/>
    <m/>
    <m/>
  </r>
  <r>
    <s v="25/12/2017"/>
    <x v="1"/>
    <n v="35.5"/>
    <n v="1.25"/>
    <n v="19"/>
    <n v="0.3"/>
    <n v="15"/>
    <m/>
    <m/>
  </r>
  <r>
    <s v="26/06/2017"/>
    <x v="1"/>
    <n v="102.6"/>
    <n v="0.47"/>
    <n v="60"/>
    <n v="0.3"/>
    <n v="42"/>
    <m/>
    <m/>
  </r>
  <r>
    <s v="27/02/2017"/>
    <x v="1"/>
    <n v="45"/>
    <n v="1"/>
    <n v="34"/>
    <n v="0.3"/>
    <n v="20"/>
    <m/>
    <m/>
  </r>
  <r>
    <s v="27/03/2017"/>
    <x v="1"/>
    <n v="60.5"/>
    <n v="0.74"/>
    <n v="30"/>
    <n v="0.3"/>
    <n v="25"/>
    <m/>
    <m/>
  </r>
  <r>
    <s v="27/11/2017"/>
    <x v="1"/>
    <n v="53.9"/>
    <n v="0.87"/>
    <n v="30"/>
    <n v="0.3"/>
    <n v="23"/>
    <m/>
    <m/>
  </r>
  <r>
    <s v="28/08/2017"/>
    <x v="1"/>
    <n v="77.599999999999994"/>
    <n v="0.63"/>
    <n v="49"/>
    <n v="0.5"/>
    <n v="32"/>
    <m/>
    <m/>
  </r>
  <r>
    <s v="29/05/2017"/>
    <x v="1"/>
    <n v="66.7"/>
    <n v="0.65"/>
    <n v="32"/>
    <n v="0.3"/>
    <n v="29"/>
    <m/>
    <m/>
  </r>
  <r>
    <s v="30/01/2017"/>
    <x v="1"/>
    <n v="41.1"/>
    <n v="1.05"/>
    <n v="20"/>
    <n v="0.3"/>
    <n v="17"/>
    <m/>
    <m/>
  </r>
  <r>
    <s v="30/10/2017"/>
    <x v="1"/>
    <n v="58.2"/>
    <n v="0.77"/>
    <n v="35"/>
    <n v="0.3"/>
    <n v="24"/>
    <m/>
    <m/>
  </r>
  <r>
    <s v="31/07/2017"/>
    <x v="1"/>
    <n v="74.599999999999994"/>
    <n v="0.61"/>
    <n v="38"/>
    <n v="0.5"/>
    <n v="32"/>
    <m/>
    <m/>
  </r>
  <r>
    <d v="2017-01-04T00:00:00"/>
    <x v="2"/>
    <n v="57.5"/>
    <n v="0.8"/>
    <n v="33"/>
    <n v="0.3"/>
    <n v="25"/>
    <m/>
    <m/>
  </r>
  <r>
    <d v="2017-01-07T00:00:00"/>
    <x v="2"/>
    <n v="102.9"/>
    <n v="0.47"/>
    <n v="59"/>
    <n v="0.5"/>
    <n v="43"/>
    <m/>
    <m/>
  </r>
  <r>
    <d v="2017-02-09T00:00:00"/>
    <x v="2"/>
    <n v="67.400000000000006"/>
    <n v="0.69"/>
    <n v="53"/>
    <n v="0.3"/>
    <n v="28"/>
    <m/>
    <m/>
  </r>
  <r>
    <d v="2017-02-12T00:00:00"/>
    <x v="2"/>
    <n v="44.1"/>
    <n v="1.1100000000000001"/>
    <n v="35"/>
    <n v="0.3"/>
    <n v="17"/>
    <m/>
    <m/>
  </r>
  <r>
    <d v="2017-03-06T00:00:00"/>
    <x v="2"/>
    <n v="81.5"/>
    <n v="0.56000000000000005"/>
    <n v="59"/>
    <n v="0.3"/>
    <n v="35"/>
    <m/>
    <m/>
  </r>
  <r>
    <d v="2017-04-02T00:00:00"/>
    <x v="2"/>
    <n v="56.6"/>
    <n v="0.83"/>
    <n v="46"/>
    <n v="0.3"/>
    <n v="22"/>
    <m/>
    <m/>
  </r>
  <r>
    <d v="2017-04-03T00:00:00"/>
    <x v="2"/>
    <n v="59.5"/>
    <n v="0.77"/>
    <n v="29"/>
    <n v="0.3"/>
    <n v="25"/>
    <m/>
    <m/>
  </r>
  <r>
    <d v="2017-04-11T00:00:00"/>
    <x v="2"/>
    <n v="48.7"/>
    <n v="0.95"/>
    <n v="39"/>
    <n v="0.3"/>
    <n v="19"/>
    <m/>
    <m/>
  </r>
  <r>
    <d v="2017-05-08T00:00:00"/>
    <x v="2"/>
    <n v="76.599999999999994"/>
    <n v="0.61"/>
    <n v="66"/>
    <n v="0.5"/>
    <n v="32"/>
    <m/>
    <m/>
  </r>
  <r>
    <d v="2017-06-05T00:00:00"/>
    <x v="2"/>
    <n v="66.7"/>
    <n v="0.67"/>
    <n v="51"/>
    <n v="0.3"/>
    <n v="29"/>
    <m/>
    <m/>
  </r>
  <r>
    <d v="2017-07-01T00:00:00"/>
    <x v="2"/>
    <n v="32.9"/>
    <n v="1.54"/>
    <n v="19"/>
    <n v="0.3"/>
    <n v="13"/>
    <m/>
    <m/>
  </r>
  <r>
    <d v="2017-07-10T00:00:00"/>
    <x v="2"/>
    <n v="63.5"/>
    <n v="0.8"/>
    <n v="31"/>
    <n v="0.3"/>
    <n v="25"/>
    <m/>
    <m/>
  </r>
  <r>
    <d v="2017-08-04T00:00:00"/>
    <x v="2"/>
    <n v="63.8"/>
    <n v="0.74"/>
    <n v="37"/>
    <n v="0.3"/>
    <n v="26"/>
    <m/>
    <m/>
  </r>
  <r>
    <d v="2017-08-07T00:00:00"/>
    <x v="2"/>
    <n v="83.2"/>
    <n v="0.56999999999999995"/>
    <n v="44"/>
    <n v="0.5"/>
    <n v="34"/>
    <m/>
    <m/>
  </r>
  <r>
    <d v="2017-09-09T00:00:00"/>
    <x v="2"/>
    <n v="64.8"/>
    <n v="0.77"/>
    <n v="45"/>
    <n v="0.3"/>
    <n v="26"/>
    <m/>
    <m/>
  </r>
  <r>
    <d v="2017-09-12T00:00:00"/>
    <x v="2"/>
    <n v="31.2"/>
    <n v="1.43"/>
    <n v="19"/>
    <n v="0.3"/>
    <n v="14"/>
    <m/>
    <m/>
  </r>
  <r>
    <d v="2017-10-06T00:00:00"/>
    <x v="2"/>
    <n v="79.5"/>
    <n v="0.54"/>
    <n v="54"/>
    <n v="0.3"/>
    <n v="35"/>
    <m/>
    <m/>
  </r>
  <r>
    <d v="2017-11-02T00:00:00"/>
    <x v="2"/>
    <n v="51.3"/>
    <n v="0.91"/>
    <n v="35"/>
    <n v="0.3"/>
    <n v="21"/>
    <m/>
    <m/>
  </r>
  <r>
    <d v="2017-11-03T00:00:00"/>
    <x v="2"/>
    <n v="58.2"/>
    <n v="0.83"/>
    <n v="30"/>
    <n v="0.3"/>
    <n v="24"/>
    <m/>
    <m/>
  </r>
  <r>
    <d v="2017-11-11T00:00:00"/>
    <x v="2"/>
    <n v="47.3"/>
    <n v="0.91"/>
    <n v="33"/>
    <n v="0.3"/>
    <n v="21"/>
    <m/>
    <m/>
  </r>
  <r>
    <d v="2017-12-08T00:00:00"/>
    <x v="2"/>
    <n v="67.7"/>
    <n v="0.65"/>
    <n v="43"/>
    <n v="0.5"/>
    <n v="29"/>
    <m/>
    <m/>
  </r>
  <r>
    <s v="13/05/2017"/>
    <x v="2"/>
    <n v="70"/>
    <n v="0.65"/>
    <n v="34"/>
    <n v="0.3"/>
    <n v="30"/>
    <m/>
    <m/>
  </r>
  <r>
    <s v="14/01/2017"/>
    <x v="2"/>
    <n v="44.1"/>
    <n v="1.05"/>
    <n v="23"/>
    <n v="0.3"/>
    <n v="17"/>
    <m/>
    <m/>
  </r>
  <r>
    <s v="14/10/2017"/>
    <x v="2"/>
    <n v="59.5"/>
    <n v="0.74"/>
    <n v="28"/>
    <n v="0.3"/>
    <n v="25"/>
    <m/>
    <m/>
  </r>
  <r>
    <s v="15/04/2017"/>
    <x v="2"/>
    <n v="65.8"/>
    <n v="0.74"/>
    <n v="41"/>
    <n v="0.3"/>
    <n v="26"/>
    <m/>
    <m/>
  </r>
  <r>
    <s v="15/07/2017"/>
    <x v="2"/>
    <n v="82.5"/>
    <n v="0.54"/>
    <n v="56"/>
    <n v="0.5"/>
    <n v="35"/>
    <m/>
    <m/>
  </r>
  <r>
    <s v="16/09/2017"/>
    <x v="2"/>
    <n v="68.099999999999994"/>
    <n v="0.69"/>
    <n v="37"/>
    <n v="0.3"/>
    <n v="27"/>
    <m/>
    <m/>
  </r>
  <r>
    <s v="16/12/2017"/>
    <x v="2"/>
    <n v="35.5"/>
    <n v="1.25"/>
    <n v="30"/>
    <n v="0.3"/>
    <n v="15"/>
    <m/>
    <m/>
  </r>
  <r>
    <s v="17/06/2017"/>
    <x v="2"/>
    <n v="76.3"/>
    <n v="0.65"/>
    <n v="47"/>
    <n v="0.3"/>
    <n v="31"/>
    <m/>
    <m/>
  </r>
  <r>
    <s v="18/02/2017"/>
    <x v="2"/>
    <n v="43.7"/>
    <n v="0.95"/>
    <n v="25"/>
    <n v="0.3"/>
    <n v="19"/>
    <m/>
    <m/>
  </r>
  <r>
    <s v="18/03/2017"/>
    <x v="2"/>
    <n v="53.9"/>
    <n v="0.83"/>
    <n v="32"/>
    <n v="0.3"/>
    <n v="23"/>
    <m/>
    <m/>
  </r>
  <r>
    <s v="18/11/2017"/>
    <x v="2"/>
    <n v="48.7"/>
    <n v="1.05"/>
    <n v="37"/>
    <n v="0.3"/>
    <n v="19"/>
    <m/>
    <m/>
  </r>
  <r>
    <s v="19/08/2017"/>
    <x v="2"/>
    <n v="79.599999999999994"/>
    <n v="0.61"/>
    <n v="58"/>
    <n v="0.5"/>
    <n v="32"/>
    <m/>
    <m/>
  </r>
  <r>
    <s v="20/05/2017"/>
    <x v="2"/>
    <n v="64.400000000000006"/>
    <n v="0.67"/>
    <n v="59"/>
    <n v="0.3"/>
    <n v="28"/>
    <m/>
    <m/>
  </r>
  <r>
    <s v="21/01/2017"/>
    <x v="2"/>
    <n v="36.200000000000003"/>
    <n v="1.25"/>
    <n v="16"/>
    <n v="0.3"/>
    <n v="14"/>
    <m/>
    <m/>
  </r>
  <r>
    <s v="21/10/2017"/>
    <x v="2"/>
    <n v="56.2"/>
    <n v="0.83"/>
    <n v="28"/>
    <n v="0.3"/>
    <n v="24"/>
    <m/>
    <m/>
  </r>
  <r>
    <s v="22/04/2017"/>
    <x v="2"/>
    <n v="57.5"/>
    <n v="0.77"/>
    <n v="47"/>
    <n v="0.3"/>
    <n v="25"/>
    <m/>
    <m/>
  </r>
  <r>
    <s v="22/07/2017"/>
    <x v="2"/>
    <n v="99.6"/>
    <n v="0.47"/>
    <n v="49"/>
    <n v="0.5"/>
    <n v="42"/>
    <m/>
    <m/>
  </r>
  <r>
    <s v="23/09/2017"/>
    <x v="2"/>
    <n v="63.4"/>
    <n v="0.71"/>
    <n v="39"/>
    <n v="0.3"/>
    <n v="28"/>
    <m/>
    <m/>
  </r>
  <r>
    <s v="23/12/2017"/>
    <x v="2"/>
    <n v="42.4"/>
    <n v="1.1100000000000001"/>
    <n v="20"/>
    <n v="0.3"/>
    <n v="18"/>
    <m/>
    <m/>
  </r>
  <r>
    <s v="24/06/2017"/>
    <x v="2"/>
    <n v="80.5"/>
    <n v="0.56999999999999995"/>
    <n v="50"/>
    <n v="0.3"/>
    <n v="35"/>
    <m/>
    <m/>
  </r>
  <r>
    <s v="25/02/2017"/>
    <x v="2"/>
    <n v="42.4"/>
    <n v="1"/>
    <n v="21"/>
    <n v="0.3"/>
    <n v="18"/>
    <m/>
    <m/>
  </r>
  <r>
    <s v="25/03/2017"/>
    <x v="2"/>
    <n v="58.2"/>
    <n v="0.8"/>
    <n v="50"/>
    <n v="0.3"/>
    <n v="24"/>
    <m/>
    <m/>
  </r>
  <r>
    <s v="25/11/2017"/>
    <x v="2"/>
    <n v="49"/>
    <n v="0.91"/>
    <n v="32"/>
    <n v="0.3"/>
    <n v="20"/>
    <m/>
    <m/>
  </r>
  <r>
    <s v="26/08/2017"/>
    <x v="2"/>
    <n v="70"/>
    <n v="0.63"/>
    <n v="46"/>
    <n v="0.5"/>
    <n v="30"/>
    <m/>
    <m/>
  </r>
  <r>
    <s v="27/05/2017"/>
    <x v="2"/>
    <n v="77.3"/>
    <n v="0.63"/>
    <n v="56"/>
    <n v="0.3"/>
    <n v="31"/>
    <m/>
    <m/>
  </r>
  <r>
    <s v="28/01/2017"/>
    <x v="2"/>
    <n v="34.9"/>
    <n v="1.33"/>
    <n v="15"/>
    <n v="0.3"/>
    <n v="13"/>
    <m/>
    <m/>
  </r>
  <r>
    <s v="28/10/2017"/>
    <x v="2"/>
    <n v="57.5"/>
    <n v="0.77"/>
    <n v="28"/>
    <n v="0.3"/>
    <n v="25"/>
    <m/>
    <m/>
  </r>
  <r>
    <s v="29/04/2017"/>
    <x v="2"/>
    <n v="65.099999999999994"/>
    <n v="0.71"/>
    <n v="32"/>
    <n v="0.3"/>
    <n v="27"/>
    <m/>
    <m/>
  </r>
  <r>
    <s v="29/07/2017"/>
    <x v="2"/>
    <n v="85.5"/>
    <n v="0.56999999999999995"/>
    <n v="50"/>
    <n v="0.5"/>
    <n v="35"/>
    <m/>
    <m/>
  </r>
  <r>
    <s v="30/09/2017"/>
    <x v="2"/>
    <n v="64.8"/>
    <n v="0.74"/>
    <n v="29"/>
    <n v="0.3"/>
    <n v="26"/>
    <m/>
    <m/>
  </r>
  <r>
    <s v="30/12/2017"/>
    <x v="2"/>
    <n v="30.9"/>
    <n v="1.43"/>
    <n v="22"/>
    <n v="0.3"/>
    <n v="13"/>
    <m/>
    <m/>
  </r>
  <r>
    <d v="2017-01-01T00:00:00"/>
    <x v="3"/>
    <n v="27"/>
    <n v="2"/>
    <n v="15"/>
    <n v="0.3"/>
    <n v="10"/>
    <m/>
    <m/>
  </r>
  <r>
    <d v="2017-01-10T00:00:00"/>
    <x v="3"/>
    <n v="56.5"/>
    <n v="0.8"/>
    <n v="43"/>
    <n v="0.3"/>
    <n v="25"/>
    <m/>
    <m/>
  </r>
  <r>
    <d v="2017-02-04T00:00:00"/>
    <x v="3"/>
    <n v="65.8"/>
    <n v="0.74"/>
    <n v="47"/>
    <n v="0.3"/>
    <n v="26"/>
    <m/>
    <m/>
  </r>
  <r>
    <d v="2017-02-07T00:00:00"/>
    <x v="3"/>
    <n v="93.4"/>
    <n v="0.51"/>
    <n v="68"/>
    <n v="0.5"/>
    <n v="38"/>
    <m/>
    <m/>
  </r>
  <r>
    <d v="2017-03-09T00:00:00"/>
    <x v="3"/>
    <n v="61.1"/>
    <n v="0.69"/>
    <n v="50"/>
    <n v="0.3"/>
    <n v="27"/>
    <m/>
    <m/>
  </r>
  <r>
    <d v="2017-03-12T00:00:00"/>
    <x v="3"/>
    <n v="33.5"/>
    <n v="1.18"/>
    <n v="19"/>
    <n v="0.3"/>
    <n v="15"/>
    <m/>
    <m/>
  </r>
  <r>
    <d v="2017-04-06T00:00:00"/>
    <x v="3"/>
    <n v="90.4"/>
    <n v="0.51"/>
    <n v="43"/>
    <n v="0.3"/>
    <n v="38"/>
    <m/>
    <m/>
  </r>
  <r>
    <d v="2017-05-02T00:00:00"/>
    <x v="3"/>
    <n v="45.4"/>
    <n v="1.1100000000000001"/>
    <n v="32"/>
    <n v="0.3"/>
    <n v="18"/>
    <m/>
    <m/>
  </r>
  <r>
    <d v="2017-05-03T00:00:00"/>
    <x v="3"/>
    <n v="55.9"/>
    <n v="0.87"/>
    <n v="32"/>
    <n v="0.3"/>
    <n v="23"/>
    <m/>
    <m/>
  </r>
  <r>
    <d v="2017-05-11T00:00:00"/>
    <x v="3"/>
    <n v="55.9"/>
    <n v="0.87"/>
    <n v="45"/>
    <n v="0.3"/>
    <n v="23"/>
    <m/>
    <m/>
  </r>
  <r>
    <d v="2017-06-08T00:00:00"/>
    <x v="3"/>
    <n v="77.3"/>
    <n v="0.61"/>
    <n v="36"/>
    <n v="0.5"/>
    <n v="31"/>
    <m/>
    <m/>
  </r>
  <r>
    <d v="2017-07-05T00:00:00"/>
    <x v="3"/>
    <n v="69.7"/>
    <n v="0.65"/>
    <n v="49"/>
    <n v="0.3"/>
    <n v="29"/>
    <m/>
    <m/>
  </r>
  <r>
    <d v="2017-08-01T00:00:00"/>
    <x v="3"/>
    <n v="37.5"/>
    <n v="1.18"/>
    <n v="28"/>
    <n v="0.3"/>
    <n v="15"/>
    <m/>
    <m/>
  </r>
  <r>
    <d v="2017-08-10T00:00:00"/>
    <x v="3"/>
    <n v="60.2"/>
    <n v="0.8"/>
    <n v="47"/>
    <n v="0.3"/>
    <n v="24"/>
    <m/>
    <m/>
  </r>
  <r>
    <d v="2017-09-04T00:00:00"/>
    <x v="3"/>
    <n v="63.1"/>
    <n v="0.69"/>
    <n v="52"/>
    <n v="0.3"/>
    <n v="27"/>
    <m/>
    <m/>
  </r>
  <r>
    <d v="2017-09-07T00:00:00"/>
    <x v="3"/>
    <n v="77.900000000000006"/>
    <n v="0.59"/>
    <n v="44"/>
    <n v="0.5"/>
    <n v="33"/>
    <m/>
    <m/>
  </r>
  <r>
    <d v="2017-10-09T00:00:00"/>
    <x v="3"/>
    <n v="61.8"/>
    <n v="0.74"/>
    <n v="50"/>
    <n v="0.3"/>
    <n v="26"/>
    <m/>
    <m/>
  </r>
  <r>
    <d v="2017-10-12T00:00:00"/>
    <x v="3"/>
    <n v="31.3"/>
    <n v="1.82"/>
    <n v="15"/>
    <n v="0.3"/>
    <n v="11"/>
    <m/>
    <m/>
  </r>
  <r>
    <d v="2017-11-06T00:00:00"/>
    <x v="3"/>
    <n v="84.8"/>
    <n v="0.53"/>
    <n v="42"/>
    <n v="0.3"/>
    <n v="36"/>
    <m/>
    <m/>
  </r>
  <r>
    <d v="2017-12-02T00:00:00"/>
    <x v="3"/>
    <n v="55.6"/>
    <n v="0.83"/>
    <n v="41"/>
    <n v="0.3"/>
    <n v="22"/>
    <m/>
    <m/>
  </r>
  <r>
    <d v="2017-12-03T00:00:00"/>
    <x v="3"/>
    <n v="61.5"/>
    <n v="0.74"/>
    <n v="47"/>
    <n v="0.3"/>
    <n v="25"/>
    <m/>
    <m/>
  </r>
  <r>
    <d v="2017-12-11T00:00:00"/>
    <x v="3"/>
    <n v="49.7"/>
    <n v="1.05"/>
    <n v="38"/>
    <n v="0.3"/>
    <n v="19"/>
    <m/>
    <m/>
  </r>
  <r>
    <s v="13/08/2017"/>
    <x v="3"/>
    <n v="67.7"/>
    <n v="0.65"/>
    <n v="54"/>
    <n v="0.5"/>
    <n v="29"/>
    <m/>
    <m/>
  </r>
  <r>
    <s v="14/05/2017"/>
    <x v="3"/>
    <n v="77.3"/>
    <n v="0.63"/>
    <n v="58"/>
    <n v="0.3"/>
    <n v="31"/>
    <m/>
    <m/>
  </r>
  <r>
    <s v="15/01/2017"/>
    <x v="3"/>
    <n v="43.4"/>
    <n v="1.1100000000000001"/>
    <n v="33"/>
    <n v="0.3"/>
    <n v="18"/>
    <m/>
    <m/>
  </r>
  <r>
    <s v="15/10/2017"/>
    <x v="3"/>
    <n v="61.5"/>
    <n v="0.74"/>
    <n v="36"/>
    <n v="0.3"/>
    <n v="25"/>
    <m/>
    <m/>
  </r>
  <r>
    <s v="16/04/2017"/>
    <x v="3"/>
    <n v="65.099999999999994"/>
    <n v="0.69"/>
    <n v="43"/>
    <n v="0.3"/>
    <n v="27"/>
    <m/>
    <m/>
  </r>
  <r>
    <s v="16/07/2017"/>
    <x v="3"/>
    <n v="79.2"/>
    <n v="0.59"/>
    <n v="50"/>
    <n v="0.5"/>
    <n v="34"/>
    <m/>
    <m/>
  </r>
  <r>
    <s v="17/09/2017"/>
    <x v="3"/>
    <n v="59.8"/>
    <n v="0.71"/>
    <n v="53"/>
    <n v="0.3"/>
    <n v="26"/>
    <m/>
    <m/>
  </r>
  <r>
    <s v="17/12/2017"/>
    <x v="3"/>
    <n v="32.200000000000003"/>
    <n v="1.33"/>
    <n v="16"/>
    <n v="0.3"/>
    <n v="14"/>
    <m/>
    <m/>
  </r>
  <r>
    <s v="18/06/2017"/>
    <x v="3"/>
    <n v="72.599999999999994"/>
    <n v="0.59"/>
    <n v="60"/>
    <n v="0.3"/>
    <n v="32"/>
    <m/>
    <m/>
  </r>
  <r>
    <s v="19/02/2017"/>
    <x v="3"/>
    <n v="50"/>
    <n v="0.95"/>
    <n v="28"/>
    <n v="0.3"/>
    <n v="20"/>
    <m/>
    <m/>
  </r>
  <r>
    <s v="19/03/2017"/>
    <x v="3"/>
    <n v="56.9"/>
    <n v="0.83"/>
    <n v="38"/>
    <n v="0.3"/>
    <n v="23"/>
    <m/>
    <m/>
  </r>
  <r>
    <s v="19/11/2017"/>
    <x v="3"/>
    <n v="55.9"/>
    <n v="0.87"/>
    <n v="34"/>
    <n v="0.3"/>
    <n v="23"/>
    <m/>
    <m/>
  </r>
  <r>
    <s v="20/08/2017"/>
    <x v="3"/>
    <n v="74.3"/>
    <n v="0.65"/>
    <n v="53"/>
    <n v="0.5"/>
    <n v="31"/>
    <m/>
    <m/>
  </r>
  <r>
    <s v="21/05/2017"/>
    <x v="3"/>
    <n v="71.7"/>
    <n v="0.69"/>
    <n v="47"/>
    <n v="0.3"/>
    <n v="29"/>
    <m/>
    <m/>
  </r>
  <r>
    <s v="22/01/2017"/>
    <x v="3"/>
    <n v="40.799999999999997"/>
    <n v="1.1100000000000001"/>
    <n v="19"/>
    <n v="0.3"/>
    <n v="16"/>
    <m/>
    <m/>
  </r>
  <r>
    <s v="22/10/2017"/>
    <x v="3"/>
    <n v="57.5"/>
    <n v="0.77"/>
    <n v="35"/>
    <n v="0.3"/>
    <n v="25"/>
    <m/>
    <m/>
  </r>
  <r>
    <s v="23/04/2017"/>
    <x v="3"/>
    <n v="60.8"/>
    <n v="0.77"/>
    <n v="50"/>
    <n v="0.3"/>
    <n v="26"/>
    <m/>
    <m/>
  </r>
  <r>
    <s v="23/07/2017"/>
    <x v="3"/>
    <n v="89.1"/>
    <n v="0.51"/>
    <n v="72"/>
    <n v="0.5"/>
    <n v="37"/>
    <m/>
    <m/>
  </r>
  <r>
    <s v="24/09/2017"/>
    <x v="3"/>
    <n v="63.4"/>
    <n v="0.71"/>
    <n v="43"/>
    <n v="0.3"/>
    <n v="28"/>
    <m/>
    <m/>
  </r>
  <r>
    <s v="24/12/2017"/>
    <x v="3"/>
    <n v="35.799999999999997"/>
    <n v="1.25"/>
    <n v="26"/>
    <n v="0.3"/>
    <n v="16"/>
    <m/>
    <m/>
  </r>
  <r>
    <s v="25/06/2017"/>
    <x v="3"/>
    <n v="85.1"/>
    <n v="0.51"/>
    <n v="58"/>
    <n v="0.3"/>
    <n v="37"/>
    <m/>
    <m/>
  </r>
  <r>
    <s v="26/02/2017"/>
    <x v="3"/>
    <n v="48.7"/>
    <n v="1.05"/>
    <n v="32"/>
    <n v="0.3"/>
    <n v="19"/>
    <m/>
    <m/>
  </r>
  <r>
    <s v="26/03/2017"/>
    <x v="3"/>
    <n v="59.5"/>
    <n v="0.77"/>
    <n v="39"/>
    <n v="0.3"/>
    <n v="25"/>
    <m/>
    <m/>
  </r>
  <r>
    <s v="26/11/2017"/>
    <x v="3"/>
    <n v="49.7"/>
    <n v="1.05"/>
    <n v="30"/>
    <n v="0.3"/>
    <n v="19"/>
    <m/>
    <m/>
  </r>
  <r>
    <s v="27/08/2017"/>
    <x v="3"/>
    <n v="65.7"/>
    <n v="0.65"/>
    <n v="45"/>
    <n v="0.5"/>
    <n v="29"/>
    <m/>
    <m/>
  </r>
  <r>
    <s v="28/05/2017"/>
    <x v="3"/>
    <n v="71.7"/>
    <n v="0.65"/>
    <n v="45"/>
    <n v="0.3"/>
    <n v="29"/>
    <m/>
    <m/>
  </r>
  <r>
    <s v="29/01/2017"/>
    <x v="3"/>
    <n v="35.200000000000003"/>
    <n v="1.33"/>
    <n v="27"/>
    <n v="0.3"/>
    <n v="14"/>
    <m/>
    <m/>
  </r>
  <r>
    <s v="29/10/2017"/>
    <x v="3"/>
    <n v="61.5"/>
    <n v="0.8"/>
    <n v="34"/>
    <n v="0.3"/>
    <n v="25"/>
    <m/>
    <m/>
  </r>
  <r>
    <s v="30/04/2017"/>
    <x v="3"/>
    <n v="67.099999999999994"/>
    <n v="0.74"/>
    <n v="35"/>
    <n v="0.3"/>
    <n v="27"/>
    <m/>
    <m/>
  </r>
  <r>
    <s v="30/07/2017"/>
    <x v="3"/>
    <n v="78.2"/>
    <n v="0.59"/>
    <n v="52"/>
    <n v="0.5"/>
    <n v="34"/>
    <m/>
    <m/>
  </r>
  <r>
    <s v="31/12/2017"/>
    <x v="3"/>
    <n v="15.1"/>
    <n v="2.5"/>
    <n v="9"/>
    <n v="0.3"/>
    <n v="7"/>
    <m/>
    <m/>
  </r>
  <r>
    <d v="2017-01-06T00:00:00"/>
    <x v="4"/>
    <n v="71.3"/>
    <n v="0.65"/>
    <n v="42"/>
    <n v="0.3"/>
    <n v="31"/>
    <m/>
    <m/>
  </r>
  <r>
    <d v="2017-02-02T00:00:00"/>
    <x v="4"/>
    <n v="52"/>
    <n v="1"/>
    <n v="22"/>
    <n v="0.3"/>
    <n v="20"/>
    <m/>
    <m/>
  </r>
  <r>
    <d v="2017-02-03T00:00:00"/>
    <x v="4"/>
    <n v="57.2"/>
    <n v="0.8"/>
    <n v="31"/>
    <n v="0.3"/>
    <n v="24"/>
    <m/>
    <m/>
  </r>
  <r>
    <d v="2017-02-11T00:00:00"/>
    <x v="4"/>
    <n v="53.6"/>
    <n v="0.91"/>
    <n v="46"/>
    <n v="0.3"/>
    <n v="22"/>
    <m/>
    <m/>
  </r>
  <r>
    <d v="2017-03-08T00:00:00"/>
    <x v="4"/>
    <n v="75"/>
    <n v="0.63"/>
    <n v="52"/>
    <n v="0.5"/>
    <n v="30"/>
    <m/>
    <m/>
  </r>
  <r>
    <d v="2017-04-05T00:00:00"/>
    <x v="4"/>
    <n v="71.3"/>
    <n v="0.63"/>
    <n v="64"/>
    <n v="0.3"/>
    <n v="31"/>
    <m/>
    <m/>
  </r>
  <r>
    <d v="2017-05-01T00:00:00"/>
    <x v="4"/>
    <n v="42.4"/>
    <n v="1"/>
    <n v="33"/>
    <n v="0.3"/>
    <n v="18"/>
    <m/>
    <m/>
  </r>
  <r>
    <d v="2017-05-10T00:00:00"/>
    <x v="4"/>
    <n v="60.5"/>
    <n v="0.8"/>
    <n v="33"/>
    <n v="0.3"/>
    <n v="25"/>
    <m/>
    <m/>
  </r>
  <r>
    <d v="2017-06-04T00:00:00"/>
    <x v="4"/>
    <n v="57.5"/>
    <n v="0.8"/>
    <n v="31"/>
    <n v="0.3"/>
    <n v="25"/>
    <m/>
    <m/>
  </r>
  <r>
    <d v="2017-06-07T00:00:00"/>
    <x v="4"/>
    <n v="91.7"/>
    <n v="0.51"/>
    <n v="46"/>
    <n v="0.5"/>
    <n v="39"/>
    <m/>
    <m/>
  </r>
  <r>
    <d v="2017-07-09T00:00:00"/>
    <x v="4"/>
    <n v="68.400000000000006"/>
    <n v="0.67"/>
    <n v="49"/>
    <n v="0.3"/>
    <n v="28"/>
    <m/>
    <m/>
  </r>
  <r>
    <d v="2017-07-12T00:00:00"/>
    <x v="4"/>
    <n v="42.1"/>
    <n v="1.05"/>
    <n v="26"/>
    <n v="0.3"/>
    <n v="17"/>
    <m/>
    <m/>
  </r>
  <r>
    <d v="2017-08-06T00:00:00"/>
    <x v="4"/>
    <n v="90.7"/>
    <n v="0.5"/>
    <n v="46"/>
    <n v="0.3"/>
    <n v="39"/>
    <m/>
    <m/>
  </r>
  <r>
    <d v="2017-09-02T00:00:00"/>
    <x v="4"/>
    <n v="42.7"/>
    <n v="1"/>
    <n v="39"/>
    <n v="0.3"/>
    <n v="19"/>
    <m/>
    <m/>
  </r>
  <r>
    <d v="2017-09-03T00:00:00"/>
    <x v="4"/>
    <n v="52.9"/>
    <n v="0.8"/>
    <n v="29"/>
    <n v="0.3"/>
    <n v="23"/>
    <m/>
    <m/>
  </r>
  <r>
    <d v="2017-09-11T00:00:00"/>
    <x v="4"/>
    <n v="53.9"/>
    <n v="0.83"/>
    <n v="33"/>
    <n v="0.3"/>
    <n v="23"/>
    <m/>
    <m/>
  </r>
  <r>
    <d v="2017-10-08T00:00:00"/>
    <x v="4"/>
    <n v="70.3"/>
    <n v="0.65"/>
    <n v="56"/>
    <n v="0.5"/>
    <n v="31"/>
    <m/>
    <m/>
  </r>
  <r>
    <d v="2017-11-05T00:00:00"/>
    <x v="4"/>
    <n v="72.7"/>
    <n v="0.67"/>
    <n v="57"/>
    <n v="0.3"/>
    <n v="29"/>
    <m/>
    <m/>
  </r>
  <r>
    <d v="2017-12-01T00:00:00"/>
    <x v="4"/>
    <n v="38.200000000000003"/>
    <n v="1.33"/>
    <n v="16"/>
    <n v="0.3"/>
    <n v="14"/>
    <m/>
    <m/>
  </r>
  <r>
    <d v="2017-12-10T00:00:00"/>
    <x v="4"/>
    <n v="58.2"/>
    <n v="0.77"/>
    <n v="39"/>
    <n v="0.3"/>
    <n v="24"/>
    <m/>
    <m/>
  </r>
  <r>
    <s v="13/04/2017"/>
    <x v="4"/>
    <n v="61.1"/>
    <n v="0.69"/>
    <n v="46"/>
    <n v="0.3"/>
    <n v="27"/>
    <m/>
    <m/>
  </r>
  <r>
    <s v="13/07/2017"/>
    <x v="4"/>
    <n v="78.900000000000006"/>
    <n v="0.61"/>
    <n v="49"/>
    <n v="0.5"/>
    <n v="33"/>
    <m/>
    <m/>
  </r>
  <r>
    <s v="14/09/2017"/>
    <x v="4"/>
    <n v="63.8"/>
    <n v="0.71"/>
    <n v="29"/>
    <n v="0.3"/>
    <n v="26"/>
    <m/>
    <m/>
  </r>
  <r>
    <s v="14/12/2017"/>
    <x v="4"/>
    <n v="31.9"/>
    <n v="1.54"/>
    <n v="24"/>
    <n v="0.3"/>
    <n v="13"/>
    <m/>
    <m/>
  </r>
  <r>
    <s v="15/06/2017"/>
    <x v="4"/>
    <n v="84.8"/>
    <n v="0.56000000000000005"/>
    <n v="50"/>
    <n v="0.3"/>
    <n v="36"/>
    <m/>
    <m/>
  </r>
  <r>
    <s v="16/02/2017"/>
    <x v="4"/>
    <n v="47.3"/>
    <n v="0.87"/>
    <n v="31"/>
    <n v="0.3"/>
    <n v="21"/>
    <m/>
    <m/>
  </r>
  <r>
    <s v="16/03/2017"/>
    <x v="4"/>
    <n v="60.2"/>
    <n v="0.83"/>
    <n v="39"/>
    <n v="0.3"/>
    <n v="24"/>
    <m/>
    <m/>
  </r>
  <r>
    <s v="16/11/2017"/>
    <x v="4"/>
    <n v="47.3"/>
    <n v="0.87"/>
    <n v="28"/>
    <n v="0.3"/>
    <n v="21"/>
    <m/>
    <m/>
  </r>
  <r>
    <s v="17/08/2017"/>
    <x v="4"/>
    <n v="68"/>
    <n v="0.67"/>
    <n v="42"/>
    <n v="0.5"/>
    <n v="30"/>
    <m/>
    <m/>
  </r>
  <r>
    <s v="18/05/2017"/>
    <x v="4"/>
    <n v="72"/>
    <n v="0.67"/>
    <n v="53"/>
    <n v="0.3"/>
    <n v="30"/>
    <m/>
    <m/>
  </r>
  <r>
    <s v="19/01/2017"/>
    <x v="4"/>
    <n v="43.1"/>
    <n v="1.18"/>
    <n v="30"/>
    <n v="0.3"/>
    <n v="17"/>
    <m/>
    <m/>
  </r>
  <r>
    <s v="19/10/2017"/>
    <x v="4"/>
    <n v="60.5"/>
    <n v="0.8"/>
    <n v="41"/>
    <n v="0.3"/>
    <n v="25"/>
    <m/>
    <m/>
  </r>
  <r>
    <s v="20/04/2017"/>
    <x v="4"/>
    <n v="68.099999999999994"/>
    <n v="0.69"/>
    <n v="42"/>
    <n v="0.3"/>
    <n v="27"/>
    <m/>
    <m/>
  </r>
  <r>
    <s v="20/07/2017"/>
    <x v="4"/>
    <n v="86.5"/>
    <n v="0.56999999999999995"/>
    <n v="44"/>
    <n v="0.5"/>
    <n v="35"/>
    <m/>
    <m/>
  </r>
  <r>
    <s v="21/09/2017"/>
    <x v="4"/>
    <n v="59.8"/>
    <n v="0.71"/>
    <n v="42"/>
    <n v="0.3"/>
    <n v="26"/>
    <m/>
    <m/>
  </r>
  <r>
    <s v="21/12/2017"/>
    <x v="4"/>
    <n v="40.5"/>
    <n v="1.33"/>
    <n v="23"/>
    <n v="0.3"/>
    <n v="15"/>
    <m/>
    <m/>
  </r>
  <r>
    <s v="22/06/2017"/>
    <x v="4"/>
    <n v="72.3"/>
    <n v="0.65"/>
    <n v="36"/>
    <n v="0.3"/>
    <n v="31"/>
    <m/>
    <m/>
  </r>
  <r>
    <s v="23/02/2017"/>
    <x v="4"/>
    <n v="45"/>
    <n v="1"/>
    <n v="23"/>
    <n v="0.3"/>
    <n v="20"/>
    <m/>
    <m/>
  </r>
  <r>
    <s v="23/03/2017"/>
    <x v="4"/>
    <n v="55.9"/>
    <n v="0.87"/>
    <n v="35"/>
    <n v="0.3"/>
    <n v="23"/>
    <m/>
    <m/>
  </r>
  <r>
    <s v="23/11/2017"/>
    <x v="4"/>
    <n v="51.9"/>
    <n v="0.87"/>
    <n v="47"/>
    <n v="0.3"/>
    <n v="23"/>
    <m/>
    <m/>
  </r>
  <r>
    <s v="24/08/2017"/>
    <x v="4"/>
    <n v="74.599999999999994"/>
    <n v="0.59"/>
    <n v="64"/>
    <n v="0.5"/>
    <n v="32"/>
    <m/>
    <m/>
  </r>
  <r>
    <s v="25/05/2017"/>
    <x v="4"/>
    <n v="71.7"/>
    <n v="0.69"/>
    <n v="53"/>
    <n v="0.3"/>
    <n v="29"/>
    <m/>
    <m/>
  </r>
  <r>
    <s v="26/01/2017"/>
    <x v="4"/>
    <n v="35.799999999999997"/>
    <n v="1.25"/>
    <n v="18"/>
    <n v="0.3"/>
    <n v="16"/>
    <m/>
    <m/>
  </r>
  <r>
    <s v="26/10/2017"/>
    <x v="4"/>
    <n v="54.2"/>
    <n v="0.77"/>
    <n v="47"/>
    <n v="0.3"/>
    <n v="24"/>
    <m/>
    <m/>
  </r>
  <r>
    <s v="27/04/2017"/>
    <x v="4"/>
    <n v="63.5"/>
    <n v="0.77"/>
    <n v="50"/>
    <n v="0.3"/>
    <n v="25"/>
    <m/>
    <m/>
  </r>
  <r>
    <s v="27/07/2017"/>
    <x v="4"/>
    <n v="97.9"/>
    <n v="0.47"/>
    <n v="74"/>
    <n v="0.5"/>
    <n v="43"/>
    <m/>
    <m/>
  </r>
  <r>
    <s v="28/09/2017"/>
    <x v="4"/>
    <n v="67.400000000000006"/>
    <n v="0.69"/>
    <n v="38"/>
    <n v="0.3"/>
    <n v="28"/>
    <m/>
    <m/>
  </r>
  <r>
    <s v="28/12/2017"/>
    <x v="4"/>
    <n v="37.799999999999997"/>
    <n v="1.25"/>
    <n v="32"/>
    <n v="0.3"/>
    <n v="16"/>
    <m/>
    <m/>
  </r>
  <r>
    <s v="29/06/2017"/>
    <x v="4"/>
    <n v="86.5"/>
    <n v="0.54"/>
    <n v="64"/>
    <n v="0.3"/>
    <n v="35"/>
    <m/>
    <m/>
  </r>
  <r>
    <s v="30/03/2017"/>
    <x v="4"/>
    <n v="55.2"/>
    <n v="0.8"/>
    <n v="47"/>
    <n v="0.3"/>
    <n v="24"/>
    <m/>
    <m/>
  </r>
  <r>
    <s v="30/11/2017"/>
    <x v="4"/>
    <n v="44.7"/>
    <n v="1.05"/>
    <n v="28"/>
    <n v="0.3"/>
    <n v="19"/>
    <m/>
    <m/>
  </r>
  <r>
    <s v="31/08/2017"/>
    <x v="4"/>
    <n v="67.7"/>
    <n v="0.69"/>
    <n v="58"/>
    <n v="0.5"/>
    <n v="29"/>
    <m/>
    <m/>
  </r>
  <r>
    <d v="2017-01-08T00:00:00"/>
    <x v="5"/>
    <n v="75.599999999999994"/>
    <n v="0.63"/>
    <n v="56"/>
    <n v="0.5"/>
    <n v="32"/>
    <m/>
    <m/>
  </r>
  <r>
    <d v="2017-02-05T00:00:00"/>
    <x v="5"/>
    <n v="65.7"/>
    <n v="0.69"/>
    <n v="40"/>
    <n v="0.3"/>
    <n v="29"/>
    <m/>
    <m/>
  </r>
  <r>
    <d v="2017-03-01T00:00:00"/>
    <x v="5"/>
    <n v="34.5"/>
    <n v="1.33"/>
    <n v="27"/>
    <n v="0.3"/>
    <n v="15"/>
    <m/>
    <m/>
  </r>
  <r>
    <d v="2017-03-10T00:00:00"/>
    <x v="5"/>
    <n v="59.2"/>
    <n v="0.8"/>
    <n v="34"/>
    <n v="0.3"/>
    <n v="24"/>
    <m/>
    <m/>
  </r>
  <r>
    <d v="2017-04-04T00:00:00"/>
    <x v="5"/>
    <n v="62.1"/>
    <n v="0.71"/>
    <n v="31"/>
    <n v="0.3"/>
    <n v="27"/>
    <m/>
    <m/>
  </r>
  <r>
    <d v="2017-04-07T00:00:00"/>
    <x v="5"/>
    <n v="84.2"/>
    <n v="0.59"/>
    <n v="49"/>
    <n v="0.5"/>
    <n v="34"/>
    <m/>
    <m/>
  </r>
  <r>
    <d v="2017-05-09T00:00:00"/>
    <x v="5"/>
    <n v="61.8"/>
    <n v="0.71"/>
    <n v="39"/>
    <n v="0.3"/>
    <n v="26"/>
    <m/>
    <m/>
  </r>
  <r>
    <d v="2017-05-12T00:00:00"/>
    <x v="5"/>
    <n v="22"/>
    <n v="1.82"/>
    <n v="11"/>
    <n v="0.3"/>
    <n v="10"/>
    <m/>
    <m/>
  </r>
  <r>
    <d v="2017-06-06T00:00:00"/>
    <x v="5"/>
    <n v="84.2"/>
    <n v="0.56000000000000005"/>
    <n v="44"/>
    <n v="0.3"/>
    <n v="34"/>
    <m/>
    <m/>
  </r>
  <r>
    <d v="2017-07-02T00:00:00"/>
    <x v="5"/>
    <n v="52.3"/>
    <n v="0.87"/>
    <n v="39"/>
    <n v="0.3"/>
    <n v="21"/>
    <m/>
    <m/>
  </r>
  <r>
    <d v="2017-07-03T00:00:00"/>
    <x v="5"/>
    <n v="60.2"/>
    <n v="0.77"/>
    <n v="32"/>
    <n v="0.3"/>
    <n v="24"/>
    <m/>
    <m/>
  </r>
  <r>
    <d v="2017-07-11T00:00:00"/>
    <x v="5"/>
    <n v="52.3"/>
    <n v="0.91"/>
    <n v="34"/>
    <n v="0.3"/>
    <n v="21"/>
    <m/>
    <m/>
  </r>
  <r>
    <d v="2017-08-08T00:00:00"/>
    <x v="5"/>
    <n v="68.7"/>
    <n v="0.65"/>
    <n v="50"/>
    <n v="0.5"/>
    <n v="29"/>
    <m/>
    <m/>
  </r>
  <r>
    <d v="2017-09-05T00:00:00"/>
    <x v="5"/>
    <n v="71.3"/>
    <n v="0.63"/>
    <n v="56"/>
    <n v="0.3"/>
    <n v="31"/>
    <m/>
    <m/>
  </r>
  <r>
    <d v="2017-10-01T00:00:00"/>
    <x v="5"/>
    <n v="43.4"/>
    <n v="1.05"/>
    <n v="33"/>
    <n v="0.3"/>
    <n v="18"/>
    <m/>
    <m/>
  </r>
  <r>
    <d v="2017-10-10T00:00:00"/>
    <x v="5"/>
    <n v="58.5"/>
    <n v="0.74"/>
    <n v="51"/>
    <n v="0.3"/>
    <n v="25"/>
    <m/>
    <m/>
  </r>
  <r>
    <d v="2017-11-04T00:00:00"/>
    <x v="5"/>
    <n v="60.8"/>
    <n v="0.74"/>
    <n v="34"/>
    <n v="0.3"/>
    <n v="26"/>
    <m/>
    <m/>
  </r>
  <r>
    <d v="2017-11-07T00:00:00"/>
    <x v="5"/>
    <n v="83.5"/>
    <n v="0.54"/>
    <n v="40"/>
    <n v="0.5"/>
    <n v="35"/>
    <m/>
    <m/>
  </r>
  <r>
    <d v="2017-12-09T00:00:00"/>
    <x v="5"/>
    <n v="61.1"/>
    <n v="0.71"/>
    <n v="36"/>
    <n v="0.3"/>
    <n v="27"/>
    <m/>
    <m/>
  </r>
  <r>
    <d v="2017-12-12T00:00:00"/>
    <x v="5"/>
    <n v="33.5"/>
    <n v="1.33"/>
    <n v="22"/>
    <n v="0.3"/>
    <n v="15"/>
    <m/>
    <m/>
  </r>
  <r>
    <s v="13/06/2017"/>
    <x v="5"/>
    <n v="75.599999999999994"/>
    <n v="0.59"/>
    <n v="65"/>
    <n v="0.3"/>
    <n v="32"/>
    <m/>
    <m/>
  </r>
  <r>
    <s v="14/02/2017"/>
    <x v="5"/>
    <n v="47.7"/>
    <n v="0.95"/>
    <n v="35"/>
    <n v="0.3"/>
    <n v="19"/>
    <m/>
    <m/>
  </r>
  <r>
    <s v="14/03/2017"/>
    <x v="5"/>
    <n v="58.9"/>
    <n v="0.87"/>
    <n v="35"/>
    <n v="0.3"/>
    <n v="23"/>
    <m/>
    <m/>
  </r>
  <r>
    <s v="14/11/2017"/>
    <x v="5"/>
    <n v="55.9"/>
    <n v="0.8"/>
    <n v="28"/>
    <n v="0.3"/>
    <n v="23"/>
    <m/>
    <m/>
  </r>
  <r>
    <s v="15/08/2017"/>
    <x v="5"/>
    <n v="74.3"/>
    <n v="0.63"/>
    <n v="44"/>
    <n v="0.5"/>
    <n v="31"/>
    <m/>
    <m/>
  </r>
  <r>
    <s v="16/05/2017"/>
    <x v="5"/>
    <n v="65.7"/>
    <n v="0.67"/>
    <n v="55"/>
    <n v="0.3"/>
    <n v="29"/>
    <m/>
    <m/>
  </r>
  <r>
    <s v="17/01/2017"/>
    <x v="5"/>
    <n v="32.200000000000003"/>
    <n v="1.43"/>
    <n v="26"/>
    <n v="0.3"/>
    <n v="14"/>
    <m/>
    <m/>
  </r>
  <r>
    <s v="17/10/2017"/>
    <x v="5"/>
    <n v="58.5"/>
    <n v="0.77"/>
    <n v="46"/>
    <n v="0.3"/>
    <n v="25"/>
    <m/>
    <m/>
  </r>
  <r>
    <s v="18/04/2017"/>
    <x v="5"/>
    <n v="62.5"/>
    <n v="0.74"/>
    <n v="31"/>
    <n v="0.3"/>
    <n v="25"/>
    <m/>
    <m/>
  </r>
  <r>
    <s v="18/07/2017"/>
    <x v="5"/>
    <n v="99.3"/>
    <n v="0.47"/>
    <n v="76"/>
    <n v="0.5"/>
    <n v="41"/>
    <m/>
    <m/>
  </r>
  <r>
    <s v="19/09/2017"/>
    <x v="5"/>
    <n v="67.400000000000006"/>
    <n v="0.67"/>
    <n v="48"/>
    <n v="0.3"/>
    <n v="28"/>
    <m/>
    <m/>
  </r>
  <r>
    <s v="19/12/2017"/>
    <x v="5"/>
    <n v="41.4"/>
    <n v="1"/>
    <n v="33"/>
    <n v="0.3"/>
    <n v="18"/>
    <m/>
    <m/>
  </r>
  <r>
    <s v="20/06/2017"/>
    <x v="5"/>
    <n v="85.1"/>
    <n v="0.54"/>
    <n v="70"/>
    <n v="0.3"/>
    <n v="37"/>
    <m/>
    <m/>
  </r>
  <r>
    <s v="21/02/2017"/>
    <x v="5"/>
    <n v="42.4"/>
    <n v="1"/>
    <n v="28"/>
    <n v="0.3"/>
    <n v="18"/>
    <m/>
    <m/>
  </r>
  <r>
    <s v="21/03/2017"/>
    <x v="5"/>
    <n v="57.2"/>
    <n v="0.83"/>
    <n v="36"/>
    <n v="0.3"/>
    <n v="24"/>
    <m/>
    <m/>
  </r>
  <r>
    <s v="21/11/2017"/>
    <x v="5"/>
    <n v="47"/>
    <n v="0.95"/>
    <n v="28"/>
    <n v="0.3"/>
    <n v="20"/>
    <m/>
    <m/>
  </r>
  <r>
    <s v="22/08/2017"/>
    <x v="5"/>
    <n v="69"/>
    <n v="0.63"/>
    <n v="55"/>
    <n v="0.5"/>
    <n v="30"/>
    <m/>
    <m/>
  </r>
  <r>
    <s v="23/05/2017"/>
    <x v="5"/>
    <n v="76.3"/>
    <n v="0.63"/>
    <n v="45"/>
    <n v="0.3"/>
    <n v="31"/>
    <m/>
    <m/>
  </r>
  <r>
    <s v="24/01/2017"/>
    <x v="5"/>
    <n v="28.6"/>
    <n v="1.54"/>
    <n v="20"/>
    <n v="0.3"/>
    <n v="12"/>
    <m/>
    <m/>
  </r>
  <r>
    <s v="24/10/2017"/>
    <x v="5"/>
    <n v="61.5"/>
    <n v="0.74"/>
    <n v="48"/>
    <n v="0.3"/>
    <n v="25"/>
    <m/>
    <m/>
  </r>
  <r>
    <s v="25/04/2017"/>
    <x v="5"/>
    <n v="65.099999999999994"/>
    <n v="0.71"/>
    <n v="37"/>
    <n v="0.3"/>
    <n v="27"/>
    <m/>
    <m/>
  </r>
  <r>
    <s v="25/07/2017"/>
    <x v="5"/>
    <n v="79.900000000000006"/>
    <n v="0.56999999999999995"/>
    <n v="64"/>
    <n v="0.5"/>
    <n v="33"/>
    <m/>
    <m/>
  </r>
  <r>
    <s v="26/09/2017"/>
    <x v="5"/>
    <n v="61.8"/>
    <n v="0.77"/>
    <n v="51"/>
    <n v="0.3"/>
    <n v="26"/>
    <m/>
    <m/>
  </r>
  <r>
    <s v="26/12/2017"/>
    <x v="5"/>
    <n v="28.9"/>
    <n v="1.43"/>
    <n v="23"/>
    <n v="0.3"/>
    <n v="13"/>
    <m/>
    <m/>
  </r>
  <r>
    <s v="27/06/2017"/>
    <x v="5"/>
    <n v="75.3"/>
    <n v="0.63"/>
    <n v="62"/>
    <n v="0.3"/>
    <n v="31"/>
    <m/>
    <m/>
  </r>
  <r>
    <s v="28/02/2017"/>
    <x v="5"/>
    <n v="49.6"/>
    <n v="0.91"/>
    <n v="45"/>
    <n v="0.3"/>
    <n v="22"/>
    <m/>
    <m/>
  </r>
  <r>
    <s v="28/03/2017"/>
    <x v="5"/>
    <n v="55.9"/>
    <n v="0.83"/>
    <n v="48"/>
    <n v="0.3"/>
    <n v="23"/>
    <m/>
    <m/>
  </r>
  <r>
    <s v="28/11/2017"/>
    <x v="5"/>
    <n v="54.6"/>
    <n v="0.91"/>
    <n v="37"/>
    <n v="0.3"/>
    <n v="22"/>
    <m/>
    <m/>
  </r>
  <r>
    <s v="29/08/2017"/>
    <x v="5"/>
    <n v="75"/>
    <n v="0.65"/>
    <n v="40"/>
    <n v="0.5"/>
    <n v="30"/>
    <m/>
    <m/>
  </r>
  <r>
    <s v="30/05/2017"/>
    <x v="5"/>
    <n v="75"/>
    <n v="0.67"/>
    <n v="43"/>
    <n v="0.3"/>
    <n v="30"/>
    <m/>
    <m/>
  </r>
  <r>
    <s v="31/01/2017"/>
    <x v="5"/>
    <n v="40.4"/>
    <n v="1.05"/>
    <n v="37"/>
    <n v="0.3"/>
    <n v="18"/>
    <m/>
    <m/>
  </r>
  <r>
    <s v="31/10/2017"/>
    <x v="5"/>
    <n v="54.2"/>
    <n v="0.77"/>
    <n v="38"/>
    <n v="0.3"/>
    <n v="24"/>
    <m/>
    <m/>
  </r>
  <r>
    <d v="2017-01-02T00:00:00"/>
    <x v="6"/>
    <n v="42.4"/>
    <n v="1"/>
    <n v="35"/>
    <n v="0.3"/>
    <n v="18"/>
    <m/>
    <m/>
  </r>
  <r>
    <d v="2017-01-03T00:00:00"/>
    <x v="6"/>
    <n v="57.9"/>
    <n v="0.87"/>
    <n v="46"/>
    <n v="0.3"/>
    <n v="23"/>
    <s v="Totalsales"/>
    <m/>
  </r>
  <r>
    <d v="2017-01-11T00:00:00"/>
    <x v="6"/>
    <n v="51.9"/>
    <n v="0.83"/>
    <n v="43"/>
    <n v="0.3"/>
    <n v="23"/>
    <m/>
    <m/>
  </r>
  <r>
    <d v="2017-02-08T00:00:00"/>
    <x v="6"/>
    <n v="76.3"/>
    <n v="0.63"/>
    <n v="48"/>
    <n v="0.5"/>
    <n v="31"/>
    <m/>
    <m/>
  </r>
  <r>
    <d v="2017-03-05T00:00:00"/>
    <x v="6"/>
    <n v="71"/>
    <n v="0.63"/>
    <n v="55"/>
    <n v="0.3"/>
    <n v="30"/>
    <m/>
    <m/>
  </r>
  <r>
    <d v="2017-04-01T00:00:00"/>
    <x v="6"/>
    <n v="44.1"/>
    <n v="1.05"/>
    <n v="28"/>
    <n v="0.3"/>
    <n v="17"/>
    <m/>
    <m/>
  </r>
  <r>
    <d v="2017-04-10T00:00:00"/>
    <x v="6"/>
    <n v="61.2"/>
    <n v="0.77"/>
    <n v="33"/>
    <n v="0.3"/>
    <n v="24"/>
    <m/>
    <m/>
  </r>
  <r>
    <d v="2017-05-04T00:00:00"/>
    <x v="6"/>
    <n v="64.400000000000006"/>
    <n v="0.71"/>
    <n v="33"/>
    <n v="0.3"/>
    <n v="28"/>
    <m/>
    <m/>
  </r>
  <r>
    <d v="2017-05-07T00:00:00"/>
    <x v="6"/>
    <n v="73.599999999999994"/>
    <n v="0.63"/>
    <n v="55"/>
    <n v="0.5"/>
    <n v="32"/>
    <m/>
    <m/>
  </r>
  <r>
    <d v="2017-06-09T00:00:00"/>
    <x v="6"/>
    <n v="71.7"/>
    <n v="0.69"/>
    <n v="60"/>
    <n v="0.3"/>
    <n v="29"/>
    <m/>
    <m/>
  </r>
  <r>
    <d v="2017-06-12T00:00:00"/>
    <x v="6"/>
    <n v="44.7"/>
    <n v="0.95"/>
    <n v="28"/>
    <n v="0.3"/>
    <n v="19"/>
    <m/>
    <m/>
  </r>
  <r>
    <d v="2017-07-06T00:00:00"/>
    <x v="6"/>
    <n v="86.8"/>
    <n v="0.56000000000000005"/>
    <n v="58"/>
    <n v="0.3"/>
    <n v="36"/>
    <m/>
    <m/>
  </r>
  <r>
    <d v="2017-08-02T00:00:00"/>
    <x v="6"/>
    <n v="52.6"/>
    <n v="0.87"/>
    <n v="31"/>
    <n v="0.3"/>
    <n v="22"/>
    <m/>
    <m/>
  </r>
  <r>
    <d v="2017-08-03T00:00:00"/>
    <x v="6"/>
    <n v="58.5"/>
    <n v="0.77"/>
    <n v="43"/>
    <n v="0.3"/>
    <n v="25"/>
    <m/>
    <m/>
  </r>
  <r>
    <d v="2017-08-11T00:00:00"/>
    <x v="6"/>
    <n v="44.7"/>
    <n v="0.95"/>
    <n v="37"/>
    <n v="0.3"/>
    <n v="19"/>
    <m/>
    <m/>
  </r>
  <r>
    <d v="2017-09-08T00:00:00"/>
    <x v="6"/>
    <n v="76.599999999999994"/>
    <n v="0.63"/>
    <n v="55"/>
    <n v="0.5"/>
    <n v="32"/>
    <m/>
    <m/>
  </r>
  <r>
    <d v="2017-10-05T00:00:00"/>
    <x v="6"/>
    <n v="69.400000000000006"/>
    <n v="0.69"/>
    <n v="40"/>
    <n v="0.3"/>
    <n v="28"/>
    <m/>
    <m/>
  </r>
  <r>
    <d v="2017-11-01T00:00:00"/>
    <x v="6"/>
    <n v="32.6"/>
    <n v="1.54"/>
    <n v="23"/>
    <n v="0.3"/>
    <n v="12"/>
    <m/>
    <m/>
  </r>
  <r>
    <d v="2017-11-10T00:00:00"/>
    <x v="6"/>
    <n v="61.5"/>
    <n v="0.77"/>
    <n v="47"/>
    <n v="0.3"/>
    <n v="25"/>
    <m/>
    <m/>
  </r>
  <r>
    <d v="2017-12-04T00:00:00"/>
    <x v="6"/>
    <n v="66.099999999999994"/>
    <n v="0.74"/>
    <n v="30"/>
    <n v="0.3"/>
    <n v="27"/>
    <m/>
    <m/>
  </r>
  <r>
    <d v="2017-12-07T00:00:00"/>
    <x v="6"/>
    <n v="80.2"/>
    <n v="0.56000000000000005"/>
    <n v="39"/>
    <n v="0.5"/>
    <n v="34"/>
    <m/>
    <m/>
  </r>
  <r>
    <s v="13/09/2017"/>
    <x v="6"/>
    <n v="64.8"/>
    <n v="0.71"/>
    <n v="42"/>
    <n v="0.3"/>
    <n v="26"/>
    <m/>
    <m/>
  </r>
  <r>
    <s v="13/12/2017"/>
    <x v="6"/>
    <n v="32.200000000000003"/>
    <n v="1.43"/>
    <n v="26"/>
    <n v="0.3"/>
    <n v="14"/>
    <m/>
    <m/>
  </r>
  <r>
    <s v="14/06/2017"/>
    <x v="6"/>
    <n v="80.5"/>
    <n v="0.56999999999999995"/>
    <n v="48"/>
    <n v="0.3"/>
    <n v="35"/>
    <m/>
    <m/>
  </r>
  <r>
    <s v="15/02/2017"/>
    <x v="6"/>
    <n v="52"/>
    <n v="0.91"/>
    <n v="33"/>
    <n v="0.3"/>
    <n v="20"/>
    <m/>
    <m/>
  </r>
  <r>
    <s v="15/03/2017"/>
    <x v="6"/>
    <n v="56.2"/>
    <n v="0.83"/>
    <n v="30"/>
    <n v="0.3"/>
    <n v="24"/>
    <m/>
    <m/>
  </r>
  <r>
    <s v="15/11/2017"/>
    <x v="6"/>
    <n v="55.9"/>
    <n v="0.83"/>
    <n v="47"/>
    <n v="0.3"/>
    <n v="23"/>
    <m/>
    <m/>
  </r>
  <r>
    <s v="16/08/2017"/>
    <x v="6"/>
    <n v="71"/>
    <n v="0.63"/>
    <n v="49"/>
    <n v="0.5"/>
    <n v="30"/>
    <m/>
    <m/>
  </r>
  <r>
    <s v="17/05/2017"/>
    <x v="6"/>
    <n v="70.7"/>
    <n v="0.67"/>
    <n v="43"/>
    <n v="0.3"/>
    <n v="29"/>
    <m/>
    <m/>
  </r>
  <r>
    <s v="18/01/2017"/>
    <x v="6"/>
    <n v="42.8"/>
    <n v="1.18"/>
    <n v="33"/>
    <n v="0.3"/>
    <n v="16"/>
    <m/>
    <m/>
  </r>
  <r>
    <s v="18/10/2017"/>
    <x v="6"/>
    <n v="62.5"/>
    <n v="0.77"/>
    <n v="33"/>
    <n v="0.3"/>
    <n v="25"/>
    <m/>
    <m/>
  </r>
  <r>
    <s v="19/04/2017"/>
    <x v="6"/>
    <n v="59.8"/>
    <n v="0.77"/>
    <n v="53"/>
    <n v="0.3"/>
    <n v="26"/>
    <m/>
    <m/>
  </r>
  <r>
    <s v="19/07/2017"/>
    <x v="6"/>
    <n v="83.8"/>
    <n v="0.56000000000000005"/>
    <n v="44"/>
    <n v="0.5"/>
    <n v="36"/>
    <m/>
    <m/>
  </r>
  <r>
    <s v="20/09/2017"/>
    <x v="6"/>
    <n v="67.099999999999994"/>
    <n v="0.69"/>
    <n v="52"/>
    <n v="0.3"/>
    <n v="27"/>
    <m/>
    <m/>
  </r>
  <r>
    <s v="20/12/2017"/>
    <x v="6"/>
    <n v="36.799999999999997"/>
    <n v="1.25"/>
    <n v="20"/>
    <n v="0.3"/>
    <n v="16"/>
    <m/>
    <m/>
  </r>
  <r>
    <s v="21/06/2017"/>
    <x v="6"/>
    <n v="94.3"/>
    <n v="0.47"/>
    <n v="76"/>
    <n v="0.3"/>
    <n v="41"/>
    <m/>
    <m/>
  </r>
  <r>
    <s v="22/02/2017"/>
    <x v="6"/>
    <n v="47.7"/>
    <n v="0.95"/>
    <n v="36"/>
    <n v="0.3"/>
    <n v="19"/>
    <m/>
    <m/>
  </r>
  <r>
    <s v="22/03/2017"/>
    <x v="6"/>
    <n v="56.5"/>
    <n v="0.74"/>
    <n v="38"/>
    <n v="0.3"/>
    <n v="25"/>
    <m/>
    <m/>
  </r>
  <r>
    <s v="22/11/2017"/>
    <x v="6"/>
    <n v="48.7"/>
    <n v="1"/>
    <n v="40"/>
    <n v="0.3"/>
    <n v="19"/>
    <m/>
    <m/>
  </r>
  <r>
    <s v="23/08/2017"/>
    <x v="6"/>
    <n v="70.7"/>
    <n v="0.67"/>
    <n v="33"/>
    <n v="0.5"/>
    <n v="29"/>
    <m/>
    <m/>
  </r>
  <r>
    <s v="24/05/2017"/>
    <x v="6"/>
    <n v="69.400000000000006"/>
    <n v="0.69"/>
    <n v="34"/>
    <n v="0.3"/>
    <n v="28"/>
    <m/>
    <m/>
  </r>
  <r>
    <s v="25/01/2017"/>
    <x v="6"/>
    <n v="32.200000000000003"/>
    <n v="1.25"/>
    <n v="24"/>
    <n v="0.3"/>
    <n v="14"/>
    <m/>
    <m/>
  </r>
  <r>
    <s v="25/10/2017"/>
    <x v="6"/>
    <n v="61.2"/>
    <n v="0.8"/>
    <n v="44"/>
    <n v="0.3"/>
    <n v="24"/>
    <m/>
    <m/>
  </r>
  <r>
    <s v="26/04/2017"/>
    <x v="6"/>
    <n v="62.5"/>
    <n v="0.8"/>
    <n v="48"/>
    <n v="0.3"/>
    <n v="25"/>
    <m/>
    <m/>
  </r>
  <r>
    <s v="26/07/2017"/>
    <x v="6"/>
    <n v="76.599999999999994"/>
    <n v="0.59"/>
    <n v="37"/>
    <n v="0.5"/>
    <n v="32"/>
    <m/>
    <m/>
  </r>
  <r>
    <s v="27/09/2017"/>
    <x v="6"/>
    <n v="70.7"/>
    <n v="0.67"/>
    <n v="51"/>
    <n v="0.3"/>
    <n v="29"/>
    <m/>
    <m/>
  </r>
  <r>
    <s v="27/12/2017"/>
    <x v="6"/>
    <n v="42.7"/>
    <n v="1"/>
    <n v="33"/>
    <n v="0.3"/>
    <n v="19"/>
    <m/>
    <m/>
  </r>
  <r>
    <s v="28/06/2017"/>
    <x v="6"/>
    <n v="75.900000000000006"/>
    <n v="0.59"/>
    <n v="65"/>
    <n v="0.3"/>
    <n v="33"/>
    <m/>
    <m/>
  </r>
  <r>
    <s v="29/03/2017"/>
    <x v="6"/>
    <n v="57.2"/>
    <n v="0.83"/>
    <n v="39"/>
    <n v="0.3"/>
    <n v="24"/>
    <m/>
    <m/>
  </r>
  <r>
    <s v="29/11/2017"/>
    <x v="6"/>
    <n v="50"/>
    <n v="0.95"/>
    <n v="27"/>
    <n v="0.3"/>
    <n v="20"/>
    <m/>
    <m/>
  </r>
  <r>
    <s v="30/08/2017"/>
    <x v="6"/>
    <n v="72"/>
    <n v="0.63"/>
    <n v="51"/>
    <n v="0.5"/>
    <n v="30"/>
    <m/>
    <m/>
  </r>
  <r>
    <s v="31/05/2017"/>
    <x v="6"/>
    <n v="77.3"/>
    <n v="0.65"/>
    <n v="56"/>
    <n v="0.3"/>
    <n v="3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9">
    <pivotField showAll="0"/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9">
    <pivotField showAll="0"/>
    <pivotField axis="axisRow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" firstHeaderRow="0" firstDataRow="1" firstDataCol="0"/>
  <pivotFields count="9"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Rainfall" fld="3" baseField="0" baseItem="0"/>
    <dataField name="Sum of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3:J14" firstHeaderRow="0" firstDataRow="1" firstDataCol="0"/>
  <pivotFields count="9"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Rainfall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I54" totalsRowShown="0">
  <autoFilter ref="A1:I54"/>
  <tableColumns count="9">
    <tableColumn id="1" name="Date" dataDxfId="7"/>
    <tableColumn id="2" name="Day"/>
    <tableColumn id="3" name="Temperature"/>
    <tableColumn id="4" name="Rainfall"/>
    <tableColumn id="5" name="Flyers"/>
    <tableColumn id="6" name="Price"/>
    <tableColumn id="7" name="Sales"/>
    <tableColumn id="8" name="FUNCTION"/>
    <tableColumn id="9" name="RES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366" totalsRowShown="0">
  <autoFilter ref="A1:M366"/>
  <tableColumns count="13">
    <tableColumn id="1" name="Date" dataDxfId="6"/>
    <tableColumn id="12" name="MONTH" dataDxfId="5">
      <calculatedColumnFormula>TEXT(A2,"mmmm")</calculatedColumnFormula>
    </tableColumn>
    <tableColumn id="13" name="YEAR" dataDxfId="4">
      <calculatedColumnFormula>YEAR(A2)</calculatedColumnFormula>
    </tableColumn>
    <tableColumn id="8" name="WEEKNUM" dataDxfId="3">
      <calculatedColumnFormula>WEEKNUM(A2)</calculatedColumnFormula>
    </tableColumn>
    <tableColumn id="14" name="DAY" dataDxfId="2">
      <calculatedColumnFormula>TEXT(A2,"dddd")</calculatedColumnFormula>
    </tableColumn>
    <tableColumn id="11" name="DAYNUM" dataDxfId="1">
      <calculatedColumnFormula>DAY(A2)</calculatedColumnFormula>
    </tableColumn>
    <tableColumn id="3" name="Temperature"/>
    <tableColumn id="4" name="Rainfall"/>
    <tableColumn id="5" name="Flyers"/>
    <tableColumn id="6" name="Price"/>
    <tableColumn id="7" name="Sales"/>
    <tableColumn id="9" name="FUNCTION"/>
    <tableColumn id="10" name="RESULT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6" totalsRowShown="0">
  <autoFilter ref="A1:B6"/>
  <sortState ref="A2:B6">
    <sortCondition descending="1" ref="A1:A6"/>
  </sortState>
  <tableColumns count="2">
    <tableColumn id="1" name="Name"/>
    <tableColumn id="2" name="Grad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A2" workbookViewId="0">
      <selection activeCell="M11" sqref="M11"/>
    </sheetView>
  </sheetViews>
  <sheetFormatPr defaultRowHeight="15"/>
  <cols>
    <col min="1" max="1" width="13.140625" bestFit="1" customWidth="1"/>
    <col min="2" max="2" width="12.140625" bestFit="1" customWidth="1"/>
  </cols>
  <sheetData>
    <row r="3" spans="1:2">
      <c r="A3" s="3" t="s">
        <v>22</v>
      </c>
      <c r="B3" t="s">
        <v>24</v>
      </c>
    </row>
    <row r="4" spans="1:2">
      <c r="A4" s="1" t="s">
        <v>6</v>
      </c>
      <c r="B4" s="4">
        <v>1316</v>
      </c>
    </row>
    <row r="5" spans="1:2">
      <c r="A5" s="1" t="s">
        <v>7</v>
      </c>
      <c r="B5" s="4">
        <v>1324</v>
      </c>
    </row>
    <row r="6" spans="1:2">
      <c r="A6" s="1" t="s">
        <v>8</v>
      </c>
      <c r="B6" s="4">
        <v>1307</v>
      </c>
    </row>
    <row r="7" spans="1:2">
      <c r="A7" s="1" t="s">
        <v>9</v>
      </c>
      <c r="B7" s="4">
        <v>1323</v>
      </c>
    </row>
    <row r="8" spans="1:2">
      <c r="A8" s="1" t="s">
        <v>10</v>
      </c>
      <c r="B8" s="4">
        <v>1335</v>
      </c>
    </row>
    <row r="9" spans="1:2">
      <c r="A9" s="1" t="s">
        <v>11</v>
      </c>
      <c r="B9" s="4">
        <v>1320</v>
      </c>
    </row>
    <row r="10" spans="1:2">
      <c r="A10" s="1" t="s">
        <v>12</v>
      </c>
      <c r="B10" s="4">
        <v>1318</v>
      </c>
    </row>
    <row r="11" spans="1:2">
      <c r="A11" s="1" t="s">
        <v>23</v>
      </c>
      <c r="B11" s="4">
        <v>9243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22" sqref="I22"/>
    </sheetView>
  </sheetViews>
  <sheetFormatPr defaultRowHeight="15"/>
  <cols>
    <col min="3" max="3" width="14.7109375" customWidth="1"/>
    <col min="4" max="4" width="9.85546875" customWidth="1"/>
    <col min="8" max="8" width="12.5703125" customWidth="1"/>
    <col min="9" max="9" width="9.5703125" customWidth="1"/>
  </cols>
  <sheetData>
    <row r="1" spans="1:9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21</v>
      </c>
    </row>
    <row r="2" spans="1:9">
      <c r="A2" t="s">
        <v>41</v>
      </c>
      <c r="B2" t="s">
        <v>6</v>
      </c>
      <c r="C2">
        <v>15.1</v>
      </c>
      <c r="D2">
        <v>2.5</v>
      </c>
      <c r="E2">
        <v>9</v>
      </c>
      <c r="F2">
        <v>0.3</v>
      </c>
      <c r="G2">
        <v>7</v>
      </c>
    </row>
    <row r="3" spans="1:9">
      <c r="A3" t="s">
        <v>42</v>
      </c>
      <c r="B3" t="s">
        <v>6</v>
      </c>
      <c r="C3">
        <v>78.2</v>
      </c>
      <c r="D3">
        <v>0.59</v>
      </c>
      <c r="E3">
        <v>52</v>
      </c>
      <c r="F3">
        <v>0.5</v>
      </c>
      <c r="G3">
        <v>34</v>
      </c>
    </row>
    <row r="4" spans="1:9">
      <c r="A4" t="s">
        <v>43</v>
      </c>
      <c r="B4" t="s">
        <v>6</v>
      </c>
      <c r="C4">
        <v>67.099999999999994</v>
      </c>
      <c r="D4">
        <v>0.74</v>
      </c>
      <c r="E4">
        <v>35</v>
      </c>
      <c r="F4">
        <v>0.3</v>
      </c>
      <c r="G4">
        <v>27</v>
      </c>
    </row>
    <row r="5" spans="1:9">
      <c r="A5" t="s">
        <v>44</v>
      </c>
      <c r="B5" t="s">
        <v>6</v>
      </c>
      <c r="C5">
        <v>61.5</v>
      </c>
      <c r="D5">
        <v>0.8</v>
      </c>
      <c r="E5">
        <v>34</v>
      </c>
      <c r="F5">
        <v>0.3</v>
      </c>
      <c r="G5">
        <v>25</v>
      </c>
    </row>
    <row r="6" spans="1:9">
      <c r="A6" t="s">
        <v>45</v>
      </c>
      <c r="B6" t="s">
        <v>6</v>
      </c>
      <c r="C6">
        <v>35.200000000000003</v>
      </c>
      <c r="D6">
        <v>1.33</v>
      </c>
      <c r="E6">
        <v>27</v>
      </c>
      <c r="F6">
        <v>0.3</v>
      </c>
      <c r="G6">
        <v>14</v>
      </c>
    </row>
    <row r="7" spans="1:9">
      <c r="A7" t="s">
        <v>46</v>
      </c>
      <c r="B7" t="s">
        <v>6</v>
      </c>
      <c r="C7">
        <v>71.7</v>
      </c>
      <c r="D7">
        <v>0.65</v>
      </c>
      <c r="E7">
        <v>45</v>
      </c>
      <c r="F7">
        <v>0.3</v>
      </c>
      <c r="G7">
        <v>29</v>
      </c>
    </row>
    <row r="8" spans="1:9">
      <c r="A8" t="s">
        <v>47</v>
      </c>
      <c r="B8" t="s">
        <v>6</v>
      </c>
      <c r="C8">
        <v>65.7</v>
      </c>
      <c r="D8">
        <v>0.65</v>
      </c>
      <c r="E8">
        <v>45</v>
      </c>
      <c r="F8">
        <v>0.5</v>
      </c>
      <c r="G8">
        <v>29</v>
      </c>
    </row>
    <row r="9" spans="1:9">
      <c r="A9" t="s">
        <v>48</v>
      </c>
      <c r="B9" t="s">
        <v>6</v>
      </c>
      <c r="C9">
        <v>49.7</v>
      </c>
      <c r="D9">
        <v>1.05</v>
      </c>
      <c r="E9">
        <v>30</v>
      </c>
      <c r="F9">
        <v>0.3</v>
      </c>
      <c r="G9">
        <v>19</v>
      </c>
    </row>
    <row r="10" spans="1:9">
      <c r="A10" t="s">
        <v>49</v>
      </c>
      <c r="B10" t="s">
        <v>6</v>
      </c>
      <c r="C10">
        <v>59.5</v>
      </c>
      <c r="D10">
        <v>0.77</v>
      </c>
      <c r="E10">
        <v>39</v>
      </c>
      <c r="F10">
        <v>0.3</v>
      </c>
      <c r="G10">
        <v>25</v>
      </c>
    </row>
    <row r="11" spans="1:9">
      <c r="A11" t="s">
        <v>50</v>
      </c>
      <c r="B11" t="s">
        <v>6</v>
      </c>
      <c r="C11">
        <v>48.7</v>
      </c>
      <c r="D11">
        <v>1.05</v>
      </c>
      <c r="E11">
        <v>32</v>
      </c>
      <c r="F11">
        <v>0.3</v>
      </c>
      <c r="G11">
        <v>19</v>
      </c>
    </row>
    <row r="12" spans="1:9">
      <c r="A12" t="s">
        <v>51</v>
      </c>
      <c r="B12" t="s">
        <v>6</v>
      </c>
      <c r="C12">
        <v>85.1</v>
      </c>
      <c r="D12">
        <v>0.51</v>
      </c>
      <c r="E12">
        <v>58</v>
      </c>
      <c r="F12">
        <v>0.3</v>
      </c>
      <c r="G12">
        <v>37</v>
      </c>
    </row>
    <row r="13" spans="1:9">
      <c r="A13" t="s">
        <v>52</v>
      </c>
      <c r="B13" t="s">
        <v>6</v>
      </c>
      <c r="C13">
        <v>35.799999999999997</v>
      </c>
      <c r="D13">
        <v>1.25</v>
      </c>
      <c r="E13">
        <v>26</v>
      </c>
      <c r="F13">
        <v>0.3</v>
      </c>
      <c r="G13">
        <v>16</v>
      </c>
    </row>
    <row r="14" spans="1:9">
      <c r="A14" t="s">
        <v>53</v>
      </c>
      <c r="B14" t="s">
        <v>6</v>
      </c>
      <c r="C14">
        <v>63.4</v>
      </c>
      <c r="D14">
        <v>0.71</v>
      </c>
      <c r="E14">
        <v>43</v>
      </c>
      <c r="F14">
        <v>0.3</v>
      </c>
      <c r="G14">
        <v>28</v>
      </c>
    </row>
    <row r="15" spans="1:9">
      <c r="A15" t="s">
        <v>54</v>
      </c>
      <c r="B15" t="s">
        <v>6</v>
      </c>
      <c r="C15">
        <v>89.1</v>
      </c>
      <c r="D15">
        <v>0.51</v>
      </c>
      <c r="E15">
        <v>72</v>
      </c>
      <c r="F15">
        <v>0.5</v>
      </c>
      <c r="G15">
        <v>37</v>
      </c>
    </row>
    <row r="16" spans="1:9">
      <c r="A16" t="s">
        <v>55</v>
      </c>
      <c r="B16" t="s">
        <v>6</v>
      </c>
      <c r="C16">
        <v>60.8</v>
      </c>
      <c r="D16">
        <v>0.77</v>
      </c>
      <c r="E16">
        <v>50</v>
      </c>
      <c r="F16">
        <v>0.3</v>
      </c>
      <c r="G16">
        <v>26</v>
      </c>
    </row>
    <row r="17" spans="1:7">
      <c r="A17" t="s">
        <v>56</v>
      </c>
      <c r="B17" t="s">
        <v>6</v>
      </c>
      <c r="C17">
        <v>57.5</v>
      </c>
      <c r="D17">
        <v>0.77</v>
      </c>
      <c r="E17">
        <v>35</v>
      </c>
      <c r="F17">
        <v>0.3</v>
      </c>
      <c r="G17">
        <v>25</v>
      </c>
    </row>
    <row r="18" spans="1:7">
      <c r="A18" t="s">
        <v>57</v>
      </c>
      <c r="B18" t="s">
        <v>6</v>
      </c>
      <c r="C18">
        <v>40.799999999999997</v>
      </c>
      <c r="D18">
        <v>1.1100000000000001</v>
      </c>
      <c r="E18">
        <v>19</v>
      </c>
      <c r="F18">
        <v>0.3</v>
      </c>
      <c r="G18">
        <v>16</v>
      </c>
    </row>
    <row r="19" spans="1:7">
      <c r="A19" t="s">
        <v>58</v>
      </c>
      <c r="B19" t="s">
        <v>6</v>
      </c>
      <c r="C19">
        <v>71.7</v>
      </c>
      <c r="D19">
        <v>0.69</v>
      </c>
      <c r="E19">
        <v>47</v>
      </c>
      <c r="F19">
        <v>0.3</v>
      </c>
      <c r="G19">
        <v>29</v>
      </c>
    </row>
    <row r="20" spans="1:7">
      <c r="A20" t="s">
        <v>59</v>
      </c>
      <c r="B20" t="s">
        <v>6</v>
      </c>
      <c r="C20">
        <v>74.3</v>
      </c>
      <c r="D20">
        <v>0.65</v>
      </c>
      <c r="E20">
        <v>53</v>
      </c>
      <c r="F20">
        <v>0.5</v>
      </c>
      <c r="G20">
        <v>31</v>
      </c>
    </row>
    <row r="21" spans="1:7">
      <c r="A21" t="s">
        <v>60</v>
      </c>
      <c r="B21" t="s">
        <v>6</v>
      </c>
      <c r="C21">
        <v>55.9</v>
      </c>
      <c r="D21">
        <v>0.87</v>
      </c>
      <c r="E21">
        <v>34</v>
      </c>
      <c r="F21">
        <v>0.3</v>
      </c>
      <c r="G21">
        <v>23</v>
      </c>
    </row>
    <row r="22" spans="1:7">
      <c r="A22" t="s">
        <v>61</v>
      </c>
      <c r="B22" t="s">
        <v>6</v>
      </c>
      <c r="C22">
        <v>56.9</v>
      </c>
      <c r="D22">
        <v>0.83</v>
      </c>
      <c r="E22">
        <v>38</v>
      </c>
      <c r="F22">
        <v>0.3</v>
      </c>
      <c r="G22">
        <v>23</v>
      </c>
    </row>
    <row r="23" spans="1:7">
      <c r="A23" t="s">
        <v>62</v>
      </c>
      <c r="B23" t="s">
        <v>6</v>
      </c>
      <c r="C23">
        <v>50</v>
      </c>
      <c r="D23">
        <v>0.95</v>
      </c>
      <c r="E23">
        <v>28</v>
      </c>
      <c r="F23">
        <v>0.3</v>
      </c>
      <c r="G23">
        <v>20</v>
      </c>
    </row>
    <row r="24" spans="1:7">
      <c r="A24" t="s">
        <v>63</v>
      </c>
      <c r="B24" t="s">
        <v>6</v>
      </c>
      <c r="C24">
        <v>72.599999999999994</v>
      </c>
      <c r="D24">
        <v>0.59</v>
      </c>
      <c r="E24">
        <v>60</v>
      </c>
      <c r="F24">
        <v>0.3</v>
      </c>
      <c r="G24">
        <v>32</v>
      </c>
    </row>
    <row r="25" spans="1:7">
      <c r="A25" t="s">
        <v>64</v>
      </c>
      <c r="B25" t="s">
        <v>6</v>
      </c>
      <c r="C25">
        <v>32.200000000000003</v>
      </c>
      <c r="D25">
        <v>1.33</v>
      </c>
      <c r="E25">
        <v>16</v>
      </c>
      <c r="F25">
        <v>0.3</v>
      </c>
      <c r="G25">
        <v>14</v>
      </c>
    </row>
    <row r="26" spans="1:7">
      <c r="A26" t="s">
        <v>65</v>
      </c>
      <c r="B26" t="s">
        <v>6</v>
      </c>
      <c r="C26">
        <v>59.8</v>
      </c>
      <c r="D26">
        <v>0.71</v>
      </c>
      <c r="E26">
        <v>53</v>
      </c>
      <c r="F26">
        <v>0.3</v>
      </c>
      <c r="G26">
        <v>26</v>
      </c>
    </row>
    <row r="27" spans="1:7">
      <c r="A27" t="s">
        <v>66</v>
      </c>
      <c r="B27" t="s">
        <v>6</v>
      </c>
      <c r="C27">
        <v>79.2</v>
      </c>
      <c r="D27">
        <v>0.59</v>
      </c>
      <c r="E27">
        <v>50</v>
      </c>
      <c r="F27">
        <v>0.5</v>
      </c>
      <c r="G27">
        <v>34</v>
      </c>
    </row>
    <row r="28" spans="1:7">
      <c r="A28" t="s">
        <v>67</v>
      </c>
      <c r="B28" t="s">
        <v>6</v>
      </c>
      <c r="C28">
        <v>65.099999999999994</v>
      </c>
      <c r="D28">
        <v>0.69</v>
      </c>
      <c r="E28">
        <v>43</v>
      </c>
      <c r="F28">
        <v>0.3</v>
      </c>
      <c r="G28">
        <v>27</v>
      </c>
    </row>
    <row r="29" spans="1:7">
      <c r="A29" t="s">
        <v>68</v>
      </c>
      <c r="B29" t="s">
        <v>6</v>
      </c>
      <c r="C29">
        <v>61.5</v>
      </c>
      <c r="D29">
        <v>0.74</v>
      </c>
      <c r="E29">
        <v>36</v>
      </c>
      <c r="F29">
        <v>0.3</v>
      </c>
      <c r="G29">
        <v>25</v>
      </c>
    </row>
    <row r="30" spans="1:7">
      <c r="A30" t="s">
        <v>69</v>
      </c>
      <c r="B30" t="s">
        <v>6</v>
      </c>
      <c r="C30">
        <v>43.4</v>
      </c>
      <c r="D30">
        <v>1.1100000000000001</v>
      </c>
      <c r="E30">
        <v>33</v>
      </c>
      <c r="F30">
        <v>0.3</v>
      </c>
      <c r="G30">
        <v>18</v>
      </c>
    </row>
    <row r="31" spans="1:7">
      <c r="A31" t="s">
        <v>70</v>
      </c>
      <c r="B31" t="s">
        <v>6</v>
      </c>
      <c r="C31">
        <v>77.3</v>
      </c>
      <c r="D31">
        <v>0.63</v>
      </c>
      <c r="E31">
        <v>58</v>
      </c>
      <c r="F31">
        <v>0.3</v>
      </c>
      <c r="G31">
        <v>31</v>
      </c>
    </row>
    <row r="32" spans="1:7">
      <c r="A32" t="s">
        <v>71</v>
      </c>
      <c r="B32" t="s">
        <v>6</v>
      </c>
      <c r="C32">
        <v>67.7</v>
      </c>
      <c r="D32">
        <v>0.65</v>
      </c>
      <c r="E32">
        <v>54</v>
      </c>
      <c r="F32">
        <v>0.5</v>
      </c>
      <c r="G32">
        <v>29</v>
      </c>
    </row>
    <row r="33" spans="1:7">
      <c r="A33" s="10">
        <v>43080</v>
      </c>
      <c r="B33" t="s">
        <v>6</v>
      </c>
      <c r="C33">
        <v>49.7</v>
      </c>
      <c r="D33">
        <v>1.05</v>
      </c>
      <c r="E33">
        <v>38</v>
      </c>
      <c r="F33">
        <v>0.3</v>
      </c>
      <c r="G33">
        <v>19</v>
      </c>
    </row>
    <row r="34" spans="1:7">
      <c r="A34" s="10">
        <v>43072</v>
      </c>
      <c r="B34" t="s">
        <v>6</v>
      </c>
      <c r="C34">
        <v>61.5</v>
      </c>
      <c r="D34">
        <v>0.74</v>
      </c>
      <c r="E34">
        <v>47</v>
      </c>
      <c r="F34">
        <v>0.3</v>
      </c>
      <c r="G34">
        <v>25</v>
      </c>
    </row>
    <row r="35" spans="1:7">
      <c r="A35" s="10">
        <v>43071</v>
      </c>
      <c r="B35" t="s">
        <v>6</v>
      </c>
      <c r="C35">
        <v>55.6</v>
      </c>
      <c r="D35">
        <v>0.83</v>
      </c>
      <c r="E35">
        <v>41</v>
      </c>
      <c r="F35">
        <v>0.3</v>
      </c>
      <c r="G35">
        <v>22</v>
      </c>
    </row>
    <row r="36" spans="1:7">
      <c r="A36" s="10">
        <v>43045</v>
      </c>
      <c r="B36" t="s">
        <v>6</v>
      </c>
      <c r="C36">
        <v>84.8</v>
      </c>
      <c r="D36">
        <v>0.53</v>
      </c>
      <c r="E36">
        <v>42</v>
      </c>
      <c r="F36">
        <v>0.3</v>
      </c>
      <c r="G36">
        <v>36</v>
      </c>
    </row>
    <row r="37" spans="1:7">
      <c r="A37" s="10">
        <v>43020</v>
      </c>
      <c r="B37" t="s">
        <v>6</v>
      </c>
      <c r="C37">
        <v>31.3</v>
      </c>
      <c r="D37">
        <v>1.82</v>
      </c>
      <c r="E37">
        <v>15</v>
      </c>
      <c r="F37">
        <v>0.3</v>
      </c>
      <c r="G37">
        <v>11</v>
      </c>
    </row>
    <row r="38" spans="1:7">
      <c r="A38" s="10">
        <v>43017</v>
      </c>
      <c r="B38" t="s">
        <v>6</v>
      </c>
      <c r="C38">
        <v>61.8</v>
      </c>
      <c r="D38">
        <v>0.74</v>
      </c>
      <c r="E38">
        <v>50</v>
      </c>
      <c r="F38">
        <v>0.3</v>
      </c>
      <c r="G38">
        <v>26</v>
      </c>
    </row>
    <row r="39" spans="1:7">
      <c r="A39" s="10">
        <v>42985</v>
      </c>
      <c r="B39" t="s">
        <v>6</v>
      </c>
      <c r="C39">
        <v>77.900000000000006</v>
      </c>
      <c r="D39">
        <v>0.59</v>
      </c>
      <c r="E39">
        <v>44</v>
      </c>
      <c r="F39">
        <v>0.5</v>
      </c>
      <c r="G39">
        <v>33</v>
      </c>
    </row>
    <row r="40" spans="1:7">
      <c r="A40" s="10">
        <v>42982</v>
      </c>
      <c r="B40" t="s">
        <v>6</v>
      </c>
      <c r="C40">
        <v>63.1</v>
      </c>
      <c r="D40">
        <v>0.69</v>
      </c>
      <c r="E40">
        <v>52</v>
      </c>
      <c r="F40">
        <v>0.3</v>
      </c>
      <c r="G40">
        <v>27</v>
      </c>
    </row>
    <row r="41" spans="1:7">
      <c r="A41" s="10">
        <v>42957</v>
      </c>
      <c r="B41" t="s">
        <v>6</v>
      </c>
      <c r="C41">
        <v>60.2</v>
      </c>
      <c r="D41">
        <v>0.8</v>
      </c>
      <c r="E41">
        <v>47</v>
      </c>
      <c r="F41">
        <v>0.3</v>
      </c>
      <c r="G41">
        <v>24</v>
      </c>
    </row>
    <row r="42" spans="1:7">
      <c r="A42" s="10">
        <v>42948</v>
      </c>
      <c r="B42" t="s">
        <v>6</v>
      </c>
      <c r="C42">
        <v>37.5</v>
      </c>
      <c r="D42">
        <v>1.18</v>
      </c>
      <c r="E42">
        <v>28</v>
      </c>
      <c r="F42">
        <v>0.3</v>
      </c>
      <c r="G42">
        <v>15</v>
      </c>
    </row>
    <row r="43" spans="1:7">
      <c r="A43" s="10">
        <v>42921</v>
      </c>
      <c r="B43" t="s">
        <v>6</v>
      </c>
      <c r="C43">
        <v>69.7</v>
      </c>
      <c r="D43">
        <v>0.65</v>
      </c>
      <c r="E43">
        <v>49</v>
      </c>
      <c r="F43">
        <v>0.3</v>
      </c>
      <c r="G43">
        <v>29</v>
      </c>
    </row>
    <row r="44" spans="1:7">
      <c r="A44" s="10">
        <v>42894</v>
      </c>
      <c r="B44" t="s">
        <v>6</v>
      </c>
      <c r="C44">
        <v>77.3</v>
      </c>
      <c r="D44">
        <v>0.61</v>
      </c>
      <c r="E44">
        <v>36</v>
      </c>
      <c r="F44">
        <v>0.5</v>
      </c>
      <c r="G44">
        <v>31</v>
      </c>
    </row>
    <row r="45" spans="1:7">
      <c r="A45" s="10">
        <v>42866</v>
      </c>
      <c r="B45" t="s">
        <v>6</v>
      </c>
      <c r="C45">
        <v>55.9</v>
      </c>
      <c r="D45">
        <v>0.87</v>
      </c>
      <c r="E45">
        <v>45</v>
      </c>
      <c r="F45">
        <v>0.3</v>
      </c>
      <c r="G45">
        <v>23</v>
      </c>
    </row>
    <row r="46" spans="1:7">
      <c r="A46" s="10">
        <v>42858</v>
      </c>
      <c r="B46" t="s">
        <v>6</v>
      </c>
      <c r="C46">
        <v>55.9</v>
      </c>
      <c r="D46">
        <v>0.87</v>
      </c>
      <c r="E46">
        <v>32</v>
      </c>
      <c r="F46">
        <v>0.3</v>
      </c>
      <c r="G46">
        <v>23</v>
      </c>
    </row>
    <row r="47" spans="1:7">
      <c r="A47" s="10">
        <v>42857</v>
      </c>
      <c r="B47" t="s">
        <v>6</v>
      </c>
      <c r="C47">
        <v>45.4</v>
      </c>
      <c r="D47">
        <v>1.1100000000000001</v>
      </c>
      <c r="E47">
        <v>32</v>
      </c>
      <c r="F47">
        <v>0.3</v>
      </c>
      <c r="G47">
        <v>18</v>
      </c>
    </row>
    <row r="48" spans="1:7">
      <c r="A48" s="10">
        <v>42831</v>
      </c>
      <c r="B48" t="s">
        <v>6</v>
      </c>
      <c r="C48">
        <v>90.4</v>
      </c>
      <c r="D48">
        <v>0.51</v>
      </c>
      <c r="E48">
        <v>43</v>
      </c>
      <c r="F48">
        <v>0.3</v>
      </c>
      <c r="G48">
        <v>38</v>
      </c>
    </row>
    <row r="49" spans="1:7">
      <c r="A49" s="10">
        <v>42806</v>
      </c>
      <c r="B49" t="s">
        <v>6</v>
      </c>
      <c r="C49">
        <v>33.5</v>
      </c>
      <c r="D49">
        <v>1.18</v>
      </c>
      <c r="E49">
        <v>19</v>
      </c>
      <c r="F49">
        <v>0.3</v>
      </c>
      <c r="G49">
        <v>15</v>
      </c>
    </row>
    <row r="50" spans="1:7">
      <c r="A50" s="10">
        <v>42803</v>
      </c>
      <c r="B50" t="s">
        <v>6</v>
      </c>
      <c r="C50">
        <v>61.1</v>
      </c>
      <c r="D50">
        <v>0.69</v>
      </c>
      <c r="E50">
        <v>50</v>
      </c>
      <c r="F50">
        <v>0.3</v>
      </c>
      <c r="G50">
        <v>27</v>
      </c>
    </row>
    <row r="51" spans="1:7">
      <c r="A51" s="10">
        <v>42773</v>
      </c>
      <c r="B51" t="s">
        <v>6</v>
      </c>
      <c r="C51">
        <v>93.4</v>
      </c>
      <c r="D51">
        <v>0.51</v>
      </c>
      <c r="E51">
        <v>68</v>
      </c>
      <c r="F51">
        <v>0.5</v>
      </c>
      <c r="G51">
        <v>38</v>
      </c>
    </row>
    <row r="52" spans="1:7">
      <c r="A52" s="10">
        <v>42770</v>
      </c>
      <c r="B52" t="s">
        <v>6</v>
      </c>
      <c r="C52">
        <v>65.8</v>
      </c>
      <c r="D52">
        <v>0.74</v>
      </c>
      <c r="E52">
        <v>47</v>
      </c>
      <c r="F52">
        <v>0.3</v>
      </c>
      <c r="G52">
        <v>26</v>
      </c>
    </row>
    <row r="53" spans="1:7">
      <c r="A53" s="10">
        <v>42745</v>
      </c>
      <c r="B53" t="s">
        <v>6</v>
      </c>
      <c r="C53">
        <v>56.5</v>
      </c>
      <c r="D53">
        <v>0.8</v>
      </c>
      <c r="E53">
        <v>43</v>
      </c>
      <c r="F53">
        <v>0.3</v>
      </c>
      <c r="G53">
        <v>25</v>
      </c>
    </row>
    <row r="54" spans="1:7">
      <c r="A54" s="10">
        <v>42736</v>
      </c>
      <c r="B54" t="s">
        <v>6</v>
      </c>
      <c r="C54">
        <v>27</v>
      </c>
      <c r="D54">
        <v>2</v>
      </c>
      <c r="E54">
        <v>15</v>
      </c>
      <c r="F54">
        <v>0.3</v>
      </c>
      <c r="G54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12" bestFit="1" customWidth="1"/>
  </cols>
  <sheetData>
    <row r="3" spans="1:2">
      <c r="A3" s="3" t="s">
        <v>22</v>
      </c>
      <c r="B3" t="s">
        <v>25</v>
      </c>
    </row>
    <row r="4" spans="1:2">
      <c r="A4" s="1" t="s">
        <v>6</v>
      </c>
      <c r="B4" s="4">
        <v>17.700000000000014</v>
      </c>
    </row>
    <row r="5" spans="1:2">
      <c r="A5" s="1" t="s">
        <v>7</v>
      </c>
      <c r="B5" s="4">
        <v>17.400000000000013</v>
      </c>
    </row>
    <row r="6" spans="1:2">
      <c r="A6" s="1" t="s">
        <v>8</v>
      </c>
      <c r="B6" s="4">
        <v>17.400000000000013</v>
      </c>
    </row>
    <row r="7" spans="1:2">
      <c r="A7" s="1" t="s">
        <v>9</v>
      </c>
      <c r="B7" s="4">
        <v>17.400000000000013</v>
      </c>
    </row>
    <row r="8" spans="1:2">
      <c r="A8" s="1" t="s">
        <v>10</v>
      </c>
      <c r="B8" s="4">
        <v>17.400000000000013</v>
      </c>
    </row>
    <row r="9" spans="1:2">
      <c r="A9" s="1" t="s">
        <v>11</v>
      </c>
      <c r="B9" s="4">
        <v>17.200000000000014</v>
      </c>
    </row>
    <row r="10" spans="1:2">
      <c r="A10" s="1" t="s">
        <v>12</v>
      </c>
      <c r="B10" s="4">
        <v>17.400000000000013</v>
      </c>
    </row>
    <row r="11" spans="1:2">
      <c r="A11" s="1" t="s">
        <v>23</v>
      </c>
      <c r="B11" s="4">
        <v>121.90000000000009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2" sqref="P12"/>
    </sheetView>
  </sheetViews>
  <sheetFormatPr defaultRowHeight="15"/>
  <cols>
    <col min="1" max="1" width="14.42578125" bestFit="1" customWidth="1"/>
    <col min="2" max="2" width="12.140625" bestFit="1" customWidth="1"/>
  </cols>
  <sheetData>
    <row r="1" spans="1:2">
      <c r="A1" t="s">
        <v>26</v>
      </c>
      <c r="B1" t="s">
        <v>24</v>
      </c>
    </row>
    <row r="2" spans="1:2">
      <c r="A2" s="4">
        <v>301.71000000000026</v>
      </c>
      <c r="B2" s="4">
        <v>9243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"/>
  <sheetViews>
    <sheetView showGridLines="0" zoomScale="90" zoomScaleNormal="90" workbookViewId="0">
      <selection activeCell="E21" sqref="E21"/>
    </sheetView>
  </sheetViews>
  <sheetFormatPr defaultRowHeight="15"/>
  <cols>
    <col min="1" max="1" width="60.5703125" customWidth="1"/>
    <col min="9" max="9" width="12.140625" bestFit="1" customWidth="1"/>
    <col min="10" max="10" width="14.42578125" bestFit="1" customWidth="1"/>
  </cols>
  <sheetData>
    <row r="1" spans="1:10">
      <c r="A1" s="7" t="s">
        <v>33</v>
      </c>
    </row>
    <row r="2" spans="1:10">
      <c r="A2" s="7" t="s">
        <v>34</v>
      </c>
    </row>
    <row r="3" spans="1:10">
      <c r="A3" s="7" t="s">
        <v>35</v>
      </c>
    </row>
    <row r="4" spans="1:10">
      <c r="A4" s="7" t="s">
        <v>36</v>
      </c>
      <c r="C4" s="7" t="s">
        <v>39</v>
      </c>
    </row>
    <row r="5" spans="1:10">
      <c r="A5" s="7" t="s">
        <v>37</v>
      </c>
    </row>
    <row r="6" spans="1:10">
      <c r="A6" s="7" t="s">
        <v>38</v>
      </c>
    </row>
    <row r="13" spans="1:10">
      <c r="I13" t="s">
        <v>24</v>
      </c>
      <c r="J13" t="s">
        <v>26</v>
      </c>
    </row>
    <row r="14" spans="1:10">
      <c r="I14" s="4">
        <v>9243</v>
      </c>
      <c r="J14" s="4">
        <v>301.71000000000026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D1" sqref="D1"/>
    </sheetView>
  </sheetViews>
  <sheetFormatPr defaultColWidth="10.28515625" defaultRowHeight="15"/>
  <cols>
    <col min="1" max="1" width="29.28515625" style="6" bestFit="1" customWidth="1"/>
    <col min="2" max="2" width="15" style="1" customWidth="1"/>
    <col min="3" max="5" width="15" style="5" customWidth="1"/>
    <col min="6" max="6" width="17.5703125" customWidth="1"/>
    <col min="7" max="7" width="12.42578125" customWidth="1"/>
    <col min="10" max="10" width="20.28515625" customWidth="1"/>
  </cols>
  <sheetData>
    <row r="1" spans="1:13">
      <c r="A1" s="6" t="s">
        <v>0</v>
      </c>
      <c r="B1" s="8" t="s">
        <v>30</v>
      </c>
      <c r="C1" s="9" t="s">
        <v>29</v>
      </c>
      <c r="D1" s="9" t="s">
        <v>31</v>
      </c>
      <c r="E1" s="9" t="s">
        <v>28</v>
      </c>
      <c r="F1" s="8" t="s">
        <v>32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20</v>
      </c>
      <c r="M1" t="s">
        <v>21</v>
      </c>
    </row>
    <row r="2" spans="1:13">
      <c r="A2" s="6">
        <v>42979</v>
      </c>
      <c r="B2" s="2" t="str">
        <f>TEXT(A2,"mmmm")</f>
        <v>September</v>
      </c>
      <c r="C2" s="5">
        <f t="shared" ref="C2:C65" si="0">YEAR(A2)</f>
        <v>2017</v>
      </c>
      <c r="D2" s="5">
        <f t="shared" ref="D2:D65" si="1">WEEKNUM(A2)</f>
        <v>35</v>
      </c>
      <c r="E2" s="5" t="str">
        <f>TEXT(A2,"dddd")</f>
        <v>Friday</v>
      </c>
      <c r="F2" s="5">
        <f>DAY(A2)</f>
        <v>1</v>
      </c>
      <c r="G2">
        <v>71.7</v>
      </c>
      <c r="H2">
        <v>0.69</v>
      </c>
      <c r="I2">
        <v>41</v>
      </c>
      <c r="J2">
        <v>0.3</v>
      </c>
      <c r="K2">
        <v>29</v>
      </c>
    </row>
    <row r="3" spans="1:13">
      <c r="A3" s="6">
        <v>43070</v>
      </c>
      <c r="B3" s="2" t="str">
        <f t="shared" ref="B3:B65" si="2">TEXT(A3,"mmmm")</f>
        <v>December</v>
      </c>
      <c r="C3" s="5">
        <f t="shared" si="0"/>
        <v>2017</v>
      </c>
      <c r="D3" s="5">
        <f t="shared" si="1"/>
        <v>48</v>
      </c>
      <c r="E3" s="5" t="str">
        <f t="shared" ref="E3:E65" si="3">TEXT(A3,"dddd")</f>
        <v>Friday</v>
      </c>
      <c r="F3" s="5">
        <f t="shared" ref="F3:F65" si="4">DAY(A3)</f>
        <v>1</v>
      </c>
      <c r="G3">
        <v>48.7</v>
      </c>
      <c r="H3">
        <v>1</v>
      </c>
      <c r="I3">
        <v>34</v>
      </c>
      <c r="J3">
        <v>0.3</v>
      </c>
      <c r="K3">
        <v>19</v>
      </c>
      <c r="L3" t="s">
        <v>13</v>
      </c>
      <c r="M3">
        <f>SUM(K2:K366)</f>
        <v>9243</v>
      </c>
    </row>
    <row r="4" spans="1:13">
      <c r="A4" s="6">
        <v>42888</v>
      </c>
      <c r="B4" s="2" t="str">
        <f t="shared" si="2"/>
        <v>June</v>
      </c>
      <c r="C4" s="5">
        <f t="shared" si="0"/>
        <v>2017</v>
      </c>
      <c r="D4" s="5">
        <f t="shared" si="1"/>
        <v>22</v>
      </c>
      <c r="E4" s="5" t="str">
        <f t="shared" si="3"/>
        <v>Friday</v>
      </c>
      <c r="F4" s="5">
        <f t="shared" si="4"/>
        <v>2</v>
      </c>
      <c r="G4">
        <v>79.900000000000006</v>
      </c>
      <c r="H4">
        <v>0.59</v>
      </c>
      <c r="I4">
        <v>48</v>
      </c>
      <c r="J4">
        <v>0.3</v>
      </c>
      <c r="K4">
        <v>33</v>
      </c>
      <c r="L4" t="s">
        <v>14</v>
      </c>
      <c r="M4">
        <f>AVERAGE(K2:K366)</f>
        <v>25.323287671232876</v>
      </c>
    </row>
    <row r="5" spans="1:13">
      <c r="A5" s="6">
        <v>42769</v>
      </c>
      <c r="B5" s="2" t="str">
        <f t="shared" si="2"/>
        <v>February</v>
      </c>
      <c r="C5" s="5">
        <f t="shared" si="0"/>
        <v>2017</v>
      </c>
      <c r="D5" s="5">
        <f t="shared" si="1"/>
        <v>5</v>
      </c>
      <c r="E5" s="5" t="str">
        <f t="shared" si="3"/>
        <v>Friday</v>
      </c>
      <c r="F5" s="5">
        <f t="shared" si="4"/>
        <v>3</v>
      </c>
      <c r="G5">
        <v>50.3</v>
      </c>
      <c r="H5">
        <v>0.87</v>
      </c>
      <c r="I5">
        <v>25</v>
      </c>
      <c r="J5">
        <v>0.3</v>
      </c>
      <c r="K5">
        <v>21</v>
      </c>
      <c r="L5" t="s">
        <v>15</v>
      </c>
      <c r="M5">
        <f>MODE(K2:K366)</f>
        <v>25</v>
      </c>
    </row>
    <row r="6" spans="1:13">
      <c r="A6" s="6">
        <v>42797</v>
      </c>
      <c r="B6" s="2" t="str">
        <f t="shared" si="2"/>
        <v>March</v>
      </c>
      <c r="C6" s="5">
        <f t="shared" si="0"/>
        <v>2017</v>
      </c>
      <c r="D6" s="5">
        <f t="shared" si="1"/>
        <v>9</v>
      </c>
      <c r="E6" s="5" t="str">
        <f t="shared" si="3"/>
        <v>Friday</v>
      </c>
      <c r="F6" s="5">
        <f t="shared" si="4"/>
        <v>3</v>
      </c>
      <c r="G6">
        <v>60.2</v>
      </c>
      <c r="H6">
        <v>0.77</v>
      </c>
      <c r="I6">
        <v>28</v>
      </c>
      <c r="J6">
        <v>0.3</v>
      </c>
      <c r="K6">
        <v>24</v>
      </c>
      <c r="L6" t="s">
        <v>16</v>
      </c>
      <c r="M6">
        <f>MAX(K2:K366)</f>
        <v>43</v>
      </c>
    </row>
    <row r="7" spans="1:13">
      <c r="A7" s="6">
        <v>43042</v>
      </c>
      <c r="B7" s="2" t="str">
        <f t="shared" si="2"/>
        <v>November</v>
      </c>
      <c r="C7" s="5">
        <f t="shared" si="0"/>
        <v>2017</v>
      </c>
      <c r="D7" s="5">
        <f t="shared" si="1"/>
        <v>44</v>
      </c>
      <c r="E7" s="5" t="str">
        <f t="shared" si="3"/>
        <v>Friday</v>
      </c>
      <c r="F7" s="5">
        <f t="shared" si="4"/>
        <v>3</v>
      </c>
      <c r="G7">
        <v>51.3</v>
      </c>
      <c r="H7">
        <v>0.87</v>
      </c>
      <c r="I7">
        <v>38</v>
      </c>
      <c r="J7">
        <v>0.3</v>
      </c>
      <c r="K7">
        <v>21</v>
      </c>
      <c r="L7" t="s">
        <v>17</v>
      </c>
      <c r="M7">
        <f>MIN(K2:K366)</f>
        <v>7</v>
      </c>
    </row>
    <row r="8" spans="1:13">
      <c r="A8" s="6">
        <v>42951</v>
      </c>
      <c r="B8" s="2" t="str">
        <f t="shared" si="2"/>
        <v>August</v>
      </c>
      <c r="C8" s="5">
        <f t="shared" si="0"/>
        <v>2017</v>
      </c>
      <c r="D8" s="5">
        <f t="shared" si="1"/>
        <v>31</v>
      </c>
      <c r="E8" s="5" t="str">
        <f t="shared" si="3"/>
        <v>Friday</v>
      </c>
      <c r="F8" s="5">
        <f t="shared" si="4"/>
        <v>4</v>
      </c>
      <c r="G8">
        <v>70.7</v>
      </c>
      <c r="H8">
        <v>0.69</v>
      </c>
      <c r="I8">
        <v>34</v>
      </c>
      <c r="J8">
        <v>0.5</v>
      </c>
      <c r="K8">
        <v>29</v>
      </c>
      <c r="L8" t="s">
        <v>18</v>
      </c>
      <c r="M8">
        <f>_xlfn.VAR.P(K2:K366)</f>
        <v>47.391375492587727</v>
      </c>
    </row>
    <row r="9" spans="1:13">
      <c r="A9" s="6">
        <v>42860</v>
      </c>
      <c r="B9" s="2" t="str">
        <f t="shared" si="2"/>
        <v>May</v>
      </c>
      <c r="C9" s="5">
        <f t="shared" si="0"/>
        <v>2017</v>
      </c>
      <c r="D9" s="5">
        <f t="shared" si="1"/>
        <v>18</v>
      </c>
      <c r="E9" s="5" t="str">
        <f t="shared" si="3"/>
        <v>Friday</v>
      </c>
      <c r="F9" s="5">
        <f t="shared" si="4"/>
        <v>5</v>
      </c>
      <c r="G9">
        <v>69.400000000000006</v>
      </c>
      <c r="H9">
        <v>0.71</v>
      </c>
      <c r="I9">
        <v>31</v>
      </c>
      <c r="J9">
        <v>0.3</v>
      </c>
      <c r="K9">
        <v>28</v>
      </c>
      <c r="L9" t="s">
        <v>19</v>
      </c>
      <c r="M9">
        <f>_xlfn.VAR.S(K2:K366)</f>
        <v>47.521571579105832</v>
      </c>
    </row>
    <row r="10" spans="1:13">
      <c r="A10" s="6">
        <v>42741</v>
      </c>
      <c r="B10" s="2" t="str">
        <f t="shared" si="2"/>
        <v>January</v>
      </c>
      <c r="C10" s="5">
        <f t="shared" si="0"/>
        <v>2017</v>
      </c>
      <c r="D10" s="5">
        <f t="shared" si="1"/>
        <v>1</v>
      </c>
      <c r="E10" s="5" t="str">
        <f t="shared" si="3"/>
        <v>Friday</v>
      </c>
      <c r="F10" s="5">
        <f t="shared" si="4"/>
        <v>6</v>
      </c>
      <c r="G10">
        <v>25.3</v>
      </c>
      <c r="H10">
        <v>1.54</v>
      </c>
      <c r="I10">
        <v>23</v>
      </c>
      <c r="J10">
        <v>0.3</v>
      </c>
      <c r="K10">
        <v>11</v>
      </c>
    </row>
    <row r="11" spans="1:13">
      <c r="A11" s="6">
        <v>43014</v>
      </c>
      <c r="B11" s="2" t="str">
        <f t="shared" si="2"/>
        <v>October</v>
      </c>
      <c r="C11" s="5">
        <f t="shared" si="0"/>
        <v>2017</v>
      </c>
      <c r="D11" s="5">
        <f t="shared" si="1"/>
        <v>40</v>
      </c>
      <c r="E11" s="5" t="str">
        <f t="shared" si="3"/>
        <v>Friday</v>
      </c>
      <c r="F11" s="5">
        <f t="shared" si="4"/>
        <v>6</v>
      </c>
      <c r="G11">
        <v>62.5</v>
      </c>
      <c r="H11">
        <v>0.74</v>
      </c>
      <c r="I11">
        <v>42</v>
      </c>
      <c r="J11">
        <v>0.3</v>
      </c>
      <c r="K11">
        <v>25</v>
      </c>
    </row>
    <row r="12" spans="1:13">
      <c r="A12" s="6">
        <v>42832</v>
      </c>
      <c r="B12" s="2" t="str">
        <f t="shared" si="2"/>
        <v>April</v>
      </c>
      <c r="C12" s="5">
        <f t="shared" si="0"/>
        <v>2017</v>
      </c>
      <c r="D12" s="5">
        <f t="shared" si="1"/>
        <v>14</v>
      </c>
      <c r="E12" s="5" t="str">
        <f t="shared" si="3"/>
        <v>Friday</v>
      </c>
      <c r="F12" s="5">
        <f t="shared" si="4"/>
        <v>7</v>
      </c>
      <c r="G12">
        <v>59.8</v>
      </c>
      <c r="H12">
        <v>0.74</v>
      </c>
      <c r="I12">
        <v>44</v>
      </c>
      <c r="J12">
        <v>0.3</v>
      </c>
      <c r="K12">
        <v>26</v>
      </c>
    </row>
    <row r="13" spans="1:13">
      <c r="A13" s="6">
        <v>42923</v>
      </c>
      <c r="B13" s="2" t="str">
        <f t="shared" si="2"/>
        <v>July</v>
      </c>
      <c r="C13" s="5">
        <f t="shared" si="0"/>
        <v>2017</v>
      </c>
      <c r="D13" s="5">
        <f t="shared" si="1"/>
        <v>27</v>
      </c>
      <c r="E13" s="5" t="str">
        <f t="shared" si="3"/>
        <v>Friday</v>
      </c>
      <c r="F13" s="5">
        <f t="shared" si="4"/>
        <v>7</v>
      </c>
      <c r="G13">
        <v>82.5</v>
      </c>
      <c r="H13">
        <v>0.56999999999999995</v>
      </c>
      <c r="I13">
        <v>41</v>
      </c>
      <c r="J13">
        <v>0.5</v>
      </c>
      <c r="K13">
        <v>35</v>
      </c>
    </row>
    <row r="14" spans="1:13">
      <c r="A14" s="6">
        <v>42986</v>
      </c>
      <c r="B14" s="2" t="str">
        <f t="shared" si="2"/>
        <v>September</v>
      </c>
      <c r="C14" s="5">
        <f t="shared" si="0"/>
        <v>2017</v>
      </c>
      <c r="D14" s="5">
        <f t="shared" si="1"/>
        <v>36</v>
      </c>
      <c r="E14" s="5" t="str">
        <f t="shared" si="3"/>
        <v>Friday</v>
      </c>
      <c r="F14" s="5">
        <f t="shared" si="4"/>
        <v>8</v>
      </c>
      <c r="G14">
        <v>65.099999999999994</v>
      </c>
      <c r="H14">
        <v>0.71</v>
      </c>
      <c r="I14">
        <v>37</v>
      </c>
      <c r="J14">
        <v>0.3</v>
      </c>
      <c r="K14">
        <v>27</v>
      </c>
    </row>
    <row r="15" spans="1:13">
      <c r="A15" s="6">
        <v>43077</v>
      </c>
      <c r="B15" s="2" t="str">
        <f t="shared" si="2"/>
        <v>December</v>
      </c>
      <c r="C15" s="5">
        <f t="shared" si="0"/>
        <v>2017</v>
      </c>
      <c r="D15" s="5">
        <f t="shared" si="1"/>
        <v>49</v>
      </c>
      <c r="E15" s="5" t="str">
        <f t="shared" si="3"/>
        <v>Friday</v>
      </c>
      <c r="F15" s="5">
        <f t="shared" si="4"/>
        <v>8</v>
      </c>
      <c r="G15">
        <v>40.5</v>
      </c>
      <c r="H15">
        <v>1.25</v>
      </c>
      <c r="I15">
        <v>30</v>
      </c>
      <c r="J15">
        <v>0.3</v>
      </c>
      <c r="K15">
        <v>15</v>
      </c>
    </row>
    <row r="16" spans="1:13">
      <c r="A16" s="6">
        <v>42895</v>
      </c>
      <c r="B16" s="2" t="str">
        <f t="shared" si="2"/>
        <v>June</v>
      </c>
      <c r="C16" s="5">
        <f t="shared" si="0"/>
        <v>2017</v>
      </c>
      <c r="D16" s="5">
        <f t="shared" si="1"/>
        <v>23</v>
      </c>
      <c r="E16" s="5" t="str">
        <f t="shared" si="3"/>
        <v>Friday</v>
      </c>
      <c r="F16" s="5">
        <f t="shared" si="4"/>
        <v>9</v>
      </c>
      <c r="G16">
        <v>77.599999999999994</v>
      </c>
      <c r="H16">
        <v>0.61</v>
      </c>
      <c r="I16">
        <v>44</v>
      </c>
      <c r="J16">
        <v>0.3</v>
      </c>
      <c r="K16">
        <v>32</v>
      </c>
    </row>
    <row r="17" spans="1:11">
      <c r="A17" s="6">
        <v>42776</v>
      </c>
      <c r="B17" s="2" t="str">
        <f t="shared" si="2"/>
        <v>February</v>
      </c>
      <c r="C17" s="5">
        <f t="shared" si="0"/>
        <v>2017</v>
      </c>
      <c r="D17" s="5">
        <f t="shared" si="1"/>
        <v>6</v>
      </c>
      <c r="E17" s="5" t="str">
        <f t="shared" si="3"/>
        <v>Friday</v>
      </c>
      <c r="F17" s="5">
        <f t="shared" si="4"/>
        <v>10</v>
      </c>
      <c r="G17">
        <v>50</v>
      </c>
      <c r="H17">
        <v>0.91</v>
      </c>
      <c r="I17">
        <v>40</v>
      </c>
      <c r="J17">
        <v>0.3</v>
      </c>
      <c r="K17">
        <v>20</v>
      </c>
    </row>
    <row r="18" spans="1:11">
      <c r="A18" s="6">
        <v>42804</v>
      </c>
      <c r="B18" s="2" t="str">
        <f t="shared" si="2"/>
        <v>March</v>
      </c>
      <c r="C18" s="5">
        <f t="shared" si="0"/>
        <v>2017</v>
      </c>
      <c r="D18" s="5">
        <f t="shared" si="1"/>
        <v>10</v>
      </c>
      <c r="E18" s="5" t="str">
        <f t="shared" si="3"/>
        <v>Friday</v>
      </c>
      <c r="F18" s="5">
        <f t="shared" si="4"/>
        <v>10</v>
      </c>
      <c r="G18">
        <v>59.2</v>
      </c>
      <c r="H18" s="7" t="s">
        <v>27</v>
      </c>
      <c r="I18">
        <v>31</v>
      </c>
      <c r="J18">
        <v>0.3</v>
      </c>
      <c r="K18">
        <v>24</v>
      </c>
    </row>
    <row r="19" spans="1:11">
      <c r="A19" s="6">
        <v>43049</v>
      </c>
      <c r="B19" s="2" t="str">
        <f t="shared" si="2"/>
        <v>November</v>
      </c>
      <c r="C19" s="5">
        <f t="shared" si="0"/>
        <v>2017</v>
      </c>
      <c r="D19" s="5">
        <f t="shared" si="1"/>
        <v>45</v>
      </c>
      <c r="E19" s="5" t="str">
        <f t="shared" si="3"/>
        <v>Friday</v>
      </c>
      <c r="F19" s="5">
        <f t="shared" si="4"/>
        <v>10</v>
      </c>
      <c r="G19">
        <v>54.6</v>
      </c>
      <c r="H19">
        <v>0.87</v>
      </c>
      <c r="I19">
        <v>28</v>
      </c>
      <c r="J19">
        <v>0.3</v>
      </c>
      <c r="K19">
        <v>22</v>
      </c>
    </row>
    <row r="20" spans="1:11">
      <c r="A20" s="6">
        <v>42958</v>
      </c>
      <c r="B20" s="2" t="str">
        <f t="shared" si="2"/>
        <v>August</v>
      </c>
      <c r="C20" s="5">
        <f t="shared" si="0"/>
        <v>2017</v>
      </c>
      <c r="D20" s="5">
        <f t="shared" si="1"/>
        <v>32</v>
      </c>
      <c r="E20" s="5" t="str">
        <f t="shared" si="3"/>
        <v>Friday</v>
      </c>
      <c r="F20" s="5">
        <f t="shared" si="4"/>
        <v>11</v>
      </c>
      <c r="G20">
        <v>75</v>
      </c>
      <c r="H20">
        <v>0.67</v>
      </c>
      <c r="I20">
        <v>49</v>
      </c>
      <c r="J20">
        <v>0.5</v>
      </c>
      <c r="K20">
        <v>30</v>
      </c>
    </row>
    <row r="21" spans="1:11">
      <c r="A21" s="6">
        <v>42867</v>
      </c>
      <c r="B21" s="2" t="str">
        <f t="shared" si="2"/>
        <v>May</v>
      </c>
      <c r="C21" s="5">
        <f t="shared" si="0"/>
        <v>2017</v>
      </c>
      <c r="D21" s="5">
        <f t="shared" si="1"/>
        <v>19</v>
      </c>
      <c r="E21" s="5" t="str">
        <f t="shared" si="3"/>
        <v>Friday</v>
      </c>
      <c r="F21" s="5">
        <f t="shared" si="4"/>
        <v>12</v>
      </c>
      <c r="G21">
        <v>66.7</v>
      </c>
      <c r="H21">
        <v>0.67</v>
      </c>
      <c r="I21">
        <v>40</v>
      </c>
      <c r="J21">
        <v>0.3</v>
      </c>
      <c r="K21">
        <v>29</v>
      </c>
    </row>
    <row r="22" spans="1:11">
      <c r="A22" s="6">
        <v>42748</v>
      </c>
      <c r="B22" s="2" t="str">
        <f t="shared" si="2"/>
        <v>January</v>
      </c>
      <c r="C22" s="5">
        <f t="shared" si="0"/>
        <v>2017</v>
      </c>
      <c r="D22" s="5">
        <f t="shared" si="1"/>
        <v>2</v>
      </c>
      <c r="E22" s="5" t="str">
        <f t="shared" si="3"/>
        <v>Friday</v>
      </c>
      <c r="F22" s="1">
        <f t="shared" si="4"/>
        <v>13</v>
      </c>
      <c r="G22">
        <v>37.5</v>
      </c>
      <c r="H22">
        <v>1.33</v>
      </c>
      <c r="I22">
        <v>19</v>
      </c>
      <c r="J22">
        <v>0.3</v>
      </c>
      <c r="K22">
        <v>15</v>
      </c>
    </row>
    <row r="23" spans="1:11">
      <c r="A23" s="6">
        <v>43021</v>
      </c>
      <c r="B23" s="2" t="str">
        <f t="shared" si="2"/>
        <v>October</v>
      </c>
      <c r="C23" s="5">
        <f t="shared" si="0"/>
        <v>2017</v>
      </c>
      <c r="D23" s="5">
        <f t="shared" si="1"/>
        <v>41</v>
      </c>
      <c r="E23" s="5" t="str">
        <f t="shared" si="3"/>
        <v>Friday</v>
      </c>
      <c r="F23" s="1">
        <f t="shared" si="4"/>
        <v>13</v>
      </c>
      <c r="G23">
        <v>61.5</v>
      </c>
      <c r="H23">
        <v>0.8</v>
      </c>
      <c r="I23">
        <v>28</v>
      </c>
      <c r="J23">
        <v>0.3</v>
      </c>
      <c r="K23">
        <v>25</v>
      </c>
    </row>
    <row r="24" spans="1:11">
      <c r="A24" s="6">
        <v>42839</v>
      </c>
      <c r="B24" s="2" t="str">
        <f t="shared" si="2"/>
        <v>April</v>
      </c>
      <c r="C24" s="5">
        <f t="shared" si="0"/>
        <v>2017</v>
      </c>
      <c r="D24" s="5">
        <f t="shared" si="1"/>
        <v>15</v>
      </c>
      <c r="E24" s="5" t="str">
        <f t="shared" si="3"/>
        <v>Friday</v>
      </c>
      <c r="F24" s="1">
        <f t="shared" si="4"/>
        <v>14</v>
      </c>
      <c r="G24">
        <v>61.5</v>
      </c>
      <c r="H24">
        <v>0.77</v>
      </c>
      <c r="I24">
        <v>49</v>
      </c>
      <c r="J24">
        <v>0.3</v>
      </c>
      <c r="K24">
        <v>25</v>
      </c>
    </row>
    <row r="25" spans="1:11">
      <c r="A25" s="6">
        <v>42930</v>
      </c>
      <c r="B25" s="2" t="str">
        <f t="shared" si="2"/>
        <v>July</v>
      </c>
      <c r="C25" s="5">
        <f t="shared" si="0"/>
        <v>2017</v>
      </c>
      <c r="D25" s="5">
        <f t="shared" si="1"/>
        <v>28</v>
      </c>
      <c r="E25" s="5" t="str">
        <f t="shared" si="3"/>
        <v>Friday</v>
      </c>
      <c r="F25" s="1">
        <f t="shared" si="4"/>
        <v>14</v>
      </c>
      <c r="G25">
        <v>92</v>
      </c>
      <c r="H25">
        <v>0.5</v>
      </c>
      <c r="I25">
        <v>80</v>
      </c>
      <c r="J25">
        <v>0.5</v>
      </c>
      <c r="K25">
        <v>40</v>
      </c>
    </row>
    <row r="26" spans="1:11">
      <c r="A26" s="6">
        <v>42993</v>
      </c>
      <c r="B26" s="2" t="str">
        <f t="shared" si="2"/>
        <v>September</v>
      </c>
      <c r="C26" s="5">
        <f t="shared" si="0"/>
        <v>2017</v>
      </c>
      <c r="D26" s="5">
        <f t="shared" si="1"/>
        <v>37</v>
      </c>
      <c r="E26" s="5" t="str">
        <f t="shared" si="3"/>
        <v>Friday</v>
      </c>
      <c r="F26" s="1">
        <f t="shared" si="4"/>
        <v>15</v>
      </c>
      <c r="G26">
        <v>63.4</v>
      </c>
      <c r="H26">
        <v>0.67</v>
      </c>
      <c r="I26">
        <v>41</v>
      </c>
      <c r="J26">
        <v>0.3</v>
      </c>
      <c r="K26">
        <v>28</v>
      </c>
    </row>
    <row r="27" spans="1:11">
      <c r="A27" s="6">
        <v>43084</v>
      </c>
      <c r="B27" s="2" t="str">
        <f t="shared" si="2"/>
        <v>December</v>
      </c>
      <c r="C27" s="5">
        <f t="shared" si="0"/>
        <v>2017</v>
      </c>
      <c r="D27" s="5">
        <f t="shared" si="1"/>
        <v>50</v>
      </c>
      <c r="E27" s="5" t="str">
        <f t="shared" si="3"/>
        <v>Friday</v>
      </c>
      <c r="F27" s="1">
        <f t="shared" si="4"/>
        <v>15</v>
      </c>
      <c r="G27">
        <v>42.1</v>
      </c>
      <c r="H27">
        <v>1.05</v>
      </c>
      <c r="I27">
        <v>30</v>
      </c>
      <c r="J27">
        <v>0.3</v>
      </c>
      <c r="K27">
        <v>17</v>
      </c>
    </row>
    <row r="28" spans="1:11">
      <c r="A28" s="6">
        <v>42902</v>
      </c>
      <c r="B28" s="2" t="str">
        <f t="shared" si="2"/>
        <v>June</v>
      </c>
      <c r="C28" s="5">
        <f t="shared" si="0"/>
        <v>2017</v>
      </c>
      <c r="D28" s="5">
        <f t="shared" si="1"/>
        <v>24</v>
      </c>
      <c r="E28" s="5" t="str">
        <f t="shared" si="3"/>
        <v>Friday</v>
      </c>
      <c r="F28" s="1">
        <f t="shared" si="4"/>
        <v>16</v>
      </c>
      <c r="G28">
        <v>99.3</v>
      </c>
      <c r="H28">
        <v>0.47</v>
      </c>
      <c r="I28">
        <v>77</v>
      </c>
      <c r="J28">
        <v>0.3</v>
      </c>
      <c r="K28">
        <v>41</v>
      </c>
    </row>
    <row r="29" spans="1:11">
      <c r="A29" s="6">
        <v>42783</v>
      </c>
      <c r="B29" s="2" t="str">
        <f t="shared" si="2"/>
        <v>February</v>
      </c>
      <c r="C29" s="5">
        <f t="shared" si="0"/>
        <v>2017</v>
      </c>
      <c r="D29" s="5">
        <f t="shared" si="1"/>
        <v>7</v>
      </c>
      <c r="E29" s="5" t="str">
        <f t="shared" si="3"/>
        <v>Friday</v>
      </c>
      <c r="F29" s="1">
        <f t="shared" si="4"/>
        <v>17</v>
      </c>
      <c r="G29">
        <v>40.4</v>
      </c>
      <c r="H29">
        <v>1</v>
      </c>
      <c r="I29">
        <v>29</v>
      </c>
      <c r="J29">
        <v>0.3</v>
      </c>
      <c r="K29">
        <v>18</v>
      </c>
    </row>
    <row r="30" spans="1:11">
      <c r="A30" s="6">
        <v>42811</v>
      </c>
      <c r="B30" s="2" t="str">
        <f t="shared" si="2"/>
        <v>March</v>
      </c>
      <c r="C30" s="5">
        <f t="shared" si="0"/>
        <v>2017</v>
      </c>
      <c r="D30" s="5">
        <f t="shared" si="1"/>
        <v>11</v>
      </c>
      <c r="E30" s="5" t="str">
        <f t="shared" si="3"/>
        <v>Friday</v>
      </c>
      <c r="F30" s="1">
        <f t="shared" si="4"/>
        <v>17</v>
      </c>
      <c r="G30">
        <v>56.5</v>
      </c>
      <c r="H30">
        <v>0.77</v>
      </c>
      <c r="I30">
        <v>50</v>
      </c>
      <c r="J30">
        <v>0.3</v>
      </c>
      <c r="K30">
        <v>25</v>
      </c>
    </row>
    <row r="31" spans="1:11">
      <c r="A31" s="6">
        <v>43056</v>
      </c>
      <c r="B31" s="2" t="str">
        <f t="shared" si="2"/>
        <v>November</v>
      </c>
      <c r="C31" s="5">
        <f t="shared" si="0"/>
        <v>2017</v>
      </c>
      <c r="D31" s="5">
        <f t="shared" si="1"/>
        <v>46</v>
      </c>
      <c r="E31" s="5" t="str">
        <f t="shared" si="3"/>
        <v>Friday</v>
      </c>
      <c r="F31" s="1">
        <f t="shared" si="4"/>
        <v>17</v>
      </c>
      <c r="G31">
        <v>46</v>
      </c>
      <c r="H31">
        <v>1</v>
      </c>
      <c r="I31">
        <v>31</v>
      </c>
      <c r="J31">
        <v>0.3</v>
      </c>
      <c r="K31">
        <v>20</v>
      </c>
    </row>
    <row r="32" spans="1:11">
      <c r="A32" s="6">
        <v>42965</v>
      </c>
      <c r="B32" s="2" t="str">
        <f t="shared" si="2"/>
        <v>August</v>
      </c>
      <c r="C32" s="5">
        <f t="shared" si="0"/>
        <v>2017</v>
      </c>
      <c r="D32" s="5">
        <f t="shared" si="1"/>
        <v>33</v>
      </c>
      <c r="E32" s="5" t="str">
        <f t="shared" si="3"/>
        <v>Friday</v>
      </c>
      <c r="F32" s="1">
        <f t="shared" si="4"/>
        <v>18</v>
      </c>
      <c r="G32">
        <v>65.7</v>
      </c>
      <c r="H32">
        <v>0.69</v>
      </c>
      <c r="I32">
        <v>45</v>
      </c>
      <c r="J32">
        <v>0.5</v>
      </c>
      <c r="K32">
        <v>29</v>
      </c>
    </row>
    <row r="33" spans="1:11">
      <c r="A33" s="6">
        <v>42874</v>
      </c>
      <c r="B33" s="2" t="str">
        <f t="shared" si="2"/>
        <v>May</v>
      </c>
      <c r="C33" s="5">
        <f t="shared" si="0"/>
        <v>2017</v>
      </c>
      <c r="D33" s="5">
        <f t="shared" si="1"/>
        <v>20</v>
      </c>
      <c r="E33" s="5" t="str">
        <f t="shared" si="3"/>
        <v>Friday</v>
      </c>
      <c r="F33" s="1">
        <f t="shared" si="4"/>
        <v>19</v>
      </c>
      <c r="G33">
        <v>75.3</v>
      </c>
      <c r="H33">
        <v>0.61</v>
      </c>
      <c r="I33">
        <v>58</v>
      </c>
      <c r="J33">
        <v>0.3</v>
      </c>
      <c r="K33">
        <v>31</v>
      </c>
    </row>
    <row r="34" spans="1:11">
      <c r="A34" s="6">
        <v>42755</v>
      </c>
      <c r="B34" s="2" t="str">
        <f t="shared" si="2"/>
        <v>January</v>
      </c>
      <c r="C34" s="5">
        <f t="shared" si="0"/>
        <v>2017</v>
      </c>
      <c r="D34" s="5">
        <f t="shared" si="1"/>
        <v>3</v>
      </c>
      <c r="E34" s="5" t="str">
        <f t="shared" si="3"/>
        <v>Friday</v>
      </c>
      <c r="F34" s="1">
        <f t="shared" si="4"/>
        <v>20</v>
      </c>
      <c r="G34">
        <v>31.6</v>
      </c>
      <c r="H34">
        <v>1.43</v>
      </c>
      <c r="I34">
        <v>20</v>
      </c>
      <c r="J34">
        <v>0.3</v>
      </c>
      <c r="K34">
        <v>12</v>
      </c>
    </row>
    <row r="35" spans="1:11">
      <c r="A35" s="6">
        <v>43028</v>
      </c>
      <c r="B35" s="2" t="str">
        <f t="shared" si="2"/>
        <v>October</v>
      </c>
      <c r="C35" s="5">
        <f t="shared" si="0"/>
        <v>2017</v>
      </c>
      <c r="D35" s="5">
        <f t="shared" si="1"/>
        <v>42</v>
      </c>
      <c r="E35" s="5" t="str">
        <f t="shared" si="3"/>
        <v>Friday</v>
      </c>
      <c r="F35" s="1">
        <f t="shared" si="4"/>
        <v>20</v>
      </c>
      <c r="G35">
        <v>60.2</v>
      </c>
      <c r="H35">
        <v>0.8</v>
      </c>
      <c r="I35">
        <v>50</v>
      </c>
      <c r="J35">
        <v>0.3</v>
      </c>
      <c r="K35">
        <v>24</v>
      </c>
    </row>
    <row r="36" spans="1:11">
      <c r="A36" s="6">
        <v>42846</v>
      </c>
      <c r="B36" s="2" t="str">
        <f t="shared" si="2"/>
        <v>April</v>
      </c>
      <c r="C36" s="5">
        <f t="shared" si="0"/>
        <v>2017</v>
      </c>
      <c r="D36" s="5">
        <f t="shared" si="1"/>
        <v>16</v>
      </c>
      <c r="E36" s="5" t="str">
        <f t="shared" si="3"/>
        <v>Friday</v>
      </c>
      <c r="F36" s="1">
        <f t="shared" si="4"/>
        <v>21</v>
      </c>
      <c r="G36">
        <v>67.099999999999994</v>
      </c>
      <c r="H36">
        <v>0.74</v>
      </c>
      <c r="I36">
        <v>48</v>
      </c>
      <c r="J36">
        <v>0.3</v>
      </c>
      <c r="K36">
        <v>27</v>
      </c>
    </row>
    <row r="37" spans="1:11">
      <c r="A37" s="6">
        <v>42937</v>
      </c>
      <c r="B37" s="2" t="str">
        <f t="shared" si="2"/>
        <v>July</v>
      </c>
      <c r="C37" s="5">
        <f t="shared" si="0"/>
        <v>2017</v>
      </c>
      <c r="D37" s="5">
        <f t="shared" si="1"/>
        <v>29</v>
      </c>
      <c r="E37" s="5" t="str">
        <f t="shared" si="3"/>
        <v>Friday</v>
      </c>
      <c r="F37" s="1">
        <f t="shared" si="4"/>
        <v>21</v>
      </c>
      <c r="G37">
        <v>76.900000000000006</v>
      </c>
      <c r="H37">
        <v>0.56999999999999995</v>
      </c>
      <c r="I37">
        <v>59</v>
      </c>
      <c r="J37">
        <v>0.5</v>
      </c>
      <c r="K37">
        <v>33</v>
      </c>
    </row>
    <row r="38" spans="1:11">
      <c r="A38" s="6">
        <v>43000</v>
      </c>
      <c r="B38" s="2" t="str">
        <f t="shared" si="2"/>
        <v>September</v>
      </c>
      <c r="C38" s="5">
        <f t="shared" si="0"/>
        <v>2017</v>
      </c>
      <c r="D38" s="5">
        <f t="shared" si="1"/>
        <v>38</v>
      </c>
      <c r="E38" s="5" t="str">
        <f t="shared" si="3"/>
        <v>Friday</v>
      </c>
      <c r="F38" s="1">
        <f t="shared" si="4"/>
        <v>22</v>
      </c>
      <c r="G38">
        <v>64.8</v>
      </c>
      <c r="H38">
        <v>0.74</v>
      </c>
      <c r="I38">
        <v>34</v>
      </c>
      <c r="J38">
        <v>0.3</v>
      </c>
      <c r="K38">
        <v>26</v>
      </c>
    </row>
    <row r="39" spans="1:11">
      <c r="A39" s="6">
        <v>43091</v>
      </c>
      <c r="B39" s="2" t="str">
        <f t="shared" si="2"/>
        <v>December</v>
      </c>
      <c r="C39" s="5">
        <f t="shared" si="0"/>
        <v>2017</v>
      </c>
      <c r="D39" s="5">
        <f t="shared" si="1"/>
        <v>51</v>
      </c>
      <c r="E39" s="5" t="str">
        <f t="shared" si="3"/>
        <v>Friday</v>
      </c>
      <c r="F39" s="1">
        <f t="shared" si="4"/>
        <v>22</v>
      </c>
      <c r="G39">
        <v>30.9</v>
      </c>
      <c r="H39">
        <v>1.54</v>
      </c>
      <c r="I39">
        <v>17</v>
      </c>
      <c r="J39">
        <v>0.3</v>
      </c>
      <c r="K39">
        <v>13</v>
      </c>
    </row>
    <row r="40" spans="1:11">
      <c r="A40" s="6">
        <v>42909</v>
      </c>
      <c r="B40" s="2" t="str">
        <f t="shared" si="2"/>
        <v>June</v>
      </c>
      <c r="C40" s="5">
        <f t="shared" si="0"/>
        <v>2017</v>
      </c>
      <c r="D40" s="5">
        <f t="shared" si="1"/>
        <v>25</v>
      </c>
      <c r="E40" s="5" t="str">
        <f t="shared" si="3"/>
        <v>Friday</v>
      </c>
      <c r="F40" s="1">
        <f t="shared" si="4"/>
        <v>23</v>
      </c>
      <c r="G40">
        <v>79.900000000000006</v>
      </c>
      <c r="H40">
        <v>0.61</v>
      </c>
      <c r="I40">
        <v>39</v>
      </c>
      <c r="J40">
        <v>0.3</v>
      </c>
      <c r="K40">
        <v>33</v>
      </c>
    </row>
    <row r="41" spans="1:11">
      <c r="A41" s="6">
        <v>42790</v>
      </c>
      <c r="B41" s="2" t="str">
        <f t="shared" si="2"/>
        <v>February</v>
      </c>
      <c r="C41" s="5">
        <f t="shared" si="0"/>
        <v>2017</v>
      </c>
      <c r="D41" s="5">
        <f t="shared" si="1"/>
        <v>8</v>
      </c>
      <c r="E41" s="5" t="str">
        <f t="shared" si="3"/>
        <v>Friday</v>
      </c>
      <c r="F41" s="1">
        <f t="shared" si="4"/>
        <v>24</v>
      </c>
      <c r="G41">
        <v>47.3</v>
      </c>
      <c r="H41">
        <v>0.87</v>
      </c>
      <c r="I41">
        <v>36</v>
      </c>
      <c r="J41">
        <v>0.3</v>
      </c>
      <c r="K41">
        <v>21</v>
      </c>
    </row>
    <row r="42" spans="1:11">
      <c r="A42" s="6">
        <v>42818</v>
      </c>
      <c r="B42" s="2" t="str">
        <f t="shared" si="2"/>
        <v>March</v>
      </c>
      <c r="C42" s="5">
        <f t="shared" si="0"/>
        <v>2017</v>
      </c>
      <c r="D42" s="5">
        <f t="shared" si="1"/>
        <v>12</v>
      </c>
      <c r="E42" s="5" t="str">
        <f t="shared" si="3"/>
        <v>Friday</v>
      </c>
      <c r="F42" s="1">
        <f t="shared" si="4"/>
        <v>24</v>
      </c>
      <c r="G42">
        <v>56.9</v>
      </c>
      <c r="H42">
        <v>0.83</v>
      </c>
      <c r="I42">
        <v>41</v>
      </c>
      <c r="J42">
        <v>0.3</v>
      </c>
      <c r="K42">
        <v>23</v>
      </c>
    </row>
    <row r="43" spans="1:11">
      <c r="A43" s="6">
        <v>43063</v>
      </c>
      <c r="B43" s="2" t="str">
        <f t="shared" si="2"/>
        <v>November</v>
      </c>
      <c r="C43" s="5">
        <f t="shared" si="0"/>
        <v>2017</v>
      </c>
      <c r="D43" s="5">
        <f t="shared" si="1"/>
        <v>47</v>
      </c>
      <c r="E43" s="5" t="str">
        <f t="shared" si="3"/>
        <v>Friday</v>
      </c>
      <c r="F43" s="1">
        <f t="shared" si="4"/>
        <v>24</v>
      </c>
      <c r="G43">
        <v>53.6</v>
      </c>
      <c r="H43">
        <v>0.83</v>
      </c>
      <c r="I43">
        <v>46</v>
      </c>
      <c r="J43">
        <v>0.3</v>
      </c>
      <c r="K43">
        <v>22</v>
      </c>
    </row>
    <row r="44" spans="1:11">
      <c r="A44" s="6">
        <v>42972</v>
      </c>
      <c r="B44" s="2" t="str">
        <f t="shared" si="2"/>
        <v>August</v>
      </c>
      <c r="C44" s="5">
        <f t="shared" si="0"/>
        <v>2017</v>
      </c>
      <c r="D44" s="5">
        <f t="shared" si="1"/>
        <v>34</v>
      </c>
      <c r="E44" s="5" t="str">
        <f t="shared" si="3"/>
        <v>Friday</v>
      </c>
      <c r="F44" s="1">
        <f t="shared" si="4"/>
        <v>25</v>
      </c>
      <c r="G44">
        <v>71</v>
      </c>
      <c r="H44">
        <v>0.63</v>
      </c>
      <c r="I44">
        <v>55</v>
      </c>
      <c r="J44">
        <v>0.5</v>
      </c>
      <c r="K44">
        <v>30</v>
      </c>
    </row>
    <row r="45" spans="1:11">
      <c r="A45" s="6">
        <v>42881</v>
      </c>
      <c r="B45" s="2" t="str">
        <f t="shared" si="2"/>
        <v>May</v>
      </c>
      <c r="C45" s="5">
        <f t="shared" si="0"/>
        <v>2017</v>
      </c>
      <c r="D45" s="5">
        <f t="shared" si="1"/>
        <v>21</v>
      </c>
      <c r="E45" s="5" t="str">
        <f t="shared" si="3"/>
        <v>Friday</v>
      </c>
      <c r="F45" s="1">
        <f t="shared" si="4"/>
        <v>26</v>
      </c>
      <c r="G45">
        <v>72</v>
      </c>
      <c r="H45">
        <v>0.67</v>
      </c>
      <c r="I45">
        <v>63</v>
      </c>
      <c r="J45">
        <v>0.3</v>
      </c>
      <c r="K45">
        <v>30</v>
      </c>
    </row>
    <row r="46" spans="1:11">
      <c r="A46" s="6">
        <v>42762</v>
      </c>
      <c r="B46" s="2" t="str">
        <f t="shared" si="2"/>
        <v>January</v>
      </c>
      <c r="C46" s="5">
        <f t="shared" si="0"/>
        <v>2017</v>
      </c>
      <c r="D46" s="5">
        <f t="shared" si="1"/>
        <v>4</v>
      </c>
      <c r="E46" s="5" t="str">
        <f t="shared" si="3"/>
        <v>Friday</v>
      </c>
      <c r="F46" s="1">
        <f t="shared" si="4"/>
        <v>27</v>
      </c>
      <c r="G46">
        <v>42.1</v>
      </c>
      <c r="H46">
        <v>1.05</v>
      </c>
      <c r="I46">
        <v>22</v>
      </c>
      <c r="J46">
        <v>0.3</v>
      </c>
      <c r="K46">
        <v>17</v>
      </c>
    </row>
    <row r="47" spans="1:11">
      <c r="A47" s="6">
        <v>43035</v>
      </c>
      <c r="B47" s="2" t="str">
        <f t="shared" si="2"/>
        <v>October</v>
      </c>
      <c r="C47" s="5">
        <f t="shared" si="0"/>
        <v>2017</v>
      </c>
      <c r="D47" s="5">
        <f t="shared" si="1"/>
        <v>43</v>
      </c>
      <c r="E47" s="5" t="str">
        <f t="shared" si="3"/>
        <v>Friday</v>
      </c>
      <c r="F47" s="1">
        <f t="shared" si="4"/>
        <v>27</v>
      </c>
      <c r="G47">
        <v>62.8</v>
      </c>
      <c r="H47">
        <v>0.71</v>
      </c>
      <c r="I47">
        <v>52</v>
      </c>
      <c r="J47">
        <v>0.3</v>
      </c>
      <c r="K47">
        <v>26</v>
      </c>
    </row>
    <row r="48" spans="1:11">
      <c r="A48" s="6">
        <v>42853</v>
      </c>
      <c r="B48" s="2" t="str">
        <f t="shared" si="2"/>
        <v>April</v>
      </c>
      <c r="C48" s="5">
        <f t="shared" si="0"/>
        <v>2017</v>
      </c>
      <c r="D48" s="5">
        <f t="shared" si="1"/>
        <v>17</v>
      </c>
      <c r="E48" s="5" t="str">
        <f t="shared" si="3"/>
        <v>Friday</v>
      </c>
      <c r="F48" s="1">
        <f t="shared" si="4"/>
        <v>28</v>
      </c>
      <c r="G48">
        <v>58.8</v>
      </c>
      <c r="H48">
        <v>0.74</v>
      </c>
      <c r="I48">
        <v>32</v>
      </c>
      <c r="J48">
        <v>0.3</v>
      </c>
      <c r="K48">
        <v>26</v>
      </c>
    </row>
    <row r="49" spans="1:11">
      <c r="A49" s="6">
        <v>42944</v>
      </c>
      <c r="B49" s="2" t="str">
        <f t="shared" si="2"/>
        <v>July</v>
      </c>
      <c r="C49" s="5">
        <f t="shared" si="0"/>
        <v>2017</v>
      </c>
      <c r="D49" s="5">
        <f t="shared" si="1"/>
        <v>30</v>
      </c>
      <c r="E49" s="5" t="str">
        <f t="shared" si="3"/>
        <v>Friday</v>
      </c>
      <c r="F49" s="1">
        <f t="shared" si="4"/>
        <v>28</v>
      </c>
      <c r="G49">
        <v>87.4</v>
      </c>
      <c r="H49">
        <v>0.51</v>
      </c>
      <c r="I49">
        <v>58</v>
      </c>
      <c r="J49">
        <v>0.5</v>
      </c>
      <c r="K49">
        <v>38</v>
      </c>
    </row>
    <row r="50" spans="1:11">
      <c r="A50" s="6">
        <v>43007</v>
      </c>
      <c r="B50" s="2" t="str">
        <f t="shared" si="2"/>
        <v>September</v>
      </c>
      <c r="C50" s="5">
        <f t="shared" si="0"/>
        <v>2017</v>
      </c>
      <c r="D50" s="5">
        <f t="shared" si="1"/>
        <v>39</v>
      </c>
      <c r="E50" s="5" t="str">
        <f t="shared" si="3"/>
        <v>Friday</v>
      </c>
      <c r="F50" s="1">
        <f t="shared" si="4"/>
        <v>29</v>
      </c>
      <c r="G50">
        <v>66.099999999999994</v>
      </c>
      <c r="H50">
        <v>0.71</v>
      </c>
      <c r="I50">
        <v>48</v>
      </c>
      <c r="J50">
        <v>0.3</v>
      </c>
      <c r="K50">
        <v>27</v>
      </c>
    </row>
    <row r="51" spans="1:11">
      <c r="A51" s="6">
        <v>43098</v>
      </c>
      <c r="B51" s="2" t="str">
        <f t="shared" si="2"/>
        <v>December</v>
      </c>
      <c r="C51" s="5">
        <f t="shared" si="0"/>
        <v>2017</v>
      </c>
      <c r="D51" s="5">
        <f t="shared" si="1"/>
        <v>52</v>
      </c>
      <c r="E51" s="5" t="str">
        <f t="shared" si="3"/>
        <v>Friday</v>
      </c>
      <c r="F51" s="1">
        <f t="shared" si="4"/>
        <v>29</v>
      </c>
      <c r="G51">
        <v>39.5</v>
      </c>
      <c r="H51">
        <v>1.25</v>
      </c>
      <c r="I51">
        <v>17</v>
      </c>
      <c r="J51">
        <v>0.3</v>
      </c>
      <c r="K51">
        <v>15</v>
      </c>
    </row>
    <row r="52" spans="1:11">
      <c r="A52" s="6">
        <v>42916</v>
      </c>
      <c r="B52" s="2" t="str">
        <f t="shared" si="2"/>
        <v>June</v>
      </c>
      <c r="C52" s="5">
        <f t="shared" si="0"/>
        <v>2017</v>
      </c>
      <c r="D52" s="5">
        <f t="shared" si="1"/>
        <v>26</v>
      </c>
      <c r="E52" s="5" t="str">
        <f t="shared" si="3"/>
        <v>Friday</v>
      </c>
      <c r="F52" s="1">
        <f t="shared" si="4"/>
        <v>30</v>
      </c>
      <c r="G52">
        <v>89.4</v>
      </c>
      <c r="H52">
        <v>0.53</v>
      </c>
      <c r="I52">
        <v>47</v>
      </c>
      <c r="J52">
        <v>0.3</v>
      </c>
      <c r="K52">
        <v>38</v>
      </c>
    </row>
    <row r="53" spans="1:11">
      <c r="A53" s="6">
        <v>42825</v>
      </c>
      <c r="B53" s="2" t="str">
        <f t="shared" si="2"/>
        <v>March</v>
      </c>
      <c r="C53" s="5">
        <f t="shared" si="0"/>
        <v>2017</v>
      </c>
      <c r="D53" s="5">
        <f t="shared" si="1"/>
        <v>13</v>
      </c>
      <c r="E53" s="5" t="str">
        <f t="shared" si="3"/>
        <v>Friday</v>
      </c>
      <c r="F53" s="1">
        <f t="shared" si="4"/>
        <v>31</v>
      </c>
      <c r="G53">
        <v>58.5</v>
      </c>
      <c r="H53">
        <v>0.77</v>
      </c>
      <c r="I53">
        <v>48</v>
      </c>
      <c r="J53">
        <v>0.3</v>
      </c>
      <c r="K53">
        <v>25</v>
      </c>
    </row>
    <row r="54" spans="1:11">
      <c r="A54" s="6">
        <v>42856</v>
      </c>
      <c r="B54" s="2" t="str">
        <f t="shared" si="2"/>
        <v>May</v>
      </c>
      <c r="C54" s="5">
        <f t="shared" si="0"/>
        <v>2017</v>
      </c>
      <c r="D54" s="5">
        <f t="shared" si="1"/>
        <v>18</v>
      </c>
      <c r="E54" s="5" t="str">
        <f t="shared" si="3"/>
        <v>Monday</v>
      </c>
      <c r="F54" s="5">
        <f t="shared" si="4"/>
        <v>1</v>
      </c>
      <c r="G54">
        <v>66.7</v>
      </c>
      <c r="H54">
        <v>0.65</v>
      </c>
      <c r="I54">
        <v>56</v>
      </c>
      <c r="J54">
        <v>0.3</v>
      </c>
      <c r="K54">
        <v>29</v>
      </c>
    </row>
    <row r="55" spans="1:11">
      <c r="A55" s="6">
        <v>42737</v>
      </c>
      <c r="B55" s="2" t="str">
        <f t="shared" si="2"/>
        <v>January</v>
      </c>
      <c r="C55" s="5">
        <f t="shared" si="0"/>
        <v>2017</v>
      </c>
      <c r="D55" s="5">
        <f t="shared" si="1"/>
        <v>1</v>
      </c>
      <c r="E55" s="5" t="str">
        <f t="shared" si="3"/>
        <v>Monday</v>
      </c>
      <c r="F55" s="5">
        <f t="shared" si="4"/>
        <v>2</v>
      </c>
      <c r="G55">
        <v>28.9</v>
      </c>
      <c r="H55">
        <v>1.33</v>
      </c>
      <c r="I55">
        <v>15</v>
      </c>
      <c r="J55">
        <v>0.3</v>
      </c>
      <c r="K55">
        <v>13</v>
      </c>
    </row>
    <row r="56" spans="1:11">
      <c r="A56" s="6">
        <v>43010</v>
      </c>
      <c r="B56" s="2" t="str">
        <f t="shared" si="2"/>
        <v>October</v>
      </c>
      <c r="C56" s="5">
        <f t="shared" si="0"/>
        <v>2017</v>
      </c>
      <c r="D56" s="5">
        <f t="shared" si="1"/>
        <v>40</v>
      </c>
      <c r="E56" s="5" t="str">
        <f t="shared" si="3"/>
        <v>Monday</v>
      </c>
      <c r="F56" s="5">
        <f t="shared" si="4"/>
        <v>2</v>
      </c>
      <c r="G56">
        <v>58.5</v>
      </c>
      <c r="H56">
        <v>0.74</v>
      </c>
      <c r="I56">
        <v>32</v>
      </c>
      <c r="J56">
        <v>0.3</v>
      </c>
      <c r="K56">
        <v>25</v>
      </c>
    </row>
    <row r="57" spans="1:11">
      <c r="A57" s="6">
        <v>42828</v>
      </c>
      <c r="B57" s="2" t="str">
        <f t="shared" si="2"/>
        <v>April</v>
      </c>
      <c r="C57" s="5">
        <f t="shared" si="0"/>
        <v>2017</v>
      </c>
      <c r="D57" s="5">
        <f t="shared" si="1"/>
        <v>14</v>
      </c>
      <c r="E57" s="5" t="str">
        <f t="shared" si="3"/>
        <v>Monday</v>
      </c>
      <c r="F57" s="5">
        <f t="shared" si="4"/>
        <v>3</v>
      </c>
      <c r="G57">
        <v>60.8</v>
      </c>
      <c r="H57">
        <v>0.74</v>
      </c>
      <c r="I57">
        <v>51</v>
      </c>
      <c r="J57">
        <v>0.3</v>
      </c>
      <c r="K57">
        <v>26</v>
      </c>
    </row>
    <row r="58" spans="1:11">
      <c r="A58" s="6">
        <v>42919</v>
      </c>
      <c r="B58" s="2" t="str">
        <f t="shared" si="2"/>
        <v>July</v>
      </c>
      <c r="C58" s="5">
        <f t="shared" si="0"/>
        <v>2017</v>
      </c>
      <c r="D58" s="5">
        <f t="shared" si="1"/>
        <v>27</v>
      </c>
      <c r="E58" s="5" t="str">
        <f t="shared" si="3"/>
        <v>Monday</v>
      </c>
      <c r="F58" s="5">
        <f t="shared" si="4"/>
        <v>3</v>
      </c>
      <c r="G58">
        <v>81.5</v>
      </c>
      <c r="H58">
        <v>0.54</v>
      </c>
      <c r="I58">
        <v>68</v>
      </c>
      <c r="J58">
        <v>0.5</v>
      </c>
      <c r="K58">
        <v>35</v>
      </c>
    </row>
    <row r="59" spans="1:11">
      <c r="A59" s="6">
        <v>42982</v>
      </c>
      <c r="B59" s="2" t="str">
        <f t="shared" si="2"/>
        <v>September</v>
      </c>
      <c r="C59" s="5">
        <f t="shared" si="0"/>
        <v>2017</v>
      </c>
      <c r="D59" s="5">
        <f t="shared" si="1"/>
        <v>36</v>
      </c>
      <c r="E59" s="5" t="str">
        <f t="shared" si="3"/>
        <v>Monday</v>
      </c>
      <c r="F59" s="5">
        <f t="shared" si="4"/>
        <v>4</v>
      </c>
      <c r="G59">
        <v>59.8</v>
      </c>
      <c r="H59">
        <v>0.74</v>
      </c>
      <c r="I59">
        <v>54</v>
      </c>
      <c r="J59">
        <v>0.3</v>
      </c>
      <c r="K59">
        <v>26</v>
      </c>
    </row>
    <row r="60" spans="1:11">
      <c r="A60" s="6">
        <v>43073</v>
      </c>
      <c r="B60" s="2" t="str">
        <f t="shared" si="2"/>
        <v>December</v>
      </c>
      <c r="C60" s="5">
        <f t="shared" si="0"/>
        <v>2017</v>
      </c>
      <c r="D60" s="5">
        <f t="shared" si="1"/>
        <v>49</v>
      </c>
      <c r="E60" s="5" t="str">
        <f t="shared" si="3"/>
        <v>Monday</v>
      </c>
      <c r="F60" s="5">
        <f t="shared" si="4"/>
        <v>4</v>
      </c>
      <c r="G60">
        <v>34.9</v>
      </c>
      <c r="H60">
        <v>1.54</v>
      </c>
      <c r="I60">
        <v>16</v>
      </c>
      <c r="J60">
        <v>0.3</v>
      </c>
      <c r="K60">
        <v>13</v>
      </c>
    </row>
    <row r="61" spans="1:11">
      <c r="A61" s="6">
        <v>42891</v>
      </c>
      <c r="B61" s="2" t="str">
        <f t="shared" si="2"/>
        <v>June</v>
      </c>
      <c r="C61" s="5">
        <f t="shared" si="0"/>
        <v>2017</v>
      </c>
      <c r="D61" s="5">
        <f t="shared" si="1"/>
        <v>23</v>
      </c>
      <c r="E61" s="5" t="str">
        <f t="shared" si="3"/>
        <v>Monday</v>
      </c>
      <c r="F61" s="5">
        <f t="shared" si="4"/>
        <v>5</v>
      </c>
      <c r="G61">
        <v>78.599999999999994</v>
      </c>
      <c r="H61">
        <v>0.59</v>
      </c>
      <c r="I61">
        <v>36</v>
      </c>
      <c r="J61">
        <v>0.3</v>
      </c>
      <c r="K61">
        <v>32</v>
      </c>
    </row>
    <row r="62" spans="1:11">
      <c r="A62" s="6">
        <v>42772</v>
      </c>
      <c r="B62" s="2" t="str">
        <f t="shared" si="2"/>
        <v>February</v>
      </c>
      <c r="C62" s="5">
        <f t="shared" si="0"/>
        <v>2017</v>
      </c>
      <c r="D62" s="5">
        <f t="shared" si="1"/>
        <v>6</v>
      </c>
      <c r="E62" s="5" t="str">
        <f t="shared" si="3"/>
        <v>Monday</v>
      </c>
      <c r="F62" s="5">
        <f t="shared" si="4"/>
        <v>6</v>
      </c>
      <c r="G62">
        <v>45</v>
      </c>
      <c r="H62">
        <v>0.95</v>
      </c>
      <c r="I62">
        <v>28</v>
      </c>
      <c r="J62">
        <v>0.3</v>
      </c>
      <c r="K62">
        <v>20</v>
      </c>
    </row>
    <row r="63" spans="1:11">
      <c r="A63" s="6">
        <v>42800</v>
      </c>
      <c r="B63" s="2" t="str">
        <f t="shared" si="2"/>
        <v>March</v>
      </c>
      <c r="C63" s="5">
        <f t="shared" si="0"/>
        <v>2017</v>
      </c>
      <c r="D63" s="5">
        <f t="shared" si="1"/>
        <v>10</v>
      </c>
      <c r="E63" s="5" t="str">
        <f t="shared" si="3"/>
        <v>Monday</v>
      </c>
      <c r="F63" s="5">
        <f t="shared" si="4"/>
        <v>6</v>
      </c>
      <c r="G63">
        <v>61.2</v>
      </c>
      <c r="H63">
        <v>0.77</v>
      </c>
      <c r="I63">
        <v>28</v>
      </c>
      <c r="J63">
        <v>0.3</v>
      </c>
      <c r="K63">
        <v>24</v>
      </c>
    </row>
    <row r="64" spans="1:11">
      <c r="A64" s="6">
        <v>43045</v>
      </c>
      <c r="B64" s="2" t="str">
        <f t="shared" si="2"/>
        <v>November</v>
      </c>
      <c r="C64" s="5">
        <f t="shared" si="0"/>
        <v>2017</v>
      </c>
      <c r="D64" s="5">
        <f t="shared" si="1"/>
        <v>45</v>
      </c>
      <c r="E64" s="5" t="str">
        <f t="shared" si="3"/>
        <v>Monday</v>
      </c>
      <c r="F64" s="5">
        <f t="shared" si="4"/>
        <v>6</v>
      </c>
      <c r="G64">
        <v>51.6</v>
      </c>
      <c r="H64">
        <v>0.91</v>
      </c>
      <c r="I64">
        <v>28</v>
      </c>
      <c r="J64">
        <v>0.3</v>
      </c>
      <c r="K64">
        <v>22</v>
      </c>
    </row>
    <row r="65" spans="1:11">
      <c r="A65" s="6">
        <v>42954</v>
      </c>
      <c r="B65" s="2" t="str">
        <f t="shared" si="2"/>
        <v>August</v>
      </c>
      <c r="C65" s="5">
        <f t="shared" si="0"/>
        <v>2017</v>
      </c>
      <c r="D65" s="5">
        <f t="shared" si="1"/>
        <v>32</v>
      </c>
      <c r="E65" s="5" t="str">
        <f t="shared" si="3"/>
        <v>Monday</v>
      </c>
      <c r="F65" s="5">
        <f t="shared" si="4"/>
        <v>7</v>
      </c>
      <c r="G65">
        <v>75</v>
      </c>
      <c r="H65">
        <v>0.67</v>
      </c>
      <c r="I65">
        <v>38</v>
      </c>
      <c r="J65">
        <v>0.5</v>
      </c>
      <c r="K65">
        <v>30</v>
      </c>
    </row>
    <row r="66" spans="1:11">
      <c r="A66" s="6">
        <v>42863</v>
      </c>
      <c r="B66" s="2" t="str">
        <f t="shared" ref="B66:B129" si="5">TEXT(A66,"mmmm")</f>
        <v>May</v>
      </c>
      <c r="C66" s="5">
        <f t="shared" ref="C66:C129" si="6">YEAR(A66)</f>
        <v>2017</v>
      </c>
      <c r="D66" s="5">
        <f t="shared" ref="D66:D129" si="7">WEEKNUM(A66)</f>
        <v>19</v>
      </c>
      <c r="E66" s="5" t="str">
        <f t="shared" ref="E66:E129" si="8">TEXT(A66,"dddd")</f>
        <v>Monday</v>
      </c>
      <c r="F66" s="5">
        <f t="shared" ref="F66:F129" si="9">DAY(A66)</f>
        <v>8</v>
      </c>
      <c r="G66">
        <v>75</v>
      </c>
      <c r="H66">
        <v>0.67</v>
      </c>
      <c r="I66">
        <v>56</v>
      </c>
      <c r="J66">
        <v>0.3</v>
      </c>
      <c r="K66">
        <v>30</v>
      </c>
    </row>
    <row r="67" spans="1:11">
      <c r="A67" s="6">
        <v>42744</v>
      </c>
      <c r="B67" s="2" t="str">
        <f t="shared" si="5"/>
        <v>January</v>
      </c>
      <c r="C67" s="5">
        <f t="shared" si="6"/>
        <v>2017</v>
      </c>
      <c r="D67" s="5">
        <f t="shared" si="7"/>
        <v>2</v>
      </c>
      <c r="E67" s="5" t="str">
        <f t="shared" si="8"/>
        <v>Monday</v>
      </c>
      <c r="F67" s="5">
        <f t="shared" si="9"/>
        <v>9</v>
      </c>
      <c r="G67">
        <v>38.1</v>
      </c>
      <c r="H67">
        <v>1.18</v>
      </c>
      <c r="I67">
        <v>20</v>
      </c>
      <c r="J67">
        <v>0.3</v>
      </c>
      <c r="K67">
        <v>17</v>
      </c>
    </row>
    <row r="68" spans="1:11">
      <c r="A68" s="6">
        <v>43017</v>
      </c>
      <c r="B68" s="2" t="str">
        <f t="shared" si="5"/>
        <v>October</v>
      </c>
      <c r="C68" s="5">
        <f t="shared" si="6"/>
        <v>2017</v>
      </c>
      <c r="D68" s="5">
        <f t="shared" si="7"/>
        <v>41</v>
      </c>
      <c r="E68" s="5" t="str">
        <f t="shared" si="8"/>
        <v>Monday</v>
      </c>
      <c r="F68" s="5">
        <f t="shared" si="9"/>
        <v>9</v>
      </c>
      <c r="G68">
        <v>63.5</v>
      </c>
      <c r="H68">
        <v>0.74</v>
      </c>
      <c r="I68">
        <v>47</v>
      </c>
      <c r="J68">
        <v>0.3</v>
      </c>
      <c r="K68">
        <v>25</v>
      </c>
    </row>
    <row r="69" spans="1:11">
      <c r="A69" s="6">
        <v>42835</v>
      </c>
      <c r="B69" s="2" t="str">
        <f t="shared" si="5"/>
        <v>April</v>
      </c>
      <c r="C69" s="5">
        <f t="shared" si="6"/>
        <v>2017</v>
      </c>
      <c r="D69" s="5">
        <f t="shared" si="7"/>
        <v>15</v>
      </c>
      <c r="E69" s="5" t="str">
        <f t="shared" si="8"/>
        <v>Monday</v>
      </c>
      <c r="F69" s="5">
        <f t="shared" si="9"/>
        <v>10</v>
      </c>
      <c r="G69">
        <v>58.5</v>
      </c>
      <c r="H69">
        <v>0.74</v>
      </c>
      <c r="I69">
        <v>48</v>
      </c>
      <c r="J69">
        <v>0.3</v>
      </c>
      <c r="K69">
        <v>25</v>
      </c>
    </row>
    <row r="70" spans="1:11">
      <c r="A70" s="6">
        <v>42926</v>
      </c>
      <c r="B70" s="2" t="str">
        <f t="shared" si="5"/>
        <v>July</v>
      </c>
      <c r="C70" s="5">
        <f t="shared" si="6"/>
        <v>2017</v>
      </c>
      <c r="D70" s="5">
        <f t="shared" si="7"/>
        <v>28</v>
      </c>
      <c r="E70" s="5" t="str">
        <f t="shared" si="8"/>
        <v>Monday</v>
      </c>
      <c r="F70" s="5">
        <f t="shared" si="9"/>
        <v>10</v>
      </c>
      <c r="G70">
        <v>98</v>
      </c>
      <c r="H70">
        <v>0.49</v>
      </c>
      <c r="I70">
        <v>66</v>
      </c>
      <c r="J70">
        <v>0.5</v>
      </c>
      <c r="K70">
        <v>40</v>
      </c>
    </row>
    <row r="71" spans="1:11">
      <c r="A71" s="6">
        <v>42989</v>
      </c>
      <c r="B71" s="2" t="str">
        <f t="shared" si="5"/>
        <v>September</v>
      </c>
      <c r="C71" s="5">
        <f t="shared" si="6"/>
        <v>2017</v>
      </c>
      <c r="D71" s="5">
        <f t="shared" si="7"/>
        <v>37</v>
      </c>
      <c r="E71" s="5" t="str">
        <f t="shared" si="8"/>
        <v>Monday</v>
      </c>
      <c r="F71" s="5">
        <f t="shared" si="9"/>
        <v>11</v>
      </c>
      <c r="G71">
        <v>68.400000000000006</v>
      </c>
      <c r="H71">
        <v>0.69</v>
      </c>
      <c r="I71">
        <v>38</v>
      </c>
      <c r="J71">
        <v>0.3</v>
      </c>
      <c r="K71">
        <v>28</v>
      </c>
    </row>
    <row r="72" spans="1:11">
      <c r="A72" s="6">
        <v>43080</v>
      </c>
      <c r="B72" s="2" t="str">
        <f t="shared" si="5"/>
        <v>December</v>
      </c>
      <c r="C72" s="5">
        <f t="shared" si="6"/>
        <v>2017</v>
      </c>
      <c r="D72" s="5">
        <f t="shared" si="7"/>
        <v>50</v>
      </c>
      <c r="E72" s="5" t="str">
        <f t="shared" si="8"/>
        <v>Monday</v>
      </c>
      <c r="F72" s="5">
        <f t="shared" si="9"/>
        <v>11</v>
      </c>
      <c r="G72">
        <v>45.1</v>
      </c>
      <c r="H72">
        <v>1.1100000000000001</v>
      </c>
      <c r="I72">
        <v>33</v>
      </c>
      <c r="J72">
        <v>0.3</v>
      </c>
      <c r="K72">
        <v>17</v>
      </c>
    </row>
    <row r="73" spans="1:11">
      <c r="A73" s="6">
        <v>42898</v>
      </c>
      <c r="B73" s="2" t="str">
        <f t="shared" si="5"/>
        <v>June</v>
      </c>
      <c r="C73" s="5">
        <f t="shared" si="6"/>
        <v>2017</v>
      </c>
      <c r="D73" s="5">
        <f t="shared" si="7"/>
        <v>24</v>
      </c>
      <c r="E73" s="5" t="str">
        <f t="shared" si="8"/>
        <v>Monday</v>
      </c>
      <c r="F73" s="5">
        <f t="shared" si="9"/>
        <v>12</v>
      </c>
      <c r="G73">
        <v>93</v>
      </c>
      <c r="H73">
        <v>0.5</v>
      </c>
      <c r="I73">
        <v>67</v>
      </c>
      <c r="J73">
        <v>0.3</v>
      </c>
      <c r="K73">
        <v>40</v>
      </c>
    </row>
    <row r="74" spans="1:11">
      <c r="A74" s="6">
        <v>42779</v>
      </c>
      <c r="B74" s="2" t="str">
        <f t="shared" si="5"/>
        <v>February</v>
      </c>
      <c r="C74" s="5">
        <f t="shared" si="6"/>
        <v>2017</v>
      </c>
      <c r="D74" s="5">
        <f t="shared" si="7"/>
        <v>7</v>
      </c>
      <c r="E74" s="5" t="str">
        <f t="shared" si="8"/>
        <v>Monday</v>
      </c>
      <c r="F74" s="1">
        <f t="shared" si="9"/>
        <v>13</v>
      </c>
      <c r="G74">
        <v>46.4</v>
      </c>
      <c r="H74">
        <v>1.1100000000000001</v>
      </c>
      <c r="I74">
        <v>34</v>
      </c>
      <c r="J74">
        <v>0.3</v>
      </c>
      <c r="K74">
        <v>18</v>
      </c>
    </row>
    <row r="75" spans="1:11">
      <c r="A75" s="6">
        <v>42807</v>
      </c>
      <c r="B75" s="2" t="str">
        <f t="shared" si="5"/>
        <v>March</v>
      </c>
      <c r="C75" s="5">
        <f t="shared" si="6"/>
        <v>2017</v>
      </c>
      <c r="D75" s="5">
        <f t="shared" si="7"/>
        <v>11</v>
      </c>
      <c r="E75" s="5" t="str">
        <f t="shared" si="8"/>
        <v>Monday</v>
      </c>
      <c r="F75" s="1">
        <f t="shared" si="9"/>
        <v>13</v>
      </c>
      <c r="G75">
        <v>55.9</v>
      </c>
      <c r="H75">
        <v>0.87</v>
      </c>
      <c r="I75">
        <v>48</v>
      </c>
      <c r="J75">
        <v>0.3</v>
      </c>
      <c r="K75">
        <v>23</v>
      </c>
    </row>
    <row r="76" spans="1:11">
      <c r="A76" s="6">
        <v>43052</v>
      </c>
      <c r="B76" s="2" t="str">
        <f t="shared" si="5"/>
        <v>November</v>
      </c>
      <c r="C76" s="5">
        <f t="shared" si="6"/>
        <v>2017</v>
      </c>
      <c r="D76" s="5">
        <f t="shared" si="7"/>
        <v>46</v>
      </c>
      <c r="E76" s="5" t="str">
        <f t="shared" si="8"/>
        <v>Monday</v>
      </c>
      <c r="F76" s="1">
        <f t="shared" si="9"/>
        <v>13</v>
      </c>
      <c r="G76">
        <v>44.7</v>
      </c>
      <c r="H76">
        <v>1.05</v>
      </c>
      <c r="I76">
        <v>26</v>
      </c>
      <c r="J76">
        <v>0.3</v>
      </c>
      <c r="K76">
        <v>19</v>
      </c>
    </row>
    <row r="77" spans="1:11">
      <c r="A77" s="6">
        <v>42961</v>
      </c>
      <c r="B77" s="2" t="str">
        <f t="shared" si="5"/>
        <v>August</v>
      </c>
      <c r="C77" s="5">
        <f t="shared" si="6"/>
        <v>2017</v>
      </c>
      <c r="D77" s="5">
        <f t="shared" si="7"/>
        <v>33</v>
      </c>
      <c r="E77" s="5" t="str">
        <f t="shared" si="8"/>
        <v>Monday</v>
      </c>
      <c r="F77" s="1">
        <f t="shared" si="9"/>
        <v>14</v>
      </c>
      <c r="G77">
        <v>72.599999999999994</v>
      </c>
      <c r="H77">
        <v>0.59</v>
      </c>
      <c r="I77">
        <v>43</v>
      </c>
      <c r="J77">
        <v>0.5</v>
      </c>
      <c r="K77">
        <v>32</v>
      </c>
    </row>
    <row r="78" spans="1:11">
      <c r="A78" s="6">
        <v>42870</v>
      </c>
      <c r="B78" s="2" t="str">
        <f t="shared" si="5"/>
        <v>May</v>
      </c>
      <c r="C78" s="5">
        <f t="shared" si="6"/>
        <v>2017</v>
      </c>
      <c r="D78" s="5">
        <f t="shared" si="7"/>
        <v>20</v>
      </c>
      <c r="E78" s="5" t="str">
        <f t="shared" si="8"/>
        <v>Monday</v>
      </c>
      <c r="F78" s="1">
        <f t="shared" si="9"/>
        <v>15</v>
      </c>
      <c r="G78">
        <v>63.4</v>
      </c>
      <c r="H78">
        <v>0.69</v>
      </c>
      <c r="I78">
        <v>32</v>
      </c>
      <c r="J78">
        <v>0.3</v>
      </c>
      <c r="K78">
        <v>28</v>
      </c>
    </row>
    <row r="79" spans="1:11">
      <c r="A79" s="6">
        <v>42751</v>
      </c>
      <c r="B79" s="2" t="str">
        <f t="shared" si="5"/>
        <v>January</v>
      </c>
      <c r="C79" s="5">
        <f t="shared" si="6"/>
        <v>2017</v>
      </c>
      <c r="D79" s="5">
        <f t="shared" si="7"/>
        <v>3</v>
      </c>
      <c r="E79" s="5" t="str">
        <f t="shared" si="8"/>
        <v>Monday</v>
      </c>
      <c r="F79" s="1">
        <f t="shared" si="9"/>
        <v>16</v>
      </c>
      <c r="G79">
        <v>30.6</v>
      </c>
      <c r="H79">
        <v>1.67</v>
      </c>
      <c r="I79">
        <v>24</v>
      </c>
      <c r="J79">
        <v>0.3</v>
      </c>
      <c r="K79">
        <v>12</v>
      </c>
    </row>
    <row r="80" spans="1:11">
      <c r="A80" s="6">
        <v>43024</v>
      </c>
      <c r="B80" s="2" t="str">
        <f t="shared" si="5"/>
        <v>October</v>
      </c>
      <c r="C80" s="5">
        <f t="shared" si="6"/>
        <v>2017</v>
      </c>
      <c r="D80" s="5">
        <f t="shared" si="7"/>
        <v>42</v>
      </c>
      <c r="E80" s="5" t="str">
        <f t="shared" si="8"/>
        <v>Monday</v>
      </c>
      <c r="F80" s="1">
        <f t="shared" si="9"/>
        <v>16</v>
      </c>
      <c r="G80">
        <v>58.2</v>
      </c>
      <c r="H80">
        <v>0.8</v>
      </c>
      <c r="I80">
        <v>28</v>
      </c>
      <c r="J80">
        <v>0.3</v>
      </c>
      <c r="K80">
        <v>24</v>
      </c>
    </row>
    <row r="81" spans="1:11">
      <c r="A81" s="6">
        <v>42842</v>
      </c>
      <c r="B81" s="2" t="str">
        <f t="shared" si="5"/>
        <v>April</v>
      </c>
      <c r="C81" s="5">
        <f t="shared" si="6"/>
        <v>2017</v>
      </c>
      <c r="D81" s="5">
        <f t="shared" si="7"/>
        <v>16</v>
      </c>
      <c r="E81" s="5" t="str">
        <f t="shared" si="8"/>
        <v>Monday</v>
      </c>
      <c r="F81" s="1">
        <f t="shared" si="9"/>
        <v>17</v>
      </c>
      <c r="G81">
        <v>64.099999999999994</v>
      </c>
      <c r="H81">
        <v>0.71</v>
      </c>
      <c r="I81">
        <v>56</v>
      </c>
      <c r="J81">
        <v>0.3</v>
      </c>
      <c r="K81">
        <v>27</v>
      </c>
    </row>
    <row r="82" spans="1:11">
      <c r="A82" s="6">
        <v>42933</v>
      </c>
      <c r="B82" s="2" t="str">
        <f t="shared" si="5"/>
        <v>July</v>
      </c>
      <c r="C82" s="5">
        <f t="shared" si="6"/>
        <v>2017</v>
      </c>
      <c r="D82" s="5">
        <f t="shared" si="7"/>
        <v>29</v>
      </c>
      <c r="E82" s="5" t="str">
        <f t="shared" si="8"/>
        <v>Monday</v>
      </c>
      <c r="F82" s="1">
        <f t="shared" si="9"/>
        <v>17</v>
      </c>
      <c r="G82">
        <v>80.900000000000006</v>
      </c>
      <c r="H82">
        <v>0.56999999999999995</v>
      </c>
      <c r="I82">
        <v>64</v>
      </c>
      <c r="J82">
        <v>0.5</v>
      </c>
      <c r="K82">
        <v>33</v>
      </c>
    </row>
    <row r="83" spans="1:11">
      <c r="A83" s="6">
        <v>42996</v>
      </c>
      <c r="B83" s="2" t="str">
        <f t="shared" si="5"/>
        <v>September</v>
      </c>
      <c r="C83" s="5">
        <f t="shared" si="6"/>
        <v>2017</v>
      </c>
      <c r="D83" s="5">
        <f t="shared" si="7"/>
        <v>38</v>
      </c>
      <c r="E83" s="5" t="str">
        <f t="shared" si="8"/>
        <v>Monday</v>
      </c>
      <c r="F83" s="1">
        <f t="shared" si="9"/>
        <v>18</v>
      </c>
      <c r="G83">
        <v>64.8</v>
      </c>
      <c r="H83">
        <v>0.71</v>
      </c>
      <c r="I83">
        <v>37</v>
      </c>
      <c r="J83">
        <v>0.3</v>
      </c>
      <c r="K83">
        <v>26</v>
      </c>
    </row>
    <row r="84" spans="1:11">
      <c r="A84" s="6">
        <v>43087</v>
      </c>
      <c r="B84" s="2" t="str">
        <f t="shared" si="5"/>
        <v>December</v>
      </c>
      <c r="C84" s="5">
        <f t="shared" si="6"/>
        <v>2017</v>
      </c>
      <c r="D84" s="5">
        <f t="shared" si="7"/>
        <v>51</v>
      </c>
      <c r="E84" s="5" t="str">
        <f t="shared" si="8"/>
        <v>Monday</v>
      </c>
      <c r="F84" s="1">
        <f t="shared" si="9"/>
        <v>18</v>
      </c>
      <c r="G84">
        <v>30.9</v>
      </c>
      <c r="H84">
        <v>1.43</v>
      </c>
      <c r="I84">
        <v>27</v>
      </c>
      <c r="J84">
        <v>0.3</v>
      </c>
      <c r="K84">
        <v>13</v>
      </c>
    </row>
    <row r="85" spans="1:11">
      <c r="A85" s="6">
        <v>42905</v>
      </c>
      <c r="B85" s="2" t="str">
        <f t="shared" si="5"/>
        <v>June</v>
      </c>
      <c r="C85" s="5">
        <f t="shared" si="6"/>
        <v>2017</v>
      </c>
      <c r="D85" s="5">
        <f t="shared" si="7"/>
        <v>25</v>
      </c>
      <c r="E85" s="5" t="str">
        <f t="shared" si="8"/>
        <v>Monday</v>
      </c>
      <c r="F85" s="1">
        <f t="shared" si="9"/>
        <v>19</v>
      </c>
      <c r="G85">
        <v>86.5</v>
      </c>
      <c r="H85">
        <v>0.56000000000000005</v>
      </c>
      <c r="I85">
        <v>66</v>
      </c>
      <c r="J85">
        <v>0.3</v>
      </c>
      <c r="K85">
        <v>35</v>
      </c>
    </row>
    <row r="86" spans="1:11">
      <c r="A86" s="6">
        <v>42786</v>
      </c>
      <c r="B86" s="2" t="str">
        <f t="shared" si="5"/>
        <v>February</v>
      </c>
      <c r="C86" s="5">
        <f t="shared" si="6"/>
        <v>2017</v>
      </c>
      <c r="D86" s="5">
        <f t="shared" si="7"/>
        <v>8</v>
      </c>
      <c r="E86" s="5" t="str">
        <f t="shared" si="8"/>
        <v>Monday</v>
      </c>
      <c r="F86" s="1">
        <f t="shared" si="9"/>
        <v>20</v>
      </c>
      <c r="G86">
        <v>50.3</v>
      </c>
      <c r="H86">
        <v>0.95</v>
      </c>
      <c r="I86">
        <v>25</v>
      </c>
      <c r="J86">
        <v>0.3</v>
      </c>
      <c r="K86">
        <v>21</v>
      </c>
    </row>
    <row r="87" spans="1:11">
      <c r="A87" s="6">
        <v>42814</v>
      </c>
      <c r="B87" s="2" t="str">
        <f t="shared" si="5"/>
        <v>March</v>
      </c>
      <c r="C87" s="5">
        <f t="shared" si="6"/>
        <v>2017</v>
      </c>
      <c r="D87" s="5">
        <f t="shared" si="7"/>
        <v>12</v>
      </c>
      <c r="E87" s="5" t="str">
        <f t="shared" si="8"/>
        <v>Monday</v>
      </c>
      <c r="F87" s="1">
        <f t="shared" si="9"/>
        <v>20</v>
      </c>
      <c r="G87">
        <v>58.2</v>
      </c>
      <c r="H87">
        <v>0.77</v>
      </c>
      <c r="I87">
        <v>33</v>
      </c>
      <c r="J87">
        <v>0.3</v>
      </c>
      <c r="K87">
        <v>24</v>
      </c>
    </row>
    <row r="88" spans="1:11">
      <c r="A88" s="6">
        <v>43059</v>
      </c>
      <c r="B88" s="2" t="str">
        <f t="shared" si="5"/>
        <v>November</v>
      </c>
      <c r="C88" s="5">
        <f t="shared" si="6"/>
        <v>2017</v>
      </c>
      <c r="D88" s="5">
        <f t="shared" si="7"/>
        <v>47</v>
      </c>
      <c r="E88" s="5" t="str">
        <f t="shared" si="8"/>
        <v>Monday</v>
      </c>
      <c r="F88" s="1">
        <f t="shared" si="9"/>
        <v>20</v>
      </c>
      <c r="G88">
        <v>55.6</v>
      </c>
      <c r="H88">
        <v>0.87</v>
      </c>
      <c r="I88">
        <v>41</v>
      </c>
      <c r="J88">
        <v>0.3</v>
      </c>
      <c r="K88">
        <v>22</v>
      </c>
    </row>
    <row r="89" spans="1:11">
      <c r="A89" s="6">
        <v>42968</v>
      </c>
      <c r="B89" s="2" t="str">
        <f t="shared" si="5"/>
        <v>August</v>
      </c>
      <c r="C89" s="5">
        <f t="shared" si="6"/>
        <v>2017</v>
      </c>
      <c r="D89" s="5">
        <f t="shared" si="7"/>
        <v>34</v>
      </c>
      <c r="E89" s="5" t="str">
        <f t="shared" si="8"/>
        <v>Monday</v>
      </c>
      <c r="F89" s="1">
        <f t="shared" si="9"/>
        <v>21</v>
      </c>
      <c r="G89">
        <v>68</v>
      </c>
      <c r="H89">
        <v>0.65</v>
      </c>
      <c r="I89">
        <v>58</v>
      </c>
      <c r="J89">
        <v>0.5</v>
      </c>
      <c r="K89">
        <v>30</v>
      </c>
    </row>
    <row r="90" spans="1:11">
      <c r="A90" s="6">
        <v>42877</v>
      </c>
      <c r="B90" s="2" t="str">
        <f t="shared" si="5"/>
        <v>May</v>
      </c>
      <c r="C90" s="5">
        <f t="shared" si="6"/>
        <v>2017</v>
      </c>
      <c r="D90" s="5">
        <f t="shared" si="7"/>
        <v>21</v>
      </c>
      <c r="E90" s="5" t="str">
        <f t="shared" si="8"/>
        <v>Monday</v>
      </c>
      <c r="F90" s="1">
        <f t="shared" si="9"/>
        <v>22</v>
      </c>
      <c r="G90">
        <v>71</v>
      </c>
      <c r="H90">
        <v>0.67</v>
      </c>
      <c r="I90">
        <v>34</v>
      </c>
      <c r="J90">
        <v>0.3</v>
      </c>
      <c r="K90">
        <v>30</v>
      </c>
    </row>
    <row r="91" spans="1:11">
      <c r="A91" s="6">
        <v>42758</v>
      </c>
      <c r="B91" s="2" t="str">
        <f t="shared" si="5"/>
        <v>January</v>
      </c>
      <c r="C91" s="5">
        <f t="shared" si="6"/>
        <v>2017</v>
      </c>
      <c r="D91" s="5">
        <f t="shared" si="7"/>
        <v>4</v>
      </c>
      <c r="E91" s="5" t="str">
        <f t="shared" si="8"/>
        <v>Monday</v>
      </c>
      <c r="F91" s="1">
        <f t="shared" si="9"/>
        <v>23</v>
      </c>
      <c r="G91">
        <v>38.1</v>
      </c>
      <c r="H91">
        <v>1.05</v>
      </c>
      <c r="I91">
        <v>21</v>
      </c>
      <c r="J91">
        <v>0.3</v>
      </c>
      <c r="K91">
        <v>17</v>
      </c>
    </row>
    <row r="92" spans="1:11">
      <c r="A92" s="6">
        <v>43031</v>
      </c>
      <c r="B92" s="2" t="str">
        <f t="shared" si="5"/>
        <v>October</v>
      </c>
      <c r="C92" s="5">
        <f t="shared" si="6"/>
        <v>2017</v>
      </c>
      <c r="D92" s="5">
        <f t="shared" si="7"/>
        <v>43</v>
      </c>
      <c r="E92" s="5" t="str">
        <f t="shared" si="8"/>
        <v>Monday</v>
      </c>
      <c r="F92" s="1">
        <f t="shared" si="9"/>
        <v>23</v>
      </c>
      <c r="G92">
        <v>58.5</v>
      </c>
      <c r="H92">
        <v>0.8</v>
      </c>
      <c r="I92">
        <v>50</v>
      </c>
      <c r="J92">
        <v>0.3</v>
      </c>
      <c r="K92">
        <v>25</v>
      </c>
    </row>
    <row r="93" spans="1:11">
      <c r="A93" s="6">
        <v>42849</v>
      </c>
      <c r="B93" s="2" t="str">
        <f t="shared" si="5"/>
        <v>April</v>
      </c>
      <c r="C93" s="5">
        <f t="shared" si="6"/>
        <v>2017</v>
      </c>
      <c r="D93" s="5">
        <f t="shared" si="7"/>
        <v>17</v>
      </c>
      <c r="E93" s="5" t="str">
        <f t="shared" si="8"/>
        <v>Monday</v>
      </c>
      <c r="F93" s="1">
        <f t="shared" si="9"/>
        <v>24</v>
      </c>
      <c r="G93">
        <v>65.099999999999994</v>
      </c>
      <c r="H93">
        <v>0.69</v>
      </c>
      <c r="I93">
        <v>48</v>
      </c>
      <c r="J93">
        <v>0.3</v>
      </c>
      <c r="K93">
        <v>27</v>
      </c>
    </row>
    <row r="94" spans="1:11">
      <c r="A94" s="6">
        <v>42940</v>
      </c>
      <c r="B94" s="2" t="str">
        <f t="shared" si="5"/>
        <v>July</v>
      </c>
      <c r="C94" s="5">
        <f t="shared" si="6"/>
        <v>2017</v>
      </c>
      <c r="D94" s="5">
        <f t="shared" si="7"/>
        <v>30</v>
      </c>
      <c r="E94" s="5" t="str">
        <f t="shared" si="8"/>
        <v>Monday</v>
      </c>
      <c r="F94" s="1">
        <f t="shared" si="9"/>
        <v>24</v>
      </c>
      <c r="G94">
        <v>83.5</v>
      </c>
      <c r="H94">
        <v>0.56999999999999995</v>
      </c>
      <c r="I94">
        <v>69</v>
      </c>
      <c r="J94">
        <v>0.5</v>
      </c>
      <c r="K94">
        <v>35</v>
      </c>
    </row>
    <row r="95" spans="1:11">
      <c r="A95" s="6">
        <v>43003</v>
      </c>
      <c r="B95" s="2" t="str">
        <f t="shared" si="5"/>
        <v>September</v>
      </c>
      <c r="C95" s="5">
        <f t="shared" si="6"/>
        <v>2017</v>
      </c>
      <c r="D95" s="5">
        <f t="shared" si="7"/>
        <v>39</v>
      </c>
      <c r="E95" s="5" t="str">
        <f t="shared" si="8"/>
        <v>Monday</v>
      </c>
      <c r="F95" s="1">
        <f t="shared" si="9"/>
        <v>25</v>
      </c>
      <c r="G95">
        <v>61.1</v>
      </c>
      <c r="H95">
        <v>0.71</v>
      </c>
      <c r="I95">
        <v>33</v>
      </c>
      <c r="J95">
        <v>0.3</v>
      </c>
      <c r="K95">
        <v>27</v>
      </c>
    </row>
    <row r="96" spans="1:11">
      <c r="A96" s="6">
        <v>43094</v>
      </c>
      <c r="B96" s="2" t="str">
        <f t="shared" si="5"/>
        <v>December</v>
      </c>
      <c r="C96" s="5">
        <f t="shared" si="6"/>
        <v>2017</v>
      </c>
      <c r="D96" s="5">
        <f t="shared" si="7"/>
        <v>52</v>
      </c>
      <c r="E96" s="5" t="str">
        <f t="shared" si="8"/>
        <v>Monday</v>
      </c>
      <c r="F96" s="1">
        <f t="shared" si="9"/>
        <v>25</v>
      </c>
      <c r="G96">
        <v>35.5</v>
      </c>
      <c r="H96">
        <v>1.25</v>
      </c>
      <c r="I96">
        <v>19</v>
      </c>
      <c r="J96">
        <v>0.3</v>
      </c>
      <c r="K96">
        <v>15</v>
      </c>
    </row>
    <row r="97" spans="1:11">
      <c r="A97" s="6">
        <v>42912</v>
      </c>
      <c r="B97" s="2" t="str">
        <f t="shared" si="5"/>
        <v>June</v>
      </c>
      <c r="C97" s="5">
        <f t="shared" si="6"/>
        <v>2017</v>
      </c>
      <c r="D97" s="5">
        <f t="shared" si="7"/>
        <v>26</v>
      </c>
      <c r="E97" s="5" t="str">
        <f t="shared" si="8"/>
        <v>Monday</v>
      </c>
      <c r="F97" s="1">
        <f t="shared" si="9"/>
        <v>26</v>
      </c>
      <c r="G97">
        <v>102.6</v>
      </c>
      <c r="H97">
        <v>0.47</v>
      </c>
      <c r="I97">
        <v>60</v>
      </c>
      <c r="J97">
        <v>0.3</v>
      </c>
      <c r="K97">
        <v>42</v>
      </c>
    </row>
    <row r="98" spans="1:11">
      <c r="A98" s="6">
        <v>42793</v>
      </c>
      <c r="B98" s="2" t="str">
        <f t="shared" si="5"/>
        <v>February</v>
      </c>
      <c r="C98" s="5">
        <f t="shared" si="6"/>
        <v>2017</v>
      </c>
      <c r="D98" s="5">
        <f t="shared" si="7"/>
        <v>9</v>
      </c>
      <c r="E98" s="5" t="str">
        <f t="shared" si="8"/>
        <v>Monday</v>
      </c>
      <c r="F98" s="1">
        <f t="shared" si="9"/>
        <v>27</v>
      </c>
      <c r="G98">
        <v>45</v>
      </c>
      <c r="H98">
        <v>1</v>
      </c>
      <c r="I98">
        <v>34</v>
      </c>
      <c r="J98">
        <v>0.3</v>
      </c>
      <c r="K98">
        <v>20</v>
      </c>
    </row>
    <row r="99" spans="1:11">
      <c r="A99" s="6">
        <v>42821</v>
      </c>
      <c r="B99" s="2" t="str">
        <f t="shared" si="5"/>
        <v>March</v>
      </c>
      <c r="C99" s="5">
        <f t="shared" si="6"/>
        <v>2017</v>
      </c>
      <c r="D99" s="5">
        <f t="shared" si="7"/>
        <v>13</v>
      </c>
      <c r="E99" s="5" t="str">
        <f t="shared" si="8"/>
        <v>Monday</v>
      </c>
      <c r="F99" s="1">
        <f t="shared" si="9"/>
        <v>27</v>
      </c>
      <c r="G99">
        <v>60.5</v>
      </c>
      <c r="H99">
        <v>0.74</v>
      </c>
      <c r="I99">
        <v>30</v>
      </c>
      <c r="J99">
        <v>0.3</v>
      </c>
      <c r="K99">
        <v>25</v>
      </c>
    </row>
    <row r="100" spans="1:11">
      <c r="A100" s="6">
        <v>43066</v>
      </c>
      <c r="B100" s="2" t="str">
        <f t="shared" si="5"/>
        <v>November</v>
      </c>
      <c r="C100" s="5">
        <f t="shared" si="6"/>
        <v>2017</v>
      </c>
      <c r="D100" s="5">
        <f t="shared" si="7"/>
        <v>48</v>
      </c>
      <c r="E100" s="5" t="str">
        <f t="shared" si="8"/>
        <v>Monday</v>
      </c>
      <c r="F100" s="1">
        <f t="shared" si="9"/>
        <v>27</v>
      </c>
      <c r="G100">
        <v>53.9</v>
      </c>
      <c r="H100">
        <v>0.87</v>
      </c>
      <c r="I100">
        <v>30</v>
      </c>
      <c r="J100">
        <v>0.3</v>
      </c>
      <c r="K100">
        <v>23</v>
      </c>
    </row>
    <row r="101" spans="1:11">
      <c r="A101" s="6">
        <v>42975</v>
      </c>
      <c r="B101" s="2" t="str">
        <f t="shared" si="5"/>
        <v>August</v>
      </c>
      <c r="C101" s="5">
        <f t="shared" si="6"/>
        <v>2017</v>
      </c>
      <c r="D101" s="5">
        <f t="shared" si="7"/>
        <v>35</v>
      </c>
      <c r="E101" s="5" t="str">
        <f t="shared" si="8"/>
        <v>Monday</v>
      </c>
      <c r="F101" s="1">
        <f t="shared" si="9"/>
        <v>28</v>
      </c>
      <c r="G101">
        <v>77.599999999999994</v>
      </c>
      <c r="H101">
        <v>0.63</v>
      </c>
      <c r="I101">
        <v>49</v>
      </c>
      <c r="J101">
        <v>0.5</v>
      </c>
      <c r="K101">
        <v>32</v>
      </c>
    </row>
    <row r="102" spans="1:11">
      <c r="A102" s="6">
        <v>42884</v>
      </c>
      <c r="B102" s="2" t="str">
        <f t="shared" si="5"/>
        <v>May</v>
      </c>
      <c r="C102" s="5">
        <f t="shared" si="6"/>
        <v>2017</v>
      </c>
      <c r="D102" s="5">
        <f t="shared" si="7"/>
        <v>22</v>
      </c>
      <c r="E102" s="5" t="str">
        <f t="shared" si="8"/>
        <v>Monday</v>
      </c>
      <c r="F102" s="1">
        <f t="shared" si="9"/>
        <v>29</v>
      </c>
      <c r="G102">
        <v>66.7</v>
      </c>
      <c r="H102">
        <v>0.65</v>
      </c>
      <c r="I102">
        <v>32</v>
      </c>
      <c r="J102">
        <v>0.3</v>
      </c>
      <c r="K102">
        <v>29</v>
      </c>
    </row>
    <row r="103" spans="1:11">
      <c r="A103" s="6">
        <v>42765</v>
      </c>
      <c r="B103" s="2" t="str">
        <f t="shared" si="5"/>
        <v>January</v>
      </c>
      <c r="C103" s="5">
        <f t="shared" si="6"/>
        <v>2017</v>
      </c>
      <c r="D103" s="5">
        <f t="shared" si="7"/>
        <v>5</v>
      </c>
      <c r="E103" s="5" t="str">
        <f t="shared" si="8"/>
        <v>Monday</v>
      </c>
      <c r="F103" s="1">
        <f t="shared" si="9"/>
        <v>30</v>
      </c>
      <c r="G103">
        <v>41.1</v>
      </c>
      <c r="H103">
        <v>1.05</v>
      </c>
      <c r="I103">
        <v>20</v>
      </c>
      <c r="J103">
        <v>0.3</v>
      </c>
      <c r="K103">
        <v>17</v>
      </c>
    </row>
    <row r="104" spans="1:11">
      <c r="A104" s="6">
        <v>43038</v>
      </c>
      <c r="B104" s="2" t="str">
        <f t="shared" si="5"/>
        <v>October</v>
      </c>
      <c r="C104" s="5">
        <f t="shared" si="6"/>
        <v>2017</v>
      </c>
      <c r="D104" s="5">
        <f t="shared" si="7"/>
        <v>44</v>
      </c>
      <c r="E104" s="5" t="str">
        <f t="shared" si="8"/>
        <v>Monday</v>
      </c>
      <c r="F104" s="1">
        <f t="shared" si="9"/>
        <v>30</v>
      </c>
      <c r="G104">
        <v>58.2</v>
      </c>
      <c r="H104">
        <v>0.77</v>
      </c>
      <c r="I104">
        <v>35</v>
      </c>
      <c r="J104">
        <v>0.3</v>
      </c>
      <c r="K104">
        <v>24</v>
      </c>
    </row>
    <row r="105" spans="1:11">
      <c r="A105" s="6">
        <v>42947</v>
      </c>
      <c r="B105" s="2" t="str">
        <f t="shared" si="5"/>
        <v>July</v>
      </c>
      <c r="C105" s="5">
        <f t="shared" si="6"/>
        <v>2017</v>
      </c>
      <c r="D105" s="5">
        <f t="shared" si="7"/>
        <v>31</v>
      </c>
      <c r="E105" s="5" t="str">
        <f t="shared" si="8"/>
        <v>Monday</v>
      </c>
      <c r="F105" s="1">
        <f t="shared" si="9"/>
        <v>31</v>
      </c>
      <c r="G105">
        <v>74.599999999999994</v>
      </c>
      <c r="H105">
        <v>0.61</v>
      </c>
      <c r="I105">
        <v>38</v>
      </c>
      <c r="J105">
        <v>0.5</v>
      </c>
      <c r="K105">
        <v>32</v>
      </c>
    </row>
    <row r="106" spans="1:11">
      <c r="A106" s="6">
        <v>42826</v>
      </c>
      <c r="B106" s="2" t="str">
        <f t="shared" si="5"/>
        <v>April</v>
      </c>
      <c r="C106" s="5">
        <f t="shared" si="6"/>
        <v>2017</v>
      </c>
      <c r="D106" s="5">
        <f t="shared" si="7"/>
        <v>13</v>
      </c>
      <c r="E106" s="5" t="str">
        <f t="shared" si="8"/>
        <v>Saturday</v>
      </c>
      <c r="F106" s="5">
        <f t="shared" si="9"/>
        <v>1</v>
      </c>
      <c r="G106">
        <v>57.5</v>
      </c>
      <c r="H106">
        <v>0.8</v>
      </c>
      <c r="I106">
        <v>33</v>
      </c>
      <c r="J106">
        <v>0.3</v>
      </c>
      <c r="K106">
        <v>25</v>
      </c>
    </row>
    <row r="107" spans="1:11">
      <c r="A107" s="6">
        <v>42917</v>
      </c>
      <c r="B107" s="2" t="str">
        <f t="shared" si="5"/>
        <v>July</v>
      </c>
      <c r="C107" s="5">
        <f t="shared" si="6"/>
        <v>2017</v>
      </c>
      <c r="D107" s="5">
        <f t="shared" si="7"/>
        <v>26</v>
      </c>
      <c r="E107" s="5" t="str">
        <f t="shared" si="8"/>
        <v>Saturday</v>
      </c>
      <c r="F107" s="5">
        <f t="shared" si="9"/>
        <v>1</v>
      </c>
      <c r="G107">
        <v>102.9</v>
      </c>
      <c r="H107">
        <v>0.47</v>
      </c>
      <c r="I107">
        <v>59</v>
      </c>
      <c r="J107">
        <v>0.5</v>
      </c>
      <c r="K107">
        <v>43</v>
      </c>
    </row>
    <row r="108" spans="1:11">
      <c r="A108" s="6">
        <v>42980</v>
      </c>
      <c r="B108" s="2" t="str">
        <f t="shared" si="5"/>
        <v>September</v>
      </c>
      <c r="C108" s="5">
        <f t="shared" si="6"/>
        <v>2017</v>
      </c>
      <c r="D108" s="5">
        <f t="shared" si="7"/>
        <v>35</v>
      </c>
      <c r="E108" s="5" t="str">
        <f t="shared" si="8"/>
        <v>Saturday</v>
      </c>
      <c r="F108" s="5">
        <f t="shared" si="9"/>
        <v>2</v>
      </c>
      <c r="G108">
        <v>67.400000000000006</v>
      </c>
      <c r="H108">
        <v>0.69</v>
      </c>
      <c r="I108">
        <v>53</v>
      </c>
      <c r="J108">
        <v>0.3</v>
      </c>
      <c r="K108">
        <v>28</v>
      </c>
    </row>
    <row r="109" spans="1:11">
      <c r="A109" s="6">
        <v>43071</v>
      </c>
      <c r="B109" s="2" t="str">
        <f t="shared" si="5"/>
        <v>December</v>
      </c>
      <c r="C109" s="5">
        <f t="shared" si="6"/>
        <v>2017</v>
      </c>
      <c r="D109" s="5">
        <f t="shared" si="7"/>
        <v>48</v>
      </c>
      <c r="E109" s="5" t="str">
        <f t="shared" si="8"/>
        <v>Saturday</v>
      </c>
      <c r="F109" s="5">
        <f t="shared" si="9"/>
        <v>2</v>
      </c>
      <c r="G109">
        <v>44.1</v>
      </c>
      <c r="H109">
        <v>1.1100000000000001</v>
      </c>
      <c r="I109">
        <v>35</v>
      </c>
      <c r="J109">
        <v>0.3</v>
      </c>
      <c r="K109">
        <v>17</v>
      </c>
    </row>
    <row r="110" spans="1:11">
      <c r="A110" s="6">
        <v>42889</v>
      </c>
      <c r="B110" s="2" t="str">
        <f t="shared" si="5"/>
        <v>June</v>
      </c>
      <c r="C110" s="5">
        <f t="shared" si="6"/>
        <v>2017</v>
      </c>
      <c r="D110" s="5">
        <f t="shared" si="7"/>
        <v>22</v>
      </c>
      <c r="E110" s="5" t="str">
        <f t="shared" si="8"/>
        <v>Saturday</v>
      </c>
      <c r="F110" s="5">
        <f t="shared" si="9"/>
        <v>3</v>
      </c>
      <c r="G110">
        <v>81.5</v>
      </c>
      <c r="H110">
        <v>0.56000000000000005</v>
      </c>
      <c r="I110">
        <v>59</v>
      </c>
      <c r="J110">
        <v>0.3</v>
      </c>
      <c r="K110">
        <v>35</v>
      </c>
    </row>
    <row r="111" spans="1:11">
      <c r="A111" s="6">
        <v>42770</v>
      </c>
      <c r="B111" s="2" t="str">
        <f t="shared" si="5"/>
        <v>February</v>
      </c>
      <c r="C111" s="5">
        <f t="shared" si="6"/>
        <v>2017</v>
      </c>
      <c r="D111" s="5">
        <f t="shared" si="7"/>
        <v>5</v>
      </c>
      <c r="E111" s="5" t="str">
        <f t="shared" si="8"/>
        <v>Saturday</v>
      </c>
      <c r="F111" s="5">
        <f t="shared" si="9"/>
        <v>4</v>
      </c>
      <c r="G111">
        <v>56.6</v>
      </c>
      <c r="H111">
        <v>0.83</v>
      </c>
      <c r="I111">
        <v>46</v>
      </c>
      <c r="J111">
        <v>0.3</v>
      </c>
      <c r="K111">
        <v>22</v>
      </c>
    </row>
    <row r="112" spans="1:11">
      <c r="A112" s="6">
        <v>42798</v>
      </c>
      <c r="B112" s="2" t="str">
        <f t="shared" si="5"/>
        <v>March</v>
      </c>
      <c r="C112" s="5">
        <f t="shared" si="6"/>
        <v>2017</v>
      </c>
      <c r="D112" s="5">
        <f t="shared" si="7"/>
        <v>9</v>
      </c>
      <c r="E112" s="5" t="str">
        <f t="shared" si="8"/>
        <v>Saturday</v>
      </c>
      <c r="F112" s="5">
        <f t="shared" si="9"/>
        <v>4</v>
      </c>
      <c r="G112">
        <v>59.5</v>
      </c>
      <c r="H112">
        <v>0.77</v>
      </c>
      <c r="I112">
        <v>29</v>
      </c>
      <c r="J112">
        <v>0.3</v>
      </c>
      <c r="K112">
        <v>25</v>
      </c>
    </row>
    <row r="113" spans="1:11">
      <c r="A113" s="6">
        <v>43043</v>
      </c>
      <c r="B113" s="2" t="str">
        <f t="shared" si="5"/>
        <v>November</v>
      </c>
      <c r="C113" s="5">
        <f t="shared" si="6"/>
        <v>2017</v>
      </c>
      <c r="D113" s="5">
        <f t="shared" si="7"/>
        <v>44</v>
      </c>
      <c r="E113" s="5" t="str">
        <f t="shared" si="8"/>
        <v>Saturday</v>
      </c>
      <c r="F113" s="5">
        <f t="shared" si="9"/>
        <v>4</v>
      </c>
      <c r="G113">
        <v>48.7</v>
      </c>
      <c r="H113">
        <v>0.95</v>
      </c>
      <c r="I113">
        <v>39</v>
      </c>
      <c r="J113">
        <v>0.3</v>
      </c>
      <c r="K113">
        <v>19</v>
      </c>
    </row>
    <row r="114" spans="1:11">
      <c r="A114" s="6">
        <v>42952</v>
      </c>
      <c r="B114" s="2" t="str">
        <f t="shared" si="5"/>
        <v>August</v>
      </c>
      <c r="C114" s="5">
        <f t="shared" si="6"/>
        <v>2017</v>
      </c>
      <c r="D114" s="5">
        <f t="shared" si="7"/>
        <v>31</v>
      </c>
      <c r="E114" s="5" t="str">
        <f t="shared" si="8"/>
        <v>Saturday</v>
      </c>
      <c r="F114" s="5">
        <f t="shared" si="9"/>
        <v>5</v>
      </c>
      <c r="G114">
        <v>76.599999999999994</v>
      </c>
      <c r="H114">
        <v>0.61</v>
      </c>
      <c r="I114">
        <v>66</v>
      </c>
      <c r="J114">
        <v>0.5</v>
      </c>
      <c r="K114">
        <v>32</v>
      </c>
    </row>
    <row r="115" spans="1:11">
      <c r="A115" s="6">
        <v>42861</v>
      </c>
      <c r="B115" s="2" t="str">
        <f t="shared" si="5"/>
        <v>May</v>
      </c>
      <c r="C115" s="5">
        <f t="shared" si="6"/>
        <v>2017</v>
      </c>
      <c r="D115" s="5">
        <f t="shared" si="7"/>
        <v>18</v>
      </c>
      <c r="E115" s="5" t="str">
        <f t="shared" si="8"/>
        <v>Saturday</v>
      </c>
      <c r="F115" s="5">
        <f t="shared" si="9"/>
        <v>6</v>
      </c>
      <c r="G115">
        <v>66.7</v>
      </c>
      <c r="H115">
        <v>0.67</v>
      </c>
      <c r="I115">
        <v>51</v>
      </c>
      <c r="J115">
        <v>0.3</v>
      </c>
      <c r="K115">
        <v>29</v>
      </c>
    </row>
    <row r="116" spans="1:11">
      <c r="A116" s="6">
        <v>42742</v>
      </c>
      <c r="B116" s="2" t="str">
        <f t="shared" si="5"/>
        <v>January</v>
      </c>
      <c r="C116" s="5">
        <f t="shared" si="6"/>
        <v>2017</v>
      </c>
      <c r="D116" s="5">
        <f t="shared" si="7"/>
        <v>1</v>
      </c>
      <c r="E116" s="5" t="str">
        <f t="shared" si="8"/>
        <v>Saturday</v>
      </c>
      <c r="F116" s="5">
        <f t="shared" si="9"/>
        <v>7</v>
      </c>
      <c r="G116">
        <v>32.9</v>
      </c>
      <c r="H116">
        <v>1.54</v>
      </c>
      <c r="I116">
        <v>19</v>
      </c>
      <c r="J116">
        <v>0.3</v>
      </c>
      <c r="K116">
        <v>13</v>
      </c>
    </row>
    <row r="117" spans="1:11">
      <c r="A117" s="6">
        <v>43015</v>
      </c>
      <c r="B117" s="2" t="str">
        <f t="shared" si="5"/>
        <v>October</v>
      </c>
      <c r="C117" s="5">
        <f t="shared" si="6"/>
        <v>2017</v>
      </c>
      <c r="D117" s="5">
        <f t="shared" si="7"/>
        <v>40</v>
      </c>
      <c r="E117" s="5" t="str">
        <f t="shared" si="8"/>
        <v>Saturday</v>
      </c>
      <c r="F117" s="5">
        <f t="shared" si="9"/>
        <v>7</v>
      </c>
      <c r="G117">
        <v>63.5</v>
      </c>
      <c r="H117">
        <v>0.8</v>
      </c>
      <c r="I117">
        <v>31</v>
      </c>
      <c r="J117">
        <v>0.3</v>
      </c>
      <c r="K117">
        <v>25</v>
      </c>
    </row>
    <row r="118" spans="1:11">
      <c r="A118" s="6">
        <v>42833</v>
      </c>
      <c r="B118" s="2" t="str">
        <f t="shared" si="5"/>
        <v>April</v>
      </c>
      <c r="C118" s="5">
        <f t="shared" si="6"/>
        <v>2017</v>
      </c>
      <c r="D118" s="5">
        <f t="shared" si="7"/>
        <v>14</v>
      </c>
      <c r="E118" s="5" t="str">
        <f t="shared" si="8"/>
        <v>Saturday</v>
      </c>
      <c r="F118" s="5">
        <f t="shared" si="9"/>
        <v>8</v>
      </c>
      <c r="G118">
        <v>63.8</v>
      </c>
      <c r="H118">
        <v>0.74</v>
      </c>
      <c r="I118">
        <v>37</v>
      </c>
      <c r="J118">
        <v>0.3</v>
      </c>
      <c r="K118">
        <v>26</v>
      </c>
    </row>
    <row r="119" spans="1:11">
      <c r="A119" s="6">
        <v>42924</v>
      </c>
      <c r="B119" s="2" t="str">
        <f t="shared" si="5"/>
        <v>July</v>
      </c>
      <c r="C119" s="5">
        <f t="shared" si="6"/>
        <v>2017</v>
      </c>
      <c r="D119" s="5">
        <f t="shared" si="7"/>
        <v>27</v>
      </c>
      <c r="E119" s="5" t="str">
        <f t="shared" si="8"/>
        <v>Saturday</v>
      </c>
      <c r="F119" s="5">
        <f t="shared" si="9"/>
        <v>8</v>
      </c>
      <c r="G119">
        <v>83.2</v>
      </c>
      <c r="H119">
        <v>0.56999999999999995</v>
      </c>
      <c r="I119">
        <v>44</v>
      </c>
      <c r="J119">
        <v>0.5</v>
      </c>
      <c r="K119">
        <v>34</v>
      </c>
    </row>
    <row r="120" spans="1:11">
      <c r="A120" s="6">
        <v>42987</v>
      </c>
      <c r="B120" s="2" t="str">
        <f t="shared" si="5"/>
        <v>September</v>
      </c>
      <c r="C120" s="5">
        <f t="shared" si="6"/>
        <v>2017</v>
      </c>
      <c r="D120" s="5">
        <f t="shared" si="7"/>
        <v>36</v>
      </c>
      <c r="E120" s="5" t="str">
        <f t="shared" si="8"/>
        <v>Saturday</v>
      </c>
      <c r="F120" s="5">
        <f t="shared" si="9"/>
        <v>9</v>
      </c>
      <c r="G120">
        <v>64.8</v>
      </c>
      <c r="H120">
        <v>0.77</v>
      </c>
      <c r="I120">
        <v>45</v>
      </c>
      <c r="J120">
        <v>0.3</v>
      </c>
      <c r="K120">
        <v>26</v>
      </c>
    </row>
    <row r="121" spans="1:11">
      <c r="A121" s="6">
        <v>43078</v>
      </c>
      <c r="B121" s="2" t="str">
        <f t="shared" si="5"/>
        <v>December</v>
      </c>
      <c r="C121" s="5">
        <f t="shared" si="6"/>
        <v>2017</v>
      </c>
      <c r="D121" s="5">
        <f t="shared" si="7"/>
        <v>49</v>
      </c>
      <c r="E121" s="5" t="str">
        <f t="shared" si="8"/>
        <v>Saturday</v>
      </c>
      <c r="F121" s="5">
        <f t="shared" si="9"/>
        <v>9</v>
      </c>
      <c r="G121">
        <v>31.2</v>
      </c>
      <c r="H121">
        <v>1.43</v>
      </c>
      <c r="I121">
        <v>19</v>
      </c>
      <c r="J121">
        <v>0.3</v>
      </c>
      <c r="K121">
        <v>14</v>
      </c>
    </row>
    <row r="122" spans="1:11">
      <c r="A122" s="6">
        <v>42896</v>
      </c>
      <c r="B122" s="2" t="str">
        <f t="shared" si="5"/>
        <v>June</v>
      </c>
      <c r="C122" s="5">
        <f t="shared" si="6"/>
        <v>2017</v>
      </c>
      <c r="D122" s="5">
        <f t="shared" si="7"/>
        <v>23</v>
      </c>
      <c r="E122" s="5" t="str">
        <f t="shared" si="8"/>
        <v>Saturday</v>
      </c>
      <c r="F122" s="5">
        <f t="shared" si="9"/>
        <v>10</v>
      </c>
      <c r="G122">
        <v>79.5</v>
      </c>
      <c r="H122">
        <v>0.54</v>
      </c>
      <c r="I122">
        <v>54</v>
      </c>
      <c r="J122">
        <v>0.3</v>
      </c>
      <c r="K122">
        <v>35</v>
      </c>
    </row>
    <row r="123" spans="1:11">
      <c r="A123" s="6">
        <v>42777</v>
      </c>
      <c r="B123" s="2" t="str">
        <f t="shared" si="5"/>
        <v>February</v>
      </c>
      <c r="C123" s="5">
        <f t="shared" si="6"/>
        <v>2017</v>
      </c>
      <c r="D123" s="5">
        <f t="shared" si="7"/>
        <v>6</v>
      </c>
      <c r="E123" s="5" t="str">
        <f t="shared" si="8"/>
        <v>Saturday</v>
      </c>
      <c r="F123" s="5">
        <f t="shared" si="9"/>
        <v>11</v>
      </c>
      <c r="G123">
        <v>51.3</v>
      </c>
      <c r="H123">
        <v>0.91</v>
      </c>
      <c r="I123">
        <v>35</v>
      </c>
      <c r="J123">
        <v>0.3</v>
      </c>
      <c r="K123">
        <v>21</v>
      </c>
    </row>
    <row r="124" spans="1:11">
      <c r="A124" s="6">
        <v>42805</v>
      </c>
      <c r="B124" s="2" t="str">
        <f t="shared" si="5"/>
        <v>March</v>
      </c>
      <c r="C124" s="5">
        <f t="shared" si="6"/>
        <v>2017</v>
      </c>
      <c r="D124" s="5">
        <f t="shared" si="7"/>
        <v>10</v>
      </c>
      <c r="E124" s="5" t="str">
        <f t="shared" si="8"/>
        <v>Saturday</v>
      </c>
      <c r="F124" s="5">
        <f t="shared" si="9"/>
        <v>11</v>
      </c>
      <c r="G124">
        <v>58.2</v>
      </c>
      <c r="H124">
        <v>0.83</v>
      </c>
      <c r="I124">
        <v>30</v>
      </c>
      <c r="J124">
        <v>0.3</v>
      </c>
      <c r="K124">
        <v>24</v>
      </c>
    </row>
    <row r="125" spans="1:11">
      <c r="A125" s="6">
        <v>43050</v>
      </c>
      <c r="B125" s="2" t="str">
        <f t="shared" si="5"/>
        <v>November</v>
      </c>
      <c r="C125" s="5">
        <f t="shared" si="6"/>
        <v>2017</v>
      </c>
      <c r="D125" s="5">
        <f t="shared" si="7"/>
        <v>45</v>
      </c>
      <c r="E125" s="5" t="str">
        <f t="shared" si="8"/>
        <v>Saturday</v>
      </c>
      <c r="F125" s="5">
        <f t="shared" si="9"/>
        <v>11</v>
      </c>
      <c r="G125">
        <v>47.3</v>
      </c>
      <c r="H125">
        <v>0.91</v>
      </c>
      <c r="I125">
        <v>33</v>
      </c>
      <c r="J125">
        <v>0.3</v>
      </c>
      <c r="K125">
        <v>21</v>
      </c>
    </row>
    <row r="126" spans="1:11">
      <c r="A126" s="6">
        <v>42959</v>
      </c>
      <c r="B126" s="2" t="str">
        <f t="shared" si="5"/>
        <v>August</v>
      </c>
      <c r="C126" s="5">
        <f t="shared" si="6"/>
        <v>2017</v>
      </c>
      <c r="D126" s="5">
        <f t="shared" si="7"/>
        <v>32</v>
      </c>
      <c r="E126" s="5" t="str">
        <f t="shared" si="8"/>
        <v>Saturday</v>
      </c>
      <c r="F126" s="5">
        <f t="shared" si="9"/>
        <v>12</v>
      </c>
      <c r="G126">
        <v>67.7</v>
      </c>
      <c r="H126">
        <v>0.65</v>
      </c>
      <c r="I126">
        <v>43</v>
      </c>
      <c r="J126">
        <v>0.5</v>
      </c>
      <c r="K126">
        <v>29</v>
      </c>
    </row>
    <row r="127" spans="1:11">
      <c r="A127" s="6">
        <v>42868</v>
      </c>
      <c r="B127" s="2" t="str">
        <f t="shared" si="5"/>
        <v>May</v>
      </c>
      <c r="C127" s="5">
        <f t="shared" si="6"/>
        <v>2017</v>
      </c>
      <c r="D127" s="5">
        <f t="shared" si="7"/>
        <v>19</v>
      </c>
      <c r="E127" s="5" t="str">
        <f t="shared" si="8"/>
        <v>Saturday</v>
      </c>
      <c r="F127" s="1">
        <f t="shared" si="9"/>
        <v>13</v>
      </c>
      <c r="G127">
        <v>70</v>
      </c>
      <c r="H127">
        <v>0.65</v>
      </c>
      <c r="I127">
        <v>34</v>
      </c>
      <c r="J127">
        <v>0.3</v>
      </c>
      <c r="K127">
        <v>30</v>
      </c>
    </row>
    <row r="128" spans="1:11">
      <c r="A128" s="6">
        <v>42749</v>
      </c>
      <c r="B128" s="2" t="str">
        <f t="shared" si="5"/>
        <v>January</v>
      </c>
      <c r="C128" s="5">
        <f t="shared" si="6"/>
        <v>2017</v>
      </c>
      <c r="D128" s="5">
        <f t="shared" si="7"/>
        <v>2</v>
      </c>
      <c r="E128" s="5" t="str">
        <f t="shared" si="8"/>
        <v>Saturday</v>
      </c>
      <c r="F128" s="1">
        <f t="shared" si="9"/>
        <v>14</v>
      </c>
      <c r="G128">
        <v>44.1</v>
      </c>
      <c r="H128">
        <v>1.05</v>
      </c>
      <c r="I128">
        <v>23</v>
      </c>
      <c r="J128">
        <v>0.3</v>
      </c>
      <c r="K128">
        <v>17</v>
      </c>
    </row>
    <row r="129" spans="1:11">
      <c r="A129" s="6">
        <v>43022</v>
      </c>
      <c r="B129" s="2" t="str">
        <f t="shared" si="5"/>
        <v>October</v>
      </c>
      <c r="C129" s="5">
        <f t="shared" si="6"/>
        <v>2017</v>
      </c>
      <c r="D129" s="5">
        <f t="shared" si="7"/>
        <v>41</v>
      </c>
      <c r="E129" s="5" t="str">
        <f t="shared" si="8"/>
        <v>Saturday</v>
      </c>
      <c r="F129" s="1">
        <f t="shared" si="9"/>
        <v>14</v>
      </c>
      <c r="G129">
        <v>59.5</v>
      </c>
      <c r="H129">
        <v>0.74</v>
      </c>
      <c r="I129">
        <v>28</v>
      </c>
      <c r="J129">
        <v>0.3</v>
      </c>
      <c r="K129">
        <v>25</v>
      </c>
    </row>
    <row r="130" spans="1:11">
      <c r="A130" s="6">
        <v>42840</v>
      </c>
      <c r="B130" s="2" t="str">
        <f t="shared" ref="B130:B193" si="10">TEXT(A130,"mmmm")</f>
        <v>April</v>
      </c>
      <c r="C130" s="5">
        <f t="shared" ref="C130:C193" si="11">YEAR(A130)</f>
        <v>2017</v>
      </c>
      <c r="D130" s="5">
        <f t="shared" ref="D130:D193" si="12">WEEKNUM(A130)</f>
        <v>15</v>
      </c>
      <c r="E130" s="5" t="str">
        <f t="shared" ref="E130:E193" si="13">TEXT(A130,"dddd")</f>
        <v>Saturday</v>
      </c>
      <c r="F130" s="1">
        <f t="shared" ref="F130:F193" si="14">DAY(A130)</f>
        <v>15</v>
      </c>
      <c r="G130">
        <v>65.8</v>
      </c>
      <c r="H130">
        <v>0.74</v>
      </c>
      <c r="I130">
        <v>41</v>
      </c>
      <c r="J130">
        <v>0.3</v>
      </c>
      <c r="K130">
        <v>26</v>
      </c>
    </row>
    <row r="131" spans="1:11">
      <c r="A131" s="6">
        <v>42931</v>
      </c>
      <c r="B131" s="2" t="str">
        <f t="shared" si="10"/>
        <v>July</v>
      </c>
      <c r="C131" s="5">
        <f t="shared" si="11"/>
        <v>2017</v>
      </c>
      <c r="D131" s="5">
        <f t="shared" si="12"/>
        <v>28</v>
      </c>
      <c r="E131" s="5" t="str">
        <f t="shared" si="13"/>
        <v>Saturday</v>
      </c>
      <c r="F131" s="1">
        <f t="shared" si="14"/>
        <v>15</v>
      </c>
      <c r="G131">
        <v>82.5</v>
      </c>
      <c r="H131">
        <v>0.54</v>
      </c>
      <c r="I131">
        <v>56</v>
      </c>
      <c r="J131">
        <v>0.5</v>
      </c>
      <c r="K131">
        <v>35</v>
      </c>
    </row>
    <row r="132" spans="1:11">
      <c r="A132" s="6">
        <v>42994</v>
      </c>
      <c r="B132" s="2" t="str">
        <f t="shared" si="10"/>
        <v>September</v>
      </c>
      <c r="C132" s="5">
        <f t="shared" si="11"/>
        <v>2017</v>
      </c>
      <c r="D132" s="5">
        <f t="shared" si="12"/>
        <v>37</v>
      </c>
      <c r="E132" s="5" t="str">
        <f t="shared" si="13"/>
        <v>Saturday</v>
      </c>
      <c r="F132" s="1">
        <f t="shared" si="14"/>
        <v>16</v>
      </c>
      <c r="G132">
        <v>68.099999999999994</v>
      </c>
      <c r="H132">
        <v>0.69</v>
      </c>
      <c r="I132">
        <v>37</v>
      </c>
      <c r="J132">
        <v>0.3</v>
      </c>
      <c r="K132">
        <v>27</v>
      </c>
    </row>
    <row r="133" spans="1:11">
      <c r="A133" s="6">
        <v>43085</v>
      </c>
      <c r="B133" s="2" t="str">
        <f t="shared" si="10"/>
        <v>December</v>
      </c>
      <c r="C133" s="5">
        <f t="shared" si="11"/>
        <v>2017</v>
      </c>
      <c r="D133" s="5">
        <f t="shared" si="12"/>
        <v>50</v>
      </c>
      <c r="E133" s="5" t="str">
        <f t="shared" si="13"/>
        <v>Saturday</v>
      </c>
      <c r="F133" s="1">
        <f t="shared" si="14"/>
        <v>16</v>
      </c>
      <c r="G133">
        <v>35.5</v>
      </c>
      <c r="H133">
        <v>1.25</v>
      </c>
      <c r="I133">
        <v>30</v>
      </c>
      <c r="J133">
        <v>0.3</v>
      </c>
      <c r="K133">
        <v>15</v>
      </c>
    </row>
    <row r="134" spans="1:11">
      <c r="A134" s="6">
        <v>42903</v>
      </c>
      <c r="B134" s="2" t="str">
        <f t="shared" si="10"/>
        <v>June</v>
      </c>
      <c r="C134" s="5">
        <f t="shared" si="11"/>
        <v>2017</v>
      </c>
      <c r="D134" s="5">
        <f t="shared" si="12"/>
        <v>24</v>
      </c>
      <c r="E134" s="5" t="str">
        <f t="shared" si="13"/>
        <v>Saturday</v>
      </c>
      <c r="F134" s="1">
        <f t="shared" si="14"/>
        <v>17</v>
      </c>
      <c r="G134">
        <v>76.3</v>
      </c>
      <c r="H134">
        <v>0.65</v>
      </c>
      <c r="I134">
        <v>47</v>
      </c>
      <c r="J134">
        <v>0.3</v>
      </c>
      <c r="K134">
        <v>31</v>
      </c>
    </row>
    <row r="135" spans="1:11">
      <c r="A135" s="6">
        <v>42784</v>
      </c>
      <c r="B135" s="2" t="str">
        <f t="shared" si="10"/>
        <v>February</v>
      </c>
      <c r="C135" s="5">
        <f t="shared" si="11"/>
        <v>2017</v>
      </c>
      <c r="D135" s="5">
        <f t="shared" si="12"/>
        <v>7</v>
      </c>
      <c r="E135" s="5" t="str">
        <f t="shared" si="13"/>
        <v>Saturday</v>
      </c>
      <c r="F135" s="1">
        <f t="shared" si="14"/>
        <v>18</v>
      </c>
      <c r="G135">
        <v>43.7</v>
      </c>
      <c r="H135">
        <v>0.95</v>
      </c>
      <c r="I135">
        <v>25</v>
      </c>
      <c r="J135">
        <v>0.3</v>
      </c>
      <c r="K135">
        <v>19</v>
      </c>
    </row>
    <row r="136" spans="1:11">
      <c r="A136" s="6">
        <v>42812</v>
      </c>
      <c r="B136" s="2" t="str">
        <f t="shared" si="10"/>
        <v>March</v>
      </c>
      <c r="C136" s="5">
        <f t="shared" si="11"/>
        <v>2017</v>
      </c>
      <c r="D136" s="5">
        <f t="shared" si="12"/>
        <v>11</v>
      </c>
      <c r="E136" s="5" t="str">
        <f t="shared" si="13"/>
        <v>Saturday</v>
      </c>
      <c r="F136" s="1">
        <f t="shared" si="14"/>
        <v>18</v>
      </c>
      <c r="G136">
        <v>53.9</v>
      </c>
      <c r="H136">
        <v>0.83</v>
      </c>
      <c r="I136">
        <v>32</v>
      </c>
      <c r="J136">
        <v>0.3</v>
      </c>
      <c r="K136">
        <v>23</v>
      </c>
    </row>
    <row r="137" spans="1:11">
      <c r="A137" s="6">
        <v>43057</v>
      </c>
      <c r="B137" s="2" t="str">
        <f t="shared" si="10"/>
        <v>November</v>
      </c>
      <c r="C137" s="5">
        <f t="shared" si="11"/>
        <v>2017</v>
      </c>
      <c r="D137" s="5">
        <f t="shared" si="12"/>
        <v>46</v>
      </c>
      <c r="E137" s="5" t="str">
        <f t="shared" si="13"/>
        <v>Saturday</v>
      </c>
      <c r="F137" s="1">
        <f t="shared" si="14"/>
        <v>18</v>
      </c>
      <c r="G137">
        <v>48.7</v>
      </c>
      <c r="H137">
        <v>1.05</v>
      </c>
      <c r="I137">
        <v>37</v>
      </c>
      <c r="J137">
        <v>0.3</v>
      </c>
      <c r="K137">
        <v>19</v>
      </c>
    </row>
    <row r="138" spans="1:11">
      <c r="A138" s="6">
        <v>42966</v>
      </c>
      <c r="B138" s="2" t="str">
        <f t="shared" si="10"/>
        <v>August</v>
      </c>
      <c r="C138" s="5">
        <f t="shared" si="11"/>
        <v>2017</v>
      </c>
      <c r="D138" s="5">
        <f t="shared" si="12"/>
        <v>33</v>
      </c>
      <c r="E138" s="5" t="str">
        <f t="shared" si="13"/>
        <v>Saturday</v>
      </c>
      <c r="F138" s="1">
        <f t="shared" si="14"/>
        <v>19</v>
      </c>
      <c r="G138">
        <v>79.599999999999994</v>
      </c>
      <c r="H138">
        <v>0.61</v>
      </c>
      <c r="I138">
        <v>58</v>
      </c>
      <c r="J138">
        <v>0.5</v>
      </c>
      <c r="K138">
        <v>32</v>
      </c>
    </row>
    <row r="139" spans="1:11">
      <c r="A139" s="6">
        <v>42875</v>
      </c>
      <c r="B139" s="2" t="str">
        <f t="shared" si="10"/>
        <v>May</v>
      </c>
      <c r="C139" s="5">
        <f t="shared" si="11"/>
        <v>2017</v>
      </c>
      <c r="D139" s="5">
        <f t="shared" si="12"/>
        <v>20</v>
      </c>
      <c r="E139" s="5" t="str">
        <f t="shared" si="13"/>
        <v>Saturday</v>
      </c>
      <c r="F139" s="1">
        <f t="shared" si="14"/>
        <v>20</v>
      </c>
      <c r="G139">
        <v>64.400000000000006</v>
      </c>
      <c r="H139">
        <v>0.67</v>
      </c>
      <c r="I139">
        <v>59</v>
      </c>
      <c r="J139">
        <v>0.3</v>
      </c>
      <c r="K139">
        <v>28</v>
      </c>
    </row>
    <row r="140" spans="1:11">
      <c r="A140" s="6">
        <v>42756</v>
      </c>
      <c r="B140" s="2" t="str">
        <f t="shared" si="10"/>
        <v>January</v>
      </c>
      <c r="C140" s="5">
        <f t="shared" si="11"/>
        <v>2017</v>
      </c>
      <c r="D140" s="5">
        <f t="shared" si="12"/>
        <v>3</v>
      </c>
      <c r="E140" s="5" t="str">
        <f t="shared" si="13"/>
        <v>Saturday</v>
      </c>
      <c r="F140" s="1">
        <f t="shared" si="14"/>
        <v>21</v>
      </c>
      <c r="G140">
        <v>36.200000000000003</v>
      </c>
      <c r="H140">
        <v>1.25</v>
      </c>
      <c r="I140">
        <v>16</v>
      </c>
      <c r="J140">
        <v>0.3</v>
      </c>
      <c r="K140">
        <v>14</v>
      </c>
    </row>
    <row r="141" spans="1:11">
      <c r="A141" s="6">
        <v>43029</v>
      </c>
      <c r="B141" s="2" t="str">
        <f t="shared" si="10"/>
        <v>October</v>
      </c>
      <c r="C141" s="5">
        <f t="shared" si="11"/>
        <v>2017</v>
      </c>
      <c r="D141" s="5">
        <f t="shared" si="12"/>
        <v>42</v>
      </c>
      <c r="E141" s="5" t="str">
        <f t="shared" si="13"/>
        <v>Saturday</v>
      </c>
      <c r="F141" s="1">
        <f t="shared" si="14"/>
        <v>21</v>
      </c>
      <c r="G141">
        <v>56.2</v>
      </c>
      <c r="H141">
        <v>0.83</v>
      </c>
      <c r="I141">
        <v>28</v>
      </c>
      <c r="J141">
        <v>0.3</v>
      </c>
      <c r="K141">
        <v>24</v>
      </c>
    </row>
    <row r="142" spans="1:11">
      <c r="A142" s="6">
        <v>42847</v>
      </c>
      <c r="B142" s="2" t="str">
        <f t="shared" si="10"/>
        <v>April</v>
      </c>
      <c r="C142" s="5">
        <f t="shared" si="11"/>
        <v>2017</v>
      </c>
      <c r="D142" s="5">
        <f t="shared" si="12"/>
        <v>16</v>
      </c>
      <c r="E142" s="5" t="str">
        <f t="shared" si="13"/>
        <v>Saturday</v>
      </c>
      <c r="F142" s="1">
        <f t="shared" si="14"/>
        <v>22</v>
      </c>
      <c r="G142">
        <v>57.5</v>
      </c>
      <c r="H142">
        <v>0.77</v>
      </c>
      <c r="I142">
        <v>47</v>
      </c>
      <c r="J142">
        <v>0.3</v>
      </c>
      <c r="K142">
        <v>25</v>
      </c>
    </row>
    <row r="143" spans="1:11">
      <c r="A143" s="6">
        <v>42938</v>
      </c>
      <c r="B143" s="2" t="str">
        <f t="shared" si="10"/>
        <v>July</v>
      </c>
      <c r="C143" s="5">
        <f t="shared" si="11"/>
        <v>2017</v>
      </c>
      <c r="D143" s="5">
        <f t="shared" si="12"/>
        <v>29</v>
      </c>
      <c r="E143" s="5" t="str">
        <f t="shared" si="13"/>
        <v>Saturday</v>
      </c>
      <c r="F143" s="1">
        <f t="shared" si="14"/>
        <v>22</v>
      </c>
      <c r="G143">
        <v>99.6</v>
      </c>
      <c r="H143">
        <v>0.47</v>
      </c>
      <c r="I143">
        <v>49</v>
      </c>
      <c r="J143">
        <v>0.5</v>
      </c>
      <c r="K143">
        <v>42</v>
      </c>
    </row>
    <row r="144" spans="1:11">
      <c r="A144" s="6">
        <v>43001</v>
      </c>
      <c r="B144" s="2" t="str">
        <f t="shared" si="10"/>
        <v>September</v>
      </c>
      <c r="C144" s="5">
        <f t="shared" si="11"/>
        <v>2017</v>
      </c>
      <c r="D144" s="5">
        <f t="shared" si="12"/>
        <v>38</v>
      </c>
      <c r="E144" s="5" t="str">
        <f t="shared" si="13"/>
        <v>Saturday</v>
      </c>
      <c r="F144" s="1">
        <f t="shared" si="14"/>
        <v>23</v>
      </c>
      <c r="G144">
        <v>63.4</v>
      </c>
      <c r="H144">
        <v>0.71</v>
      </c>
      <c r="I144">
        <v>39</v>
      </c>
      <c r="J144">
        <v>0.3</v>
      </c>
      <c r="K144">
        <v>28</v>
      </c>
    </row>
    <row r="145" spans="1:11">
      <c r="A145" s="6">
        <v>43092</v>
      </c>
      <c r="B145" s="2" t="str">
        <f t="shared" si="10"/>
        <v>December</v>
      </c>
      <c r="C145" s="5">
        <f t="shared" si="11"/>
        <v>2017</v>
      </c>
      <c r="D145" s="5">
        <f t="shared" si="12"/>
        <v>51</v>
      </c>
      <c r="E145" s="5" t="str">
        <f t="shared" si="13"/>
        <v>Saturday</v>
      </c>
      <c r="F145" s="1">
        <f t="shared" si="14"/>
        <v>23</v>
      </c>
      <c r="G145">
        <v>42.4</v>
      </c>
      <c r="H145">
        <v>1.1100000000000001</v>
      </c>
      <c r="I145">
        <v>20</v>
      </c>
      <c r="J145">
        <v>0.3</v>
      </c>
      <c r="K145">
        <v>18</v>
      </c>
    </row>
    <row r="146" spans="1:11">
      <c r="A146" s="6">
        <v>42910</v>
      </c>
      <c r="B146" s="2" t="str">
        <f t="shared" si="10"/>
        <v>June</v>
      </c>
      <c r="C146" s="5">
        <f t="shared" si="11"/>
        <v>2017</v>
      </c>
      <c r="D146" s="5">
        <f t="shared" si="12"/>
        <v>25</v>
      </c>
      <c r="E146" s="5" t="str">
        <f t="shared" si="13"/>
        <v>Saturday</v>
      </c>
      <c r="F146" s="1">
        <f t="shared" si="14"/>
        <v>24</v>
      </c>
      <c r="G146">
        <v>80.5</v>
      </c>
      <c r="H146">
        <v>0.56999999999999995</v>
      </c>
      <c r="I146">
        <v>50</v>
      </c>
      <c r="J146">
        <v>0.3</v>
      </c>
      <c r="K146">
        <v>35</v>
      </c>
    </row>
    <row r="147" spans="1:11">
      <c r="A147" s="6">
        <v>42791</v>
      </c>
      <c r="B147" s="2" t="str">
        <f t="shared" si="10"/>
        <v>February</v>
      </c>
      <c r="C147" s="5">
        <f t="shared" si="11"/>
        <v>2017</v>
      </c>
      <c r="D147" s="5">
        <f t="shared" si="12"/>
        <v>8</v>
      </c>
      <c r="E147" s="5" t="str">
        <f t="shared" si="13"/>
        <v>Saturday</v>
      </c>
      <c r="F147" s="1">
        <f t="shared" si="14"/>
        <v>25</v>
      </c>
      <c r="G147">
        <v>42.4</v>
      </c>
      <c r="H147">
        <v>1</v>
      </c>
      <c r="I147">
        <v>21</v>
      </c>
      <c r="J147">
        <v>0.3</v>
      </c>
      <c r="K147">
        <v>18</v>
      </c>
    </row>
    <row r="148" spans="1:11">
      <c r="A148" s="6">
        <v>42819</v>
      </c>
      <c r="B148" s="2" t="str">
        <f t="shared" si="10"/>
        <v>March</v>
      </c>
      <c r="C148" s="5">
        <f t="shared" si="11"/>
        <v>2017</v>
      </c>
      <c r="D148" s="5">
        <f t="shared" si="12"/>
        <v>12</v>
      </c>
      <c r="E148" s="5" t="str">
        <f t="shared" si="13"/>
        <v>Saturday</v>
      </c>
      <c r="F148" s="1">
        <f t="shared" si="14"/>
        <v>25</v>
      </c>
      <c r="G148">
        <v>58.2</v>
      </c>
      <c r="H148">
        <v>0.8</v>
      </c>
      <c r="I148">
        <v>50</v>
      </c>
      <c r="J148">
        <v>0.3</v>
      </c>
      <c r="K148">
        <v>24</v>
      </c>
    </row>
    <row r="149" spans="1:11">
      <c r="A149" s="6">
        <v>43064</v>
      </c>
      <c r="B149" s="2" t="str">
        <f t="shared" si="10"/>
        <v>November</v>
      </c>
      <c r="C149" s="5">
        <f t="shared" si="11"/>
        <v>2017</v>
      </c>
      <c r="D149" s="5">
        <f t="shared" si="12"/>
        <v>47</v>
      </c>
      <c r="E149" s="5" t="str">
        <f t="shared" si="13"/>
        <v>Saturday</v>
      </c>
      <c r="F149" s="1">
        <f t="shared" si="14"/>
        <v>25</v>
      </c>
      <c r="G149">
        <v>49</v>
      </c>
      <c r="H149">
        <v>0.91</v>
      </c>
      <c r="I149">
        <v>32</v>
      </c>
      <c r="J149">
        <v>0.3</v>
      </c>
      <c r="K149">
        <v>20</v>
      </c>
    </row>
    <row r="150" spans="1:11">
      <c r="A150" s="6">
        <v>42973</v>
      </c>
      <c r="B150" s="2" t="str">
        <f t="shared" si="10"/>
        <v>August</v>
      </c>
      <c r="C150" s="5">
        <f t="shared" si="11"/>
        <v>2017</v>
      </c>
      <c r="D150" s="5">
        <f t="shared" si="12"/>
        <v>34</v>
      </c>
      <c r="E150" s="5" t="str">
        <f t="shared" si="13"/>
        <v>Saturday</v>
      </c>
      <c r="F150" s="1">
        <f t="shared" si="14"/>
        <v>26</v>
      </c>
      <c r="G150">
        <v>70</v>
      </c>
      <c r="H150">
        <v>0.63</v>
      </c>
      <c r="I150">
        <v>46</v>
      </c>
      <c r="J150">
        <v>0.5</v>
      </c>
      <c r="K150">
        <v>30</v>
      </c>
    </row>
    <row r="151" spans="1:11">
      <c r="A151" s="6">
        <v>42882</v>
      </c>
      <c r="B151" s="2" t="str">
        <f t="shared" si="10"/>
        <v>May</v>
      </c>
      <c r="C151" s="5">
        <f t="shared" si="11"/>
        <v>2017</v>
      </c>
      <c r="D151" s="5">
        <f t="shared" si="12"/>
        <v>21</v>
      </c>
      <c r="E151" s="5" t="str">
        <f t="shared" si="13"/>
        <v>Saturday</v>
      </c>
      <c r="F151" s="1">
        <f t="shared" si="14"/>
        <v>27</v>
      </c>
      <c r="G151">
        <v>77.3</v>
      </c>
      <c r="H151">
        <v>0.63</v>
      </c>
      <c r="I151">
        <v>56</v>
      </c>
      <c r="J151">
        <v>0.3</v>
      </c>
      <c r="K151">
        <v>31</v>
      </c>
    </row>
    <row r="152" spans="1:11">
      <c r="A152" s="6">
        <v>42763</v>
      </c>
      <c r="B152" s="2" t="str">
        <f t="shared" si="10"/>
        <v>January</v>
      </c>
      <c r="C152" s="5">
        <f t="shared" si="11"/>
        <v>2017</v>
      </c>
      <c r="D152" s="5">
        <f t="shared" si="12"/>
        <v>4</v>
      </c>
      <c r="E152" s="5" t="str">
        <f t="shared" si="13"/>
        <v>Saturday</v>
      </c>
      <c r="F152" s="1">
        <f t="shared" si="14"/>
        <v>28</v>
      </c>
      <c r="G152">
        <v>34.9</v>
      </c>
      <c r="H152">
        <v>1.33</v>
      </c>
      <c r="I152">
        <v>15</v>
      </c>
      <c r="J152">
        <v>0.3</v>
      </c>
      <c r="K152">
        <v>13</v>
      </c>
    </row>
    <row r="153" spans="1:11">
      <c r="A153" s="6">
        <v>43036</v>
      </c>
      <c r="B153" s="2" t="str">
        <f t="shared" si="10"/>
        <v>October</v>
      </c>
      <c r="C153" s="5">
        <f t="shared" si="11"/>
        <v>2017</v>
      </c>
      <c r="D153" s="5">
        <f t="shared" si="12"/>
        <v>43</v>
      </c>
      <c r="E153" s="5" t="str">
        <f t="shared" si="13"/>
        <v>Saturday</v>
      </c>
      <c r="F153" s="1">
        <f t="shared" si="14"/>
        <v>28</v>
      </c>
      <c r="G153">
        <v>57.5</v>
      </c>
      <c r="H153">
        <v>0.77</v>
      </c>
      <c r="I153">
        <v>28</v>
      </c>
      <c r="J153">
        <v>0.3</v>
      </c>
      <c r="K153">
        <v>25</v>
      </c>
    </row>
    <row r="154" spans="1:11">
      <c r="A154" s="6">
        <v>42854</v>
      </c>
      <c r="B154" s="2" t="str">
        <f t="shared" si="10"/>
        <v>April</v>
      </c>
      <c r="C154" s="5">
        <f t="shared" si="11"/>
        <v>2017</v>
      </c>
      <c r="D154" s="5">
        <f t="shared" si="12"/>
        <v>17</v>
      </c>
      <c r="E154" s="5" t="str">
        <f t="shared" si="13"/>
        <v>Saturday</v>
      </c>
      <c r="F154" s="1">
        <f t="shared" si="14"/>
        <v>29</v>
      </c>
      <c r="G154">
        <v>65.099999999999994</v>
      </c>
      <c r="H154">
        <v>0.71</v>
      </c>
      <c r="I154">
        <v>32</v>
      </c>
      <c r="J154">
        <v>0.3</v>
      </c>
      <c r="K154">
        <v>27</v>
      </c>
    </row>
    <row r="155" spans="1:11">
      <c r="A155" s="6">
        <v>42945</v>
      </c>
      <c r="B155" s="2" t="str">
        <f t="shared" si="10"/>
        <v>July</v>
      </c>
      <c r="C155" s="5">
        <f t="shared" si="11"/>
        <v>2017</v>
      </c>
      <c r="D155" s="5">
        <f t="shared" si="12"/>
        <v>30</v>
      </c>
      <c r="E155" s="5" t="str">
        <f t="shared" si="13"/>
        <v>Saturday</v>
      </c>
      <c r="F155" s="1">
        <f t="shared" si="14"/>
        <v>29</v>
      </c>
      <c r="G155">
        <v>85.5</v>
      </c>
      <c r="H155">
        <v>0.56999999999999995</v>
      </c>
      <c r="I155">
        <v>50</v>
      </c>
      <c r="J155">
        <v>0.5</v>
      </c>
      <c r="K155">
        <v>35</v>
      </c>
    </row>
    <row r="156" spans="1:11">
      <c r="A156" s="6">
        <v>43008</v>
      </c>
      <c r="B156" s="2" t="str">
        <f t="shared" si="10"/>
        <v>September</v>
      </c>
      <c r="C156" s="5">
        <f t="shared" si="11"/>
        <v>2017</v>
      </c>
      <c r="D156" s="5">
        <f t="shared" si="12"/>
        <v>39</v>
      </c>
      <c r="E156" s="5" t="str">
        <f t="shared" si="13"/>
        <v>Saturday</v>
      </c>
      <c r="F156" s="1">
        <f t="shared" si="14"/>
        <v>30</v>
      </c>
      <c r="G156">
        <v>64.8</v>
      </c>
      <c r="H156">
        <v>0.74</v>
      </c>
      <c r="I156">
        <v>29</v>
      </c>
      <c r="J156">
        <v>0.3</v>
      </c>
      <c r="K156">
        <v>26</v>
      </c>
    </row>
    <row r="157" spans="1:11">
      <c r="A157" s="6">
        <v>43099</v>
      </c>
      <c r="B157" s="2" t="str">
        <f t="shared" si="10"/>
        <v>December</v>
      </c>
      <c r="C157" s="5">
        <f t="shared" si="11"/>
        <v>2017</v>
      </c>
      <c r="D157" s="5">
        <f t="shared" si="12"/>
        <v>52</v>
      </c>
      <c r="E157" s="5" t="str">
        <f t="shared" si="13"/>
        <v>Saturday</v>
      </c>
      <c r="F157" s="1">
        <f t="shared" si="14"/>
        <v>30</v>
      </c>
      <c r="G157">
        <v>30.9</v>
      </c>
      <c r="H157">
        <v>1.43</v>
      </c>
      <c r="I157">
        <v>22</v>
      </c>
      <c r="J157">
        <v>0.3</v>
      </c>
      <c r="K157">
        <v>13</v>
      </c>
    </row>
    <row r="158" spans="1:11">
      <c r="A158" s="6">
        <v>42736</v>
      </c>
      <c r="B158" s="2" t="str">
        <f t="shared" si="10"/>
        <v>January</v>
      </c>
      <c r="C158" s="5">
        <f t="shared" si="11"/>
        <v>2017</v>
      </c>
      <c r="D158" s="5">
        <f t="shared" si="12"/>
        <v>1</v>
      </c>
      <c r="E158" s="5" t="str">
        <f t="shared" si="13"/>
        <v>Sunday</v>
      </c>
      <c r="F158" s="5">
        <f t="shared" si="14"/>
        <v>1</v>
      </c>
      <c r="G158">
        <v>27</v>
      </c>
      <c r="H158">
        <v>2</v>
      </c>
      <c r="I158">
        <v>15</v>
      </c>
      <c r="J158">
        <v>0.3</v>
      </c>
      <c r="K158">
        <v>10</v>
      </c>
    </row>
    <row r="159" spans="1:11">
      <c r="A159" s="6">
        <v>43009</v>
      </c>
      <c r="B159" s="2" t="str">
        <f t="shared" si="10"/>
        <v>October</v>
      </c>
      <c r="C159" s="5">
        <f t="shared" si="11"/>
        <v>2017</v>
      </c>
      <c r="D159" s="5">
        <f t="shared" si="12"/>
        <v>40</v>
      </c>
      <c r="E159" s="5" t="str">
        <f t="shared" si="13"/>
        <v>Sunday</v>
      </c>
      <c r="F159" s="5">
        <f t="shared" si="14"/>
        <v>1</v>
      </c>
      <c r="G159">
        <v>56.5</v>
      </c>
      <c r="H159">
        <v>0.8</v>
      </c>
      <c r="I159">
        <v>43</v>
      </c>
      <c r="J159">
        <v>0.3</v>
      </c>
      <c r="K159">
        <v>25</v>
      </c>
    </row>
    <row r="160" spans="1:11">
      <c r="A160" s="6">
        <v>42827</v>
      </c>
      <c r="B160" s="2" t="str">
        <f t="shared" si="10"/>
        <v>April</v>
      </c>
      <c r="C160" s="5">
        <f t="shared" si="11"/>
        <v>2017</v>
      </c>
      <c r="D160" s="5">
        <f t="shared" si="12"/>
        <v>14</v>
      </c>
      <c r="E160" s="5" t="str">
        <f t="shared" si="13"/>
        <v>Sunday</v>
      </c>
      <c r="F160" s="5">
        <f t="shared" si="14"/>
        <v>2</v>
      </c>
      <c r="G160">
        <v>65.8</v>
      </c>
      <c r="H160">
        <v>0.74</v>
      </c>
      <c r="I160">
        <v>47</v>
      </c>
      <c r="J160">
        <v>0.3</v>
      </c>
      <c r="K160">
        <v>26</v>
      </c>
    </row>
    <row r="161" spans="1:11">
      <c r="A161" s="6">
        <v>42918</v>
      </c>
      <c r="B161" s="2" t="str">
        <f t="shared" si="10"/>
        <v>July</v>
      </c>
      <c r="C161" s="5">
        <f t="shared" si="11"/>
        <v>2017</v>
      </c>
      <c r="D161" s="5">
        <f t="shared" si="12"/>
        <v>27</v>
      </c>
      <c r="E161" s="5" t="str">
        <f t="shared" si="13"/>
        <v>Sunday</v>
      </c>
      <c r="F161" s="5">
        <f t="shared" si="14"/>
        <v>2</v>
      </c>
      <c r="G161">
        <v>93.4</v>
      </c>
      <c r="H161">
        <v>0.51</v>
      </c>
      <c r="I161">
        <v>68</v>
      </c>
      <c r="J161">
        <v>0.5</v>
      </c>
      <c r="K161">
        <v>38</v>
      </c>
    </row>
    <row r="162" spans="1:11">
      <c r="A162" s="6">
        <v>42981</v>
      </c>
      <c r="B162" s="2" t="str">
        <f t="shared" si="10"/>
        <v>September</v>
      </c>
      <c r="C162" s="5">
        <f t="shared" si="11"/>
        <v>2017</v>
      </c>
      <c r="D162" s="5">
        <f t="shared" si="12"/>
        <v>36</v>
      </c>
      <c r="E162" s="5" t="str">
        <f t="shared" si="13"/>
        <v>Sunday</v>
      </c>
      <c r="F162" s="5">
        <f t="shared" si="14"/>
        <v>3</v>
      </c>
      <c r="G162">
        <v>61.1</v>
      </c>
      <c r="H162">
        <v>0.69</v>
      </c>
      <c r="I162">
        <v>50</v>
      </c>
      <c r="J162">
        <v>0.3</v>
      </c>
      <c r="K162">
        <v>27</v>
      </c>
    </row>
    <row r="163" spans="1:11">
      <c r="A163" s="6">
        <v>43072</v>
      </c>
      <c r="B163" s="2" t="str">
        <f t="shared" si="10"/>
        <v>December</v>
      </c>
      <c r="C163" s="5">
        <f t="shared" si="11"/>
        <v>2017</v>
      </c>
      <c r="D163" s="5">
        <f t="shared" si="12"/>
        <v>49</v>
      </c>
      <c r="E163" s="5" t="str">
        <f t="shared" si="13"/>
        <v>Sunday</v>
      </c>
      <c r="F163" s="5">
        <f t="shared" si="14"/>
        <v>3</v>
      </c>
      <c r="G163">
        <v>33.5</v>
      </c>
      <c r="H163">
        <v>1.18</v>
      </c>
      <c r="I163">
        <v>19</v>
      </c>
      <c r="J163">
        <v>0.3</v>
      </c>
      <c r="K163">
        <v>15</v>
      </c>
    </row>
    <row r="164" spans="1:11">
      <c r="A164" s="6">
        <v>42890</v>
      </c>
      <c r="B164" s="2" t="str">
        <f t="shared" si="10"/>
        <v>June</v>
      </c>
      <c r="C164" s="5">
        <f t="shared" si="11"/>
        <v>2017</v>
      </c>
      <c r="D164" s="5">
        <f t="shared" si="12"/>
        <v>23</v>
      </c>
      <c r="E164" s="5" t="str">
        <f t="shared" si="13"/>
        <v>Sunday</v>
      </c>
      <c r="F164" s="5">
        <f t="shared" si="14"/>
        <v>4</v>
      </c>
      <c r="G164">
        <v>90.4</v>
      </c>
      <c r="H164">
        <v>0.51</v>
      </c>
      <c r="I164">
        <v>43</v>
      </c>
      <c r="J164">
        <v>0.3</v>
      </c>
      <c r="K164">
        <v>38</v>
      </c>
    </row>
    <row r="165" spans="1:11">
      <c r="A165" s="6">
        <v>42771</v>
      </c>
      <c r="B165" s="2" t="str">
        <f t="shared" si="10"/>
        <v>February</v>
      </c>
      <c r="C165" s="5">
        <f t="shared" si="11"/>
        <v>2017</v>
      </c>
      <c r="D165" s="5">
        <f t="shared" si="12"/>
        <v>6</v>
      </c>
      <c r="E165" s="5" t="str">
        <f t="shared" si="13"/>
        <v>Sunday</v>
      </c>
      <c r="F165" s="5">
        <f t="shared" si="14"/>
        <v>5</v>
      </c>
      <c r="G165">
        <v>45.4</v>
      </c>
      <c r="H165">
        <v>1.1100000000000001</v>
      </c>
      <c r="I165">
        <v>32</v>
      </c>
      <c r="J165">
        <v>0.3</v>
      </c>
      <c r="K165">
        <v>18</v>
      </c>
    </row>
    <row r="166" spans="1:11">
      <c r="A166" s="6">
        <v>42799</v>
      </c>
      <c r="B166" s="2" t="str">
        <f t="shared" si="10"/>
        <v>March</v>
      </c>
      <c r="C166" s="5">
        <f t="shared" si="11"/>
        <v>2017</v>
      </c>
      <c r="D166" s="5">
        <f t="shared" si="12"/>
        <v>10</v>
      </c>
      <c r="E166" s="5" t="str">
        <f t="shared" si="13"/>
        <v>Sunday</v>
      </c>
      <c r="F166" s="5">
        <f t="shared" si="14"/>
        <v>5</v>
      </c>
      <c r="G166">
        <v>55.9</v>
      </c>
      <c r="H166">
        <v>0.87</v>
      </c>
      <c r="I166">
        <v>32</v>
      </c>
      <c r="J166">
        <v>0.3</v>
      </c>
      <c r="K166">
        <v>23</v>
      </c>
    </row>
    <row r="167" spans="1:11">
      <c r="A167" s="6">
        <v>43044</v>
      </c>
      <c r="B167" s="2" t="str">
        <f t="shared" si="10"/>
        <v>November</v>
      </c>
      <c r="C167" s="5">
        <f t="shared" si="11"/>
        <v>2017</v>
      </c>
      <c r="D167" s="5">
        <f t="shared" si="12"/>
        <v>45</v>
      </c>
      <c r="E167" s="5" t="str">
        <f t="shared" si="13"/>
        <v>Sunday</v>
      </c>
      <c r="F167" s="5">
        <f t="shared" si="14"/>
        <v>5</v>
      </c>
      <c r="G167">
        <v>55.9</v>
      </c>
      <c r="H167">
        <v>0.87</v>
      </c>
      <c r="I167">
        <v>45</v>
      </c>
      <c r="J167">
        <v>0.3</v>
      </c>
      <c r="K167">
        <v>23</v>
      </c>
    </row>
    <row r="168" spans="1:11">
      <c r="A168" s="6">
        <v>42953</v>
      </c>
      <c r="B168" s="2" t="str">
        <f t="shared" si="10"/>
        <v>August</v>
      </c>
      <c r="C168" s="5">
        <f t="shared" si="11"/>
        <v>2017</v>
      </c>
      <c r="D168" s="5">
        <f t="shared" si="12"/>
        <v>32</v>
      </c>
      <c r="E168" s="5" t="str">
        <f t="shared" si="13"/>
        <v>Sunday</v>
      </c>
      <c r="F168" s="5">
        <f t="shared" si="14"/>
        <v>6</v>
      </c>
      <c r="G168">
        <v>77.3</v>
      </c>
      <c r="H168">
        <v>0.61</v>
      </c>
      <c r="I168">
        <v>36</v>
      </c>
      <c r="J168">
        <v>0.5</v>
      </c>
      <c r="K168">
        <v>31</v>
      </c>
    </row>
    <row r="169" spans="1:11">
      <c r="A169" s="6">
        <v>42862</v>
      </c>
      <c r="B169" s="2" t="str">
        <f t="shared" si="10"/>
        <v>May</v>
      </c>
      <c r="C169" s="5">
        <f t="shared" si="11"/>
        <v>2017</v>
      </c>
      <c r="D169" s="5">
        <f t="shared" si="12"/>
        <v>19</v>
      </c>
      <c r="E169" s="5" t="str">
        <f t="shared" si="13"/>
        <v>Sunday</v>
      </c>
      <c r="F169" s="5">
        <f t="shared" si="14"/>
        <v>7</v>
      </c>
      <c r="G169">
        <v>69.7</v>
      </c>
      <c r="H169">
        <v>0.65</v>
      </c>
      <c r="I169">
        <v>49</v>
      </c>
      <c r="J169">
        <v>0.3</v>
      </c>
      <c r="K169">
        <v>29</v>
      </c>
    </row>
    <row r="170" spans="1:11">
      <c r="A170" s="6">
        <v>42743</v>
      </c>
      <c r="B170" s="2" t="str">
        <f t="shared" si="10"/>
        <v>January</v>
      </c>
      <c r="C170" s="5">
        <f t="shared" si="11"/>
        <v>2017</v>
      </c>
      <c r="D170" s="5">
        <f t="shared" si="12"/>
        <v>2</v>
      </c>
      <c r="E170" s="5" t="str">
        <f t="shared" si="13"/>
        <v>Sunday</v>
      </c>
      <c r="F170" s="5">
        <f t="shared" si="14"/>
        <v>8</v>
      </c>
      <c r="G170">
        <v>37.5</v>
      </c>
      <c r="H170">
        <v>1.18</v>
      </c>
      <c r="I170">
        <v>28</v>
      </c>
      <c r="J170">
        <v>0.3</v>
      </c>
      <c r="K170">
        <v>15</v>
      </c>
    </row>
    <row r="171" spans="1:11">
      <c r="A171" s="6">
        <v>43016</v>
      </c>
      <c r="B171" s="2" t="str">
        <f t="shared" si="10"/>
        <v>October</v>
      </c>
      <c r="C171" s="5">
        <f t="shared" si="11"/>
        <v>2017</v>
      </c>
      <c r="D171" s="5">
        <f t="shared" si="12"/>
        <v>41</v>
      </c>
      <c r="E171" s="5" t="str">
        <f t="shared" si="13"/>
        <v>Sunday</v>
      </c>
      <c r="F171" s="5">
        <f t="shared" si="14"/>
        <v>8</v>
      </c>
      <c r="G171">
        <v>60.2</v>
      </c>
      <c r="H171">
        <v>0.8</v>
      </c>
      <c r="I171">
        <v>47</v>
      </c>
      <c r="J171">
        <v>0.3</v>
      </c>
      <c r="K171">
        <v>24</v>
      </c>
    </row>
    <row r="172" spans="1:11">
      <c r="A172" s="6">
        <v>42834</v>
      </c>
      <c r="B172" s="2" t="str">
        <f t="shared" si="10"/>
        <v>April</v>
      </c>
      <c r="C172" s="5">
        <f t="shared" si="11"/>
        <v>2017</v>
      </c>
      <c r="D172" s="5">
        <f t="shared" si="12"/>
        <v>15</v>
      </c>
      <c r="E172" s="5" t="str">
        <f t="shared" si="13"/>
        <v>Sunday</v>
      </c>
      <c r="F172" s="5">
        <f t="shared" si="14"/>
        <v>9</v>
      </c>
      <c r="G172">
        <v>63.1</v>
      </c>
      <c r="H172">
        <v>0.69</v>
      </c>
      <c r="I172">
        <v>52</v>
      </c>
      <c r="J172">
        <v>0.3</v>
      </c>
      <c r="K172">
        <v>27</v>
      </c>
    </row>
    <row r="173" spans="1:11">
      <c r="A173" s="6">
        <v>42925</v>
      </c>
      <c r="B173" s="2" t="str">
        <f t="shared" si="10"/>
        <v>July</v>
      </c>
      <c r="C173" s="5">
        <f t="shared" si="11"/>
        <v>2017</v>
      </c>
      <c r="D173" s="5">
        <f t="shared" si="12"/>
        <v>28</v>
      </c>
      <c r="E173" s="5" t="str">
        <f t="shared" si="13"/>
        <v>Sunday</v>
      </c>
      <c r="F173" s="5">
        <f t="shared" si="14"/>
        <v>9</v>
      </c>
      <c r="G173">
        <v>77.900000000000006</v>
      </c>
      <c r="H173">
        <v>0.59</v>
      </c>
      <c r="I173">
        <v>44</v>
      </c>
      <c r="J173">
        <v>0.5</v>
      </c>
      <c r="K173">
        <v>33</v>
      </c>
    </row>
    <row r="174" spans="1:11">
      <c r="A174" s="6">
        <v>42988</v>
      </c>
      <c r="B174" s="2" t="str">
        <f t="shared" si="10"/>
        <v>September</v>
      </c>
      <c r="C174" s="5">
        <f t="shared" si="11"/>
        <v>2017</v>
      </c>
      <c r="D174" s="5">
        <f t="shared" si="12"/>
        <v>37</v>
      </c>
      <c r="E174" s="5" t="str">
        <f t="shared" si="13"/>
        <v>Sunday</v>
      </c>
      <c r="F174" s="5">
        <f t="shared" si="14"/>
        <v>10</v>
      </c>
      <c r="G174">
        <v>61.8</v>
      </c>
      <c r="H174">
        <v>0.74</v>
      </c>
      <c r="I174">
        <v>50</v>
      </c>
      <c r="J174">
        <v>0.3</v>
      </c>
      <c r="K174">
        <v>26</v>
      </c>
    </row>
    <row r="175" spans="1:11">
      <c r="A175" s="6">
        <v>43079</v>
      </c>
      <c r="B175" s="2" t="str">
        <f t="shared" si="10"/>
        <v>December</v>
      </c>
      <c r="C175" s="5">
        <f t="shared" si="11"/>
        <v>2017</v>
      </c>
      <c r="D175" s="5">
        <f t="shared" si="12"/>
        <v>50</v>
      </c>
      <c r="E175" s="5" t="str">
        <f t="shared" si="13"/>
        <v>Sunday</v>
      </c>
      <c r="F175" s="5">
        <f t="shared" si="14"/>
        <v>10</v>
      </c>
      <c r="G175">
        <v>31.3</v>
      </c>
      <c r="H175">
        <v>1.82</v>
      </c>
      <c r="I175">
        <v>15</v>
      </c>
      <c r="J175">
        <v>0.3</v>
      </c>
      <c r="K175">
        <v>11</v>
      </c>
    </row>
    <row r="176" spans="1:11">
      <c r="A176" s="6">
        <v>42897</v>
      </c>
      <c r="B176" s="2" t="str">
        <f t="shared" si="10"/>
        <v>June</v>
      </c>
      <c r="C176" s="5">
        <f t="shared" si="11"/>
        <v>2017</v>
      </c>
      <c r="D176" s="5">
        <f t="shared" si="12"/>
        <v>24</v>
      </c>
      <c r="E176" s="5" t="str">
        <f t="shared" si="13"/>
        <v>Sunday</v>
      </c>
      <c r="F176" s="5">
        <f t="shared" si="14"/>
        <v>11</v>
      </c>
      <c r="G176">
        <v>84.8</v>
      </c>
      <c r="H176">
        <v>0.53</v>
      </c>
      <c r="I176">
        <v>42</v>
      </c>
      <c r="J176">
        <v>0.3</v>
      </c>
      <c r="K176">
        <v>36</v>
      </c>
    </row>
    <row r="177" spans="1:11">
      <c r="A177" s="6">
        <v>42778</v>
      </c>
      <c r="B177" s="2" t="str">
        <f t="shared" si="10"/>
        <v>February</v>
      </c>
      <c r="C177" s="5">
        <f t="shared" si="11"/>
        <v>2017</v>
      </c>
      <c r="D177" s="5">
        <f t="shared" si="12"/>
        <v>7</v>
      </c>
      <c r="E177" s="5" t="str">
        <f t="shared" si="13"/>
        <v>Sunday</v>
      </c>
      <c r="F177" s="5">
        <f t="shared" si="14"/>
        <v>12</v>
      </c>
      <c r="G177">
        <v>55.6</v>
      </c>
      <c r="H177">
        <v>0.83</v>
      </c>
      <c r="I177">
        <v>41</v>
      </c>
      <c r="J177">
        <v>0.3</v>
      </c>
      <c r="K177">
        <v>22</v>
      </c>
    </row>
    <row r="178" spans="1:11">
      <c r="A178" s="6">
        <v>42806</v>
      </c>
      <c r="B178" s="2" t="str">
        <f t="shared" si="10"/>
        <v>March</v>
      </c>
      <c r="C178" s="5">
        <f t="shared" si="11"/>
        <v>2017</v>
      </c>
      <c r="D178" s="5">
        <f t="shared" si="12"/>
        <v>11</v>
      </c>
      <c r="E178" s="5" t="str">
        <f t="shared" si="13"/>
        <v>Sunday</v>
      </c>
      <c r="F178" s="5">
        <f t="shared" si="14"/>
        <v>12</v>
      </c>
      <c r="G178">
        <v>61.5</v>
      </c>
      <c r="H178">
        <v>0.74</v>
      </c>
      <c r="I178">
        <v>47</v>
      </c>
      <c r="J178">
        <v>0.3</v>
      </c>
      <c r="K178">
        <v>25</v>
      </c>
    </row>
    <row r="179" spans="1:11">
      <c r="A179" s="6">
        <v>43051</v>
      </c>
      <c r="B179" s="2" t="str">
        <f t="shared" si="10"/>
        <v>November</v>
      </c>
      <c r="C179" s="5">
        <f t="shared" si="11"/>
        <v>2017</v>
      </c>
      <c r="D179" s="5">
        <f t="shared" si="12"/>
        <v>46</v>
      </c>
      <c r="E179" s="5" t="str">
        <f t="shared" si="13"/>
        <v>Sunday</v>
      </c>
      <c r="F179" s="5">
        <f t="shared" si="14"/>
        <v>12</v>
      </c>
      <c r="G179">
        <v>49.7</v>
      </c>
      <c r="H179">
        <v>1.05</v>
      </c>
      <c r="I179">
        <v>38</v>
      </c>
      <c r="J179">
        <v>0.3</v>
      </c>
      <c r="K179">
        <v>19</v>
      </c>
    </row>
    <row r="180" spans="1:11">
      <c r="A180" s="6">
        <v>42960</v>
      </c>
      <c r="B180" s="2" t="str">
        <f t="shared" si="10"/>
        <v>August</v>
      </c>
      <c r="C180" s="5">
        <f t="shared" si="11"/>
        <v>2017</v>
      </c>
      <c r="D180" s="5">
        <f t="shared" si="12"/>
        <v>33</v>
      </c>
      <c r="E180" s="5" t="str">
        <f t="shared" si="13"/>
        <v>Sunday</v>
      </c>
      <c r="F180" s="1">
        <f t="shared" si="14"/>
        <v>13</v>
      </c>
      <c r="G180">
        <v>67.7</v>
      </c>
      <c r="H180">
        <v>0.65</v>
      </c>
      <c r="I180">
        <v>54</v>
      </c>
      <c r="J180">
        <v>0.5</v>
      </c>
      <c r="K180">
        <v>29</v>
      </c>
    </row>
    <row r="181" spans="1:11">
      <c r="A181" s="6">
        <v>42869</v>
      </c>
      <c r="B181" s="2" t="str">
        <f t="shared" si="10"/>
        <v>May</v>
      </c>
      <c r="C181" s="5">
        <f t="shared" si="11"/>
        <v>2017</v>
      </c>
      <c r="D181" s="5">
        <f t="shared" si="12"/>
        <v>20</v>
      </c>
      <c r="E181" s="5" t="str">
        <f t="shared" si="13"/>
        <v>Sunday</v>
      </c>
      <c r="F181" s="1">
        <f t="shared" si="14"/>
        <v>14</v>
      </c>
      <c r="G181">
        <v>77.3</v>
      </c>
      <c r="H181">
        <v>0.63</v>
      </c>
      <c r="I181">
        <v>58</v>
      </c>
      <c r="J181">
        <v>0.3</v>
      </c>
      <c r="K181">
        <v>31</v>
      </c>
    </row>
    <row r="182" spans="1:11">
      <c r="A182" s="6">
        <v>42750</v>
      </c>
      <c r="B182" s="2" t="str">
        <f t="shared" si="10"/>
        <v>January</v>
      </c>
      <c r="C182" s="5">
        <f t="shared" si="11"/>
        <v>2017</v>
      </c>
      <c r="D182" s="5">
        <f t="shared" si="12"/>
        <v>3</v>
      </c>
      <c r="E182" s="5" t="str">
        <f t="shared" si="13"/>
        <v>Sunday</v>
      </c>
      <c r="F182" s="1">
        <f t="shared" si="14"/>
        <v>15</v>
      </c>
      <c r="G182">
        <v>43.4</v>
      </c>
      <c r="H182">
        <v>1.1100000000000001</v>
      </c>
      <c r="I182">
        <v>33</v>
      </c>
      <c r="J182">
        <v>0.3</v>
      </c>
      <c r="K182">
        <v>18</v>
      </c>
    </row>
    <row r="183" spans="1:11">
      <c r="A183" s="6">
        <v>43023</v>
      </c>
      <c r="B183" s="2" t="str">
        <f t="shared" si="10"/>
        <v>October</v>
      </c>
      <c r="C183" s="5">
        <f t="shared" si="11"/>
        <v>2017</v>
      </c>
      <c r="D183" s="5">
        <f t="shared" si="12"/>
        <v>42</v>
      </c>
      <c r="E183" s="5" t="str">
        <f t="shared" si="13"/>
        <v>Sunday</v>
      </c>
      <c r="F183" s="1">
        <f t="shared" si="14"/>
        <v>15</v>
      </c>
      <c r="G183">
        <v>61.5</v>
      </c>
      <c r="H183">
        <v>0.74</v>
      </c>
      <c r="I183">
        <v>36</v>
      </c>
      <c r="J183">
        <v>0.3</v>
      </c>
      <c r="K183">
        <v>25</v>
      </c>
    </row>
    <row r="184" spans="1:11">
      <c r="A184" s="6">
        <v>42841</v>
      </c>
      <c r="B184" s="2" t="str">
        <f t="shared" si="10"/>
        <v>April</v>
      </c>
      <c r="C184" s="5">
        <f t="shared" si="11"/>
        <v>2017</v>
      </c>
      <c r="D184" s="5">
        <f t="shared" si="12"/>
        <v>16</v>
      </c>
      <c r="E184" s="5" t="str">
        <f t="shared" si="13"/>
        <v>Sunday</v>
      </c>
      <c r="F184" s="1">
        <f t="shared" si="14"/>
        <v>16</v>
      </c>
      <c r="G184">
        <v>65.099999999999994</v>
      </c>
      <c r="H184">
        <v>0.69</v>
      </c>
      <c r="I184">
        <v>43</v>
      </c>
      <c r="J184">
        <v>0.3</v>
      </c>
      <c r="K184">
        <v>27</v>
      </c>
    </row>
    <row r="185" spans="1:11">
      <c r="A185" s="6">
        <v>42932</v>
      </c>
      <c r="B185" s="2" t="str">
        <f t="shared" si="10"/>
        <v>July</v>
      </c>
      <c r="C185" s="5">
        <f t="shared" si="11"/>
        <v>2017</v>
      </c>
      <c r="D185" s="5">
        <f t="shared" si="12"/>
        <v>29</v>
      </c>
      <c r="E185" s="5" t="str">
        <f t="shared" si="13"/>
        <v>Sunday</v>
      </c>
      <c r="F185" s="1">
        <f t="shared" si="14"/>
        <v>16</v>
      </c>
      <c r="G185">
        <v>79.2</v>
      </c>
      <c r="H185">
        <v>0.59</v>
      </c>
      <c r="I185">
        <v>50</v>
      </c>
      <c r="J185">
        <v>0.5</v>
      </c>
      <c r="K185">
        <v>34</v>
      </c>
    </row>
    <row r="186" spans="1:11">
      <c r="A186" s="6">
        <v>42995</v>
      </c>
      <c r="B186" s="2" t="str">
        <f t="shared" si="10"/>
        <v>September</v>
      </c>
      <c r="C186" s="5">
        <f t="shared" si="11"/>
        <v>2017</v>
      </c>
      <c r="D186" s="5">
        <f t="shared" si="12"/>
        <v>38</v>
      </c>
      <c r="E186" s="5" t="str">
        <f t="shared" si="13"/>
        <v>Sunday</v>
      </c>
      <c r="F186" s="1">
        <f t="shared" si="14"/>
        <v>17</v>
      </c>
      <c r="G186">
        <v>59.8</v>
      </c>
      <c r="H186">
        <v>0.71</v>
      </c>
      <c r="I186">
        <v>53</v>
      </c>
      <c r="J186">
        <v>0.3</v>
      </c>
      <c r="K186">
        <v>26</v>
      </c>
    </row>
    <row r="187" spans="1:11">
      <c r="A187" s="6">
        <v>43086</v>
      </c>
      <c r="B187" s="2" t="str">
        <f t="shared" si="10"/>
        <v>December</v>
      </c>
      <c r="C187" s="5">
        <f t="shared" si="11"/>
        <v>2017</v>
      </c>
      <c r="D187" s="5">
        <f t="shared" si="12"/>
        <v>51</v>
      </c>
      <c r="E187" s="5" t="str">
        <f t="shared" si="13"/>
        <v>Sunday</v>
      </c>
      <c r="F187" s="1">
        <f t="shared" si="14"/>
        <v>17</v>
      </c>
      <c r="G187">
        <v>32.200000000000003</v>
      </c>
      <c r="H187">
        <v>1.33</v>
      </c>
      <c r="I187">
        <v>16</v>
      </c>
      <c r="J187">
        <v>0.3</v>
      </c>
      <c r="K187">
        <v>14</v>
      </c>
    </row>
    <row r="188" spans="1:11">
      <c r="A188" s="6">
        <v>42904</v>
      </c>
      <c r="B188" s="2" t="str">
        <f t="shared" si="10"/>
        <v>June</v>
      </c>
      <c r="C188" s="5">
        <f t="shared" si="11"/>
        <v>2017</v>
      </c>
      <c r="D188" s="5">
        <f t="shared" si="12"/>
        <v>25</v>
      </c>
      <c r="E188" s="5" t="str">
        <f t="shared" si="13"/>
        <v>Sunday</v>
      </c>
      <c r="F188" s="1">
        <f t="shared" si="14"/>
        <v>18</v>
      </c>
      <c r="G188">
        <v>72.599999999999994</v>
      </c>
      <c r="H188">
        <v>0.59</v>
      </c>
      <c r="I188">
        <v>60</v>
      </c>
      <c r="J188">
        <v>0.3</v>
      </c>
      <c r="K188">
        <v>32</v>
      </c>
    </row>
    <row r="189" spans="1:11">
      <c r="A189" s="6">
        <v>42785</v>
      </c>
      <c r="B189" s="2" t="str">
        <f t="shared" si="10"/>
        <v>February</v>
      </c>
      <c r="C189" s="5">
        <f t="shared" si="11"/>
        <v>2017</v>
      </c>
      <c r="D189" s="5">
        <f t="shared" si="12"/>
        <v>8</v>
      </c>
      <c r="E189" s="5" t="str">
        <f t="shared" si="13"/>
        <v>Sunday</v>
      </c>
      <c r="F189" s="1">
        <f t="shared" si="14"/>
        <v>19</v>
      </c>
      <c r="G189">
        <v>50</v>
      </c>
      <c r="H189">
        <v>0.95</v>
      </c>
      <c r="I189">
        <v>28</v>
      </c>
      <c r="J189">
        <v>0.3</v>
      </c>
      <c r="K189">
        <v>20</v>
      </c>
    </row>
    <row r="190" spans="1:11">
      <c r="A190" s="6">
        <v>42813</v>
      </c>
      <c r="B190" s="2" t="str">
        <f t="shared" si="10"/>
        <v>March</v>
      </c>
      <c r="C190" s="5">
        <f t="shared" si="11"/>
        <v>2017</v>
      </c>
      <c r="D190" s="5">
        <f t="shared" si="12"/>
        <v>12</v>
      </c>
      <c r="E190" s="5" t="str">
        <f t="shared" si="13"/>
        <v>Sunday</v>
      </c>
      <c r="F190" s="1">
        <f t="shared" si="14"/>
        <v>19</v>
      </c>
      <c r="G190">
        <v>56.9</v>
      </c>
      <c r="H190">
        <v>0.83</v>
      </c>
      <c r="I190">
        <v>38</v>
      </c>
      <c r="J190">
        <v>0.3</v>
      </c>
      <c r="K190">
        <v>23</v>
      </c>
    </row>
    <row r="191" spans="1:11">
      <c r="A191" s="6">
        <v>43058</v>
      </c>
      <c r="B191" s="2" t="str">
        <f t="shared" si="10"/>
        <v>November</v>
      </c>
      <c r="C191" s="5">
        <f t="shared" si="11"/>
        <v>2017</v>
      </c>
      <c r="D191" s="5">
        <f t="shared" si="12"/>
        <v>47</v>
      </c>
      <c r="E191" s="5" t="str">
        <f t="shared" si="13"/>
        <v>Sunday</v>
      </c>
      <c r="F191" s="1">
        <f t="shared" si="14"/>
        <v>19</v>
      </c>
      <c r="G191">
        <v>55.9</v>
      </c>
      <c r="H191">
        <v>0.87</v>
      </c>
      <c r="I191">
        <v>34</v>
      </c>
      <c r="J191">
        <v>0.3</v>
      </c>
      <c r="K191">
        <v>23</v>
      </c>
    </row>
    <row r="192" spans="1:11">
      <c r="A192" s="6">
        <v>42967</v>
      </c>
      <c r="B192" s="2" t="str">
        <f t="shared" si="10"/>
        <v>August</v>
      </c>
      <c r="C192" s="5">
        <f t="shared" si="11"/>
        <v>2017</v>
      </c>
      <c r="D192" s="5">
        <f t="shared" si="12"/>
        <v>34</v>
      </c>
      <c r="E192" s="5" t="str">
        <f t="shared" si="13"/>
        <v>Sunday</v>
      </c>
      <c r="F192" s="1">
        <f t="shared" si="14"/>
        <v>20</v>
      </c>
      <c r="G192">
        <v>74.3</v>
      </c>
      <c r="H192">
        <v>0.65</v>
      </c>
      <c r="I192">
        <v>53</v>
      </c>
      <c r="J192">
        <v>0.5</v>
      </c>
      <c r="K192">
        <v>31</v>
      </c>
    </row>
    <row r="193" spans="1:11">
      <c r="A193" s="6">
        <v>42876</v>
      </c>
      <c r="B193" s="2" t="str">
        <f t="shared" si="10"/>
        <v>May</v>
      </c>
      <c r="C193" s="5">
        <f t="shared" si="11"/>
        <v>2017</v>
      </c>
      <c r="D193" s="5">
        <f t="shared" si="12"/>
        <v>21</v>
      </c>
      <c r="E193" s="5" t="str">
        <f t="shared" si="13"/>
        <v>Sunday</v>
      </c>
      <c r="F193" s="1">
        <f t="shared" si="14"/>
        <v>21</v>
      </c>
      <c r="G193">
        <v>71.7</v>
      </c>
      <c r="H193">
        <v>0.69</v>
      </c>
      <c r="I193">
        <v>47</v>
      </c>
      <c r="J193">
        <v>0.3</v>
      </c>
      <c r="K193">
        <v>29</v>
      </c>
    </row>
    <row r="194" spans="1:11">
      <c r="A194" s="6">
        <v>42757</v>
      </c>
      <c r="B194" s="2" t="str">
        <f t="shared" ref="B194:B257" si="15">TEXT(A194,"mmmm")</f>
        <v>January</v>
      </c>
      <c r="C194" s="5">
        <f t="shared" ref="C194:C257" si="16">YEAR(A194)</f>
        <v>2017</v>
      </c>
      <c r="D194" s="5">
        <f t="shared" ref="D194:D257" si="17">WEEKNUM(A194)</f>
        <v>4</v>
      </c>
      <c r="E194" s="5" t="str">
        <f t="shared" ref="E194:E257" si="18">TEXT(A194,"dddd")</f>
        <v>Sunday</v>
      </c>
      <c r="F194" s="1">
        <f t="shared" ref="F194:F257" si="19">DAY(A194)</f>
        <v>22</v>
      </c>
      <c r="G194">
        <v>40.799999999999997</v>
      </c>
      <c r="H194">
        <v>1.1100000000000001</v>
      </c>
      <c r="I194">
        <v>19</v>
      </c>
      <c r="J194">
        <v>0.3</v>
      </c>
      <c r="K194">
        <v>16</v>
      </c>
    </row>
    <row r="195" spans="1:11">
      <c r="A195" s="6">
        <v>43030</v>
      </c>
      <c r="B195" s="2" t="str">
        <f t="shared" si="15"/>
        <v>October</v>
      </c>
      <c r="C195" s="5">
        <f t="shared" si="16"/>
        <v>2017</v>
      </c>
      <c r="D195" s="5">
        <f t="shared" si="17"/>
        <v>43</v>
      </c>
      <c r="E195" s="5" t="str">
        <f t="shared" si="18"/>
        <v>Sunday</v>
      </c>
      <c r="F195" s="1">
        <f t="shared" si="19"/>
        <v>22</v>
      </c>
      <c r="G195">
        <v>57.5</v>
      </c>
      <c r="H195">
        <v>0.77</v>
      </c>
      <c r="I195">
        <v>35</v>
      </c>
      <c r="J195">
        <v>0.3</v>
      </c>
      <c r="K195">
        <v>25</v>
      </c>
    </row>
    <row r="196" spans="1:11">
      <c r="A196" s="6">
        <v>42848</v>
      </c>
      <c r="B196" s="2" t="str">
        <f t="shared" si="15"/>
        <v>April</v>
      </c>
      <c r="C196" s="5">
        <f t="shared" si="16"/>
        <v>2017</v>
      </c>
      <c r="D196" s="5">
        <f t="shared" si="17"/>
        <v>17</v>
      </c>
      <c r="E196" s="5" t="str">
        <f t="shared" si="18"/>
        <v>Sunday</v>
      </c>
      <c r="F196" s="1">
        <f t="shared" si="19"/>
        <v>23</v>
      </c>
      <c r="G196">
        <v>60.8</v>
      </c>
      <c r="H196">
        <v>0.77</v>
      </c>
      <c r="I196">
        <v>50</v>
      </c>
      <c r="J196">
        <v>0.3</v>
      </c>
      <c r="K196">
        <v>26</v>
      </c>
    </row>
    <row r="197" spans="1:11">
      <c r="A197" s="6">
        <v>42939</v>
      </c>
      <c r="B197" s="2" t="str">
        <f t="shared" si="15"/>
        <v>July</v>
      </c>
      <c r="C197" s="5">
        <f t="shared" si="16"/>
        <v>2017</v>
      </c>
      <c r="D197" s="5">
        <f t="shared" si="17"/>
        <v>30</v>
      </c>
      <c r="E197" s="5" t="str">
        <f t="shared" si="18"/>
        <v>Sunday</v>
      </c>
      <c r="F197" s="1">
        <f t="shared" si="19"/>
        <v>23</v>
      </c>
      <c r="G197">
        <v>89.1</v>
      </c>
      <c r="H197">
        <v>0.51</v>
      </c>
      <c r="I197">
        <v>72</v>
      </c>
      <c r="J197">
        <v>0.5</v>
      </c>
      <c r="K197">
        <v>37</v>
      </c>
    </row>
    <row r="198" spans="1:11">
      <c r="A198" s="6">
        <v>43002</v>
      </c>
      <c r="B198" s="2" t="str">
        <f t="shared" si="15"/>
        <v>September</v>
      </c>
      <c r="C198" s="5">
        <f t="shared" si="16"/>
        <v>2017</v>
      </c>
      <c r="D198" s="5">
        <f t="shared" si="17"/>
        <v>39</v>
      </c>
      <c r="E198" s="5" t="str">
        <f t="shared" si="18"/>
        <v>Sunday</v>
      </c>
      <c r="F198" s="1">
        <f t="shared" si="19"/>
        <v>24</v>
      </c>
      <c r="G198">
        <v>63.4</v>
      </c>
      <c r="H198">
        <v>0.71</v>
      </c>
      <c r="I198">
        <v>43</v>
      </c>
      <c r="J198">
        <v>0.3</v>
      </c>
      <c r="K198">
        <v>28</v>
      </c>
    </row>
    <row r="199" spans="1:11">
      <c r="A199" s="6">
        <v>43093</v>
      </c>
      <c r="B199" s="2" t="str">
        <f t="shared" si="15"/>
        <v>December</v>
      </c>
      <c r="C199" s="5">
        <f t="shared" si="16"/>
        <v>2017</v>
      </c>
      <c r="D199" s="5">
        <f t="shared" si="17"/>
        <v>52</v>
      </c>
      <c r="E199" s="5" t="str">
        <f t="shared" si="18"/>
        <v>Sunday</v>
      </c>
      <c r="F199" s="1">
        <f t="shared" si="19"/>
        <v>24</v>
      </c>
      <c r="G199">
        <v>35.799999999999997</v>
      </c>
      <c r="H199">
        <v>1.25</v>
      </c>
      <c r="I199">
        <v>26</v>
      </c>
      <c r="J199">
        <v>0.3</v>
      </c>
      <c r="K199">
        <v>16</v>
      </c>
    </row>
    <row r="200" spans="1:11">
      <c r="A200" s="6">
        <v>42911</v>
      </c>
      <c r="B200" s="2" t="str">
        <f t="shared" si="15"/>
        <v>June</v>
      </c>
      <c r="C200" s="5">
        <f t="shared" si="16"/>
        <v>2017</v>
      </c>
      <c r="D200" s="5">
        <f t="shared" si="17"/>
        <v>26</v>
      </c>
      <c r="E200" s="5" t="str">
        <f t="shared" si="18"/>
        <v>Sunday</v>
      </c>
      <c r="F200" s="1">
        <f t="shared" si="19"/>
        <v>25</v>
      </c>
      <c r="G200">
        <v>85.1</v>
      </c>
      <c r="H200">
        <v>0.51</v>
      </c>
      <c r="I200">
        <v>58</v>
      </c>
      <c r="J200">
        <v>0.3</v>
      </c>
      <c r="K200">
        <v>37</v>
      </c>
    </row>
    <row r="201" spans="1:11">
      <c r="A201" s="6">
        <v>42792</v>
      </c>
      <c r="B201" s="2" t="str">
        <f t="shared" si="15"/>
        <v>February</v>
      </c>
      <c r="C201" s="5">
        <f t="shared" si="16"/>
        <v>2017</v>
      </c>
      <c r="D201" s="5">
        <f t="shared" si="17"/>
        <v>9</v>
      </c>
      <c r="E201" s="5" t="str">
        <f t="shared" si="18"/>
        <v>Sunday</v>
      </c>
      <c r="F201" s="1">
        <f t="shared" si="19"/>
        <v>26</v>
      </c>
      <c r="G201">
        <v>48.7</v>
      </c>
      <c r="H201">
        <v>1.05</v>
      </c>
      <c r="I201">
        <v>32</v>
      </c>
      <c r="J201">
        <v>0.3</v>
      </c>
      <c r="K201">
        <v>19</v>
      </c>
    </row>
    <row r="202" spans="1:11">
      <c r="A202" s="6">
        <v>42820</v>
      </c>
      <c r="B202" s="2" t="str">
        <f t="shared" si="15"/>
        <v>March</v>
      </c>
      <c r="C202" s="5">
        <f t="shared" si="16"/>
        <v>2017</v>
      </c>
      <c r="D202" s="5">
        <f t="shared" si="17"/>
        <v>13</v>
      </c>
      <c r="E202" s="5" t="str">
        <f t="shared" si="18"/>
        <v>Sunday</v>
      </c>
      <c r="F202" s="1">
        <f t="shared" si="19"/>
        <v>26</v>
      </c>
      <c r="G202">
        <v>59.5</v>
      </c>
      <c r="H202">
        <v>0.77</v>
      </c>
      <c r="I202">
        <v>39</v>
      </c>
      <c r="J202">
        <v>0.3</v>
      </c>
      <c r="K202">
        <v>25</v>
      </c>
    </row>
    <row r="203" spans="1:11">
      <c r="A203" s="6">
        <v>43065</v>
      </c>
      <c r="B203" s="2" t="str">
        <f t="shared" si="15"/>
        <v>November</v>
      </c>
      <c r="C203" s="5">
        <f t="shared" si="16"/>
        <v>2017</v>
      </c>
      <c r="D203" s="5">
        <f t="shared" si="17"/>
        <v>48</v>
      </c>
      <c r="E203" s="5" t="str">
        <f t="shared" si="18"/>
        <v>Sunday</v>
      </c>
      <c r="F203" s="1">
        <f t="shared" si="19"/>
        <v>26</v>
      </c>
      <c r="G203">
        <v>49.7</v>
      </c>
      <c r="H203">
        <v>1.05</v>
      </c>
      <c r="I203">
        <v>30</v>
      </c>
      <c r="J203">
        <v>0.3</v>
      </c>
      <c r="K203">
        <v>19</v>
      </c>
    </row>
    <row r="204" spans="1:11">
      <c r="A204" s="6">
        <v>42974</v>
      </c>
      <c r="B204" s="2" t="str">
        <f t="shared" si="15"/>
        <v>August</v>
      </c>
      <c r="C204" s="5">
        <f t="shared" si="16"/>
        <v>2017</v>
      </c>
      <c r="D204" s="5">
        <f t="shared" si="17"/>
        <v>35</v>
      </c>
      <c r="E204" s="5" t="str">
        <f t="shared" si="18"/>
        <v>Sunday</v>
      </c>
      <c r="F204" s="1">
        <f t="shared" si="19"/>
        <v>27</v>
      </c>
      <c r="G204">
        <v>65.7</v>
      </c>
      <c r="H204">
        <v>0.65</v>
      </c>
      <c r="I204">
        <v>45</v>
      </c>
      <c r="J204">
        <v>0.5</v>
      </c>
      <c r="K204">
        <v>29</v>
      </c>
    </row>
    <row r="205" spans="1:11">
      <c r="A205" s="6">
        <v>42883</v>
      </c>
      <c r="B205" s="2" t="str">
        <f t="shared" si="15"/>
        <v>May</v>
      </c>
      <c r="C205" s="5">
        <f t="shared" si="16"/>
        <v>2017</v>
      </c>
      <c r="D205" s="5">
        <f t="shared" si="17"/>
        <v>22</v>
      </c>
      <c r="E205" s="5" t="str">
        <f t="shared" si="18"/>
        <v>Sunday</v>
      </c>
      <c r="F205" s="1">
        <f t="shared" si="19"/>
        <v>28</v>
      </c>
      <c r="G205">
        <v>71.7</v>
      </c>
      <c r="H205">
        <v>0.65</v>
      </c>
      <c r="I205">
        <v>45</v>
      </c>
      <c r="J205">
        <v>0.3</v>
      </c>
      <c r="K205">
        <v>29</v>
      </c>
    </row>
    <row r="206" spans="1:11">
      <c r="A206" s="6">
        <v>42764</v>
      </c>
      <c r="B206" s="2" t="str">
        <f t="shared" si="15"/>
        <v>January</v>
      </c>
      <c r="C206" s="5">
        <f t="shared" si="16"/>
        <v>2017</v>
      </c>
      <c r="D206" s="5">
        <f t="shared" si="17"/>
        <v>5</v>
      </c>
      <c r="E206" s="5" t="str">
        <f t="shared" si="18"/>
        <v>Sunday</v>
      </c>
      <c r="F206" s="1">
        <f t="shared" si="19"/>
        <v>29</v>
      </c>
      <c r="G206">
        <v>35.200000000000003</v>
      </c>
      <c r="H206">
        <v>1.33</v>
      </c>
      <c r="I206">
        <v>27</v>
      </c>
      <c r="J206">
        <v>0.3</v>
      </c>
      <c r="K206">
        <v>14</v>
      </c>
    </row>
    <row r="207" spans="1:11">
      <c r="A207" s="6">
        <v>43037</v>
      </c>
      <c r="B207" s="2" t="str">
        <f t="shared" si="15"/>
        <v>October</v>
      </c>
      <c r="C207" s="5">
        <f t="shared" si="16"/>
        <v>2017</v>
      </c>
      <c r="D207" s="5">
        <f t="shared" si="17"/>
        <v>44</v>
      </c>
      <c r="E207" s="5" t="str">
        <f t="shared" si="18"/>
        <v>Sunday</v>
      </c>
      <c r="F207" s="1">
        <f t="shared" si="19"/>
        <v>29</v>
      </c>
      <c r="G207">
        <v>61.5</v>
      </c>
      <c r="H207">
        <v>0.8</v>
      </c>
      <c r="I207">
        <v>34</v>
      </c>
      <c r="J207">
        <v>0.3</v>
      </c>
      <c r="K207">
        <v>25</v>
      </c>
    </row>
    <row r="208" spans="1:11">
      <c r="A208" s="6">
        <v>42855</v>
      </c>
      <c r="B208" s="2" t="str">
        <f t="shared" si="15"/>
        <v>April</v>
      </c>
      <c r="C208" s="5">
        <f t="shared" si="16"/>
        <v>2017</v>
      </c>
      <c r="D208" s="5">
        <f t="shared" si="17"/>
        <v>18</v>
      </c>
      <c r="E208" s="5" t="str">
        <f t="shared" si="18"/>
        <v>Sunday</v>
      </c>
      <c r="F208" s="1">
        <f t="shared" si="19"/>
        <v>30</v>
      </c>
      <c r="G208">
        <v>67.099999999999994</v>
      </c>
      <c r="H208">
        <v>0.74</v>
      </c>
      <c r="I208">
        <v>35</v>
      </c>
      <c r="J208">
        <v>0.3</v>
      </c>
      <c r="K208">
        <v>27</v>
      </c>
    </row>
    <row r="209" spans="1:11">
      <c r="A209" s="6">
        <v>42946</v>
      </c>
      <c r="B209" s="2" t="str">
        <f t="shared" si="15"/>
        <v>July</v>
      </c>
      <c r="C209" s="5">
        <f t="shared" si="16"/>
        <v>2017</v>
      </c>
      <c r="D209" s="5">
        <f t="shared" si="17"/>
        <v>31</v>
      </c>
      <c r="E209" s="5" t="str">
        <f t="shared" si="18"/>
        <v>Sunday</v>
      </c>
      <c r="F209" s="1">
        <f t="shared" si="19"/>
        <v>30</v>
      </c>
      <c r="G209">
        <v>78.2</v>
      </c>
      <c r="H209">
        <v>0.59</v>
      </c>
      <c r="I209">
        <v>52</v>
      </c>
      <c r="J209">
        <v>0.5</v>
      </c>
      <c r="K209">
        <v>34</v>
      </c>
    </row>
    <row r="210" spans="1:11">
      <c r="A210" s="6">
        <v>43100</v>
      </c>
      <c r="B210" s="2" t="str">
        <f t="shared" si="15"/>
        <v>December</v>
      </c>
      <c r="C210" s="5">
        <f t="shared" si="16"/>
        <v>2017</v>
      </c>
      <c r="D210" s="5">
        <f t="shared" si="17"/>
        <v>53</v>
      </c>
      <c r="E210" s="5" t="str">
        <f t="shared" si="18"/>
        <v>Sunday</v>
      </c>
      <c r="F210" s="1">
        <f t="shared" si="19"/>
        <v>31</v>
      </c>
      <c r="G210">
        <v>15.1</v>
      </c>
      <c r="H210">
        <v>2.5</v>
      </c>
      <c r="I210">
        <v>9</v>
      </c>
      <c r="J210">
        <v>0.3</v>
      </c>
      <c r="K210">
        <v>7</v>
      </c>
    </row>
    <row r="211" spans="1:11">
      <c r="A211" s="6">
        <v>42887</v>
      </c>
      <c r="B211" s="2" t="str">
        <f t="shared" si="15"/>
        <v>June</v>
      </c>
      <c r="C211" s="5">
        <f t="shared" si="16"/>
        <v>2017</v>
      </c>
      <c r="D211" s="5">
        <f t="shared" si="17"/>
        <v>22</v>
      </c>
      <c r="E211" s="5" t="str">
        <f t="shared" si="18"/>
        <v>Thursday</v>
      </c>
      <c r="F211" s="5">
        <f t="shared" si="19"/>
        <v>1</v>
      </c>
      <c r="G211">
        <v>71.3</v>
      </c>
      <c r="H211">
        <v>0.65</v>
      </c>
      <c r="I211">
        <v>42</v>
      </c>
      <c r="J211">
        <v>0.3</v>
      </c>
      <c r="K211">
        <v>31</v>
      </c>
    </row>
    <row r="212" spans="1:11">
      <c r="A212" s="6">
        <v>42768</v>
      </c>
      <c r="B212" s="2" t="str">
        <f t="shared" si="15"/>
        <v>February</v>
      </c>
      <c r="C212" s="5">
        <f t="shared" si="16"/>
        <v>2017</v>
      </c>
      <c r="D212" s="5">
        <f t="shared" si="17"/>
        <v>5</v>
      </c>
      <c r="E212" s="5" t="str">
        <f t="shared" si="18"/>
        <v>Thursday</v>
      </c>
      <c r="F212" s="5">
        <f t="shared" si="19"/>
        <v>2</v>
      </c>
      <c r="G212">
        <v>52</v>
      </c>
      <c r="H212">
        <v>1</v>
      </c>
      <c r="I212">
        <v>22</v>
      </c>
      <c r="J212">
        <v>0.3</v>
      </c>
      <c r="K212">
        <v>20</v>
      </c>
    </row>
    <row r="213" spans="1:11">
      <c r="A213" s="6">
        <v>42796</v>
      </c>
      <c r="B213" s="2" t="str">
        <f t="shared" si="15"/>
        <v>March</v>
      </c>
      <c r="C213" s="5">
        <f t="shared" si="16"/>
        <v>2017</v>
      </c>
      <c r="D213" s="5">
        <f t="shared" si="17"/>
        <v>9</v>
      </c>
      <c r="E213" s="5" t="str">
        <f t="shared" si="18"/>
        <v>Thursday</v>
      </c>
      <c r="F213" s="5">
        <f t="shared" si="19"/>
        <v>2</v>
      </c>
      <c r="G213">
        <v>57.2</v>
      </c>
      <c r="H213">
        <v>0.8</v>
      </c>
      <c r="I213">
        <v>31</v>
      </c>
      <c r="J213">
        <v>0.3</v>
      </c>
      <c r="K213">
        <v>24</v>
      </c>
    </row>
    <row r="214" spans="1:11">
      <c r="A214" s="6">
        <v>43041</v>
      </c>
      <c r="B214" s="2" t="str">
        <f t="shared" si="15"/>
        <v>November</v>
      </c>
      <c r="C214" s="5">
        <f t="shared" si="16"/>
        <v>2017</v>
      </c>
      <c r="D214" s="5">
        <f t="shared" si="17"/>
        <v>44</v>
      </c>
      <c r="E214" s="5" t="str">
        <f t="shared" si="18"/>
        <v>Thursday</v>
      </c>
      <c r="F214" s="5">
        <f t="shared" si="19"/>
        <v>2</v>
      </c>
      <c r="G214">
        <v>53.6</v>
      </c>
      <c r="H214">
        <v>0.91</v>
      </c>
      <c r="I214">
        <v>46</v>
      </c>
      <c r="J214">
        <v>0.3</v>
      </c>
      <c r="K214">
        <v>22</v>
      </c>
    </row>
    <row r="215" spans="1:11">
      <c r="A215" s="6">
        <v>42950</v>
      </c>
      <c r="B215" s="2" t="str">
        <f t="shared" si="15"/>
        <v>August</v>
      </c>
      <c r="C215" s="5">
        <f t="shared" si="16"/>
        <v>2017</v>
      </c>
      <c r="D215" s="5">
        <f t="shared" si="17"/>
        <v>31</v>
      </c>
      <c r="E215" s="5" t="str">
        <f t="shared" si="18"/>
        <v>Thursday</v>
      </c>
      <c r="F215" s="5">
        <f t="shared" si="19"/>
        <v>3</v>
      </c>
      <c r="G215">
        <v>75</v>
      </c>
      <c r="H215">
        <v>0.63</v>
      </c>
      <c r="I215">
        <v>52</v>
      </c>
      <c r="J215">
        <v>0.5</v>
      </c>
      <c r="K215">
        <v>30</v>
      </c>
    </row>
    <row r="216" spans="1:11">
      <c r="A216" s="6">
        <v>42859</v>
      </c>
      <c r="B216" s="2" t="str">
        <f t="shared" si="15"/>
        <v>May</v>
      </c>
      <c r="C216" s="5">
        <f t="shared" si="16"/>
        <v>2017</v>
      </c>
      <c r="D216" s="5">
        <f t="shared" si="17"/>
        <v>18</v>
      </c>
      <c r="E216" s="5" t="str">
        <f t="shared" si="18"/>
        <v>Thursday</v>
      </c>
      <c r="F216" s="5">
        <f t="shared" si="19"/>
        <v>4</v>
      </c>
      <c r="G216">
        <v>71.3</v>
      </c>
      <c r="H216">
        <v>0.63</v>
      </c>
      <c r="I216">
        <v>64</v>
      </c>
      <c r="J216">
        <v>0.3</v>
      </c>
      <c r="K216">
        <v>31</v>
      </c>
    </row>
    <row r="217" spans="1:11">
      <c r="A217" s="6">
        <v>42740</v>
      </c>
      <c r="B217" s="2" t="str">
        <f t="shared" si="15"/>
        <v>January</v>
      </c>
      <c r="C217" s="5">
        <f t="shared" si="16"/>
        <v>2017</v>
      </c>
      <c r="D217" s="5">
        <f t="shared" si="17"/>
        <v>1</v>
      </c>
      <c r="E217" s="5" t="str">
        <f t="shared" si="18"/>
        <v>Thursday</v>
      </c>
      <c r="F217" s="5">
        <f t="shared" si="19"/>
        <v>5</v>
      </c>
      <c r="G217">
        <v>42.4</v>
      </c>
      <c r="H217">
        <v>1</v>
      </c>
      <c r="I217">
        <v>33</v>
      </c>
      <c r="J217">
        <v>0.3</v>
      </c>
      <c r="K217">
        <v>18</v>
      </c>
    </row>
    <row r="218" spans="1:11">
      <c r="A218" s="6">
        <v>43013</v>
      </c>
      <c r="B218" s="2" t="str">
        <f t="shared" si="15"/>
        <v>October</v>
      </c>
      <c r="C218" s="5">
        <f t="shared" si="16"/>
        <v>2017</v>
      </c>
      <c r="D218" s="5">
        <f t="shared" si="17"/>
        <v>40</v>
      </c>
      <c r="E218" s="5" t="str">
        <f t="shared" si="18"/>
        <v>Thursday</v>
      </c>
      <c r="F218" s="5">
        <f t="shared" si="19"/>
        <v>5</v>
      </c>
      <c r="G218">
        <v>60.5</v>
      </c>
      <c r="H218">
        <v>0.8</v>
      </c>
      <c r="I218">
        <v>33</v>
      </c>
      <c r="J218">
        <v>0.3</v>
      </c>
      <c r="K218">
        <v>25</v>
      </c>
    </row>
    <row r="219" spans="1:11">
      <c r="A219" s="6">
        <v>42831</v>
      </c>
      <c r="B219" s="2" t="str">
        <f t="shared" si="15"/>
        <v>April</v>
      </c>
      <c r="C219" s="5">
        <f t="shared" si="16"/>
        <v>2017</v>
      </c>
      <c r="D219" s="5">
        <f t="shared" si="17"/>
        <v>14</v>
      </c>
      <c r="E219" s="5" t="str">
        <f t="shared" si="18"/>
        <v>Thursday</v>
      </c>
      <c r="F219" s="5">
        <f t="shared" si="19"/>
        <v>6</v>
      </c>
      <c r="G219">
        <v>57.5</v>
      </c>
      <c r="H219">
        <v>0.8</v>
      </c>
      <c r="I219">
        <v>31</v>
      </c>
      <c r="J219">
        <v>0.3</v>
      </c>
      <c r="K219">
        <v>25</v>
      </c>
    </row>
    <row r="220" spans="1:11">
      <c r="A220" s="6">
        <v>42922</v>
      </c>
      <c r="B220" s="2" t="str">
        <f t="shared" si="15"/>
        <v>July</v>
      </c>
      <c r="C220" s="5">
        <f t="shared" si="16"/>
        <v>2017</v>
      </c>
      <c r="D220" s="5">
        <f t="shared" si="17"/>
        <v>27</v>
      </c>
      <c r="E220" s="5" t="str">
        <f t="shared" si="18"/>
        <v>Thursday</v>
      </c>
      <c r="F220" s="5">
        <f t="shared" si="19"/>
        <v>6</v>
      </c>
      <c r="G220">
        <v>91.7</v>
      </c>
      <c r="H220">
        <v>0.51</v>
      </c>
      <c r="I220">
        <v>46</v>
      </c>
      <c r="J220">
        <v>0.5</v>
      </c>
      <c r="K220">
        <v>39</v>
      </c>
    </row>
    <row r="221" spans="1:11">
      <c r="A221" s="6">
        <v>42985</v>
      </c>
      <c r="B221" s="2" t="str">
        <f t="shared" si="15"/>
        <v>September</v>
      </c>
      <c r="C221" s="5">
        <f t="shared" si="16"/>
        <v>2017</v>
      </c>
      <c r="D221" s="5">
        <f t="shared" si="17"/>
        <v>36</v>
      </c>
      <c r="E221" s="5" t="str">
        <f t="shared" si="18"/>
        <v>Thursday</v>
      </c>
      <c r="F221" s="5">
        <f t="shared" si="19"/>
        <v>7</v>
      </c>
      <c r="G221">
        <v>68.400000000000006</v>
      </c>
      <c r="H221">
        <v>0.67</v>
      </c>
      <c r="I221">
        <v>49</v>
      </c>
      <c r="J221">
        <v>0.3</v>
      </c>
      <c r="K221">
        <v>28</v>
      </c>
    </row>
    <row r="222" spans="1:11">
      <c r="A222" s="6">
        <v>43076</v>
      </c>
      <c r="B222" s="2" t="str">
        <f t="shared" si="15"/>
        <v>December</v>
      </c>
      <c r="C222" s="5">
        <f t="shared" si="16"/>
        <v>2017</v>
      </c>
      <c r="D222" s="5">
        <f t="shared" si="17"/>
        <v>49</v>
      </c>
      <c r="E222" s="5" t="str">
        <f t="shared" si="18"/>
        <v>Thursday</v>
      </c>
      <c r="F222" s="5">
        <f t="shared" si="19"/>
        <v>7</v>
      </c>
      <c r="G222">
        <v>42.1</v>
      </c>
      <c r="H222">
        <v>1.05</v>
      </c>
      <c r="I222">
        <v>26</v>
      </c>
      <c r="J222">
        <v>0.3</v>
      </c>
      <c r="K222">
        <v>17</v>
      </c>
    </row>
    <row r="223" spans="1:11">
      <c r="A223" s="6">
        <v>42894</v>
      </c>
      <c r="B223" s="2" t="str">
        <f t="shared" si="15"/>
        <v>June</v>
      </c>
      <c r="C223" s="5">
        <f t="shared" si="16"/>
        <v>2017</v>
      </c>
      <c r="D223" s="5">
        <f t="shared" si="17"/>
        <v>23</v>
      </c>
      <c r="E223" s="5" t="str">
        <f t="shared" si="18"/>
        <v>Thursday</v>
      </c>
      <c r="F223" s="5">
        <f t="shared" si="19"/>
        <v>8</v>
      </c>
      <c r="G223">
        <v>90.7</v>
      </c>
      <c r="H223">
        <v>0.5</v>
      </c>
      <c r="I223">
        <v>46</v>
      </c>
      <c r="J223">
        <v>0.3</v>
      </c>
      <c r="K223">
        <v>39</v>
      </c>
    </row>
    <row r="224" spans="1:11">
      <c r="A224" s="6">
        <v>42775</v>
      </c>
      <c r="B224" s="2" t="str">
        <f t="shared" si="15"/>
        <v>February</v>
      </c>
      <c r="C224" s="5">
        <f t="shared" si="16"/>
        <v>2017</v>
      </c>
      <c r="D224" s="5">
        <f t="shared" si="17"/>
        <v>6</v>
      </c>
      <c r="E224" s="5" t="str">
        <f t="shared" si="18"/>
        <v>Thursday</v>
      </c>
      <c r="F224" s="5">
        <f t="shared" si="19"/>
        <v>9</v>
      </c>
      <c r="G224">
        <v>42.7</v>
      </c>
      <c r="H224">
        <v>1</v>
      </c>
      <c r="I224">
        <v>39</v>
      </c>
      <c r="J224">
        <v>0.3</v>
      </c>
      <c r="K224">
        <v>19</v>
      </c>
    </row>
    <row r="225" spans="1:11">
      <c r="A225" s="6">
        <v>42803</v>
      </c>
      <c r="B225" s="2" t="str">
        <f t="shared" si="15"/>
        <v>March</v>
      </c>
      <c r="C225" s="5">
        <f t="shared" si="16"/>
        <v>2017</v>
      </c>
      <c r="D225" s="5">
        <f t="shared" si="17"/>
        <v>10</v>
      </c>
      <c r="E225" s="5" t="str">
        <f t="shared" si="18"/>
        <v>Thursday</v>
      </c>
      <c r="F225" s="5">
        <f t="shared" si="19"/>
        <v>9</v>
      </c>
      <c r="G225">
        <v>52.9</v>
      </c>
      <c r="H225">
        <v>0.8</v>
      </c>
      <c r="I225">
        <v>29</v>
      </c>
      <c r="J225">
        <v>0.3</v>
      </c>
      <c r="K225">
        <v>23</v>
      </c>
    </row>
    <row r="226" spans="1:11">
      <c r="A226" s="6">
        <v>43048</v>
      </c>
      <c r="B226" s="2" t="str">
        <f t="shared" si="15"/>
        <v>November</v>
      </c>
      <c r="C226" s="5">
        <f t="shared" si="16"/>
        <v>2017</v>
      </c>
      <c r="D226" s="5">
        <f t="shared" si="17"/>
        <v>45</v>
      </c>
      <c r="E226" s="5" t="str">
        <f t="shared" si="18"/>
        <v>Thursday</v>
      </c>
      <c r="F226" s="5">
        <f t="shared" si="19"/>
        <v>9</v>
      </c>
      <c r="G226">
        <v>53.9</v>
      </c>
      <c r="H226">
        <v>0.83</v>
      </c>
      <c r="I226">
        <v>33</v>
      </c>
      <c r="J226">
        <v>0.3</v>
      </c>
      <c r="K226">
        <v>23</v>
      </c>
    </row>
    <row r="227" spans="1:11">
      <c r="A227" s="6">
        <v>42957</v>
      </c>
      <c r="B227" s="2" t="str">
        <f t="shared" si="15"/>
        <v>August</v>
      </c>
      <c r="C227" s="5">
        <f t="shared" si="16"/>
        <v>2017</v>
      </c>
      <c r="D227" s="5">
        <f t="shared" si="17"/>
        <v>32</v>
      </c>
      <c r="E227" s="5" t="str">
        <f t="shared" si="18"/>
        <v>Thursday</v>
      </c>
      <c r="F227" s="5">
        <f t="shared" si="19"/>
        <v>10</v>
      </c>
      <c r="G227">
        <v>70.3</v>
      </c>
      <c r="H227">
        <v>0.65</v>
      </c>
      <c r="I227">
        <v>56</v>
      </c>
      <c r="J227">
        <v>0.5</v>
      </c>
      <c r="K227">
        <v>31</v>
      </c>
    </row>
    <row r="228" spans="1:11">
      <c r="A228" s="6">
        <v>42866</v>
      </c>
      <c r="B228" s="2" t="str">
        <f t="shared" si="15"/>
        <v>May</v>
      </c>
      <c r="C228" s="5">
        <f t="shared" si="16"/>
        <v>2017</v>
      </c>
      <c r="D228" s="5">
        <f t="shared" si="17"/>
        <v>19</v>
      </c>
      <c r="E228" s="5" t="str">
        <f t="shared" si="18"/>
        <v>Thursday</v>
      </c>
      <c r="F228" s="5">
        <f t="shared" si="19"/>
        <v>11</v>
      </c>
      <c r="G228">
        <v>72.7</v>
      </c>
      <c r="H228">
        <v>0.67</v>
      </c>
      <c r="I228">
        <v>57</v>
      </c>
      <c r="J228">
        <v>0.3</v>
      </c>
      <c r="K228">
        <v>29</v>
      </c>
    </row>
    <row r="229" spans="1:11">
      <c r="A229" s="6">
        <v>42747</v>
      </c>
      <c r="B229" s="2" t="str">
        <f t="shared" si="15"/>
        <v>January</v>
      </c>
      <c r="C229" s="5">
        <f t="shared" si="16"/>
        <v>2017</v>
      </c>
      <c r="D229" s="5">
        <f t="shared" si="17"/>
        <v>2</v>
      </c>
      <c r="E229" s="5" t="str">
        <f t="shared" si="18"/>
        <v>Thursday</v>
      </c>
      <c r="F229" s="5">
        <f t="shared" si="19"/>
        <v>12</v>
      </c>
      <c r="G229">
        <v>38.200000000000003</v>
      </c>
      <c r="H229">
        <v>1.33</v>
      </c>
      <c r="I229">
        <v>16</v>
      </c>
      <c r="J229">
        <v>0.3</v>
      </c>
      <c r="K229">
        <v>14</v>
      </c>
    </row>
    <row r="230" spans="1:11">
      <c r="A230" s="6">
        <v>43020</v>
      </c>
      <c r="B230" s="2" t="str">
        <f t="shared" si="15"/>
        <v>October</v>
      </c>
      <c r="C230" s="5">
        <f t="shared" si="16"/>
        <v>2017</v>
      </c>
      <c r="D230" s="5">
        <f t="shared" si="17"/>
        <v>41</v>
      </c>
      <c r="E230" s="5" t="str">
        <f t="shared" si="18"/>
        <v>Thursday</v>
      </c>
      <c r="F230" s="5">
        <f t="shared" si="19"/>
        <v>12</v>
      </c>
      <c r="G230">
        <v>58.2</v>
      </c>
      <c r="H230">
        <v>0.77</v>
      </c>
      <c r="I230">
        <v>39</v>
      </c>
      <c r="J230">
        <v>0.3</v>
      </c>
      <c r="K230">
        <v>24</v>
      </c>
    </row>
    <row r="231" spans="1:11">
      <c r="A231" s="6">
        <v>42838</v>
      </c>
      <c r="B231" s="2" t="str">
        <f t="shared" si="15"/>
        <v>April</v>
      </c>
      <c r="C231" s="5">
        <f t="shared" si="16"/>
        <v>2017</v>
      </c>
      <c r="D231" s="5">
        <f t="shared" si="17"/>
        <v>15</v>
      </c>
      <c r="E231" s="5" t="str">
        <f t="shared" si="18"/>
        <v>Thursday</v>
      </c>
      <c r="F231" s="1">
        <f t="shared" si="19"/>
        <v>13</v>
      </c>
      <c r="G231">
        <v>61.1</v>
      </c>
      <c r="H231">
        <v>0.69</v>
      </c>
      <c r="I231">
        <v>46</v>
      </c>
      <c r="J231">
        <v>0.3</v>
      </c>
      <c r="K231">
        <v>27</v>
      </c>
    </row>
    <row r="232" spans="1:11">
      <c r="A232" s="6">
        <v>42929</v>
      </c>
      <c r="B232" s="2" t="str">
        <f t="shared" si="15"/>
        <v>July</v>
      </c>
      <c r="C232" s="5">
        <f t="shared" si="16"/>
        <v>2017</v>
      </c>
      <c r="D232" s="5">
        <f t="shared" si="17"/>
        <v>28</v>
      </c>
      <c r="E232" s="5" t="str">
        <f t="shared" si="18"/>
        <v>Thursday</v>
      </c>
      <c r="F232" s="1">
        <f t="shared" si="19"/>
        <v>13</v>
      </c>
      <c r="G232">
        <v>78.900000000000006</v>
      </c>
      <c r="H232">
        <v>0.61</v>
      </c>
      <c r="I232">
        <v>49</v>
      </c>
      <c r="J232">
        <v>0.5</v>
      </c>
      <c r="K232">
        <v>33</v>
      </c>
    </row>
    <row r="233" spans="1:11">
      <c r="A233" s="6">
        <v>42992</v>
      </c>
      <c r="B233" s="2" t="str">
        <f t="shared" si="15"/>
        <v>September</v>
      </c>
      <c r="C233" s="5">
        <f t="shared" si="16"/>
        <v>2017</v>
      </c>
      <c r="D233" s="5">
        <f t="shared" si="17"/>
        <v>37</v>
      </c>
      <c r="E233" s="5" t="str">
        <f t="shared" si="18"/>
        <v>Thursday</v>
      </c>
      <c r="F233" s="1">
        <f t="shared" si="19"/>
        <v>14</v>
      </c>
      <c r="G233">
        <v>63.8</v>
      </c>
      <c r="H233">
        <v>0.71</v>
      </c>
      <c r="I233">
        <v>29</v>
      </c>
      <c r="J233">
        <v>0.3</v>
      </c>
      <c r="K233">
        <v>26</v>
      </c>
    </row>
    <row r="234" spans="1:11">
      <c r="A234" s="6">
        <v>43083</v>
      </c>
      <c r="B234" s="2" t="str">
        <f t="shared" si="15"/>
        <v>December</v>
      </c>
      <c r="C234" s="5">
        <f t="shared" si="16"/>
        <v>2017</v>
      </c>
      <c r="D234" s="5">
        <f t="shared" si="17"/>
        <v>50</v>
      </c>
      <c r="E234" s="5" t="str">
        <f t="shared" si="18"/>
        <v>Thursday</v>
      </c>
      <c r="F234" s="1">
        <f t="shared" si="19"/>
        <v>14</v>
      </c>
      <c r="G234">
        <v>31.9</v>
      </c>
      <c r="H234">
        <v>1.54</v>
      </c>
      <c r="I234">
        <v>24</v>
      </c>
      <c r="J234">
        <v>0.3</v>
      </c>
      <c r="K234">
        <v>13</v>
      </c>
    </row>
    <row r="235" spans="1:11">
      <c r="A235" s="6">
        <v>42901</v>
      </c>
      <c r="B235" s="2" t="str">
        <f t="shared" si="15"/>
        <v>June</v>
      </c>
      <c r="C235" s="5">
        <f t="shared" si="16"/>
        <v>2017</v>
      </c>
      <c r="D235" s="5">
        <f t="shared" si="17"/>
        <v>24</v>
      </c>
      <c r="E235" s="5" t="str">
        <f t="shared" si="18"/>
        <v>Thursday</v>
      </c>
      <c r="F235" s="1">
        <f t="shared" si="19"/>
        <v>15</v>
      </c>
      <c r="G235">
        <v>84.8</v>
      </c>
      <c r="H235">
        <v>0.56000000000000005</v>
      </c>
      <c r="I235">
        <v>50</v>
      </c>
      <c r="J235">
        <v>0.3</v>
      </c>
      <c r="K235">
        <v>36</v>
      </c>
    </row>
    <row r="236" spans="1:11">
      <c r="A236" s="6">
        <v>42782</v>
      </c>
      <c r="B236" s="2" t="str">
        <f t="shared" si="15"/>
        <v>February</v>
      </c>
      <c r="C236" s="5">
        <f t="shared" si="16"/>
        <v>2017</v>
      </c>
      <c r="D236" s="5">
        <f t="shared" si="17"/>
        <v>7</v>
      </c>
      <c r="E236" s="5" t="str">
        <f t="shared" si="18"/>
        <v>Thursday</v>
      </c>
      <c r="F236" s="1">
        <f t="shared" si="19"/>
        <v>16</v>
      </c>
      <c r="G236">
        <v>47.3</v>
      </c>
      <c r="H236">
        <v>0.87</v>
      </c>
      <c r="I236">
        <v>31</v>
      </c>
      <c r="J236">
        <v>0.3</v>
      </c>
      <c r="K236">
        <v>21</v>
      </c>
    </row>
    <row r="237" spans="1:11">
      <c r="A237" s="6">
        <v>42810</v>
      </c>
      <c r="B237" s="2" t="str">
        <f t="shared" si="15"/>
        <v>March</v>
      </c>
      <c r="C237" s="5">
        <f t="shared" si="16"/>
        <v>2017</v>
      </c>
      <c r="D237" s="5">
        <f t="shared" si="17"/>
        <v>11</v>
      </c>
      <c r="E237" s="5" t="str">
        <f t="shared" si="18"/>
        <v>Thursday</v>
      </c>
      <c r="F237" s="1">
        <f t="shared" si="19"/>
        <v>16</v>
      </c>
      <c r="G237">
        <v>60.2</v>
      </c>
      <c r="H237">
        <v>0.83</v>
      </c>
      <c r="I237">
        <v>39</v>
      </c>
      <c r="J237">
        <v>0.3</v>
      </c>
      <c r="K237">
        <v>24</v>
      </c>
    </row>
    <row r="238" spans="1:11">
      <c r="A238" s="6">
        <v>43055</v>
      </c>
      <c r="B238" s="2" t="str">
        <f t="shared" si="15"/>
        <v>November</v>
      </c>
      <c r="C238" s="5">
        <f t="shared" si="16"/>
        <v>2017</v>
      </c>
      <c r="D238" s="5">
        <f t="shared" si="17"/>
        <v>46</v>
      </c>
      <c r="E238" s="5" t="str">
        <f t="shared" si="18"/>
        <v>Thursday</v>
      </c>
      <c r="F238" s="1">
        <f t="shared" si="19"/>
        <v>16</v>
      </c>
      <c r="G238">
        <v>47.3</v>
      </c>
      <c r="H238">
        <v>0.87</v>
      </c>
      <c r="I238">
        <v>28</v>
      </c>
      <c r="J238">
        <v>0.3</v>
      </c>
      <c r="K238">
        <v>21</v>
      </c>
    </row>
    <row r="239" spans="1:11">
      <c r="A239" s="6">
        <v>42964</v>
      </c>
      <c r="B239" s="2" t="str">
        <f t="shared" si="15"/>
        <v>August</v>
      </c>
      <c r="C239" s="5">
        <f t="shared" si="16"/>
        <v>2017</v>
      </c>
      <c r="D239" s="5">
        <f t="shared" si="17"/>
        <v>33</v>
      </c>
      <c r="E239" s="5" t="str">
        <f t="shared" si="18"/>
        <v>Thursday</v>
      </c>
      <c r="F239" s="1">
        <f t="shared" si="19"/>
        <v>17</v>
      </c>
      <c r="G239">
        <v>68</v>
      </c>
      <c r="H239">
        <v>0.67</v>
      </c>
      <c r="I239">
        <v>42</v>
      </c>
      <c r="J239">
        <v>0.5</v>
      </c>
      <c r="K239">
        <v>30</v>
      </c>
    </row>
    <row r="240" spans="1:11">
      <c r="A240" s="6">
        <v>42873</v>
      </c>
      <c r="B240" s="2" t="str">
        <f t="shared" si="15"/>
        <v>May</v>
      </c>
      <c r="C240" s="5">
        <f t="shared" si="16"/>
        <v>2017</v>
      </c>
      <c r="D240" s="5">
        <f t="shared" si="17"/>
        <v>20</v>
      </c>
      <c r="E240" s="5" t="str">
        <f t="shared" si="18"/>
        <v>Thursday</v>
      </c>
      <c r="F240" s="1">
        <f t="shared" si="19"/>
        <v>18</v>
      </c>
      <c r="G240">
        <v>72</v>
      </c>
      <c r="H240">
        <v>0.67</v>
      </c>
      <c r="I240">
        <v>53</v>
      </c>
      <c r="J240">
        <v>0.3</v>
      </c>
      <c r="K240">
        <v>30</v>
      </c>
    </row>
    <row r="241" spans="1:11">
      <c r="A241" s="6">
        <v>42754</v>
      </c>
      <c r="B241" s="2" t="str">
        <f t="shared" si="15"/>
        <v>January</v>
      </c>
      <c r="C241" s="5">
        <f t="shared" si="16"/>
        <v>2017</v>
      </c>
      <c r="D241" s="5">
        <f t="shared" si="17"/>
        <v>3</v>
      </c>
      <c r="E241" s="5" t="str">
        <f t="shared" si="18"/>
        <v>Thursday</v>
      </c>
      <c r="F241" s="1">
        <f t="shared" si="19"/>
        <v>19</v>
      </c>
      <c r="G241">
        <v>43.1</v>
      </c>
      <c r="H241">
        <v>1.18</v>
      </c>
      <c r="I241">
        <v>30</v>
      </c>
      <c r="J241">
        <v>0.3</v>
      </c>
      <c r="K241">
        <v>17</v>
      </c>
    </row>
    <row r="242" spans="1:11">
      <c r="A242" s="6">
        <v>43027</v>
      </c>
      <c r="B242" s="2" t="str">
        <f t="shared" si="15"/>
        <v>October</v>
      </c>
      <c r="C242" s="5">
        <f t="shared" si="16"/>
        <v>2017</v>
      </c>
      <c r="D242" s="5">
        <f t="shared" si="17"/>
        <v>42</v>
      </c>
      <c r="E242" s="5" t="str">
        <f t="shared" si="18"/>
        <v>Thursday</v>
      </c>
      <c r="F242" s="1">
        <f t="shared" si="19"/>
        <v>19</v>
      </c>
      <c r="G242">
        <v>60.5</v>
      </c>
      <c r="H242">
        <v>0.8</v>
      </c>
      <c r="I242">
        <v>41</v>
      </c>
      <c r="J242">
        <v>0.3</v>
      </c>
      <c r="K242">
        <v>25</v>
      </c>
    </row>
    <row r="243" spans="1:11">
      <c r="A243" s="6">
        <v>42845</v>
      </c>
      <c r="B243" s="2" t="str">
        <f t="shared" si="15"/>
        <v>April</v>
      </c>
      <c r="C243" s="5">
        <f t="shared" si="16"/>
        <v>2017</v>
      </c>
      <c r="D243" s="5">
        <f t="shared" si="17"/>
        <v>16</v>
      </c>
      <c r="E243" s="5" t="str">
        <f t="shared" si="18"/>
        <v>Thursday</v>
      </c>
      <c r="F243" s="1">
        <f t="shared" si="19"/>
        <v>20</v>
      </c>
      <c r="G243">
        <v>68.099999999999994</v>
      </c>
      <c r="H243">
        <v>0.69</v>
      </c>
      <c r="I243">
        <v>42</v>
      </c>
      <c r="J243">
        <v>0.3</v>
      </c>
      <c r="K243">
        <v>27</v>
      </c>
    </row>
    <row r="244" spans="1:11">
      <c r="A244" s="6">
        <v>42936</v>
      </c>
      <c r="B244" s="2" t="str">
        <f t="shared" si="15"/>
        <v>July</v>
      </c>
      <c r="C244" s="5">
        <f t="shared" si="16"/>
        <v>2017</v>
      </c>
      <c r="D244" s="5">
        <f t="shared" si="17"/>
        <v>29</v>
      </c>
      <c r="E244" s="5" t="str">
        <f t="shared" si="18"/>
        <v>Thursday</v>
      </c>
      <c r="F244" s="1">
        <f t="shared" si="19"/>
        <v>20</v>
      </c>
      <c r="G244">
        <v>86.5</v>
      </c>
      <c r="H244">
        <v>0.56999999999999995</v>
      </c>
      <c r="I244">
        <v>44</v>
      </c>
      <c r="J244">
        <v>0.5</v>
      </c>
      <c r="K244">
        <v>35</v>
      </c>
    </row>
    <row r="245" spans="1:11">
      <c r="A245" s="6">
        <v>42999</v>
      </c>
      <c r="B245" s="2" t="str">
        <f t="shared" si="15"/>
        <v>September</v>
      </c>
      <c r="C245" s="5">
        <f t="shared" si="16"/>
        <v>2017</v>
      </c>
      <c r="D245" s="5">
        <f t="shared" si="17"/>
        <v>38</v>
      </c>
      <c r="E245" s="5" t="str">
        <f t="shared" si="18"/>
        <v>Thursday</v>
      </c>
      <c r="F245" s="1">
        <f t="shared" si="19"/>
        <v>21</v>
      </c>
      <c r="G245">
        <v>59.8</v>
      </c>
      <c r="H245">
        <v>0.71</v>
      </c>
      <c r="I245">
        <v>42</v>
      </c>
      <c r="J245">
        <v>0.3</v>
      </c>
      <c r="K245">
        <v>26</v>
      </c>
    </row>
    <row r="246" spans="1:11">
      <c r="A246" s="6">
        <v>43090</v>
      </c>
      <c r="B246" s="2" t="str">
        <f t="shared" si="15"/>
        <v>December</v>
      </c>
      <c r="C246" s="5">
        <f t="shared" si="16"/>
        <v>2017</v>
      </c>
      <c r="D246" s="5">
        <f t="shared" si="17"/>
        <v>51</v>
      </c>
      <c r="E246" s="5" t="str">
        <f t="shared" si="18"/>
        <v>Thursday</v>
      </c>
      <c r="F246" s="1">
        <f t="shared" si="19"/>
        <v>21</v>
      </c>
      <c r="G246">
        <v>40.5</v>
      </c>
      <c r="H246">
        <v>1.33</v>
      </c>
      <c r="I246">
        <v>23</v>
      </c>
      <c r="J246">
        <v>0.3</v>
      </c>
      <c r="K246">
        <v>15</v>
      </c>
    </row>
    <row r="247" spans="1:11">
      <c r="A247" s="6">
        <v>42908</v>
      </c>
      <c r="B247" s="2" t="str">
        <f t="shared" si="15"/>
        <v>June</v>
      </c>
      <c r="C247" s="5">
        <f t="shared" si="16"/>
        <v>2017</v>
      </c>
      <c r="D247" s="5">
        <f t="shared" si="17"/>
        <v>25</v>
      </c>
      <c r="E247" s="5" t="str">
        <f t="shared" si="18"/>
        <v>Thursday</v>
      </c>
      <c r="F247" s="1">
        <f t="shared" si="19"/>
        <v>22</v>
      </c>
      <c r="G247">
        <v>72.3</v>
      </c>
      <c r="H247">
        <v>0.65</v>
      </c>
      <c r="I247">
        <v>36</v>
      </c>
      <c r="J247">
        <v>0.3</v>
      </c>
      <c r="K247">
        <v>31</v>
      </c>
    </row>
    <row r="248" spans="1:11">
      <c r="A248" s="6">
        <v>42789</v>
      </c>
      <c r="B248" s="2" t="str">
        <f t="shared" si="15"/>
        <v>February</v>
      </c>
      <c r="C248" s="5">
        <f t="shared" si="16"/>
        <v>2017</v>
      </c>
      <c r="D248" s="5">
        <f t="shared" si="17"/>
        <v>8</v>
      </c>
      <c r="E248" s="5" t="str">
        <f t="shared" si="18"/>
        <v>Thursday</v>
      </c>
      <c r="F248" s="1">
        <f t="shared" si="19"/>
        <v>23</v>
      </c>
      <c r="G248">
        <v>45</v>
      </c>
      <c r="H248">
        <v>1</v>
      </c>
      <c r="I248">
        <v>23</v>
      </c>
      <c r="J248">
        <v>0.3</v>
      </c>
      <c r="K248">
        <v>20</v>
      </c>
    </row>
    <row r="249" spans="1:11">
      <c r="A249" s="6">
        <v>42817</v>
      </c>
      <c r="B249" s="2" t="str">
        <f t="shared" si="15"/>
        <v>March</v>
      </c>
      <c r="C249" s="5">
        <f t="shared" si="16"/>
        <v>2017</v>
      </c>
      <c r="D249" s="5">
        <f t="shared" si="17"/>
        <v>12</v>
      </c>
      <c r="E249" s="5" t="str">
        <f t="shared" si="18"/>
        <v>Thursday</v>
      </c>
      <c r="F249" s="1">
        <f t="shared" si="19"/>
        <v>23</v>
      </c>
      <c r="G249">
        <v>55.9</v>
      </c>
      <c r="H249">
        <v>0.87</v>
      </c>
      <c r="I249">
        <v>35</v>
      </c>
      <c r="J249">
        <v>0.3</v>
      </c>
      <c r="K249">
        <v>23</v>
      </c>
    </row>
    <row r="250" spans="1:11">
      <c r="A250" s="6">
        <v>43062</v>
      </c>
      <c r="B250" s="2" t="str">
        <f t="shared" si="15"/>
        <v>November</v>
      </c>
      <c r="C250" s="5">
        <f t="shared" si="16"/>
        <v>2017</v>
      </c>
      <c r="D250" s="5">
        <f t="shared" si="17"/>
        <v>47</v>
      </c>
      <c r="E250" s="5" t="str">
        <f t="shared" si="18"/>
        <v>Thursday</v>
      </c>
      <c r="F250" s="1">
        <f t="shared" si="19"/>
        <v>23</v>
      </c>
      <c r="G250">
        <v>51.9</v>
      </c>
      <c r="H250">
        <v>0.87</v>
      </c>
      <c r="I250">
        <v>47</v>
      </c>
      <c r="J250">
        <v>0.3</v>
      </c>
      <c r="K250">
        <v>23</v>
      </c>
    </row>
    <row r="251" spans="1:11">
      <c r="A251" s="6">
        <v>42971</v>
      </c>
      <c r="B251" s="2" t="str">
        <f t="shared" si="15"/>
        <v>August</v>
      </c>
      <c r="C251" s="5">
        <f t="shared" si="16"/>
        <v>2017</v>
      </c>
      <c r="D251" s="5">
        <f t="shared" si="17"/>
        <v>34</v>
      </c>
      <c r="E251" s="5" t="str">
        <f t="shared" si="18"/>
        <v>Thursday</v>
      </c>
      <c r="F251" s="1">
        <f t="shared" si="19"/>
        <v>24</v>
      </c>
      <c r="G251">
        <v>74.599999999999994</v>
      </c>
      <c r="H251">
        <v>0.59</v>
      </c>
      <c r="I251">
        <v>64</v>
      </c>
      <c r="J251">
        <v>0.5</v>
      </c>
      <c r="K251">
        <v>32</v>
      </c>
    </row>
    <row r="252" spans="1:11">
      <c r="A252" s="6">
        <v>42880</v>
      </c>
      <c r="B252" s="2" t="str">
        <f t="shared" si="15"/>
        <v>May</v>
      </c>
      <c r="C252" s="5">
        <f t="shared" si="16"/>
        <v>2017</v>
      </c>
      <c r="D252" s="5">
        <f t="shared" si="17"/>
        <v>21</v>
      </c>
      <c r="E252" s="5" t="str">
        <f t="shared" si="18"/>
        <v>Thursday</v>
      </c>
      <c r="F252" s="1">
        <f t="shared" si="19"/>
        <v>25</v>
      </c>
      <c r="G252">
        <v>71.7</v>
      </c>
      <c r="H252">
        <v>0.69</v>
      </c>
      <c r="I252">
        <v>53</v>
      </c>
      <c r="J252">
        <v>0.3</v>
      </c>
      <c r="K252">
        <v>29</v>
      </c>
    </row>
    <row r="253" spans="1:11">
      <c r="A253" s="6">
        <v>42761</v>
      </c>
      <c r="B253" s="2" t="str">
        <f t="shared" si="15"/>
        <v>January</v>
      </c>
      <c r="C253" s="5">
        <f t="shared" si="16"/>
        <v>2017</v>
      </c>
      <c r="D253" s="5">
        <f t="shared" si="17"/>
        <v>4</v>
      </c>
      <c r="E253" s="5" t="str">
        <f t="shared" si="18"/>
        <v>Thursday</v>
      </c>
      <c r="F253" s="1">
        <f t="shared" si="19"/>
        <v>26</v>
      </c>
      <c r="G253">
        <v>35.799999999999997</v>
      </c>
      <c r="H253">
        <v>1.25</v>
      </c>
      <c r="I253">
        <v>18</v>
      </c>
      <c r="J253">
        <v>0.3</v>
      </c>
      <c r="K253">
        <v>16</v>
      </c>
    </row>
    <row r="254" spans="1:11">
      <c r="A254" s="6">
        <v>43034</v>
      </c>
      <c r="B254" s="2" t="str">
        <f t="shared" si="15"/>
        <v>October</v>
      </c>
      <c r="C254" s="5">
        <f t="shared" si="16"/>
        <v>2017</v>
      </c>
      <c r="D254" s="5">
        <f t="shared" si="17"/>
        <v>43</v>
      </c>
      <c r="E254" s="5" t="str">
        <f t="shared" si="18"/>
        <v>Thursday</v>
      </c>
      <c r="F254" s="1">
        <f t="shared" si="19"/>
        <v>26</v>
      </c>
      <c r="G254">
        <v>54.2</v>
      </c>
      <c r="H254">
        <v>0.77</v>
      </c>
      <c r="I254">
        <v>47</v>
      </c>
      <c r="J254">
        <v>0.3</v>
      </c>
      <c r="K254">
        <v>24</v>
      </c>
    </row>
    <row r="255" spans="1:11">
      <c r="A255" s="6">
        <v>42852</v>
      </c>
      <c r="B255" s="2" t="str">
        <f t="shared" si="15"/>
        <v>April</v>
      </c>
      <c r="C255" s="5">
        <f t="shared" si="16"/>
        <v>2017</v>
      </c>
      <c r="D255" s="5">
        <f t="shared" si="17"/>
        <v>17</v>
      </c>
      <c r="E255" s="5" t="str">
        <f t="shared" si="18"/>
        <v>Thursday</v>
      </c>
      <c r="F255" s="1">
        <f t="shared" si="19"/>
        <v>27</v>
      </c>
      <c r="G255">
        <v>63.5</v>
      </c>
      <c r="H255">
        <v>0.77</v>
      </c>
      <c r="I255">
        <v>50</v>
      </c>
      <c r="J255">
        <v>0.3</v>
      </c>
      <c r="K255">
        <v>25</v>
      </c>
    </row>
    <row r="256" spans="1:11">
      <c r="A256" s="6">
        <v>42943</v>
      </c>
      <c r="B256" s="2" t="str">
        <f t="shared" si="15"/>
        <v>July</v>
      </c>
      <c r="C256" s="5">
        <f t="shared" si="16"/>
        <v>2017</v>
      </c>
      <c r="D256" s="5">
        <f t="shared" si="17"/>
        <v>30</v>
      </c>
      <c r="E256" s="5" t="str">
        <f t="shared" si="18"/>
        <v>Thursday</v>
      </c>
      <c r="F256" s="1">
        <f t="shared" si="19"/>
        <v>27</v>
      </c>
      <c r="G256">
        <v>97.9</v>
      </c>
      <c r="H256">
        <v>0.47</v>
      </c>
      <c r="I256">
        <v>74</v>
      </c>
      <c r="J256">
        <v>0.5</v>
      </c>
      <c r="K256">
        <v>43</v>
      </c>
    </row>
    <row r="257" spans="1:11">
      <c r="A257" s="6">
        <v>43006</v>
      </c>
      <c r="B257" s="2" t="str">
        <f t="shared" si="15"/>
        <v>September</v>
      </c>
      <c r="C257" s="5">
        <f t="shared" si="16"/>
        <v>2017</v>
      </c>
      <c r="D257" s="5">
        <f t="shared" si="17"/>
        <v>39</v>
      </c>
      <c r="E257" s="5" t="str">
        <f t="shared" si="18"/>
        <v>Thursday</v>
      </c>
      <c r="F257" s="1">
        <f t="shared" si="19"/>
        <v>28</v>
      </c>
      <c r="G257">
        <v>67.400000000000006</v>
      </c>
      <c r="H257">
        <v>0.69</v>
      </c>
      <c r="I257">
        <v>38</v>
      </c>
      <c r="J257">
        <v>0.3</v>
      </c>
      <c r="K257">
        <v>28</v>
      </c>
    </row>
    <row r="258" spans="1:11">
      <c r="A258" s="6">
        <v>43097</v>
      </c>
      <c r="B258" s="2" t="str">
        <f t="shared" ref="B258:B321" si="20">TEXT(A258,"mmmm")</f>
        <v>December</v>
      </c>
      <c r="C258" s="5">
        <f t="shared" ref="C258:C321" si="21">YEAR(A258)</f>
        <v>2017</v>
      </c>
      <c r="D258" s="5">
        <f t="shared" ref="D258:D321" si="22">WEEKNUM(A258)</f>
        <v>52</v>
      </c>
      <c r="E258" s="5" t="str">
        <f t="shared" ref="E258:E321" si="23">TEXT(A258,"dddd")</f>
        <v>Thursday</v>
      </c>
      <c r="F258" s="1">
        <f t="shared" ref="F258:F321" si="24">DAY(A258)</f>
        <v>28</v>
      </c>
      <c r="G258">
        <v>37.799999999999997</v>
      </c>
      <c r="H258">
        <v>1.25</v>
      </c>
      <c r="I258">
        <v>32</v>
      </c>
      <c r="J258">
        <v>0.3</v>
      </c>
      <c r="K258">
        <v>16</v>
      </c>
    </row>
    <row r="259" spans="1:11">
      <c r="A259" s="6">
        <v>42915</v>
      </c>
      <c r="B259" s="2" t="str">
        <f t="shared" si="20"/>
        <v>June</v>
      </c>
      <c r="C259" s="5">
        <f t="shared" si="21"/>
        <v>2017</v>
      </c>
      <c r="D259" s="5">
        <f t="shared" si="22"/>
        <v>26</v>
      </c>
      <c r="E259" s="5" t="str">
        <f t="shared" si="23"/>
        <v>Thursday</v>
      </c>
      <c r="F259" s="1">
        <f t="shared" si="24"/>
        <v>29</v>
      </c>
      <c r="G259">
        <v>86.5</v>
      </c>
      <c r="H259">
        <v>0.54</v>
      </c>
      <c r="I259">
        <v>64</v>
      </c>
      <c r="J259">
        <v>0.3</v>
      </c>
      <c r="K259">
        <v>35</v>
      </c>
    </row>
    <row r="260" spans="1:11">
      <c r="A260" s="6">
        <v>42824</v>
      </c>
      <c r="B260" s="2" t="str">
        <f t="shared" si="20"/>
        <v>March</v>
      </c>
      <c r="C260" s="5">
        <f t="shared" si="21"/>
        <v>2017</v>
      </c>
      <c r="D260" s="5">
        <f t="shared" si="22"/>
        <v>13</v>
      </c>
      <c r="E260" s="5" t="str">
        <f t="shared" si="23"/>
        <v>Thursday</v>
      </c>
      <c r="F260" s="1">
        <f t="shared" si="24"/>
        <v>30</v>
      </c>
      <c r="G260">
        <v>55.2</v>
      </c>
      <c r="H260">
        <v>0.8</v>
      </c>
      <c r="I260">
        <v>47</v>
      </c>
      <c r="J260">
        <v>0.3</v>
      </c>
      <c r="K260">
        <v>24</v>
      </c>
    </row>
    <row r="261" spans="1:11">
      <c r="A261" s="6">
        <v>43069</v>
      </c>
      <c r="B261" s="2" t="str">
        <f t="shared" si="20"/>
        <v>November</v>
      </c>
      <c r="C261" s="5">
        <f t="shared" si="21"/>
        <v>2017</v>
      </c>
      <c r="D261" s="5">
        <f t="shared" si="22"/>
        <v>48</v>
      </c>
      <c r="E261" s="5" t="str">
        <f t="shared" si="23"/>
        <v>Thursday</v>
      </c>
      <c r="F261" s="1">
        <f t="shared" si="24"/>
        <v>30</v>
      </c>
      <c r="G261">
        <v>44.7</v>
      </c>
      <c r="H261">
        <v>1.05</v>
      </c>
      <c r="I261">
        <v>28</v>
      </c>
      <c r="J261">
        <v>0.3</v>
      </c>
      <c r="K261">
        <v>19</v>
      </c>
    </row>
    <row r="262" spans="1:11">
      <c r="A262" s="6">
        <v>42978</v>
      </c>
      <c r="B262" s="2" t="str">
        <f t="shared" si="20"/>
        <v>August</v>
      </c>
      <c r="C262" s="5">
        <f t="shared" si="21"/>
        <v>2017</v>
      </c>
      <c r="D262" s="5">
        <f t="shared" si="22"/>
        <v>35</v>
      </c>
      <c r="E262" s="5" t="str">
        <f t="shared" si="23"/>
        <v>Thursday</v>
      </c>
      <c r="F262" s="1">
        <f t="shared" si="24"/>
        <v>31</v>
      </c>
      <c r="G262">
        <v>67.7</v>
      </c>
      <c r="H262">
        <v>0.69</v>
      </c>
      <c r="I262">
        <v>58</v>
      </c>
      <c r="J262">
        <v>0.5</v>
      </c>
      <c r="K262">
        <v>29</v>
      </c>
    </row>
    <row r="263" spans="1:11">
      <c r="A263" s="6">
        <v>42948</v>
      </c>
      <c r="B263" s="2" t="str">
        <f t="shared" si="20"/>
        <v>August</v>
      </c>
      <c r="C263" s="5">
        <f t="shared" si="21"/>
        <v>2017</v>
      </c>
      <c r="D263" s="5">
        <f t="shared" si="22"/>
        <v>31</v>
      </c>
      <c r="E263" s="5" t="str">
        <f t="shared" si="23"/>
        <v>Tuesday</v>
      </c>
      <c r="F263" s="5">
        <f t="shared" si="24"/>
        <v>1</v>
      </c>
      <c r="G263">
        <v>75.599999999999994</v>
      </c>
      <c r="H263">
        <v>0.63</v>
      </c>
      <c r="I263">
        <v>56</v>
      </c>
      <c r="J263">
        <v>0.5</v>
      </c>
      <c r="K263">
        <v>32</v>
      </c>
    </row>
    <row r="264" spans="1:11">
      <c r="A264" s="6">
        <v>42857</v>
      </c>
      <c r="B264" s="2" t="str">
        <f t="shared" si="20"/>
        <v>May</v>
      </c>
      <c r="C264" s="5">
        <f t="shared" si="21"/>
        <v>2017</v>
      </c>
      <c r="D264" s="5">
        <f t="shared" si="22"/>
        <v>18</v>
      </c>
      <c r="E264" s="5" t="str">
        <f t="shared" si="23"/>
        <v>Tuesday</v>
      </c>
      <c r="F264" s="5">
        <f t="shared" si="24"/>
        <v>2</v>
      </c>
      <c r="G264">
        <v>65.7</v>
      </c>
      <c r="H264">
        <v>0.69</v>
      </c>
      <c r="I264">
        <v>40</v>
      </c>
      <c r="J264">
        <v>0.3</v>
      </c>
      <c r="K264">
        <v>29</v>
      </c>
    </row>
    <row r="265" spans="1:11">
      <c r="A265" s="6">
        <v>42738</v>
      </c>
      <c r="B265" s="2" t="str">
        <f t="shared" si="20"/>
        <v>January</v>
      </c>
      <c r="C265" s="5">
        <f t="shared" si="21"/>
        <v>2017</v>
      </c>
      <c r="D265" s="5">
        <f t="shared" si="22"/>
        <v>1</v>
      </c>
      <c r="E265" s="5" t="str">
        <f t="shared" si="23"/>
        <v>Tuesday</v>
      </c>
      <c r="F265" s="5">
        <f t="shared" si="24"/>
        <v>3</v>
      </c>
      <c r="G265">
        <v>34.5</v>
      </c>
      <c r="H265">
        <v>1.33</v>
      </c>
      <c r="I265">
        <v>27</v>
      </c>
      <c r="J265">
        <v>0.3</v>
      </c>
      <c r="K265">
        <v>15</v>
      </c>
    </row>
    <row r="266" spans="1:11">
      <c r="A266" s="6">
        <v>43011</v>
      </c>
      <c r="B266" s="2" t="str">
        <f t="shared" si="20"/>
        <v>October</v>
      </c>
      <c r="C266" s="5">
        <f t="shared" si="21"/>
        <v>2017</v>
      </c>
      <c r="D266" s="5">
        <f t="shared" si="22"/>
        <v>40</v>
      </c>
      <c r="E266" s="5" t="str">
        <f t="shared" si="23"/>
        <v>Tuesday</v>
      </c>
      <c r="F266" s="5">
        <f t="shared" si="24"/>
        <v>3</v>
      </c>
      <c r="G266">
        <v>59.2</v>
      </c>
      <c r="H266">
        <v>0.8</v>
      </c>
      <c r="I266">
        <v>34</v>
      </c>
      <c r="J266">
        <v>0.3</v>
      </c>
      <c r="K266">
        <v>24</v>
      </c>
    </row>
    <row r="267" spans="1:11">
      <c r="A267" s="6">
        <v>42829</v>
      </c>
      <c r="B267" s="2" t="str">
        <f t="shared" si="20"/>
        <v>April</v>
      </c>
      <c r="C267" s="5">
        <f t="shared" si="21"/>
        <v>2017</v>
      </c>
      <c r="D267" s="5">
        <f t="shared" si="22"/>
        <v>14</v>
      </c>
      <c r="E267" s="5" t="str">
        <f t="shared" si="23"/>
        <v>Tuesday</v>
      </c>
      <c r="F267" s="5">
        <f t="shared" si="24"/>
        <v>4</v>
      </c>
      <c r="G267">
        <v>62.1</v>
      </c>
      <c r="H267">
        <v>0.71</v>
      </c>
      <c r="I267">
        <v>31</v>
      </c>
      <c r="J267">
        <v>0.3</v>
      </c>
      <c r="K267">
        <v>27</v>
      </c>
    </row>
    <row r="268" spans="1:11">
      <c r="A268" s="6">
        <v>42920</v>
      </c>
      <c r="B268" s="2" t="str">
        <f t="shared" si="20"/>
        <v>July</v>
      </c>
      <c r="C268" s="5">
        <f t="shared" si="21"/>
        <v>2017</v>
      </c>
      <c r="D268" s="5">
        <f t="shared" si="22"/>
        <v>27</v>
      </c>
      <c r="E268" s="5" t="str">
        <f t="shared" si="23"/>
        <v>Tuesday</v>
      </c>
      <c r="F268" s="5">
        <f t="shared" si="24"/>
        <v>4</v>
      </c>
      <c r="G268">
        <v>84.2</v>
      </c>
      <c r="H268">
        <v>0.59</v>
      </c>
      <c r="I268">
        <v>49</v>
      </c>
      <c r="J268">
        <v>0.5</v>
      </c>
      <c r="K268">
        <v>34</v>
      </c>
    </row>
    <row r="269" spans="1:11">
      <c r="A269" s="6">
        <v>42983</v>
      </c>
      <c r="B269" s="2" t="str">
        <f t="shared" si="20"/>
        <v>September</v>
      </c>
      <c r="C269" s="5">
        <f t="shared" si="21"/>
        <v>2017</v>
      </c>
      <c r="D269" s="5">
        <f t="shared" si="22"/>
        <v>36</v>
      </c>
      <c r="E269" s="5" t="str">
        <f t="shared" si="23"/>
        <v>Tuesday</v>
      </c>
      <c r="F269" s="5">
        <f t="shared" si="24"/>
        <v>5</v>
      </c>
      <c r="G269">
        <v>61.8</v>
      </c>
      <c r="H269">
        <v>0.71</v>
      </c>
      <c r="I269">
        <v>39</v>
      </c>
      <c r="J269">
        <v>0.3</v>
      </c>
      <c r="K269">
        <v>26</v>
      </c>
    </row>
    <row r="270" spans="1:11">
      <c r="A270" s="6">
        <v>43074</v>
      </c>
      <c r="B270" s="2" t="str">
        <f t="shared" si="20"/>
        <v>December</v>
      </c>
      <c r="C270" s="5">
        <f t="shared" si="21"/>
        <v>2017</v>
      </c>
      <c r="D270" s="5">
        <f t="shared" si="22"/>
        <v>49</v>
      </c>
      <c r="E270" s="5" t="str">
        <f t="shared" si="23"/>
        <v>Tuesday</v>
      </c>
      <c r="F270" s="5">
        <f t="shared" si="24"/>
        <v>5</v>
      </c>
      <c r="G270">
        <v>22</v>
      </c>
      <c r="H270">
        <v>1.82</v>
      </c>
      <c r="I270">
        <v>11</v>
      </c>
      <c r="J270">
        <v>0.3</v>
      </c>
      <c r="K270">
        <v>10</v>
      </c>
    </row>
    <row r="271" spans="1:11">
      <c r="A271" s="6">
        <v>42892</v>
      </c>
      <c r="B271" s="2" t="str">
        <f t="shared" si="20"/>
        <v>June</v>
      </c>
      <c r="C271" s="5">
        <f t="shared" si="21"/>
        <v>2017</v>
      </c>
      <c r="D271" s="5">
        <f t="shared" si="22"/>
        <v>23</v>
      </c>
      <c r="E271" s="5" t="str">
        <f t="shared" si="23"/>
        <v>Tuesday</v>
      </c>
      <c r="F271" s="5">
        <f t="shared" si="24"/>
        <v>6</v>
      </c>
      <c r="G271">
        <v>84.2</v>
      </c>
      <c r="H271">
        <v>0.56000000000000005</v>
      </c>
      <c r="I271">
        <v>44</v>
      </c>
      <c r="J271">
        <v>0.3</v>
      </c>
      <c r="K271">
        <v>34</v>
      </c>
    </row>
    <row r="272" spans="1:11">
      <c r="A272" s="6">
        <v>42773</v>
      </c>
      <c r="B272" s="2" t="str">
        <f t="shared" si="20"/>
        <v>February</v>
      </c>
      <c r="C272" s="5">
        <f t="shared" si="21"/>
        <v>2017</v>
      </c>
      <c r="D272" s="5">
        <f t="shared" si="22"/>
        <v>6</v>
      </c>
      <c r="E272" s="5" t="str">
        <f t="shared" si="23"/>
        <v>Tuesday</v>
      </c>
      <c r="F272" s="5">
        <f t="shared" si="24"/>
        <v>7</v>
      </c>
      <c r="G272">
        <v>52.3</v>
      </c>
      <c r="H272">
        <v>0.87</v>
      </c>
      <c r="I272">
        <v>39</v>
      </c>
      <c r="J272">
        <v>0.3</v>
      </c>
      <c r="K272">
        <v>21</v>
      </c>
    </row>
    <row r="273" spans="1:11">
      <c r="A273" s="6">
        <v>42801</v>
      </c>
      <c r="B273" s="2" t="str">
        <f t="shared" si="20"/>
        <v>March</v>
      </c>
      <c r="C273" s="5">
        <f t="shared" si="21"/>
        <v>2017</v>
      </c>
      <c r="D273" s="5">
        <f t="shared" si="22"/>
        <v>10</v>
      </c>
      <c r="E273" s="5" t="str">
        <f t="shared" si="23"/>
        <v>Tuesday</v>
      </c>
      <c r="F273" s="5">
        <f t="shared" si="24"/>
        <v>7</v>
      </c>
      <c r="G273">
        <v>60.2</v>
      </c>
      <c r="H273">
        <v>0.77</v>
      </c>
      <c r="I273">
        <v>32</v>
      </c>
      <c r="J273">
        <v>0.3</v>
      </c>
      <c r="K273">
        <v>24</v>
      </c>
    </row>
    <row r="274" spans="1:11">
      <c r="A274" s="6">
        <v>43046</v>
      </c>
      <c r="B274" s="2" t="str">
        <f t="shared" si="20"/>
        <v>November</v>
      </c>
      <c r="C274" s="5">
        <f t="shared" si="21"/>
        <v>2017</v>
      </c>
      <c r="D274" s="5">
        <f t="shared" si="22"/>
        <v>45</v>
      </c>
      <c r="E274" s="5" t="str">
        <f t="shared" si="23"/>
        <v>Tuesday</v>
      </c>
      <c r="F274" s="5">
        <f t="shared" si="24"/>
        <v>7</v>
      </c>
      <c r="G274">
        <v>52.3</v>
      </c>
      <c r="H274">
        <v>0.91</v>
      </c>
      <c r="I274">
        <v>34</v>
      </c>
      <c r="J274">
        <v>0.3</v>
      </c>
      <c r="K274">
        <v>21</v>
      </c>
    </row>
    <row r="275" spans="1:11">
      <c r="A275" s="6">
        <v>42955</v>
      </c>
      <c r="B275" s="2" t="str">
        <f t="shared" si="20"/>
        <v>August</v>
      </c>
      <c r="C275" s="5">
        <f t="shared" si="21"/>
        <v>2017</v>
      </c>
      <c r="D275" s="5">
        <f t="shared" si="22"/>
        <v>32</v>
      </c>
      <c r="E275" s="5" t="str">
        <f t="shared" si="23"/>
        <v>Tuesday</v>
      </c>
      <c r="F275" s="5">
        <f t="shared" si="24"/>
        <v>8</v>
      </c>
      <c r="G275">
        <v>68.7</v>
      </c>
      <c r="H275">
        <v>0.65</v>
      </c>
      <c r="I275">
        <v>50</v>
      </c>
      <c r="J275">
        <v>0.5</v>
      </c>
      <c r="K275">
        <v>29</v>
      </c>
    </row>
    <row r="276" spans="1:11">
      <c r="A276" s="6">
        <v>42864</v>
      </c>
      <c r="B276" s="2" t="str">
        <f t="shared" si="20"/>
        <v>May</v>
      </c>
      <c r="C276" s="5">
        <f t="shared" si="21"/>
        <v>2017</v>
      </c>
      <c r="D276" s="5">
        <f t="shared" si="22"/>
        <v>19</v>
      </c>
      <c r="E276" s="5" t="str">
        <f t="shared" si="23"/>
        <v>Tuesday</v>
      </c>
      <c r="F276" s="5">
        <f t="shared" si="24"/>
        <v>9</v>
      </c>
      <c r="G276">
        <v>71.3</v>
      </c>
      <c r="H276">
        <v>0.63</v>
      </c>
      <c r="I276">
        <v>56</v>
      </c>
      <c r="J276">
        <v>0.3</v>
      </c>
      <c r="K276">
        <v>31</v>
      </c>
    </row>
    <row r="277" spans="1:11">
      <c r="A277" s="6">
        <v>42745</v>
      </c>
      <c r="B277" s="2" t="str">
        <f t="shared" si="20"/>
        <v>January</v>
      </c>
      <c r="C277" s="5">
        <f t="shared" si="21"/>
        <v>2017</v>
      </c>
      <c r="D277" s="5">
        <f t="shared" si="22"/>
        <v>2</v>
      </c>
      <c r="E277" s="5" t="str">
        <f t="shared" si="23"/>
        <v>Tuesday</v>
      </c>
      <c r="F277" s="5">
        <f t="shared" si="24"/>
        <v>10</v>
      </c>
      <c r="G277">
        <v>43.4</v>
      </c>
      <c r="H277">
        <v>1.05</v>
      </c>
      <c r="I277">
        <v>33</v>
      </c>
      <c r="J277">
        <v>0.3</v>
      </c>
      <c r="K277">
        <v>18</v>
      </c>
    </row>
    <row r="278" spans="1:11">
      <c r="A278" s="6">
        <v>43018</v>
      </c>
      <c r="B278" s="2" t="str">
        <f t="shared" si="20"/>
        <v>October</v>
      </c>
      <c r="C278" s="5">
        <f t="shared" si="21"/>
        <v>2017</v>
      </c>
      <c r="D278" s="5">
        <f t="shared" si="22"/>
        <v>41</v>
      </c>
      <c r="E278" s="5" t="str">
        <f t="shared" si="23"/>
        <v>Tuesday</v>
      </c>
      <c r="F278" s="5">
        <f t="shared" si="24"/>
        <v>10</v>
      </c>
      <c r="G278">
        <v>58.5</v>
      </c>
      <c r="H278">
        <v>0.74</v>
      </c>
      <c r="I278">
        <v>51</v>
      </c>
      <c r="J278">
        <v>0.3</v>
      </c>
      <c r="K278">
        <v>25</v>
      </c>
    </row>
    <row r="279" spans="1:11">
      <c r="A279" s="6">
        <v>42836</v>
      </c>
      <c r="B279" s="2" t="str">
        <f t="shared" si="20"/>
        <v>April</v>
      </c>
      <c r="C279" s="5">
        <f t="shared" si="21"/>
        <v>2017</v>
      </c>
      <c r="D279" s="5">
        <f t="shared" si="22"/>
        <v>15</v>
      </c>
      <c r="E279" s="5" t="str">
        <f t="shared" si="23"/>
        <v>Tuesday</v>
      </c>
      <c r="F279" s="5">
        <f t="shared" si="24"/>
        <v>11</v>
      </c>
      <c r="G279">
        <v>60.8</v>
      </c>
      <c r="H279">
        <v>0.74</v>
      </c>
      <c r="I279">
        <v>34</v>
      </c>
      <c r="J279">
        <v>0.3</v>
      </c>
      <c r="K279">
        <v>26</v>
      </c>
    </row>
    <row r="280" spans="1:11">
      <c r="A280" s="6">
        <v>42927</v>
      </c>
      <c r="B280" s="2" t="str">
        <f t="shared" si="20"/>
        <v>July</v>
      </c>
      <c r="C280" s="5">
        <f t="shared" si="21"/>
        <v>2017</v>
      </c>
      <c r="D280" s="5">
        <f t="shared" si="22"/>
        <v>28</v>
      </c>
      <c r="E280" s="5" t="str">
        <f t="shared" si="23"/>
        <v>Tuesday</v>
      </c>
      <c r="F280" s="5">
        <f t="shared" si="24"/>
        <v>11</v>
      </c>
      <c r="G280">
        <v>83.5</v>
      </c>
      <c r="H280">
        <v>0.54</v>
      </c>
      <c r="I280">
        <v>40</v>
      </c>
      <c r="J280">
        <v>0.5</v>
      </c>
      <c r="K280">
        <v>35</v>
      </c>
    </row>
    <row r="281" spans="1:11">
      <c r="A281" s="6">
        <v>42990</v>
      </c>
      <c r="B281" s="2" t="str">
        <f t="shared" si="20"/>
        <v>September</v>
      </c>
      <c r="C281" s="5">
        <f t="shared" si="21"/>
        <v>2017</v>
      </c>
      <c r="D281" s="5">
        <f t="shared" si="22"/>
        <v>37</v>
      </c>
      <c r="E281" s="5" t="str">
        <f t="shared" si="23"/>
        <v>Tuesday</v>
      </c>
      <c r="F281" s="5">
        <f t="shared" si="24"/>
        <v>12</v>
      </c>
      <c r="G281">
        <v>61.1</v>
      </c>
      <c r="H281">
        <v>0.71</v>
      </c>
      <c r="I281">
        <v>36</v>
      </c>
      <c r="J281">
        <v>0.3</v>
      </c>
      <c r="K281">
        <v>27</v>
      </c>
    </row>
    <row r="282" spans="1:11">
      <c r="A282" s="6">
        <v>43081</v>
      </c>
      <c r="B282" s="2" t="str">
        <f t="shared" si="20"/>
        <v>December</v>
      </c>
      <c r="C282" s="5">
        <f t="shared" si="21"/>
        <v>2017</v>
      </c>
      <c r="D282" s="5">
        <f t="shared" si="22"/>
        <v>50</v>
      </c>
      <c r="E282" s="5" t="str">
        <f t="shared" si="23"/>
        <v>Tuesday</v>
      </c>
      <c r="F282" s="5">
        <f t="shared" si="24"/>
        <v>12</v>
      </c>
      <c r="G282">
        <v>33.5</v>
      </c>
      <c r="H282">
        <v>1.33</v>
      </c>
      <c r="I282">
        <v>22</v>
      </c>
      <c r="J282">
        <v>0.3</v>
      </c>
      <c r="K282">
        <v>15</v>
      </c>
    </row>
    <row r="283" spans="1:11">
      <c r="A283" s="6">
        <v>42899</v>
      </c>
      <c r="B283" s="2" t="str">
        <f t="shared" si="20"/>
        <v>June</v>
      </c>
      <c r="C283" s="5">
        <f t="shared" si="21"/>
        <v>2017</v>
      </c>
      <c r="D283" s="5">
        <f t="shared" si="22"/>
        <v>24</v>
      </c>
      <c r="E283" s="5" t="str">
        <f t="shared" si="23"/>
        <v>Tuesday</v>
      </c>
      <c r="F283" s="1">
        <f t="shared" si="24"/>
        <v>13</v>
      </c>
      <c r="G283">
        <v>75.599999999999994</v>
      </c>
      <c r="H283">
        <v>0.59</v>
      </c>
      <c r="I283">
        <v>65</v>
      </c>
      <c r="J283">
        <v>0.3</v>
      </c>
      <c r="K283">
        <v>32</v>
      </c>
    </row>
    <row r="284" spans="1:11">
      <c r="A284" s="6">
        <v>42780</v>
      </c>
      <c r="B284" s="2" t="str">
        <f t="shared" si="20"/>
        <v>February</v>
      </c>
      <c r="C284" s="5">
        <f t="shared" si="21"/>
        <v>2017</v>
      </c>
      <c r="D284" s="5">
        <f t="shared" si="22"/>
        <v>7</v>
      </c>
      <c r="E284" s="5" t="str">
        <f t="shared" si="23"/>
        <v>Tuesday</v>
      </c>
      <c r="F284" s="1">
        <f t="shared" si="24"/>
        <v>14</v>
      </c>
      <c r="G284">
        <v>47.7</v>
      </c>
      <c r="H284">
        <v>0.95</v>
      </c>
      <c r="I284">
        <v>35</v>
      </c>
      <c r="J284">
        <v>0.3</v>
      </c>
      <c r="K284">
        <v>19</v>
      </c>
    </row>
    <row r="285" spans="1:11">
      <c r="A285" s="6">
        <v>42808</v>
      </c>
      <c r="B285" s="2" t="str">
        <f t="shared" si="20"/>
        <v>March</v>
      </c>
      <c r="C285" s="5">
        <f t="shared" si="21"/>
        <v>2017</v>
      </c>
      <c r="D285" s="5">
        <f t="shared" si="22"/>
        <v>11</v>
      </c>
      <c r="E285" s="5" t="str">
        <f t="shared" si="23"/>
        <v>Tuesday</v>
      </c>
      <c r="F285" s="1">
        <f t="shared" si="24"/>
        <v>14</v>
      </c>
      <c r="G285">
        <v>58.9</v>
      </c>
      <c r="H285">
        <v>0.87</v>
      </c>
      <c r="I285">
        <v>35</v>
      </c>
      <c r="J285">
        <v>0.3</v>
      </c>
      <c r="K285">
        <v>23</v>
      </c>
    </row>
    <row r="286" spans="1:11">
      <c r="A286" s="6">
        <v>43053</v>
      </c>
      <c r="B286" s="2" t="str">
        <f t="shared" si="20"/>
        <v>November</v>
      </c>
      <c r="C286" s="5">
        <f t="shared" si="21"/>
        <v>2017</v>
      </c>
      <c r="D286" s="5">
        <f t="shared" si="22"/>
        <v>46</v>
      </c>
      <c r="E286" s="5" t="str">
        <f t="shared" si="23"/>
        <v>Tuesday</v>
      </c>
      <c r="F286" s="1">
        <f t="shared" si="24"/>
        <v>14</v>
      </c>
      <c r="G286">
        <v>55.9</v>
      </c>
      <c r="H286">
        <v>0.8</v>
      </c>
      <c r="I286">
        <v>28</v>
      </c>
      <c r="J286">
        <v>0.3</v>
      </c>
      <c r="K286">
        <v>23</v>
      </c>
    </row>
    <row r="287" spans="1:11">
      <c r="A287" s="6">
        <v>42962</v>
      </c>
      <c r="B287" s="2" t="str">
        <f t="shared" si="20"/>
        <v>August</v>
      </c>
      <c r="C287" s="5">
        <f t="shared" si="21"/>
        <v>2017</v>
      </c>
      <c r="D287" s="5">
        <f t="shared" si="22"/>
        <v>33</v>
      </c>
      <c r="E287" s="5" t="str">
        <f t="shared" si="23"/>
        <v>Tuesday</v>
      </c>
      <c r="F287" s="1">
        <f t="shared" si="24"/>
        <v>15</v>
      </c>
      <c r="G287">
        <v>74.3</v>
      </c>
      <c r="H287">
        <v>0.63</v>
      </c>
      <c r="I287">
        <v>44</v>
      </c>
      <c r="J287">
        <v>0.5</v>
      </c>
      <c r="K287">
        <v>31</v>
      </c>
    </row>
    <row r="288" spans="1:11">
      <c r="A288" s="6">
        <v>42871</v>
      </c>
      <c r="B288" s="2" t="str">
        <f t="shared" si="20"/>
        <v>May</v>
      </c>
      <c r="C288" s="5">
        <f t="shared" si="21"/>
        <v>2017</v>
      </c>
      <c r="D288" s="5">
        <f t="shared" si="22"/>
        <v>20</v>
      </c>
      <c r="E288" s="5" t="str">
        <f t="shared" si="23"/>
        <v>Tuesday</v>
      </c>
      <c r="F288" s="1">
        <f t="shared" si="24"/>
        <v>16</v>
      </c>
      <c r="G288">
        <v>65.7</v>
      </c>
      <c r="H288">
        <v>0.67</v>
      </c>
      <c r="I288">
        <v>55</v>
      </c>
      <c r="J288">
        <v>0.3</v>
      </c>
      <c r="K288">
        <v>29</v>
      </c>
    </row>
    <row r="289" spans="1:11">
      <c r="A289" s="6">
        <v>42752</v>
      </c>
      <c r="B289" s="2" t="str">
        <f t="shared" si="20"/>
        <v>January</v>
      </c>
      <c r="C289" s="5">
        <f t="shared" si="21"/>
        <v>2017</v>
      </c>
      <c r="D289" s="5">
        <f t="shared" si="22"/>
        <v>3</v>
      </c>
      <c r="E289" s="5" t="str">
        <f t="shared" si="23"/>
        <v>Tuesday</v>
      </c>
      <c r="F289" s="1">
        <f t="shared" si="24"/>
        <v>17</v>
      </c>
      <c r="G289">
        <v>32.200000000000003</v>
      </c>
      <c r="H289">
        <v>1.43</v>
      </c>
      <c r="I289">
        <v>26</v>
      </c>
      <c r="J289">
        <v>0.3</v>
      </c>
      <c r="K289">
        <v>14</v>
      </c>
    </row>
    <row r="290" spans="1:11">
      <c r="A290" s="6">
        <v>43025</v>
      </c>
      <c r="B290" s="2" t="str">
        <f t="shared" si="20"/>
        <v>October</v>
      </c>
      <c r="C290" s="5">
        <f t="shared" si="21"/>
        <v>2017</v>
      </c>
      <c r="D290" s="5">
        <f t="shared" si="22"/>
        <v>42</v>
      </c>
      <c r="E290" s="5" t="str">
        <f t="shared" si="23"/>
        <v>Tuesday</v>
      </c>
      <c r="F290" s="1">
        <f t="shared" si="24"/>
        <v>17</v>
      </c>
      <c r="G290">
        <v>58.5</v>
      </c>
      <c r="H290">
        <v>0.77</v>
      </c>
      <c r="I290">
        <v>46</v>
      </c>
      <c r="J290">
        <v>0.3</v>
      </c>
      <c r="K290">
        <v>25</v>
      </c>
    </row>
    <row r="291" spans="1:11">
      <c r="A291" s="6">
        <v>42843</v>
      </c>
      <c r="B291" s="2" t="str">
        <f t="shared" si="20"/>
        <v>April</v>
      </c>
      <c r="C291" s="5">
        <f t="shared" si="21"/>
        <v>2017</v>
      </c>
      <c r="D291" s="5">
        <f t="shared" si="22"/>
        <v>16</v>
      </c>
      <c r="E291" s="5" t="str">
        <f t="shared" si="23"/>
        <v>Tuesday</v>
      </c>
      <c r="F291" s="1">
        <f t="shared" si="24"/>
        <v>18</v>
      </c>
      <c r="G291">
        <v>62.5</v>
      </c>
      <c r="H291">
        <v>0.74</v>
      </c>
      <c r="I291">
        <v>31</v>
      </c>
      <c r="J291">
        <v>0.3</v>
      </c>
      <c r="K291">
        <v>25</v>
      </c>
    </row>
    <row r="292" spans="1:11">
      <c r="A292" s="6">
        <v>42934</v>
      </c>
      <c r="B292" s="2" t="str">
        <f t="shared" si="20"/>
        <v>July</v>
      </c>
      <c r="C292" s="5">
        <f t="shared" si="21"/>
        <v>2017</v>
      </c>
      <c r="D292" s="5">
        <f t="shared" si="22"/>
        <v>29</v>
      </c>
      <c r="E292" s="5" t="str">
        <f t="shared" si="23"/>
        <v>Tuesday</v>
      </c>
      <c r="F292" s="1">
        <f t="shared" si="24"/>
        <v>18</v>
      </c>
      <c r="G292">
        <v>99.3</v>
      </c>
      <c r="H292">
        <v>0.47</v>
      </c>
      <c r="I292">
        <v>76</v>
      </c>
      <c r="J292">
        <v>0.5</v>
      </c>
      <c r="K292">
        <v>41</v>
      </c>
    </row>
    <row r="293" spans="1:11">
      <c r="A293" s="6">
        <v>42997</v>
      </c>
      <c r="B293" s="2" t="str">
        <f t="shared" si="20"/>
        <v>September</v>
      </c>
      <c r="C293" s="5">
        <f t="shared" si="21"/>
        <v>2017</v>
      </c>
      <c r="D293" s="5">
        <f t="shared" si="22"/>
        <v>38</v>
      </c>
      <c r="E293" s="5" t="str">
        <f t="shared" si="23"/>
        <v>Tuesday</v>
      </c>
      <c r="F293" s="1">
        <f t="shared" si="24"/>
        <v>19</v>
      </c>
      <c r="G293">
        <v>67.400000000000006</v>
      </c>
      <c r="H293">
        <v>0.67</v>
      </c>
      <c r="I293">
        <v>48</v>
      </c>
      <c r="J293">
        <v>0.3</v>
      </c>
      <c r="K293">
        <v>28</v>
      </c>
    </row>
    <row r="294" spans="1:11">
      <c r="A294" s="6">
        <v>43088</v>
      </c>
      <c r="B294" s="2" t="str">
        <f t="shared" si="20"/>
        <v>December</v>
      </c>
      <c r="C294" s="5">
        <f t="shared" si="21"/>
        <v>2017</v>
      </c>
      <c r="D294" s="5">
        <f t="shared" si="22"/>
        <v>51</v>
      </c>
      <c r="E294" s="5" t="str">
        <f t="shared" si="23"/>
        <v>Tuesday</v>
      </c>
      <c r="F294" s="1">
        <f t="shared" si="24"/>
        <v>19</v>
      </c>
      <c r="G294">
        <v>41.4</v>
      </c>
      <c r="H294">
        <v>1</v>
      </c>
      <c r="I294">
        <v>33</v>
      </c>
      <c r="J294">
        <v>0.3</v>
      </c>
      <c r="K294">
        <v>18</v>
      </c>
    </row>
    <row r="295" spans="1:11">
      <c r="A295" s="6">
        <v>42906</v>
      </c>
      <c r="B295" s="2" t="str">
        <f t="shared" si="20"/>
        <v>June</v>
      </c>
      <c r="C295" s="5">
        <f t="shared" si="21"/>
        <v>2017</v>
      </c>
      <c r="D295" s="5">
        <f t="shared" si="22"/>
        <v>25</v>
      </c>
      <c r="E295" s="5" t="str">
        <f t="shared" si="23"/>
        <v>Tuesday</v>
      </c>
      <c r="F295" s="1">
        <f t="shared" si="24"/>
        <v>20</v>
      </c>
      <c r="G295">
        <v>85.1</v>
      </c>
      <c r="H295">
        <v>0.54</v>
      </c>
      <c r="I295">
        <v>70</v>
      </c>
      <c r="J295">
        <v>0.3</v>
      </c>
      <c r="K295">
        <v>37</v>
      </c>
    </row>
    <row r="296" spans="1:11">
      <c r="A296" s="6">
        <v>42787</v>
      </c>
      <c r="B296" s="2" t="str">
        <f t="shared" si="20"/>
        <v>February</v>
      </c>
      <c r="C296" s="5">
        <f t="shared" si="21"/>
        <v>2017</v>
      </c>
      <c r="D296" s="5">
        <f t="shared" si="22"/>
        <v>8</v>
      </c>
      <c r="E296" s="5" t="str">
        <f t="shared" si="23"/>
        <v>Tuesday</v>
      </c>
      <c r="F296" s="1">
        <f t="shared" si="24"/>
        <v>21</v>
      </c>
      <c r="G296">
        <v>42.4</v>
      </c>
      <c r="H296">
        <v>1</v>
      </c>
      <c r="I296">
        <v>28</v>
      </c>
      <c r="J296">
        <v>0.3</v>
      </c>
      <c r="K296">
        <v>18</v>
      </c>
    </row>
    <row r="297" spans="1:11">
      <c r="A297" s="6">
        <v>42815</v>
      </c>
      <c r="B297" s="2" t="str">
        <f t="shared" si="20"/>
        <v>March</v>
      </c>
      <c r="C297" s="5">
        <f t="shared" si="21"/>
        <v>2017</v>
      </c>
      <c r="D297" s="5">
        <f t="shared" si="22"/>
        <v>12</v>
      </c>
      <c r="E297" s="5" t="str">
        <f t="shared" si="23"/>
        <v>Tuesday</v>
      </c>
      <c r="F297" s="1">
        <f t="shared" si="24"/>
        <v>21</v>
      </c>
      <c r="G297">
        <v>57.2</v>
      </c>
      <c r="H297">
        <v>0.83</v>
      </c>
      <c r="I297">
        <v>36</v>
      </c>
      <c r="J297">
        <v>0.3</v>
      </c>
      <c r="K297">
        <v>24</v>
      </c>
    </row>
    <row r="298" spans="1:11">
      <c r="A298" s="6">
        <v>43060</v>
      </c>
      <c r="B298" s="2" t="str">
        <f t="shared" si="20"/>
        <v>November</v>
      </c>
      <c r="C298" s="5">
        <f t="shared" si="21"/>
        <v>2017</v>
      </c>
      <c r="D298" s="5">
        <f t="shared" si="22"/>
        <v>47</v>
      </c>
      <c r="E298" s="5" t="str">
        <f t="shared" si="23"/>
        <v>Tuesday</v>
      </c>
      <c r="F298" s="1">
        <f t="shared" si="24"/>
        <v>21</v>
      </c>
      <c r="G298">
        <v>47</v>
      </c>
      <c r="H298">
        <v>0.95</v>
      </c>
      <c r="I298">
        <v>28</v>
      </c>
      <c r="J298">
        <v>0.3</v>
      </c>
      <c r="K298">
        <v>20</v>
      </c>
    </row>
    <row r="299" spans="1:11">
      <c r="A299" s="6">
        <v>42969</v>
      </c>
      <c r="B299" s="2" t="str">
        <f t="shared" si="20"/>
        <v>August</v>
      </c>
      <c r="C299" s="5">
        <f t="shared" si="21"/>
        <v>2017</v>
      </c>
      <c r="D299" s="5">
        <f t="shared" si="22"/>
        <v>34</v>
      </c>
      <c r="E299" s="5" t="str">
        <f t="shared" si="23"/>
        <v>Tuesday</v>
      </c>
      <c r="F299" s="1">
        <f t="shared" si="24"/>
        <v>22</v>
      </c>
      <c r="G299">
        <v>69</v>
      </c>
      <c r="H299">
        <v>0.63</v>
      </c>
      <c r="I299">
        <v>55</v>
      </c>
      <c r="J299">
        <v>0.5</v>
      </c>
      <c r="K299">
        <v>30</v>
      </c>
    </row>
    <row r="300" spans="1:11">
      <c r="A300" s="6">
        <v>42878</v>
      </c>
      <c r="B300" s="2" t="str">
        <f t="shared" si="20"/>
        <v>May</v>
      </c>
      <c r="C300" s="5">
        <f t="shared" si="21"/>
        <v>2017</v>
      </c>
      <c r="D300" s="5">
        <f t="shared" si="22"/>
        <v>21</v>
      </c>
      <c r="E300" s="5" t="str">
        <f t="shared" si="23"/>
        <v>Tuesday</v>
      </c>
      <c r="F300" s="1">
        <f t="shared" si="24"/>
        <v>23</v>
      </c>
      <c r="G300">
        <v>76.3</v>
      </c>
      <c r="H300">
        <v>0.63</v>
      </c>
      <c r="I300">
        <v>45</v>
      </c>
      <c r="J300">
        <v>0.3</v>
      </c>
      <c r="K300">
        <v>31</v>
      </c>
    </row>
    <row r="301" spans="1:11">
      <c r="A301" s="6">
        <v>42759</v>
      </c>
      <c r="B301" s="2" t="str">
        <f t="shared" si="20"/>
        <v>January</v>
      </c>
      <c r="C301" s="5">
        <f t="shared" si="21"/>
        <v>2017</v>
      </c>
      <c r="D301" s="5">
        <f t="shared" si="22"/>
        <v>4</v>
      </c>
      <c r="E301" s="5" t="str">
        <f t="shared" si="23"/>
        <v>Tuesday</v>
      </c>
      <c r="F301" s="1">
        <f t="shared" si="24"/>
        <v>24</v>
      </c>
      <c r="G301">
        <v>28.6</v>
      </c>
      <c r="H301">
        <v>1.54</v>
      </c>
      <c r="I301">
        <v>20</v>
      </c>
      <c r="J301">
        <v>0.3</v>
      </c>
      <c r="K301">
        <v>12</v>
      </c>
    </row>
    <row r="302" spans="1:11">
      <c r="A302" s="6">
        <v>43032</v>
      </c>
      <c r="B302" s="2" t="str">
        <f t="shared" si="20"/>
        <v>October</v>
      </c>
      <c r="C302" s="5">
        <f t="shared" si="21"/>
        <v>2017</v>
      </c>
      <c r="D302" s="5">
        <f t="shared" si="22"/>
        <v>43</v>
      </c>
      <c r="E302" s="5" t="str">
        <f t="shared" si="23"/>
        <v>Tuesday</v>
      </c>
      <c r="F302" s="1">
        <f t="shared" si="24"/>
        <v>24</v>
      </c>
      <c r="G302">
        <v>61.5</v>
      </c>
      <c r="H302">
        <v>0.74</v>
      </c>
      <c r="I302">
        <v>48</v>
      </c>
      <c r="J302">
        <v>0.3</v>
      </c>
      <c r="K302">
        <v>25</v>
      </c>
    </row>
    <row r="303" spans="1:11">
      <c r="A303" s="6">
        <v>42850</v>
      </c>
      <c r="B303" s="2" t="str">
        <f t="shared" si="20"/>
        <v>April</v>
      </c>
      <c r="C303" s="5">
        <f t="shared" si="21"/>
        <v>2017</v>
      </c>
      <c r="D303" s="5">
        <f t="shared" si="22"/>
        <v>17</v>
      </c>
      <c r="E303" s="5" t="str">
        <f t="shared" si="23"/>
        <v>Tuesday</v>
      </c>
      <c r="F303" s="1">
        <f t="shared" si="24"/>
        <v>25</v>
      </c>
      <c r="G303">
        <v>65.099999999999994</v>
      </c>
      <c r="H303">
        <v>0.71</v>
      </c>
      <c r="I303">
        <v>37</v>
      </c>
      <c r="J303">
        <v>0.3</v>
      </c>
      <c r="K303">
        <v>27</v>
      </c>
    </row>
    <row r="304" spans="1:11">
      <c r="A304" s="6">
        <v>42941</v>
      </c>
      <c r="B304" s="2" t="str">
        <f t="shared" si="20"/>
        <v>July</v>
      </c>
      <c r="C304" s="5">
        <f t="shared" si="21"/>
        <v>2017</v>
      </c>
      <c r="D304" s="5">
        <f t="shared" si="22"/>
        <v>30</v>
      </c>
      <c r="E304" s="5" t="str">
        <f t="shared" si="23"/>
        <v>Tuesday</v>
      </c>
      <c r="F304" s="1">
        <f t="shared" si="24"/>
        <v>25</v>
      </c>
      <c r="G304">
        <v>79.900000000000006</v>
      </c>
      <c r="H304">
        <v>0.56999999999999995</v>
      </c>
      <c r="I304">
        <v>64</v>
      </c>
      <c r="J304">
        <v>0.5</v>
      </c>
      <c r="K304">
        <v>33</v>
      </c>
    </row>
    <row r="305" spans="1:12">
      <c r="A305" s="6">
        <v>43004</v>
      </c>
      <c r="B305" s="2" t="str">
        <f t="shared" si="20"/>
        <v>September</v>
      </c>
      <c r="C305" s="5">
        <f t="shared" si="21"/>
        <v>2017</v>
      </c>
      <c r="D305" s="5">
        <f t="shared" si="22"/>
        <v>39</v>
      </c>
      <c r="E305" s="5" t="str">
        <f t="shared" si="23"/>
        <v>Tuesday</v>
      </c>
      <c r="F305" s="1">
        <f t="shared" si="24"/>
        <v>26</v>
      </c>
      <c r="G305">
        <v>61.8</v>
      </c>
      <c r="H305">
        <v>0.77</v>
      </c>
      <c r="I305">
        <v>51</v>
      </c>
      <c r="J305">
        <v>0.3</v>
      </c>
      <c r="K305">
        <v>26</v>
      </c>
    </row>
    <row r="306" spans="1:12">
      <c r="A306" s="6">
        <v>43095</v>
      </c>
      <c r="B306" s="2" t="str">
        <f t="shared" si="20"/>
        <v>December</v>
      </c>
      <c r="C306" s="5">
        <f t="shared" si="21"/>
        <v>2017</v>
      </c>
      <c r="D306" s="5">
        <f t="shared" si="22"/>
        <v>52</v>
      </c>
      <c r="E306" s="5" t="str">
        <f t="shared" si="23"/>
        <v>Tuesday</v>
      </c>
      <c r="F306" s="1">
        <f t="shared" si="24"/>
        <v>26</v>
      </c>
      <c r="G306">
        <v>28.9</v>
      </c>
      <c r="H306">
        <v>1.43</v>
      </c>
      <c r="I306">
        <v>23</v>
      </c>
      <c r="J306">
        <v>0.3</v>
      </c>
      <c r="K306">
        <v>13</v>
      </c>
    </row>
    <row r="307" spans="1:12">
      <c r="A307" s="6">
        <v>42913</v>
      </c>
      <c r="B307" s="2" t="str">
        <f t="shared" si="20"/>
        <v>June</v>
      </c>
      <c r="C307" s="5">
        <f t="shared" si="21"/>
        <v>2017</v>
      </c>
      <c r="D307" s="5">
        <f t="shared" si="22"/>
        <v>26</v>
      </c>
      <c r="E307" s="5" t="str">
        <f t="shared" si="23"/>
        <v>Tuesday</v>
      </c>
      <c r="F307" s="1">
        <f t="shared" si="24"/>
        <v>27</v>
      </c>
      <c r="G307">
        <v>75.3</v>
      </c>
      <c r="H307">
        <v>0.63</v>
      </c>
      <c r="I307">
        <v>62</v>
      </c>
      <c r="J307">
        <v>0.3</v>
      </c>
      <c r="K307">
        <v>31</v>
      </c>
    </row>
    <row r="308" spans="1:12">
      <c r="A308" s="6">
        <v>42794</v>
      </c>
      <c r="B308" s="2" t="str">
        <f t="shared" si="20"/>
        <v>February</v>
      </c>
      <c r="C308" s="5">
        <f t="shared" si="21"/>
        <v>2017</v>
      </c>
      <c r="D308" s="5">
        <f t="shared" si="22"/>
        <v>9</v>
      </c>
      <c r="E308" s="5" t="str">
        <f t="shared" si="23"/>
        <v>Tuesday</v>
      </c>
      <c r="F308" s="1">
        <f t="shared" si="24"/>
        <v>28</v>
      </c>
      <c r="G308">
        <v>49.6</v>
      </c>
      <c r="H308">
        <v>0.91</v>
      </c>
      <c r="I308">
        <v>45</v>
      </c>
      <c r="J308">
        <v>0.3</v>
      </c>
      <c r="K308">
        <v>22</v>
      </c>
    </row>
    <row r="309" spans="1:12">
      <c r="A309" s="6">
        <v>42822</v>
      </c>
      <c r="B309" s="2" t="str">
        <f t="shared" si="20"/>
        <v>March</v>
      </c>
      <c r="C309" s="5">
        <f t="shared" si="21"/>
        <v>2017</v>
      </c>
      <c r="D309" s="5">
        <f t="shared" si="22"/>
        <v>13</v>
      </c>
      <c r="E309" s="5" t="str">
        <f t="shared" si="23"/>
        <v>Tuesday</v>
      </c>
      <c r="F309" s="1">
        <f t="shared" si="24"/>
        <v>28</v>
      </c>
      <c r="G309">
        <v>55.9</v>
      </c>
      <c r="H309">
        <v>0.83</v>
      </c>
      <c r="I309">
        <v>48</v>
      </c>
      <c r="J309">
        <v>0.3</v>
      </c>
      <c r="K309">
        <v>23</v>
      </c>
    </row>
    <row r="310" spans="1:12">
      <c r="A310" s="6">
        <v>43067</v>
      </c>
      <c r="B310" s="2" t="str">
        <f t="shared" si="20"/>
        <v>November</v>
      </c>
      <c r="C310" s="5">
        <f t="shared" si="21"/>
        <v>2017</v>
      </c>
      <c r="D310" s="5">
        <f t="shared" si="22"/>
        <v>48</v>
      </c>
      <c r="E310" s="5" t="str">
        <f t="shared" si="23"/>
        <v>Tuesday</v>
      </c>
      <c r="F310" s="1">
        <f t="shared" si="24"/>
        <v>28</v>
      </c>
      <c r="G310">
        <v>54.6</v>
      </c>
      <c r="H310">
        <v>0.91</v>
      </c>
      <c r="I310">
        <v>37</v>
      </c>
      <c r="J310">
        <v>0.3</v>
      </c>
      <c r="K310">
        <v>22</v>
      </c>
    </row>
    <row r="311" spans="1:12">
      <c r="A311" s="6">
        <v>42976</v>
      </c>
      <c r="B311" s="2" t="str">
        <f t="shared" si="20"/>
        <v>August</v>
      </c>
      <c r="C311" s="5">
        <f t="shared" si="21"/>
        <v>2017</v>
      </c>
      <c r="D311" s="5">
        <f t="shared" si="22"/>
        <v>35</v>
      </c>
      <c r="E311" s="5" t="str">
        <f t="shared" si="23"/>
        <v>Tuesday</v>
      </c>
      <c r="F311" s="1">
        <f t="shared" si="24"/>
        <v>29</v>
      </c>
      <c r="G311">
        <v>75</v>
      </c>
      <c r="H311">
        <v>0.65</v>
      </c>
      <c r="I311">
        <v>40</v>
      </c>
      <c r="J311">
        <v>0.5</v>
      </c>
      <c r="K311">
        <v>30</v>
      </c>
    </row>
    <row r="312" spans="1:12">
      <c r="A312" s="6">
        <v>42885</v>
      </c>
      <c r="B312" s="2" t="str">
        <f t="shared" si="20"/>
        <v>May</v>
      </c>
      <c r="C312" s="5">
        <f t="shared" si="21"/>
        <v>2017</v>
      </c>
      <c r="D312" s="5">
        <f t="shared" si="22"/>
        <v>22</v>
      </c>
      <c r="E312" s="5" t="str">
        <f t="shared" si="23"/>
        <v>Tuesday</v>
      </c>
      <c r="F312" s="1">
        <f t="shared" si="24"/>
        <v>30</v>
      </c>
      <c r="G312">
        <v>75</v>
      </c>
      <c r="H312">
        <v>0.67</v>
      </c>
      <c r="I312">
        <v>43</v>
      </c>
      <c r="J312">
        <v>0.3</v>
      </c>
      <c r="K312">
        <v>30</v>
      </c>
    </row>
    <row r="313" spans="1:12">
      <c r="A313" s="6">
        <v>42766</v>
      </c>
      <c r="B313" s="2" t="str">
        <f t="shared" si="20"/>
        <v>January</v>
      </c>
      <c r="C313" s="5">
        <f t="shared" si="21"/>
        <v>2017</v>
      </c>
      <c r="D313" s="5">
        <f t="shared" si="22"/>
        <v>5</v>
      </c>
      <c r="E313" s="5" t="str">
        <f t="shared" si="23"/>
        <v>Tuesday</v>
      </c>
      <c r="F313" s="1">
        <f t="shared" si="24"/>
        <v>31</v>
      </c>
      <c r="G313">
        <v>40.4</v>
      </c>
      <c r="H313">
        <v>1.05</v>
      </c>
      <c r="I313">
        <v>37</v>
      </c>
      <c r="J313">
        <v>0.3</v>
      </c>
      <c r="K313">
        <v>18</v>
      </c>
    </row>
    <row r="314" spans="1:12">
      <c r="A314" s="6">
        <v>43039</v>
      </c>
      <c r="B314" s="2" t="str">
        <f t="shared" si="20"/>
        <v>October</v>
      </c>
      <c r="C314" s="5">
        <f t="shared" si="21"/>
        <v>2017</v>
      </c>
      <c r="D314" s="5">
        <f t="shared" si="22"/>
        <v>44</v>
      </c>
      <c r="E314" s="5" t="str">
        <f t="shared" si="23"/>
        <v>Tuesday</v>
      </c>
      <c r="F314" s="1">
        <f t="shared" si="24"/>
        <v>31</v>
      </c>
      <c r="G314">
        <v>54.2</v>
      </c>
      <c r="H314">
        <v>0.77</v>
      </c>
      <c r="I314">
        <v>38</v>
      </c>
      <c r="J314">
        <v>0.3</v>
      </c>
      <c r="K314">
        <v>24</v>
      </c>
    </row>
    <row r="315" spans="1:12">
      <c r="A315" s="6">
        <v>42767</v>
      </c>
      <c r="B315" s="2" t="str">
        <f t="shared" si="20"/>
        <v>February</v>
      </c>
      <c r="C315" s="5">
        <f t="shared" si="21"/>
        <v>2017</v>
      </c>
      <c r="D315" s="5">
        <f t="shared" si="22"/>
        <v>5</v>
      </c>
      <c r="E315" s="5" t="str">
        <f t="shared" si="23"/>
        <v>Wednesday</v>
      </c>
      <c r="F315" s="5">
        <f t="shared" si="24"/>
        <v>1</v>
      </c>
      <c r="G315">
        <v>42.4</v>
      </c>
      <c r="H315">
        <v>1</v>
      </c>
      <c r="I315">
        <v>35</v>
      </c>
      <c r="J315">
        <v>0.3</v>
      </c>
      <c r="K315">
        <v>18</v>
      </c>
    </row>
    <row r="316" spans="1:12">
      <c r="A316" s="6">
        <v>42795</v>
      </c>
      <c r="B316" s="2" t="str">
        <f t="shared" si="20"/>
        <v>March</v>
      </c>
      <c r="C316" s="5">
        <f t="shared" si="21"/>
        <v>2017</v>
      </c>
      <c r="D316" s="5">
        <f t="shared" si="22"/>
        <v>9</v>
      </c>
      <c r="E316" s="5" t="str">
        <f t="shared" si="23"/>
        <v>Wednesday</v>
      </c>
      <c r="F316" s="5">
        <f t="shared" si="24"/>
        <v>1</v>
      </c>
      <c r="G316">
        <v>57.9</v>
      </c>
      <c r="H316">
        <v>0.87</v>
      </c>
      <c r="I316">
        <v>46</v>
      </c>
      <c r="J316">
        <v>0.3</v>
      </c>
      <c r="K316">
        <v>23</v>
      </c>
      <c r="L316" t="s">
        <v>13</v>
      </c>
    </row>
    <row r="317" spans="1:12">
      <c r="A317" s="6">
        <v>43040</v>
      </c>
      <c r="B317" s="2" t="str">
        <f t="shared" si="20"/>
        <v>November</v>
      </c>
      <c r="C317" s="5">
        <f t="shared" si="21"/>
        <v>2017</v>
      </c>
      <c r="D317" s="5">
        <f t="shared" si="22"/>
        <v>44</v>
      </c>
      <c r="E317" s="5" t="str">
        <f t="shared" si="23"/>
        <v>Wednesday</v>
      </c>
      <c r="F317" s="5">
        <f t="shared" si="24"/>
        <v>1</v>
      </c>
      <c r="G317">
        <v>51.9</v>
      </c>
      <c r="H317">
        <v>0.83</v>
      </c>
      <c r="I317">
        <v>43</v>
      </c>
      <c r="J317">
        <v>0.3</v>
      </c>
      <c r="K317">
        <v>23</v>
      </c>
    </row>
    <row r="318" spans="1:12">
      <c r="A318" s="6">
        <v>42949</v>
      </c>
      <c r="B318" s="2" t="str">
        <f t="shared" si="20"/>
        <v>August</v>
      </c>
      <c r="C318" s="5">
        <f t="shared" si="21"/>
        <v>2017</v>
      </c>
      <c r="D318" s="5">
        <f t="shared" si="22"/>
        <v>31</v>
      </c>
      <c r="E318" s="5" t="str">
        <f t="shared" si="23"/>
        <v>Wednesday</v>
      </c>
      <c r="F318" s="5">
        <f t="shared" si="24"/>
        <v>2</v>
      </c>
      <c r="G318">
        <v>76.3</v>
      </c>
      <c r="H318">
        <v>0.63</v>
      </c>
      <c r="I318">
        <v>48</v>
      </c>
      <c r="J318">
        <v>0.5</v>
      </c>
      <c r="K318">
        <v>31</v>
      </c>
    </row>
    <row r="319" spans="1:12">
      <c r="A319" s="6">
        <v>42858</v>
      </c>
      <c r="B319" s="2" t="str">
        <f t="shared" si="20"/>
        <v>May</v>
      </c>
      <c r="C319" s="5">
        <f t="shared" si="21"/>
        <v>2017</v>
      </c>
      <c r="D319" s="5">
        <f t="shared" si="22"/>
        <v>18</v>
      </c>
      <c r="E319" s="5" t="str">
        <f t="shared" si="23"/>
        <v>Wednesday</v>
      </c>
      <c r="F319" s="5">
        <f t="shared" si="24"/>
        <v>3</v>
      </c>
      <c r="G319">
        <v>71</v>
      </c>
      <c r="H319">
        <v>0.63</v>
      </c>
      <c r="I319">
        <v>55</v>
      </c>
      <c r="J319">
        <v>0.3</v>
      </c>
      <c r="K319">
        <v>30</v>
      </c>
    </row>
    <row r="320" spans="1:12">
      <c r="A320" s="6">
        <v>42739</v>
      </c>
      <c r="B320" s="2" t="str">
        <f t="shared" si="20"/>
        <v>January</v>
      </c>
      <c r="C320" s="5">
        <f t="shared" si="21"/>
        <v>2017</v>
      </c>
      <c r="D320" s="5">
        <f t="shared" si="22"/>
        <v>1</v>
      </c>
      <c r="E320" s="5" t="str">
        <f t="shared" si="23"/>
        <v>Wednesday</v>
      </c>
      <c r="F320" s="5">
        <f t="shared" si="24"/>
        <v>4</v>
      </c>
      <c r="G320">
        <v>44.1</v>
      </c>
      <c r="H320">
        <v>1.05</v>
      </c>
      <c r="I320">
        <v>28</v>
      </c>
      <c r="J320">
        <v>0.3</v>
      </c>
      <c r="K320">
        <v>17</v>
      </c>
    </row>
    <row r="321" spans="1:11">
      <c r="A321" s="6">
        <v>43012</v>
      </c>
      <c r="B321" s="2" t="str">
        <f t="shared" si="20"/>
        <v>October</v>
      </c>
      <c r="C321" s="5">
        <f t="shared" si="21"/>
        <v>2017</v>
      </c>
      <c r="D321" s="5">
        <f t="shared" si="22"/>
        <v>40</v>
      </c>
      <c r="E321" s="5" t="str">
        <f t="shared" si="23"/>
        <v>Wednesday</v>
      </c>
      <c r="F321" s="5">
        <f t="shared" si="24"/>
        <v>4</v>
      </c>
      <c r="G321">
        <v>61.2</v>
      </c>
      <c r="H321">
        <v>0.77</v>
      </c>
      <c r="I321">
        <v>33</v>
      </c>
      <c r="J321">
        <v>0.3</v>
      </c>
      <c r="K321">
        <v>24</v>
      </c>
    </row>
    <row r="322" spans="1:11">
      <c r="A322" s="6">
        <v>42830</v>
      </c>
      <c r="B322" s="2" t="str">
        <f t="shared" ref="B322:B366" si="25">TEXT(A322,"mmmm")</f>
        <v>April</v>
      </c>
      <c r="C322" s="5">
        <f t="shared" ref="C322:C366" si="26">YEAR(A322)</f>
        <v>2017</v>
      </c>
      <c r="D322" s="5">
        <f t="shared" ref="D322:D366" si="27">WEEKNUM(A322)</f>
        <v>14</v>
      </c>
      <c r="E322" s="5" t="str">
        <f t="shared" ref="E322:E366" si="28">TEXT(A322,"dddd")</f>
        <v>Wednesday</v>
      </c>
      <c r="F322" s="5">
        <f t="shared" ref="F322:F366" si="29">DAY(A322)</f>
        <v>5</v>
      </c>
      <c r="G322">
        <v>64.400000000000006</v>
      </c>
      <c r="H322">
        <v>0.71</v>
      </c>
      <c r="I322">
        <v>33</v>
      </c>
      <c r="J322">
        <v>0.3</v>
      </c>
      <c r="K322">
        <v>28</v>
      </c>
    </row>
    <row r="323" spans="1:11">
      <c r="A323" s="6">
        <v>42921</v>
      </c>
      <c r="B323" s="2" t="str">
        <f t="shared" si="25"/>
        <v>July</v>
      </c>
      <c r="C323" s="5">
        <f t="shared" si="26"/>
        <v>2017</v>
      </c>
      <c r="D323" s="5">
        <f t="shared" si="27"/>
        <v>27</v>
      </c>
      <c r="E323" s="5" t="str">
        <f t="shared" si="28"/>
        <v>Wednesday</v>
      </c>
      <c r="F323" s="5">
        <f t="shared" si="29"/>
        <v>5</v>
      </c>
      <c r="G323">
        <v>73.599999999999994</v>
      </c>
      <c r="H323">
        <v>0.63</v>
      </c>
      <c r="I323">
        <v>55</v>
      </c>
      <c r="J323">
        <v>0.5</v>
      </c>
      <c r="K323">
        <v>32</v>
      </c>
    </row>
    <row r="324" spans="1:11">
      <c r="A324" s="6">
        <v>42984</v>
      </c>
      <c r="B324" s="2" t="str">
        <f t="shared" si="25"/>
        <v>September</v>
      </c>
      <c r="C324" s="5">
        <f t="shared" si="26"/>
        <v>2017</v>
      </c>
      <c r="D324" s="5">
        <f t="shared" si="27"/>
        <v>36</v>
      </c>
      <c r="E324" s="5" t="str">
        <f t="shared" si="28"/>
        <v>Wednesday</v>
      </c>
      <c r="F324" s="5">
        <f t="shared" si="29"/>
        <v>6</v>
      </c>
      <c r="G324">
        <v>71.7</v>
      </c>
      <c r="H324">
        <v>0.69</v>
      </c>
      <c r="I324">
        <v>60</v>
      </c>
      <c r="J324">
        <v>0.3</v>
      </c>
      <c r="K324">
        <v>29</v>
      </c>
    </row>
    <row r="325" spans="1:11">
      <c r="A325" s="6">
        <v>43075</v>
      </c>
      <c r="B325" s="2" t="str">
        <f t="shared" si="25"/>
        <v>December</v>
      </c>
      <c r="C325" s="5">
        <f t="shared" si="26"/>
        <v>2017</v>
      </c>
      <c r="D325" s="5">
        <f t="shared" si="27"/>
        <v>49</v>
      </c>
      <c r="E325" s="5" t="str">
        <f t="shared" si="28"/>
        <v>Wednesday</v>
      </c>
      <c r="F325" s="5">
        <f t="shared" si="29"/>
        <v>6</v>
      </c>
      <c r="G325">
        <v>44.7</v>
      </c>
      <c r="H325">
        <v>0.95</v>
      </c>
      <c r="I325">
        <v>28</v>
      </c>
      <c r="J325">
        <v>0.3</v>
      </c>
      <c r="K325">
        <v>19</v>
      </c>
    </row>
    <row r="326" spans="1:11">
      <c r="A326" s="6">
        <v>42893</v>
      </c>
      <c r="B326" s="2" t="str">
        <f t="shared" si="25"/>
        <v>June</v>
      </c>
      <c r="C326" s="5">
        <f t="shared" si="26"/>
        <v>2017</v>
      </c>
      <c r="D326" s="5">
        <f t="shared" si="27"/>
        <v>23</v>
      </c>
      <c r="E326" s="5" t="str">
        <f t="shared" si="28"/>
        <v>Wednesday</v>
      </c>
      <c r="F326" s="5">
        <f t="shared" si="29"/>
        <v>7</v>
      </c>
      <c r="G326">
        <v>86.8</v>
      </c>
      <c r="H326">
        <v>0.56000000000000005</v>
      </c>
      <c r="I326">
        <v>58</v>
      </c>
      <c r="J326">
        <v>0.3</v>
      </c>
      <c r="K326">
        <v>36</v>
      </c>
    </row>
    <row r="327" spans="1:11">
      <c r="A327" s="6">
        <v>42774</v>
      </c>
      <c r="B327" s="2" t="str">
        <f t="shared" si="25"/>
        <v>February</v>
      </c>
      <c r="C327" s="5">
        <f t="shared" si="26"/>
        <v>2017</v>
      </c>
      <c r="D327" s="5">
        <f t="shared" si="27"/>
        <v>6</v>
      </c>
      <c r="E327" s="5" t="str">
        <f t="shared" si="28"/>
        <v>Wednesday</v>
      </c>
      <c r="F327" s="5">
        <f t="shared" si="29"/>
        <v>8</v>
      </c>
      <c r="G327">
        <v>52.6</v>
      </c>
      <c r="H327">
        <v>0.87</v>
      </c>
      <c r="I327">
        <v>31</v>
      </c>
      <c r="J327">
        <v>0.3</v>
      </c>
      <c r="K327">
        <v>22</v>
      </c>
    </row>
    <row r="328" spans="1:11">
      <c r="A328" s="6">
        <v>42802</v>
      </c>
      <c r="B328" s="2" t="str">
        <f t="shared" si="25"/>
        <v>March</v>
      </c>
      <c r="C328" s="5">
        <f t="shared" si="26"/>
        <v>2017</v>
      </c>
      <c r="D328" s="5">
        <f t="shared" si="27"/>
        <v>10</v>
      </c>
      <c r="E328" s="5" t="str">
        <f t="shared" si="28"/>
        <v>Wednesday</v>
      </c>
      <c r="F328" s="5">
        <f t="shared" si="29"/>
        <v>8</v>
      </c>
      <c r="G328">
        <v>58.5</v>
      </c>
      <c r="H328">
        <v>0.77</v>
      </c>
      <c r="I328">
        <v>43</v>
      </c>
      <c r="J328">
        <v>0.3</v>
      </c>
      <c r="K328">
        <v>25</v>
      </c>
    </row>
    <row r="329" spans="1:11">
      <c r="A329" s="6">
        <v>43047</v>
      </c>
      <c r="B329" s="2" t="str">
        <f t="shared" si="25"/>
        <v>November</v>
      </c>
      <c r="C329" s="5">
        <f t="shared" si="26"/>
        <v>2017</v>
      </c>
      <c r="D329" s="5">
        <f t="shared" si="27"/>
        <v>45</v>
      </c>
      <c r="E329" s="5" t="str">
        <f t="shared" si="28"/>
        <v>Wednesday</v>
      </c>
      <c r="F329" s="5">
        <f t="shared" si="29"/>
        <v>8</v>
      </c>
      <c r="G329">
        <v>44.7</v>
      </c>
      <c r="H329">
        <v>0.95</v>
      </c>
      <c r="I329">
        <v>37</v>
      </c>
      <c r="J329">
        <v>0.3</v>
      </c>
      <c r="K329">
        <v>19</v>
      </c>
    </row>
    <row r="330" spans="1:11">
      <c r="A330" s="6">
        <v>42956</v>
      </c>
      <c r="B330" s="2" t="str">
        <f t="shared" si="25"/>
        <v>August</v>
      </c>
      <c r="C330" s="5">
        <f t="shared" si="26"/>
        <v>2017</v>
      </c>
      <c r="D330" s="5">
        <f t="shared" si="27"/>
        <v>32</v>
      </c>
      <c r="E330" s="5" t="str">
        <f t="shared" si="28"/>
        <v>Wednesday</v>
      </c>
      <c r="F330" s="5">
        <f t="shared" si="29"/>
        <v>9</v>
      </c>
      <c r="G330">
        <v>76.599999999999994</v>
      </c>
      <c r="H330">
        <v>0.63</v>
      </c>
      <c r="I330">
        <v>55</v>
      </c>
      <c r="J330">
        <v>0.5</v>
      </c>
      <c r="K330">
        <v>32</v>
      </c>
    </row>
    <row r="331" spans="1:11">
      <c r="A331" s="6">
        <v>42865</v>
      </c>
      <c r="B331" s="2" t="str">
        <f t="shared" si="25"/>
        <v>May</v>
      </c>
      <c r="C331" s="5">
        <f t="shared" si="26"/>
        <v>2017</v>
      </c>
      <c r="D331" s="5">
        <f t="shared" si="27"/>
        <v>19</v>
      </c>
      <c r="E331" s="5" t="str">
        <f t="shared" si="28"/>
        <v>Wednesday</v>
      </c>
      <c r="F331" s="5">
        <f t="shared" si="29"/>
        <v>10</v>
      </c>
      <c r="G331">
        <v>69.400000000000006</v>
      </c>
      <c r="H331">
        <v>0.69</v>
      </c>
      <c r="I331">
        <v>40</v>
      </c>
      <c r="J331">
        <v>0.3</v>
      </c>
      <c r="K331">
        <v>28</v>
      </c>
    </row>
    <row r="332" spans="1:11">
      <c r="A332" s="6">
        <v>42746</v>
      </c>
      <c r="B332" s="2" t="str">
        <f t="shared" si="25"/>
        <v>January</v>
      </c>
      <c r="C332" s="5">
        <f t="shared" si="26"/>
        <v>2017</v>
      </c>
      <c r="D332" s="5">
        <f t="shared" si="27"/>
        <v>2</v>
      </c>
      <c r="E332" s="5" t="str">
        <f t="shared" si="28"/>
        <v>Wednesday</v>
      </c>
      <c r="F332" s="5">
        <f t="shared" si="29"/>
        <v>11</v>
      </c>
      <c r="G332">
        <v>32.6</v>
      </c>
      <c r="H332">
        <v>1.54</v>
      </c>
      <c r="I332">
        <v>23</v>
      </c>
      <c r="J332">
        <v>0.3</v>
      </c>
      <c r="K332">
        <v>12</v>
      </c>
    </row>
    <row r="333" spans="1:11">
      <c r="A333" s="6">
        <v>43019</v>
      </c>
      <c r="B333" s="2" t="str">
        <f t="shared" si="25"/>
        <v>October</v>
      </c>
      <c r="C333" s="5">
        <f t="shared" si="26"/>
        <v>2017</v>
      </c>
      <c r="D333" s="5">
        <f t="shared" si="27"/>
        <v>41</v>
      </c>
      <c r="E333" s="5" t="str">
        <f t="shared" si="28"/>
        <v>Wednesday</v>
      </c>
      <c r="F333" s="5">
        <f t="shared" si="29"/>
        <v>11</v>
      </c>
      <c r="G333">
        <v>61.5</v>
      </c>
      <c r="H333">
        <v>0.77</v>
      </c>
      <c r="I333">
        <v>47</v>
      </c>
      <c r="J333">
        <v>0.3</v>
      </c>
      <c r="K333">
        <v>25</v>
      </c>
    </row>
    <row r="334" spans="1:11">
      <c r="A334" s="6">
        <v>42837</v>
      </c>
      <c r="B334" s="2" t="str">
        <f t="shared" si="25"/>
        <v>April</v>
      </c>
      <c r="C334" s="5">
        <f t="shared" si="26"/>
        <v>2017</v>
      </c>
      <c r="D334" s="5">
        <f t="shared" si="27"/>
        <v>15</v>
      </c>
      <c r="E334" s="5" t="str">
        <f t="shared" si="28"/>
        <v>Wednesday</v>
      </c>
      <c r="F334" s="5">
        <f t="shared" si="29"/>
        <v>12</v>
      </c>
      <c r="G334">
        <v>66.099999999999994</v>
      </c>
      <c r="H334">
        <v>0.74</v>
      </c>
      <c r="I334">
        <v>30</v>
      </c>
      <c r="J334">
        <v>0.3</v>
      </c>
      <c r="K334">
        <v>27</v>
      </c>
    </row>
    <row r="335" spans="1:11">
      <c r="A335" s="6">
        <v>42928</v>
      </c>
      <c r="B335" s="2" t="str">
        <f t="shared" si="25"/>
        <v>July</v>
      </c>
      <c r="C335" s="5">
        <f t="shared" si="26"/>
        <v>2017</v>
      </c>
      <c r="D335" s="5">
        <f t="shared" si="27"/>
        <v>28</v>
      </c>
      <c r="E335" s="5" t="str">
        <f t="shared" si="28"/>
        <v>Wednesday</v>
      </c>
      <c r="F335" s="5">
        <f t="shared" si="29"/>
        <v>12</v>
      </c>
      <c r="G335">
        <v>80.2</v>
      </c>
      <c r="H335">
        <v>0.56000000000000005</v>
      </c>
      <c r="I335">
        <v>39</v>
      </c>
      <c r="J335">
        <v>0.5</v>
      </c>
      <c r="K335">
        <v>34</v>
      </c>
    </row>
    <row r="336" spans="1:11">
      <c r="A336" s="6">
        <v>42991</v>
      </c>
      <c r="B336" s="2" t="str">
        <f t="shared" si="25"/>
        <v>September</v>
      </c>
      <c r="C336" s="5">
        <f t="shared" si="26"/>
        <v>2017</v>
      </c>
      <c r="D336" s="5">
        <f t="shared" si="27"/>
        <v>37</v>
      </c>
      <c r="E336" s="5" t="str">
        <f t="shared" si="28"/>
        <v>Wednesday</v>
      </c>
      <c r="F336" s="1">
        <f t="shared" si="29"/>
        <v>13</v>
      </c>
      <c r="G336">
        <v>64.8</v>
      </c>
      <c r="H336">
        <v>0.71</v>
      </c>
      <c r="I336">
        <v>42</v>
      </c>
      <c r="J336">
        <v>0.3</v>
      </c>
      <c r="K336">
        <v>26</v>
      </c>
    </row>
    <row r="337" spans="1:11">
      <c r="A337" s="6">
        <v>43082</v>
      </c>
      <c r="B337" s="2" t="str">
        <f t="shared" si="25"/>
        <v>December</v>
      </c>
      <c r="C337" s="5">
        <f t="shared" si="26"/>
        <v>2017</v>
      </c>
      <c r="D337" s="5">
        <f t="shared" si="27"/>
        <v>50</v>
      </c>
      <c r="E337" s="5" t="str">
        <f t="shared" si="28"/>
        <v>Wednesday</v>
      </c>
      <c r="F337" s="1">
        <f t="shared" si="29"/>
        <v>13</v>
      </c>
      <c r="G337">
        <v>32.200000000000003</v>
      </c>
      <c r="H337">
        <v>1.43</v>
      </c>
      <c r="I337">
        <v>26</v>
      </c>
      <c r="J337">
        <v>0.3</v>
      </c>
      <c r="K337">
        <v>14</v>
      </c>
    </row>
    <row r="338" spans="1:11">
      <c r="A338" s="6">
        <v>42900</v>
      </c>
      <c r="B338" s="2" t="str">
        <f t="shared" si="25"/>
        <v>June</v>
      </c>
      <c r="C338" s="5">
        <f t="shared" si="26"/>
        <v>2017</v>
      </c>
      <c r="D338" s="5">
        <f t="shared" si="27"/>
        <v>24</v>
      </c>
      <c r="E338" s="5" t="str">
        <f t="shared" si="28"/>
        <v>Wednesday</v>
      </c>
      <c r="F338" s="1">
        <f t="shared" si="29"/>
        <v>14</v>
      </c>
      <c r="G338">
        <v>80.5</v>
      </c>
      <c r="H338">
        <v>0.56999999999999995</v>
      </c>
      <c r="I338">
        <v>48</v>
      </c>
      <c r="J338">
        <v>0.3</v>
      </c>
      <c r="K338">
        <v>35</v>
      </c>
    </row>
    <row r="339" spans="1:11">
      <c r="A339" s="6">
        <v>42781</v>
      </c>
      <c r="B339" s="2" t="str">
        <f t="shared" si="25"/>
        <v>February</v>
      </c>
      <c r="C339" s="5">
        <f t="shared" si="26"/>
        <v>2017</v>
      </c>
      <c r="D339" s="5">
        <f t="shared" si="27"/>
        <v>7</v>
      </c>
      <c r="E339" s="5" t="str">
        <f t="shared" si="28"/>
        <v>Wednesday</v>
      </c>
      <c r="F339" s="1">
        <f t="shared" si="29"/>
        <v>15</v>
      </c>
      <c r="G339">
        <v>52</v>
      </c>
      <c r="H339">
        <v>0.91</v>
      </c>
      <c r="I339">
        <v>33</v>
      </c>
      <c r="J339">
        <v>0.3</v>
      </c>
      <c r="K339">
        <v>20</v>
      </c>
    </row>
    <row r="340" spans="1:11">
      <c r="A340" s="6">
        <v>42809</v>
      </c>
      <c r="B340" s="2" t="str">
        <f t="shared" si="25"/>
        <v>March</v>
      </c>
      <c r="C340" s="5">
        <f t="shared" si="26"/>
        <v>2017</v>
      </c>
      <c r="D340" s="5">
        <f t="shared" si="27"/>
        <v>11</v>
      </c>
      <c r="E340" s="5" t="str">
        <f t="shared" si="28"/>
        <v>Wednesday</v>
      </c>
      <c r="F340" s="1">
        <f t="shared" si="29"/>
        <v>15</v>
      </c>
      <c r="G340">
        <v>56.2</v>
      </c>
      <c r="H340">
        <v>0.83</v>
      </c>
      <c r="I340">
        <v>30</v>
      </c>
      <c r="J340">
        <v>0.3</v>
      </c>
      <c r="K340">
        <v>24</v>
      </c>
    </row>
    <row r="341" spans="1:11">
      <c r="A341" s="6">
        <v>43054</v>
      </c>
      <c r="B341" s="2" t="str">
        <f t="shared" si="25"/>
        <v>November</v>
      </c>
      <c r="C341" s="5">
        <f t="shared" si="26"/>
        <v>2017</v>
      </c>
      <c r="D341" s="5">
        <f t="shared" si="27"/>
        <v>46</v>
      </c>
      <c r="E341" s="5" t="str">
        <f t="shared" si="28"/>
        <v>Wednesday</v>
      </c>
      <c r="F341" s="1">
        <f t="shared" si="29"/>
        <v>15</v>
      </c>
      <c r="G341">
        <v>55.9</v>
      </c>
      <c r="H341">
        <v>0.83</v>
      </c>
      <c r="I341">
        <v>47</v>
      </c>
      <c r="J341">
        <v>0.3</v>
      </c>
      <c r="K341">
        <v>23</v>
      </c>
    </row>
    <row r="342" spans="1:11">
      <c r="A342" s="6">
        <v>42963</v>
      </c>
      <c r="B342" s="2" t="str">
        <f t="shared" si="25"/>
        <v>August</v>
      </c>
      <c r="C342" s="5">
        <f t="shared" si="26"/>
        <v>2017</v>
      </c>
      <c r="D342" s="5">
        <f t="shared" si="27"/>
        <v>33</v>
      </c>
      <c r="E342" s="5" t="str">
        <f t="shared" si="28"/>
        <v>Wednesday</v>
      </c>
      <c r="F342" s="1">
        <f t="shared" si="29"/>
        <v>16</v>
      </c>
      <c r="G342">
        <v>71</v>
      </c>
      <c r="H342">
        <v>0.63</v>
      </c>
      <c r="I342">
        <v>49</v>
      </c>
      <c r="J342">
        <v>0.5</v>
      </c>
      <c r="K342">
        <v>30</v>
      </c>
    </row>
    <row r="343" spans="1:11">
      <c r="A343" s="6">
        <v>42872</v>
      </c>
      <c r="B343" s="2" t="str">
        <f t="shared" si="25"/>
        <v>May</v>
      </c>
      <c r="C343" s="5">
        <f t="shared" si="26"/>
        <v>2017</v>
      </c>
      <c r="D343" s="5">
        <f t="shared" si="27"/>
        <v>20</v>
      </c>
      <c r="E343" s="5" t="str">
        <f t="shared" si="28"/>
        <v>Wednesday</v>
      </c>
      <c r="F343" s="1">
        <f t="shared" si="29"/>
        <v>17</v>
      </c>
      <c r="G343">
        <v>70.7</v>
      </c>
      <c r="H343">
        <v>0.67</v>
      </c>
      <c r="I343">
        <v>43</v>
      </c>
      <c r="J343">
        <v>0.3</v>
      </c>
      <c r="K343">
        <v>29</v>
      </c>
    </row>
    <row r="344" spans="1:11">
      <c r="A344" s="6">
        <v>42753</v>
      </c>
      <c r="B344" s="2" t="str">
        <f t="shared" si="25"/>
        <v>January</v>
      </c>
      <c r="C344" s="5">
        <f t="shared" si="26"/>
        <v>2017</v>
      </c>
      <c r="D344" s="5">
        <f t="shared" si="27"/>
        <v>3</v>
      </c>
      <c r="E344" s="5" t="str">
        <f t="shared" si="28"/>
        <v>Wednesday</v>
      </c>
      <c r="F344" s="1">
        <f t="shared" si="29"/>
        <v>18</v>
      </c>
      <c r="G344">
        <v>42.8</v>
      </c>
      <c r="H344">
        <v>1.18</v>
      </c>
      <c r="I344">
        <v>33</v>
      </c>
      <c r="J344">
        <v>0.3</v>
      </c>
      <c r="K344">
        <v>16</v>
      </c>
    </row>
    <row r="345" spans="1:11">
      <c r="A345" s="6">
        <v>43026</v>
      </c>
      <c r="B345" s="2" t="str">
        <f t="shared" si="25"/>
        <v>October</v>
      </c>
      <c r="C345" s="5">
        <f t="shared" si="26"/>
        <v>2017</v>
      </c>
      <c r="D345" s="5">
        <f t="shared" si="27"/>
        <v>42</v>
      </c>
      <c r="E345" s="5" t="str">
        <f t="shared" si="28"/>
        <v>Wednesday</v>
      </c>
      <c r="F345" s="1">
        <f t="shared" si="29"/>
        <v>18</v>
      </c>
      <c r="G345">
        <v>62.5</v>
      </c>
      <c r="H345">
        <v>0.77</v>
      </c>
      <c r="I345">
        <v>33</v>
      </c>
      <c r="J345">
        <v>0.3</v>
      </c>
      <c r="K345">
        <v>25</v>
      </c>
    </row>
    <row r="346" spans="1:11">
      <c r="A346" s="6">
        <v>42844</v>
      </c>
      <c r="B346" s="2" t="str">
        <f t="shared" si="25"/>
        <v>April</v>
      </c>
      <c r="C346" s="5">
        <f t="shared" si="26"/>
        <v>2017</v>
      </c>
      <c r="D346" s="5">
        <f t="shared" si="27"/>
        <v>16</v>
      </c>
      <c r="E346" s="5" t="str">
        <f t="shared" si="28"/>
        <v>Wednesday</v>
      </c>
      <c r="F346" s="1">
        <f t="shared" si="29"/>
        <v>19</v>
      </c>
      <c r="G346">
        <v>59.8</v>
      </c>
      <c r="H346">
        <v>0.77</v>
      </c>
      <c r="I346">
        <v>53</v>
      </c>
      <c r="J346">
        <v>0.3</v>
      </c>
      <c r="K346">
        <v>26</v>
      </c>
    </row>
    <row r="347" spans="1:11">
      <c r="A347" s="6">
        <v>42935</v>
      </c>
      <c r="B347" s="2" t="str">
        <f t="shared" si="25"/>
        <v>July</v>
      </c>
      <c r="C347" s="5">
        <f t="shared" si="26"/>
        <v>2017</v>
      </c>
      <c r="D347" s="5">
        <f t="shared" si="27"/>
        <v>29</v>
      </c>
      <c r="E347" s="5" t="str">
        <f t="shared" si="28"/>
        <v>Wednesday</v>
      </c>
      <c r="F347" s="1">
        <f t="shared" si="29"/>
        <v>19</v>
      </c>
      <c r="G347">
        <v>83.8</v>
      </c>
      <c r="H347">
        <v>0.56000000000000005</v>
      </c>
      <c r="I347">
        <v>44</v>
      </c>
      <c r="J347">
        <v>0.5</v>
      </c>
      <c r="K347">
        <v>36</v>
      </c>
    </row>
    <row r="348" spans="1:11">
      <c r="A348" s="6">
        <v>42998</v>
      </c>
      <c r="B348" s="2" t="str">
        <f t="shared" si="25"/>
        <v>September</v>
      </c>
      <c r="C348" s="5">
        <f t="shared" si="26"/>
        <v>2017</v>
      </c>
      <c r="D348" s="5">
        <f t="shared" si="27"/>
        <v>38</v>
      </c>
      <c r="E348" s="5" t="str">
        <f t="shared" si="28"/>
        <v>Wednesday</v>
      </c>
      <c r="F348" s="1">
        <f t="shared" si="29"/>
        <v>20</v>
      </c>
      <c r="G348">
        <v>67.099999999999994</v>
      </c>
      <c r="H348">
        <v>0.69</v>
      </c>
      <c r="I348">
        <v>52</v>
      </c>
      <c r="J348">
        <v>0.3</v>
      </c>
      <c r="K348">
        <v>27</v>
      </c>
    </row>
    <row r="349" spans="1:11">
      <c r="A349" s="6">
        <v>43089</v>
      </c>
      <c r="B349" s="2" t="str">
        <f t="shared" si="25"/>
        <v>December</v>
      </c>
      <c r="C349" s="5">
        <f t="shared" si="26"/>
        <v>2017</v>
      </c>
      <c r="D349" s="5">
        <f t="shared" si="27"/>
        <v>51</v>
      </c>
      <c r="E349" s="5" t="str">
        <f t="shared" si="28"/>
        <v>Wednesday</v>
      </c>
      <c r="F349" s="1">
        <f t="shared" si="29"/>
        <v>20</v>
      </c>
      <c r="G349">
        <v>36.799999999999997</v>
      </c>
      <c r="H349">
        <v>1.25</v>
      </c>
      <c r="I349">
        <v>20</v>
      </c>
      <c r="J349">
        <v>0.3</v>
      </c>
      <c r="K349">
        <v>16</v>
      </c>
    </row>
    <row r="350" spans="1:11">
      <c r="A350" s="6">
        <v>42907</v>
      </c>
      <c r="B350" s="2" t="str">
        <f t="shared" si="25"/>
        <v>June</v>
      </c>
      <c r="C350" s="5">
        <f t="shared" si="26"/>
        <v>2017</v>
      </c>
      <c r="D350" s="5">
        <f t="shared" si="27"/>
        <v>25</v>
      </c>
      <c r="E350" s="5" t="str">
        <f t="shared" si="28"/>
        <v>Wednesday</v>
      </c>
      <c r="F350" s="1">
        <f t="shared" si="29"/>
        <v>21</v>
      </c>
      <c r="G350">
        <v>94.3</v>
      </c>
      <c r="H350">
        <v>0.47</v>
      </c>
      <c r="I350">
        <v>76</v>
      </c>
      <c r="J350">
        <v>0.3</v>
      </c>
      <c r="K350">
        <v>41</v>
      </c>
    </row>
    <row r="351" spans="1:11">
      <c r="A351" s="6">
        <v>42788</v>
      </c>
      <c r="B351" s="2" t="str">
        <f t="shared" si="25"/>
        <v>February</v>
      </c>
      <c r="C351" s="5">
        <f t="shared" si="26"/>
        <v>2017</v>
      </c>
      <c r="D351" s="5">
        <f t="shared" si="27"/>
        <v>8</v>
      </c>
      <c r="E351" s="5" t="str">
        <f t="shared" si="28"/>
        <v>Wednesday</v>
      </c>
      <c r="F351" s="1">
        <f t="shared" si="29"/>
        <v>22</v>
      </c>
      <c r="G351">
        <v>47.7</v>
      </c>
      <c r="H351">
        <v>0.95</v>
      </c>
      <c r="I351">
        <v>36</v>
      </c>
      <c r="J351">
        <v>0.3</v>
      </c>
      <c r="K351">
        <v>19</v>
      </c>
    </row>
    <row r="352" spans="1:11">
      <c r="A352" s="6">
        <v>42816</v>
      </c>
      <c r="B352" s="2" t="str">
        <f t="shared" si="25"/>
        <v>March</v>
      </c>
      <c r="C352" s="5">
        <f t="shared" si="26"/>
        <v>2017</v>
      </c>
      <c r="D352" s="5">
        <f t="shared" si="27"/>
        <v>12</v>
      </c>
      <c r="E352" s="5" t="str">
        <f t="shared" si="28"/>
        <v>Wednesday</v>
      </c>
      <c r="F352" s="1">
        <f t="shared" si="29"/>
        <v>22</v>
      </c>
      <c r="G352">
        <v>56.5</v>
      </c>
      <c r="H352">
        <v>0.74</v>
      </c>
      <c r="I352">
        <v>38</v>
      </c>
      <c r="J352">
        <v>0.3</v>
      </c>
      <c r="K352">
        <v>25</v>
      </c>
    </row>
    <row r="353" spans="1:11">
      <c r="A353" s="6">
        <v>43061</v>
      </c>
      <c r="B353" s="2" t="str">
        <f t="shared" si="25"/>
        <v>November</v>
      </c>
      <c r="C353" s="5">
        <f t="shared" si="26"/>
        <v>2017</v>
      </c>
      <c r="D353" s="5">
        <f t="shared" si="27"/>
        <v>47</v>
      </c>
      <c r="E353" s="5" t="str">
        <f t="shared" si="28"/>
        <v>Wednesday</v>
      </c>
      <c r="F353" s="1">
        <f t="shared" si="29"/>
        <v>22</v>
      </c>
      <c r="G353">
        <v>48.7</v>
      </c>
      <c r="H353">
        <v>1</v>
      </c>
      <c r="I353">
        <v>40</v>
      </c>
      <c r="J353">
        <v>0.3</v>
      </c>
      <c r="K353">
        <v>19</v>
      </c>
    </row>
    <row r="354" spans="1:11">
      <c r="A354" s="6">
        <v>42970</v>
      </c>
      <c r="B354" s="2" t="str">
        <f t="shared" si="25"/>
        <v>August</v>
      </c>
      <c r="C354" s="5">
        <f t="shared" si="26"/>
        <v>2017</v>
      </c>
      <c r="D354" s="5">
        <f t="shared" si="27"/>
        <v>34</v>
      </c>
      <c r="E354" s="5" t="str">
        <f t="shared" si="28"/>
        <v>Wednesday</v>
      </c>
      <c r="F354" s="1">
        <f t="shared" si="29"/>
        <v>23</v>
      </c>
      <c r="G354">
        <v>70.7</v>
      </c>
      <c r="H354">
        <v>0.67</v>
      </c>
      <c r="I354">
        <v>33</v>
      </c>
      <c r="J354">
        <v>0.5</v>
      </c>
      <c r="K354">
        <v>29</v>
      </c>
    </row>
    <row r="355" spans="1:11">
      <c r="A355" s="6">
        <v>42879</v>
      </c>
      <c r="B355" s="2" t="str">
        <f t="shared" si="25"/>
        <v>May</v>
      </c>
      <c r="C355" s="5">
        <f>YEAR(A355)</f>
        <v>2017</v>
      </c>
      <c r="D355" s="5">
        <f>WEEKNUM(A355)</f>
        <v>21</v>
      </c>
      <c r="E355" s="5" t="str">
        <f t="shared" si="28"/>
        <v>Wednesday</v>
      </c>
      <c r="F355" s="1">
        <f t="shared" si="29"/>
        <v>24</v>
      </c>
      <c r="G355">
        <v>69.400000000000006</v>
      </c>
      <c r="H355">
        <v>0.69</v>
      </c>
      <c r="I355">
        <v>34</v>
      </c>
      <c r="J355">
        <v>0.3</v>
      </c>
      <c r="K355">
        <v>28</v>
      </c>
    </row>
    <row r="356" spans="1:11">
      <c r="A356" s="6">
        <v>42760</v>
      </c>
      <c r="B356" s="2" t="str">
        <f t="shared" si="25"/>
        <v>January</v>
      </c>
      <c r="C356" s="5">
        <f t="shared" si="26"/>
        <v>2017</v>
      </c>
      <c r="D356" s="5">
        <f t="shared" si="27"/>
        <v>4</v>
      </c>
      <c r="E356" s="5" t="str">
        <f t="shared" si="28"/>
        <v>Wednesday</v>
      </c>
      <c r="F356" s="1">
        <f t="shared" si="29"/>
        <v>25</v>
      </c>
      <c r="G356">
        <v>32.200000000000003</v>
      </c>
      <c r="H356">
        <v>1.25</v>
      </c>
      <c r="I356">
        <v>24</v>
      </c>
      <c r="J356">
        <v>0.3</v>
      </c>
      <c r="K356">
        <v>14</v>
      </c>
    </row>
    <row r="357" spans="1:11">
      <c r="A357" s="6">
        <v>43033</v>
      </c>
      <c r="B357" s="2" t="str">
        <f t="shared" si="25"/>
        <v>October</v>
      </c>
      <c r="C357" s="5">
        <f t="shared" si="26"/>
        <v>2017</v>
      </c>
      <c r="D357" s="5">
        <f t="shared" si="27"/>
        <v>43</v>
      </c>
      <c r="E357" s="5" t="str">
        <f t="shared" si="28"/>
        <v>Wednesday</v>
      </c>
      <c r="F357" s="1">
        <f t="shared" si="29"/>
        <v>25</v>
      </c>
      <c r="G357">
        <v>61.2</v>
      </c>
      <c r="H357">
        <v>0.8</v>
      </c>
      <c r="I357">
        <v>44</v>
      </c>
      <c r="J357">
        <v>0.3</v>
      </c>
      <c r="K357">
        <v>24</v>
      </c>
    </row>
    <row r="358" spans="1:11">
      <c r="A358" s="6">
        <v>42851</v>
      </c>
      <c r="B358" s="2" t="str">
        <f t="shared" si="25"/>
        <v>April</v>
      </c>
      <c r="C358" s="5">
        <f t="shared" si="26"/>
        <v>2017</v>
      </c>
      <c r="D358" s="5">
        <f t="shared" si="27"/>
        <v>17</v>
      </c>
      <c r="E358" s="5" t="str">
        <f t="shared" si="28"/>
        <v>Wednesday</v>
      </c>
      <c r="F358" s="1">
        <f t="shared" si="29"/>
        <v>26</v>
      </c>
      <c r="G358">
        <v>62.5</v>
      </c>
      <c r="H358">
        <v>0.8</v>
      </c>
      <c r="I358">
        <v>48</v>
      </c>
      <c r="J358">
        <v>0.3</v>
      </c>
      <c r="K358">
        <v>25</v>
      </c>
    </row>
    <row r="359" spans="1:11">
      <c r="A359" s="6">
        <v>42942</v>
      </c>
      <c r="B359" s="2" t="str">
        <f t="shared" si="25"/>
        <v>July</v>
      </c>
      <c r="C359" s="5">
        <f t="shared" si="26"/>
        <v>2017</v>
      </c>
      <c r="D359" s="5">
        <f t="shared" si="27"/>
        <v>30</v>
      </c>
      <c r="E359" s="5" t="str">
        <f t="shared" si="28"/>
        <v>Wednesday</v>
      </c>
      <c r="F359" s="1">
        <f t="shared" si="29"/>
        <v>26</v>
      </c>
      <c r="G359">
        <v>76.599999999999994</v>
      </c>
      <c r="H359">
        <v>0.59</v>
      </c>
      <c r="I359">
        <v>37</v>
      </c>
      <c r="J359">
        <v>0.5</v>
      </c>
      <c r="K359">
        <v>32</v>
      </c>
    </row>
    <row r="360" spans="1:11">
      <c r="A360" s="6">
        <v>43005</v>
      </c>
      <c r="B360" s="2" t="str">
        <f t="shared" si="25"/>
        <v>September</v>
      </c>
      <c r="C360" s="5">
        <f t="shared" si="26"/>
        <v>2017</v>
      </c>
      <c r="D360" s="5">
        <f t="shared" si="27"/>
        <v>39</v>
      </c>
      <c r="E360" s="5" t="str">
        <f t="shared" si="28"/>
        <v>Wednesday</v>
      </c>
      <c r="F360" s="1">
        <f t="shared" si="29"/>
        <v>27</v>
      </c>
      <c r="G360">
        <v>70.7</v>
      </c>
      <c r="H360">
        <v>0.67</v>
      </c>
      <c r="I360">
        <v>51</v>
      </c>
      <c r="J360">
        <v>0.3</v>
      </c>
      <c r="K360">
        <v>29</v>
      </c>
    </row>
    <row r="361" spans="1:11">
      <c r="A361" s="6">
        <v>43096</v>
      </c>
      <c r="B361" s="2" t="str">
        <f t="shared" si="25"/>
        <v>December</v>
      </c>
      <c r="C361" s="5">
        <f t="shared" si="26"/>
        <v>2017</v>
      </c>
      <c r="D361" s="5">
        <f t="shared" si="27"/>
        <v>52</v>
      </c>
      <c r="E361" s="5" t="str">
        <f t="shared" si="28"/>
        <v>Wednesday</v>
      </c>
      <c r="F361" s="1">
        <f t="shared" si="29"/>
        <v>27</v>
      </c>
      <c r="G361">
        <v>42.7</v>
      </c>
      <c r="H361">
        <v>1</v>
      </c>
      <c r="I361">
        <v>33</v>
      </c>
      <c r="J361">
        <v>0.3</v>
      </c>
      <c r="K361">
        <v>19</v>
      </c>
    </row>
    <row r="362" spans="1:11">
      <c r="A362" s="6">
        <v>42914</v>
      </c>
      <c r="B362" s="2" t="str">
        <f t="shared" si="25"/>
        <v>June</v>
      </c>
      <c r="C362" s="5">
        <f t="shared" si="26"/>
        <v>2017</v>
      </c>
      <c r="D362" s="5">
        <f t="shared" si="27"/>
        <v>26</v>
      </c>
      <c r="E362" s="5" t="str">
        <f t="shared" si="28"/>
        <v>Wednesday</v>
      </c>
      <c r="F362" s="1">
        <f t="shared" si="29"/>
        <v>28</v>
      </c>
      <c r="G362">
        <v>75.900000000000006</v>
      </c>
      <c r="H362">
        <v>0.59</v>
      </c>
      <c r="I362">
        <v>65</v>
      </c>
      <c r="J362">
        <v>0.3</v>
      </c>
      <c r="K362">
        <v>33</v>
      </c>
    </row>
    <row r="363" spans="1:11">
      <c r="A363" s="6">
        <v>42823</v>
      </c>
      <c r="B363" s="2" t="str">
        <f t="shared" si="25"/>
        <v>March</v>
      </c>
      <c r="C363" s="5">
        <f t="shared" si="26"/>
        <v>2017</v>
      </c>
      <c r="D363" s="5">
        <f t="shared" si="27"/>
        <v>13</v>
      </c>
      <c r="E363" s="5" t="str">
        <f t="shared" si="28"/>
        <v>Wednesday</v>
      </c>
      <c r="F363" s="1">
        <f t="shared" si="29"/>
        <v>29</v>
      </c>
      <c r="G363">
        <v>57.2</v>
      </c>
      <c r="H363">
        <v>0.83</v>
      </c>
      <c r="I363">
        <v>39</v>
      </c>
      <c r="J363">
        <v>0.3</v>
      </c>
      <c r="K363">
        <v>24</v>
      </c>
    </row>
    <row r="364" spans="1:11">
      <c r="A364" s="6">
        <v>43068</v>
      </c>
      <c r="B364" s="2" t="str">
        <f t="shared" si="25"/>
        <v>November</v>
      </c>
      <c r="C364" s="5">
        <f t="shared" si="26"/>
        <v>2017</v>
      </c>
      <c r="D364" s="5">
        <f t="shared" si="27"/>
        <v>48</v>
      </c>
      <c r="E364" s="5" t="str">
        <f t="shared" si="28"/>
        <v>Wednesday</v>
      </c>
      <c r="F364" s="1">
        <f t="shared" si="29"/>
        <v>29</v>
      </c>
      <c r="G364">
        <v>50</v>
      </c>
      <c r="H364">
        <v>0.95</v>
      </c>
      <c r="I364">
        <v>27</v>
      </c>
      <c r="J364">
        <v>0.3</v>
      </c>
      <c r="K364">
        <v>20</v>
      </c>
    </row>
    <row r="365" spans="1:11">
      <c r="A365" s="6">
        <v>42977</v>
      </c>
      <c r="B365" s="2" t="str">
        <f t="shared" si="25"/>
        <v>August</v>
      </c>
      <c r="C365" s="5">
        <f t="shared" si="26"/>
        <v>2017</v>
      </c>
      <c r="D365" s="5">
        <f t="shared" si="27"/>
        <v>35</v>
      </c>
      <c r="E365" s="5" t="str">
        <f t="shared" si="28"/>
        <v>Wednesday</v>
      </c>
      <c r="F365" s="1">
        <f t="shared" si="29"/>
        <v>30</v>
      </c>
      <c r="G365">
        <v>72</v>
      </c>
      <c r="H365">
        <v>0.63</v>
      </c>
      <c r="I365">
        <v>51</v>
      </c>
      <c r="J365">
        <v>0.5</v>
      </c>
      <c r="K365">
        <v>30</v>
      </c>
    </row>
    <row r="366" spans="1:11">
      <c r="A366" s="6">
        <v>42886</v>
      </c>
      <c r="B366" s="2" t="str">
        <f t="shared" si="25"/>
        <v>May</v>
      </c>
      <c r="C366" s="5">
        <f t="shared" si="26"/>
        <v>2017</v>
      </c>
      <c r="D366" s="5">
        <f t="shared" si="27"/>
        <v>22</v>
      </c>
      <c r="E366" s="5" t="str">
        <f t="shared" si="28"/>
        <v>Wednesday</v>
      </c>
      <c r="F366" s="1">
        <f t="shared" si="29"/>
        <v>31</v>
      </c>
      <c r="G366">
        <v>77.3</v>
      </c>
      <c r="H366">
        <v>0.65</v>
      </c>
      <c r="I366">
        <v>56</v>
      </c>
      <c r="J366">
        <v>0.3</v>
      </c>
      <c r="K366">
        <v>31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L4" sqref="L4"/>
    </sheetView>
  </sheetViews>
  <sheetFormatPr defaultRowHeight="15"/>
  <sheetData>
    <row r="1" spans="1:2">
      <c r="A1" t="s">
        <v>72</v>
      </c>
      <c r="B1" t="s">
        <v>78</v>
      </c>
    </row>
    <row r="2" spans="1:2">
      <c r="A2" t="s">
        <v>75</v>
      </c>
      <c r="B2" t="s">
        <v>81</v>
      </c>
    </row>
    <row r="3" spans="1:2">
      <c r="A3" t="s">
        <v>76</v>
      </c>
      <c r="B3" t="s">
        <v>82</v>
      </c>
    </row>
    <row r="4" spans="1:2">
      <c r="A4" t="s">
        <v>74</v>
      </c>
      <c r="B4" t="s">
        <v>80</v>
      </c>
    </row>
    <row r="5" spans="1:2">
      <c r="A5" t="s">
        <v>77</v>
      </c>
      <c r="B5" t="s">
        <v>81</v>
      </c>
    </row>
    <row r="6" spans="1:2">
      <c r="A6" t="s">
        <v>73</v>
      </c>
      <c r="B6" t="s">
        <v>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and Chart</vt:lpstr>
      <vt:lpstr>Sheet1</vt:lpstr>
      <vt:lpstr>Sheet3</vt:lpstr>
      <vt:lpstr>Sheet5</vt:lpstr>
      <vt:lpstr>DASHBOARD</vt:lpstr>
      <vt:lpstr>Worked Lemonade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user2222</dc:creator>
  <cp:lastModifiedBy>user2222</cp:lastModifiedBy>
  <dcterms:created xsi:type="dcterms:W3CDTF">2022-01-19T11:08:19Z</dcterms:created>
  <dcterms:modified xsi:type="dcterms:W3CDTF">2022-04-05T11:13:49Z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4DDC297B4B7A495BA22675BFD0C7D35B</vt:lpwstr>
  </property>
  <property fmtid="{D5CDD505-2E9C-101B-9397-08002B2CF9AE}" pid="3" name="KSOProductBuildVer">
    <vt:lpwstr>1033-11.2.0.10443</vt:lpwstr>
  </property>
</Properties>
</file>