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2222\Desktop\Data Analysis Project\"/>
    </mc:Choice>
  </mc:AlternateContent>
  <bookViews>
    <workbookView xWindow="0" yWindow="0" windowWidth="23040" windowHeight="8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55" i="1"/>
  <c r="B55" i="1"/>
  <c r="C55" i="1"/>
  <c r="B63" i="1"/>
  <c r="D29" i="1"/>
  <c r="B5" i="1"/>
  <c r="B4" i="1"/>
  <c r="C5" i="1"/>
  <c r="C78" i="1" l="1"/>
  <c r="C79" i="1"/>
  <c r="C80" i="1"/>
  <c r="C81" i="1"/>
  <c r="C82" i="1"/>
  <c r="C83" i="1"/>
  <c r="C84" i="1"/>
  <c r="C85" i="1"/>
  <c r="C86" i="1"/>
  <c r="C87" i="1"/>
  <c r="D4" i="1"/>
  <c r="D5" i="1"/>
  <c r="D31" i="1"/>
  <c r="D32" i="1"/>
  <c r="D34" i="1"/>
  <c r="D35" i="1"/>
  <c r="D78" i="1"/>
  <c r="D79" i="1"/>
  <c r="D80" i="1"/>
  <c r="D81" i="1"/>
  <c r="D82" i="1"/>
  <c r="D83" i="1"/>
  <c r="D84" i="1"/>
  <c r="D85" i="1"/>
  <c r="D86" i="1"/>
  <c r="D87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B70" i="1"/>
  <c r="B71" i="1"/>
  <c r="B72" i="1"/>
  <c r="G29" i="1" s="1"/>
  <c r="B73" i="1"/>
  <c r="B74" i="1"/>
  <c r="B75" i="1"/>
  <c r="B56" i="1"/>
  <c r="F35" i="1" s="1"/>
  <c r="B57" i="1"/>
  <c r="B58" i="1"/>
  <c r="B59" i="1"/>
  <c r="B60" i="1"/>
  <c r="B61" i="1"/>
  <c r="B62" i="1"/>
  <c r="B64" i="1"/>
  <c r="B65" i="1"/>
  <c r="B66" i="1"/>
  <c r="B67" i="1"/>
  <c r="B68" i="1"/>
  <c r="B69" i="1"/>
  <c r="E32" i="1"/>
  <c r="H32" i="1"/>
  <c r="G32" i="1"/>
  <c r="F32" i="1"/>
  <c r="B48" i="1"/>
  <c r="B47" i="1"/>
  <c r="F29" i="1"/>
  <c r="I5" i="1"/>
  <c r="M4" i="1"/>
  <c r="M5" i="1" s="1"/>
  <c r="C4" i="1"/>
  <c r="E4" i="1"/>
  <c r="E5" i="1" s="1"/>
  <c r="F4" i="1"/>
  <c r="F5" i="1" s="1"/>
  <c r="G4" i="1"/>
  <c r="G5" i="1" s="1"/>
  <c r="H4" i="1"/>
  <c r="H5" i="1" s="1"/>
  <c r="I4" i="1"/>
  <c r="J4" i="1"/>
  <c r="J5" i="1" s="1"/>
  <c r="K4" i="1"/>
  <c r="K5" i="1" s="1"/>
  <c r="L4" i="1"/>
  <c r="L5" i="1" s="1"/>
  <c r="E29" i="1" l="1"/>
  <c r="E35" i="1"/>
  <c r="H35" i="1"/>
  <c r="G35" i="1"/>
  <c r="H29" i="1"/>
</calcChain>
</file>

<file path=xl/sharedStrings.xml><?xml version="1.0" encoding="utf-8"?>
<sst xmlns="http://schemas.openxmlformats.org/spreadsheetml/2006/main" count="87" uniqueCount="49">
  <si>
    <t>JAN</t>
  </si>
  <si>
    <t>FEB</t>
  </si>
  <si>
    <t>MAR</t>
  </si>
  <si>
    <t>APR.</t>
  </si>
  <si>
    <t>MAY</t>
  </si>
  <si>
    <t>JUN</t>
  </si>
  <si>
    <t>JUL</t>
  </si>
  <si>
    <t>AUG</t>
  </si>
  <si>
    <t>SEP.</t>
  </si>
  <si>
    <t>OCT</t>
  </si>
  <si>
    <t>NOV</t>
  </si>
  <si>
    <t>DEC</t>
  </si>
  <si>
    <t>Sales</t>
  </si>
  <si>
    <t>Expenses</t>
  </si>
  <si>
    <t>Profit</t>
  </si>
  <si>
    <t>%PROFIT</t>
  </si>
  <si>
    <t>Department</t>
  </si>
  <si>
    <t>Commision</t>
  </si>
  <si>
    <t>Marketing</t>
  </si>
  <si>
    <t>Admin</t>
  </si>
  <si>
    <t>IT</t>
  </si>
  <si>
    <t>Logistics</t>
  </si>
  <si>
    <t>sales</t>
  </si>
  <si>
    <t>LOGISTICS</t>
  </si>
  <si>
    <t>SALES</t>
  </si>
  <si>
    <t>MARKETING</t>
  </si>
  <si>
    <t>TOTALSUM</t>
  </si>
  <si>
    <t>ADMIN</t>
  </si>
  <si>
    <t>average</t>
  </si>
  <si>
    <t>AverageIF</t>
  </si>
  <si>
    <t>COUNTIF</t>
  </si>
  <si>
    <t>SUMIF</t>
  </si>
  <si>
    <t>if statement</t>
  </si>
  <si>
    <t>Salary(NestedIF)</t>
  </si>
  <si>
    <t>Subject</t>
  </si>
  <si>
    <t>Score</t>
  </si>
  <si>
    <t>Grade</t>
  </si>
  <si>
    <t>Remark</t>
  </si>
  <si>
    <t>English</t>
  </si>
  <si>
    <t>Mathematics</t>
  </si>
  <si>
    <t>Yoruba</t>
  </si>
  <si>
    <t>Biology</t>
  </si>
  <si>
    <t>Chemistry</t>
  </si>
  <si>
    <t>Further Maths</t>
  </si>
  <si>
    <t>Economics</t>
  </si>
  <si>
    <t>Civics</t>
  </si>
  <si>
    <t>ICT</t>
  </si>
  <si>
    <t>Physics</t>
  </si>
  <si>
    <t>CountIf&lt;70,000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</si>
</sst>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APR.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SEP.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27900</c:v>
                </c:pt>
                <c:pt idx="1">
                  <c:v>82500</c:v>
                </c:pt>
                <c:pt idx="2">
                  <c:v>93700</c:v>
                </c:pt>
                <c:pt idx="3">
                  <c:v>65400</c:v>
                </c:pt>
                <c:pt idx="4">
                  <c:v>85127</c:v>
                </c:pt>
                <c:pt idx="5">
                  <c:v>62179</c:v>
                </c:pt>
                <c:pt idx="6">
                  <c:v>50072</c:v>
                </c:pt>
                <c:pt idx="7">
                  <c:v>82570</c:v>
                </c:pt>
                <c:pt idx="8">
                  <c:v>65450</c:v>
                </c:pt>
                <c:pt idx="9">
                  <c:v>62190</c:v>
                </c:pt>
                <c:pt idx="10">
                  <c:v>80000</c:v>
                </c:pt>
                <c:pt idx="11">
                  <c:v>25927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4F92-8119-9856A769402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APR.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SEP.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19200</c:v>
                </c:pt>
                <c:pt idx="1">
                  <c:v>65472</c:v>
                </c:pt>
                <c:pt idx="2">
                  <c:v>7127</c:v>
                </c:pt>
                <c:pt idx="3">
                  <c:v>4825</c:v>
                </c:pt>
                <c:pt idx="4">
                  <c:v>6999</c:v>
                </c:pt>
                <c:pt idx="5">
                  <c:v>12071</c:v>
                </c:pt>
                <c:pt idx="6">
                  <c:v>47210</c:v>
                </c:pt>
                <c:pt idx="7">
                  <c:v>61730</c:v>
                </c:pt>
                <c:pt idx="8">
                  <c:v>48291</c:v>
                </c:pt>
                <c:pt idx="9">
                  <c:v>52190</c:v>
                </c:pt>
                <c:pt idx="10">
                  <c:v>7150</c:v>
                </c:pt>
                <c:pt idx="11">
                  <c:v>14929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A-4F92-8119-9856A769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133839"/>
        <c:axId val="670130511"/>
      </c:barChart>
      <c:catAx>
        <c:axId val="6701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30511"/>
        <c:crosses val="autoZero"/>
        <c:auto val="1"/>
        <c:lblAlgn val="ctr"/>
        <c:lblOffset val="100"/>
        <c:noMultiLvlLbl val="0"/>
      </c:catAx>
      <c:valAx>
        <c:axId val="6701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C-45BB-8DFD-A36C7E9294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6C-45BB-8DFD-A36C7E9294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6C-45BB-8DFD-A36C7E9294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6C-45BB-8DFD-A36C7E9294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6C-45BB-8DFD-A36C7E9294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6C-45BB-8DFD-A36C7E9294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A6C-45BB-8DFD-A36C7E9294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A6C-45BB-8DFD-A36C7E9294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A6C-45BB-8DFD-A36C7E92940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A6C-45BB-8DFD-A36C7E92940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A6C-45BB-8DFD-A36C7E92940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A6C-45BB-8DFD-A36C7E929404}"/>
              </c:ext>
            </c:extLst>
          </c:dPt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APR.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SEP.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8700</c:v>
                </c:pt>
                <c:pt idx="1">
                  <c:v>17028</c:v>
                </c:pt>
                <c:pt idx="2">
                  <c:v>86573</c:v>
                </c:pt>
                <c:pt idx="3">
                  <c:v>60575</c:v>
                </c:pt>
                <c:pt idx="4">
                  <c:v>78128</c:v>
                </c:pt>
                <c:pt idx="5">
                  <c:v>50108</c:v>
                </c:pt>
                <c:pt idx="6">
                  <c:v>2862</c:v>
                </c:pt>
                <c:pt idx="7">
                  <c:v>20840</c:v>
                </c:pt>
                <c:pt idx="8">
                  <c:v>17159</c:v>
                </c:pt>
                <c:pt idx="9">
                  <c:v>10000</c:v>
                </c:pt>
                <c:pt idx="10">
                  <c:v>72850</c:v>
                </c:pt>
                <c:pt idx="11">
                  <c:v>10998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5-4D3C-94B7-39F4F504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APR.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SEP.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27900</c:v>
                </c:pt>
                <c:pt idx="1">
                  <c:v>82500</c:v>
                </c:pt>
                <c:pt idx="2">
                  <c:v>93700</c:v>
                </c:pt>
                <c:pt idx="3">
                  <c:v>65400</c:v>
                </c:pt>
                <c:pt idx="4">
                  <c:v>85127</c:v>
                </c:pt>
                <c:pt idx="5">
                  <c:v>62179</c:v>
                </c:pt>
                <c:pt idx="6">
                  <c:v>50072</c:v>
                </c:pt>
                <c:pt idx="7">
                  <c:v>82570</c:v>
                </c:pt>
                <c:pt idx="8">
                  <c:v>65450</c:v>
                </c:pt>
                <c:pt idx="9">
                  <c:v>62190</c:v>
                </c:pt>
                <c:pt idx="10">
                  <c:v>80000</c:v>
                </c:pt>
                <c:pt idx="11">
                  <c:v>25927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9-4E7A-AFFA-810188913AF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APR.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SEP.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19200</c:v>
                </c:pt>
                <c:pt idx="1">
                  <c:v>65472</c:v>
                </c:pt>
                <c:pt idx="2">
                  <c:v>7127</c:v>
                </c:pt>
                <c:pt idx="3">
                  <c:v>4825</c:v>
                </c:pt>
                <c:pt idx="4">
                  <c:v>6999</c:v>
                </c:pt>
                <c:pt idx="5">
                  <c:v>12071</c:v>
                </c:pt>
                <c:pt idx="6">
                  <c:v>47210</c:v>
                </c:pt>
                <c:pt idx="7">
                  <c:v>61730</c:v>
                </c:pt>
                <c:pt idx="8">
                  <c:v>48291</c:v>
                </c:pt>
                <c:pt idx="9">
                  <c:v>52190</c:v>
                </c:pt>
                <c:pt idx="10">
                  <c:v>7150</c:v>
                </c:pt>
                <c:pt idx="11">
                  <c:v>14929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9-4E7A-AFFA-810188913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11696"/>
        <c:axId val="439710384"/>
      </c:lineChart>
      <c:catAx>
        <c:axId val="4397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10384"/>
        <c:crosses val="autoZero"/>
        <c:auto val="1"/>
        <c:lblAlgn val="ctr"/>
        <c:lblOffset val="100"/>
        <c:noMultiLvlLbl val="0"/>
      </c:catAx>
      <c:valAx>
        <c:axId val="4397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APR.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SEP.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8700</c:v>
                </c:pt>
                <c:pt idx="1">
                  <c:v>17028</c:v>
                </c:pt>
                <c:pt idx="2">
                  <c:v>86573</c:v>
                </c:pt>
                <c:pt idx="3">
                  <c:v>60575</c:v>
                </c:pt>
                <c:pt idx="4">
                  <c:v>78128</c:v>
                </c:pt>
                <c:pt idx="5">
                  <c:v>50108</c:v>
                </c:pt>
                <c:pt idx="6">
                  <c:v>2862</c:v>
                </c:pt>
                <c:pt idx="7">
                  <c:v>20840</c:v>
                </c:pt>
                <c:pt idx="8">
                  <c:v>17159</c:v>
                </c:pt>
                <c:pt idx="9">
                  <c:v>10000</c:v>
                </c:pt>
                <c:pt idx="10">
                  <c:v>72850</c:v>
                </c:pt>
                <c:pt idx="11">
                  <c:v>10998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4D90-BFF9-21340E5A2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65968"/>
        <c:axId val="361566296"/>
      </c:barChart>
      <c:catAx>
        <c:axId val="3615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66296"/>
        <c:crosses val="autoZero"/>
        <c:auto val="1"/>
        <c:lblAlgn val="ctr"/>
        <c:lblOffset val="100"/>
        <c:noMultiLvlLbl val="0"/>
      </c:catAx>
      <c:valAx>
        <c:axId val="3615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APR.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SEP.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19200</c:v>
                </c:pt>
                <c:pt idx="1">
                  <c:v>65472</c:v>
                </c:pt>
                <c:pt idx="2">
                  <c:v>7127</c:v>
                </c:pt>
                <c:pt idx="3">
                  <c:v>4825</c:v>
                </c:pt>
                <c:pt idx="4">
                  <c:v>6999</c:v>
                </c:pt>
                <c:pt idx="5">
                  <c:v>12071</c:v>
                </c:pt>
                <c:pt idx="6">
                  <c:v>47210</c:v>
                </c:pt>
                <c:pt idx="7">
                  <c:v>61730</c:v>
                </c:pt>
                <c:pt idx="8">
                  <c:v>48291</c:v>
                </c:pt>
                <c:pt idx="9">
                  <c:v>52190</c:v>
                </c:pt>
                <c:pt idx="10">
                  <c:v>7150</c:v>
                </c:pt>
                <c:pt idx="11">
                  <c:v>14929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9-4B87-A9D0-4F4DA8D6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101352"/>
        <c:axId val="370102664"/>
      </c:barChart>
      <c:catAx>
        <c:axId val="37010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02664"/>
        <c:crosses val="autoZero"/>
        <c:auto val="1"/>
        <c:lblAlgn val="ctr"/>
        <c:lblOffset val="100"/>
        <c:noMultiLvlLbl val="0"/>
      </c:catAx>
      <c:valAx>
        <c:axId val="3701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0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</xdr:row>
      <xdr:rowOff>9525</xdr:rowOff>
    </xdr:from>
    <xdr:to>
      <xdr:col>16</xdr:col>
      <xdr:colOff>19050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217170</xdr:colOff>
      <xdr:row>6</xdr:row>
      <xdr:rowOff>142875</xdr:rowOff>
    </xdr:from>
    <xdr:to>
      <xdr:col>7</xdr:col>
      <xdr:colOff>308610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25</xdr:row>
      <xdr:rowOff>0</xdr:rowOff>
    </xdr:from>
    <xdr:to>
      <xdr:col>16</xdr:col>
      <xdr:colOff>28575</xdr:colOff>
      <xdr:row>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37</xdr:row>
      <xdr:rowOff>180975</xdr:rowOff>
    </xdr:from>
    <xdr:to>
      <xdr:col>16</xdr:col>
      <xdr:colOff>323850</xdr:colOff>
      <xdr:row>52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56</xdr:row>
      <xdr:rowOff>0</xdr:rowOff>
    </xdr:from>
    <xdr:to>
      <xdr:col>16</xdr:col>
      <xdr:colOff>333375</xdr:colOff>
      <xdr:row>70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F67" sqref="F67"/>
    </sheetView>
  </sheetViews>
  <sheetFormatPr defaultRowHeight="15" x14ac:dyDescent="0.25"/>
  <cols>
    <col min="1" max="1" width="15.85546875" customWidth="1"/>
    <col min="2" max="2" width="14.85546875" customWidth="1"/>
    <col min="3" max="3" width="16.140625" customWidth="1"/>
    <col min="4" max="4" width="15.5703125" customWidth="1"/>
    <col min="6" max="6" width="12.285156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27900</v>
      </c>
      <c r="C2">
        <v>82500</v>
      </c>
      <c r="D2">
        <v>93700</v>
      </c>
      <c r="E2">
        <v>65400</v>
      </c>
      <c r="F2">
        <v>85127</v>
      </c>
      <c r="G2">
        <v>62179</v>
      </c>
      <c r="H2">
        <v>50072</v>
      </c>
      <c r="I2">
        <v>82570</v>
      </c>
      <c r="J2">
        <v>65450</v>
      </c>
      <c r="K2">
        <v>62190</v>
      </c>
      <c r="L2">
        <v>80000</v>
      </c>
      <c r="M2">
        <v>25927</v>
      </c>
    </row>
    <row r="3" spans="1:13" x14ac:dyDescent="0.25">
      <c r="A3" t="s">
        <v>13</v>
      </c>
      <c r="B3">
        <v>19200</v>
      </c>
      <c r="C3">
        <v>65472</v>
      </c>
      <c r="D3">
        <v>7127</v>
      </c>
      <c r="E3">
        <v>4825</v>
      </c>
      <c r="F3">
        <v>6999</v>
      </c>
      <c r="G3">
        <v>12071</v>
      </c>
      <c r="H3">
        <v>47210</v>
      </c>
      <c r="I3">
        <v>61730</v>
      </c>
      <c r="J3">
        <v>48291</v>
      </c>
      <c r="K3">
        <v>52190</v>
      </c>
      <c r="L3">
        <v>7150</v>
      </c>
      <c r="M3">
        <v>14929</v>
      </c>
    </row>
    <row r="4" spans="1:13" x14ac:dyDescent="0.25">
      <c r="A4" t="s">
        <v>14</v>
      </c>
      <c r="B4">
        <f>B2-B3</f>
        <v>8700</v>
      </c>
      <c r="C4">
        <f t="shared" ref="C4:L4" si="0">C2-C3</f>
        <v>17028</v>
      </c>
      <c r="D4">
        <f t="shared" si="0"/>
        <v>86573</v>
      </c>
      <c r="E4">
        <f t="shared" si="0"/>
        <v>60575</v>
      </c>
      <c r="F4">
        <f t="shared" si="0"/>
        <v>78128</v>
      </c>
      <c r="G4">
        <f t="shared" si="0"/>
        <v>50108</v>
      </c>
      <c r="H4">
        <f t="shared" si="0"/>
        <v>2862</v>
      </c>
      <c r="I4">
        <f t="shared" si="0"/>
        <v>20840</v>
      </c>
      <c r="J4">
        <f t="shared" si="0"/>
        <v>17159</v>
      </c>
      <c r="K4">
        <f t="shared" si="0"/>
        <v>10000</v>
      </c>
      <c r="L4">
        <f t="shared" si="0"/>
        <v>72850</v>
      </c>
      <c r="M4">
        <f>M2-M3</f>
        <v>10998</v>
      </c>
    </row>
    <row r="5" spans="1:13" x14ac:dyDescent="0.25">
      <c r="A5" t="s">
        <v>15</v>
      </c>
      <c r="B5" s="1">
        <f>(B4/B2)</f>
        <v>0.31182795698924731</v>
      </c>
      <c r="C5" s="1">
        <f>(C4/C2)</f>
        <v>0.2064</v>
      </c>
      <c r="D5" s="1">
        <f t="shared" ref="C5:F5" si="1">(D4/D2)</f>
        <v>0.92393810032017076</v>
      </c>
      <c r="E5" s="1">
        <f t="shared" si="1"/>
        <v>0.92622324159021407</v>
      </c>
      <c r="F5" s="1">
        <f t="shared" si="1"/>
        <v>0.91778166739107447</v>
      </c>
      <c r="G5" s="1">
        <f>(G4/G2)</f>
        <v>0.80586693256565722</v>
      </c>
      <c r="H5" s="1">
        <f t="shared" ref="H5" si="2">(H4/H2)</f>
        <v>5.7157692922192041E-2</v>
      </c>
      <c r="I5" s="1">
        <f t="shared" ref="I5" si="3">(I4/I2)</f>
        <v>0.25239190989463484</v>
      </c>
      <c r="J5" s="1">
        <f>(J4/J2)</f>
        <v>0.26216959511077159</v>
      </c>
      <c r="K5" s="1">
        <f>(K4/K2)</f>
        <v>0.16079755587715067</v>
      </c>
      <c r="L5" s="1">
        <f t="shared" ref="L5" si="4">(L4/L2)</f>
        <v>0.91062500000000002</v>
      </c>
      <c r="M5" s="1">
        <f t="shared" ref="M5" si="5">(M4/M2)</f>
        <v>0.42419099780151964</v>
      </c>
    </row>
    <row r="25" spans="1:8" x14ac:dyDescent="0.25">
      <c r="A25" t="s">
        <v>16</v>
      </c>
      <c r="B25" t="s">
        <v>17</v>
      </c>
    </row>
    <row r="26" spans="1:8" x14ac:dyDescent="0.25">
      <c r="A26" t="s">
        <v>12</v>
      </c>
      <c r="B26">
        <v>45700</v>
      </c>
    </row>
    <row r="27" spans="1:8" x14ac:dyDescent="0.25">
      <c r="A27" t="s">
        <v>18</v>
      </c>
      <c r="B27">
        <v>82700</v>
      </c>
    </row>
    <row r="28" spans="1:8" x14ac:dyDescent="0.25">
      <c r="A28" t="s">
        <v>12</v>
      </c>
      <c r="B28">
        <v>64000</v>
      </c>
      <c r="D28" t="s">
        <v>23</v>
      </c>
      <c r="E28" t="s">
        <v>24</v>
      </c>
      <c r="F28" t="s">
        <v>25</v>
      </c>
      <c r="G28" t="s">
        <v>27</v>
      </c>
      <c r="H28" t="s">
        <v>20</v>
      </c>
    </row>
    <row r="29" spans="1:8" x14ac:dyDescent="0.25">
      <c r="A29" t="s">
        <v>19</v>
      </c>
      <c r="B29">
        <v>79500</v>
      </c>
      <c r="C29" t="s">
        <v>31</v>
      </c>
      <c r="D29">
        <f>SUMIF(A:A,D28,B:B)</f>
        <v>852685</v>
      </c>
      <c r="E29">
        <f>SUMIF(A:A,E28,B:B)</f>
        <v>685220</v>
      </c>
      <c r="F29">
        <f>SUMIF(A:A,F28,B:B)</f>
        <v>238890</v>
      </c>
      <c r="G29">
        <f>SUMIF(A:A,G28,B:B)</f>
        <v>1800470</v>
      </c>
      <c r="H29">
        <f>SUMIF(A:A,H28,B:B)</f>
        <v>249400</v>
      </c>
    </row>
    <row r="30" spans="1:8" x14ac:dyDescent="0.25">
      <c r="A30" t="s">
        <v>20</v>
      </c>
      <c r="B30">
        <v>64900</v>
      </c>
    </row>
    <row r="31" spans="1:8" x14ac:dyDescent="0.25">
      <c r="A31" t="s">
        <v>21</v>
      </c>
      <c r="B31">
        <v>58490</v>
      </c>
      <c r="C31" t="s">
        <v>26</v>
      </c>
      <c r="D31">
        <f>SUM(B26:B45)</f>
        <v>2704765</v>
      </c>
    </row>
    <row r="32" spans="1:8" x14ac:dyDescent="0.25">
      <c r="A32" t="s">
        <v>18</v>
      </c>
      <c r="B32">
        <v>62190</v>
      </c>
      <c r="C32" t="s">
        <v>30</v>
      </c>
      <c r="D32">
        <f>COUNTIF(A26:A46,"logistics")</f>
        <v>7</v>
      </c>
      <c r="E32">
        <f>COUNTIF(A26:A46,"Sales")</f>
        <v>6</v>
      </c>
      <c r="F32">
        <f>COUNTIF(A26:A46,"Marketing")</f>
        <v>2</v>
      </c>
      <c r="G32">
        <f>COUNTIF(A26:A46,"Admin")</f>
        <v>4</v>
      </c>
      <c r="H32">
        <f>COUNTIF(A26:A46,"IT")</f>
        <v>2</v>
      </c>
    </row>
    <row r="33" spans="1:8" x14ac:dyDescent="0.25">
      <c r="A33" t="s">
        <v>19</v>
      </c>
      <c r="B33">
        <v>829100</v>
      </c>
    </row>
    <row r="34" spans="1:8" x14ac:dyDescent="0.25">
      <c r="A34" t="s">
        <v>20</v>
      </c>
      <c r="B34">
        <v>90500</v>
      </c>
      <c r="C34" t="s">
        <v>28</v>
      </c>
      <c r="D34">
        <f>AVERAGE(B26:B46)</f>
        <v>133036.42857142858</v>
      </c>
    </row>
    <row r="35" spans="1:8" x14ac:dyDescent="0.25">
      <c r="A35" t="s">
        <v>12</v>
      </c>
      <c r="B35">
        <v>81520</v>
      </c>
      <c r="C35" t="s">
        <v>29</v>
      </c>
      <c r="D35">
        <f>AVERAGEIF(A:A,"logistics",B:B)</f>
        <v>60906.071428571428</v>
      </c>
      <c r="E35">
        <f>AVERAGEIF(A:A,"Sales",B:B)</f>
        <v>52709.230769230766</v>
      </c>
      <c r="F35">
        <f>AVERAGEIF(A:A,"Marketing",B:B)</f>
        <v>59722.5</v>
      </c>
      <c r="G35">
        <f>AVERAGEIF(A:A,"Admin",B:B)</f>
        <v>225058.75</v>
      </c>
      <c r="H35">
        <f>AVERAGEIF(A:A,"IT",B:B)</f>
        <v>62350</v>
      </c>
    </row>
    <row r="36" spans="1:8" x14ac:dyDescent="0.25">
      <c r="A36" t="s">
        <v>21</v>
      </c>
      <c r="B36">
        <v>90200</v>
      </c>
    </row>
    <row r="37" spans="1:8" x14ac:dyDescent="0.25">
      <c r="A37" t="s">
        <v>12</v>
      </c>
      <c r="B37">
        <v>7100</v>
      </c>
    </row>
    <row r="38" spans="1:8" x14ac:dyDescent="0.25">
      <c r="A38" t="s">
        <v>21</v>
      </c>
      <c r="B38">
        <v>90200</v>
      </c>
    </row>
    <row r="39" spans="1:8" x14ac:dyDescent="0.25">
      <c r="A39" t="s">
        <v>22</v>
      </c>
      <c r="B39">
        <v>71000</v>
      </c>
    </row>
    <row r="40" spans="1:8" x14ac:dyDescent="0.25">
      <c r="A40" t="s">
        <v>21</v>
      </c>
      <c r="B40">
        <v>69000</v>
      </c>
    </row>
    <row r="41" spans="1:8" x14ac:dyDescent="0.25">
      <c r="A41" t="s">
        <v>12</v>
      </c>
      <c r="B41">
        <v>88000</v>
      </c>
    </row>
    <row r="42" spans="1:8" x14ac:dyDescent="0.25">
      <c r="A42" t="s">
        <v>21</v>
      </c>
      <c r="B42">
        <v>71890</v>
      </c>
    </row>
    <row r="43" spans="1:8" x14ac:dyDescent="0.25">
      <c r="A43" t="s">
        <v>19</v>
      </c>
      <c r="B43">
        <v>622170</v>
      </c>
    </row>
    <row r="44" spans="1:8" x14ac:dyDescent="0.25">
      <c r="A44" t="s">
        <v>19</v>
      </c>
      <c r="B44">
        <v>81700</v>
      </c>
    </row>
    <row r="45" spans="1:8" x14ac:dyDescent="0.25">
      <c r="A45" t="s">
        <v>21</v>
      </c>
      <c r="B45">
        <v>54905</v>
      </c>
    </row>
    <row r="46" spans="1:8" x14ac:dyDescent="0.25">
      <c r="A46" t="s">
        <v>21</v>
      </c>
      <c r="B46">
        <v>89000</v>
      </c>
    </row>
    <row r="47" spans="1:8" x14ac:dyDescent="0.25">
      <c r="B47">
        <f>SUMIF(B26:B46,"&gt;70,000")</f>
        <v>2367480</v>
      </c>
    </row>
    <row r="48" spans="1:8" x14ac:dyDescent="0.25">
      <c r="A48" t="s">
        <v>48</v>
      </c>
      <c r="B48">
        <f>COUNTIF(B26:B46,"&lt;70,000")</f>
        <v>8</v>
      </c>
    </row>
    <row r="53" spans="1:4" x14ac:dyDescent="0.25">
      <c r="B53" t="s">
        <v>32</v>
      </c>
    </row>
    <row r="54" spans="1:4" x14ac:dyDescent="0.25">
      <c r="C54" t="s">
        <v>33</v>
      </c>
    </row>
    <row r="55" spans="1:4" x14ac:dyDescent="0.25">
      <c r="A55" t="s">
        <v>12</v>
      </c>
      <c r="B55">
        <f>IF(A55="Sales",50000,47000)</f>
        <v>50000</v>
      </c>
      <c r="C55">
        <f>IF(A55="Sales",47000,IF(A55="Marketing",64200,IF(A55="Admin",67500,IF(A55="IT",82700,IF(A55="Logistics",54000)))))</f>
        <v>47000</v>
      </c>
      <c r="D55">
        <f>IF(A55="Sales",60000,47000)</f>
        <v>60000</v>
      </c>
    </row>
    <row r="56" spans="1:4" x14ac:dyDescent="0.25">
      <c r="A56" t="s">
        <v>18</v>
      </c>
      <c r="B56">
        <f t="shared" ref="B55:B75" si="6">IF(A56="Sales",50000,47000)</f>
        <v>47000</v>
      </c>
      <c r="C56">
        <f t="shared" ref="C56:C75" si="7">IF(A56="Sales",47000,IF(A56="Marketing",64200,IF(A56="Admin",67500,IF(A56="IT",82700,IF(A56="Logistics",54000)))))</f>
        <v>64200</v>
      </c>
      <c r="D56">
        <f t="shared" ref="D56:D75" si="8">IF(A56="Sales",60000,47000)</f>
        <v>47000</v>
      </c>
    </row>
    <row r="57" spans="1:4" x14ac:dyDescent="0.25">
      <c r="A57" t="s">
        <v>12</v>
      </c>
      <c r="B57">
        <f t="shared" si="6"/>
        <v>50000</v>
      </c>
      <c r="C57">
        <f t="shared" si="7"/>
        <v>47000</v>
      </c>
      <c r="D57">
        <f t="shared" si="8"/>
        <v>60000</v>
      </c>
    </row>
    <row r="58" spans="1:4" x14ac:dyDescent="0.25">
      <c r="A58" t="s">
        <v>19</v>
      </c>
      <c r="B58">
        <f t="shared" si="6"/>
        <v>47000</v>
      </c>
      <c r="C58">
        <f t="shared" si="7"/>
        <v>67500</v>
      </c>
      <c r="D58">
        <f t="shared" si="8"/>
        <v>47000</v>
      </c>
    </row>
    <row r="59" spans="1:4" x14ac:dyDescent="0.25">
      <c r="A59" t="s">
        <v>20</v>
      </c>
      <c r="B59">
        <f t="shared" si="6"/>
        <v>47000</v>
      </c>
      <c r="C59">
        <f t="shared" si="7"/>
        <v>82700</v>
      </c>
      <c r="D59">
        <f t="shared" si="8"/>
        <v>47000</v>
      </c>
    </row>
    <row r="60" spans="1:4" x14ac:dyDescent="0.25">
      <c r="A60" t="s">
        <v>21</v>
      </c>
      <c r="B60">
        <f t="shared" si="6"/>
        <v>47000</v>
      </c>
      <c r="C60">
        <f t="shared" si="7"/>
        <v>54000</v>
      </c>
      <c r="D60">
        <f t="shared" si="8"/>
        <v>47000</v>
      </c>
    </row>
    <row r="61" spans="1:4" x14ac:dyDescent="0.25">
      <c r="A61" t="s">
        <v>18</v>
      </c>
      <c r="B61">
        <f t="shared" si="6"/>
        <v>47000</v>
      </c>
      <c r="C61">
        <f t="shared" si="7"/>
        <v>64200</v>
      </c>
      <c r="D61">
        <f t="shared" si="8"/>
        <v>47000</v>
      </c>
    </row>
    <row r="62" spans="1:4" x14ac:dyDescent="0.25">
      <c r="A62" t="s">
        <v>19</v>
      </c>
      <c r="B62">
        <f t="shared" si="6"/>
        <v>47000</v>
      </c>
      <c r="C62">
        <f t="shared" si="7"/>
        <v>67500</v>
      </c>
      <c r="D62">
        <f t="shared" si="8"/>
        <v>47000</v>
      </c>
    </row>
    <row r="63" spans="1:4" x14ac:dyDescent="0.25">
      <c r="A63" t="s">
        <v>20</v>
      </c>
      <c r="B63">
        <f>IF(A63="Sales",50000,47000)</f>
        <v>47000</v>
      </c>
      <c r="C63">
        <f t="shared" si="7"/>
        <v>82700</v>
      </c>
      <c r="D63">
        <f t="shared" si="8"/>
        <v>47000</v>
      </c>
    </row>
    <row r="64" spans="1:4" x14ac:dyDescent="0.25">
      <c r="A64" t="s">
        <v>12</v>
      </c>
      <c r="B64">
        <f t="shared" si="6"/>
        <v>50000</v>
      </c>
      <c r="C64">
        <f t="shared" si="7"/>
        <v>47000</v>
      </c>
      <c r="D64">
        <f t="shared" si="8"/>
        <v>60000</v>
      </c>
    </row>
    <row r="65" spans="1:4" x14ac:dyDescent="0.25">
      <c r="A65" t="s">
        <v>21</v>
      </c>
      <c r="B65">
        <f t="shared" si="6"/>
        <v>47000</v>
      </c>
      <c r="C65">
        <f t="shared" si="7"/>
        <v>54000</v>
      </c>
      <c r="D65">
        <f t="shared" si="8"/>
        <v>47000</v>
      </c>
    </row>
    <row r="66" spans="1:4" x14ac:dyDescent="0.25">
      <c r="A66" t="s">
        <v>12</v>
      </c>
      <c r="B66">
        <f t="shared" si="6"/>
        <v>50000</v>
      </c>
      <c r="C66">
        <f t="shared" si="7"/>
        <v>47000</v>
      </c>
      <c r="D66">
        <f t="shared" si="8"/>
        <v>60000</v>
      </c>
    </row>
    <row r="67" spans="1:4" x14ac:dyDescent="0.25">
      <c r="A67" t="s">
        <v>21</v>
      </c>
      <c r="B67">
        <f t="shared" si="6"/>
        <v>47000</v>
      </c>
      <c r="C67">
        <f t="shared" si="7"/>
        <v>54000</v>
      </c>
      <c r="D67">
        <f t="shared" si="8"/>
        <v>47000</v>
      </c>
    </row>
    <row r="68" spans="1:4" x14ac:dyDescent="0.25">
      <c r="A68" t="s">
        <v>22</v>
      </c>
      <c r="B68">
        <f t="shared" si="6"/>
        <v>50000</v>
      </c>
      <c r="C68">
        <f t="shared" si="7"/>
        <v>47000</v>
      </c>
      <c r="D68">
        <f t="shared" si="8"/>
        <v>60000</v>
      </c>
    </row>
    <row r="69" spans="1:4" x14ac:dyDescent="0.25">
      <c r="A69" t="s">
        <v>21</v>
      </c>
      <c r="B69">
        <f t="shared" si="6"/>
        <v>47000</v>
      </c>
      <c r="C69">
        <f t="shared" si="7"/>
        <v>54000</v>
      </c>
      <c r="D69">
        <f t="shared" si="8"/>
        <v>47000</v>
      </c>
    </row>
    <row r="70" spans="1:4" x14ac:dyDescent="0.25">
      <c r="A70" t="s">
        <v>12</v>
      </c>
      <c r="B70">
        <f t="shared" si="6"/>
        <v>50000</v>
      </c>
      <c r="C70">
        <f t="shared" si="7"/>
        <v>47000</v>
      </c>
      <c r="D70">
        <f t="shared" si="8"/>
        <v>60000</v>
      </c>
    </row>
    <row r="71" spans="1:4" x14ac:dyDescent="0.25">
      <c r="A71" t="s">
        <v>21</v>
      </c>
      <c r="B71">
        <f t="shared" si="6"/>
        <v>47000</v>
      </c>
      <c r="C71">
        <f t="shared" si="7"/>
        <v>54000</v>
      </c>
      <c r="D71">
        <f t="shared" si="8"/>
        <v>47000</v>
      </c>
    </row>
    <row r="72" spans="1:4" x14ac:dyDescent="0.25">
      <c r="A72" t="s">
        <v>19</v>
      </c>
      <c r="B72">
        <f t="shared" si="6"/>
        <v>47000</v>
      </c>
      <c r="C72">
        <f t="shared" si="7"/>
        <v>67500</v>
      </c>
      <c r="D72">
        <f t="shared" si="8"/>
        <v>47000</v>
      </c>
    </row>
    <row r="73" spans="1:4" x14ac:dyDescent="0.25">
      <c r="A73" t="s">
        <v>19</v>
      </c>
      <c r="B73">
        <f t="shared" si="6"/>
        <v>47000</v>
      </c>
      <c r="C73">
        <f t="shared" si="7"/>
        <v>67500</v>
      </c>
      <c r="D73">
        <f t="shared" si="8"/>
        <v>47000</v>
      </c>
    </row>
    <row r="74" spans="1:4" x14ac:dyDescent="0.25">
      <c r="A74" t="s">
        <v>21</v>
      </c>
      <c r="B74">
        <f t="shared" si="6"/>
        <v>47000</v>
      </c>
      <c r="C74">
        <f t="shared" si="7"/>
        <v>54000</v>
      </c>
      <c r="D74">
        <f t="shared" si="8"/>
        <v>47000</v>
      </c>
    </row>
    <row r="75" spans="1:4" x14ac:dyDescent="0.25">
      <c r="A75" t="s">
        <v>21</v>
      </c>
      <c r="B75">
        <f t="shared" si="6"/>
        <v>47000</v>
      </c>
      <c r="C75">
        <f t="shared" si="7"/>
        <v>54000</v>
      </c>
      <c r="D75">
        <f t="shared" si="8"/>
        <v>47000</v>
      </c>
    </row>
    <row r="77" spans="1:4" x14ac:dyDescent="0.25">
      <c r="A77" t="s">
        <v>34</v>
      </c>
      <c r="B77" t="s">
        <v>35</v>
      </c>
      <c r="C77" s="2" t="s">
        <v>36</v>
      </c>
      <c r="D77" t="s">
        <v>37</v>
      </c>
    </row>
    <row r="78" spans="1:4" x14ac:dyDescent="0.25">
      <c r="A78" t="s">
        <v>38</v>
      </c>
      <c r="B78">
        <v>34</v>
      </c>
      <c r="C78" s="3" t="str">
        <f>IF(B78&gt;70,"A",IF(B78&gt;60,"B",IF(B78&gt;50,"C",IF(B78&gt;45,"D",IF(B78&gt;40,"E",IF(B78&lt;39,"F"))))))</f>
        <v>F</v>
      </c>
      <c r="D78" t="str">
        <f>IF(B78&gt;=50,"passsed","failed")</f>
        <v>failed</v>
      </c>
    </row>
    <row r="79" spans="1:4" x14ac:dyDescent="0.25">
      <c r="A79" t="s">
        <v>39</v>
      </c>
      <c r="B79">
        <v>62</v>
      </c>
      <c r="C79" s="2" t="str">
        <f t="shared" ref="C79:C87" si="9">IF(B79&gt;70,"A",IF(B79&gt;60,"B",IF(B79&gt;50,"C",IF(B79&gt;45,"D",IF(B79&gt;40,"E",IF(B79&lt;39,"F"))))))</f>
        <v>B</v>
      </c>
      <c r="D79" t="str">
        <f t="shared" ref="D79:D87" si="10">IF(B79&gt;=50,"passsed","failed")</f>
        <v>passsed</v>
      </c>
    </row>
    <row r="80" spans="1:4" x14ac:dyDescent="0.25">
      <c r="A80" t="s">
        <v>40</v>
      </c>
      <c r="B80">
        <v>43</v>
      </c>
      <c r="C80" s="2" t="str">
        <f t="shared" si="9"/>
        <v>E</v>
      </c>
      <c r="D80" t="str">
        <f t="shared" si="10"/>
        <v>failed</v>
      </c>
    </row>
    <row r="81" spans="1:4" x14ac:dyDescent="0.25">
      <c r="A81" t="s">
        <v>41</v>
      </c>
      <c r="B81">
        <v>43</v>
      </c>
      <c r="C81" s="2" t="str">
        <f t="shared" si="9"/>
        <v>E</v>
      </c>
      <c r="D81" t="str">
        <f t="shared" si="10"/>
        <v>failed</v>
      </c>
    </row>
    <row r="82" spans="1:4" x14ac:dyDescent="0.25">
      <c r="A82" t="s">
        <v>42</v>
      </c>
      <c r="B82">
        <v>37</v>
      </c>
      <c r="C82" s="2" t="str">
        <f t="shared" si="9"/>
        <v>F</v>
      </c>
      <c r="D82" t="str">
        <f t="shared" si="10"/>
        <v>failed</v>
      </c>
    </row>
    <row r="83" spans="1:4" x14ac:dyDescent="0.25">
      <c r="A83" t="s">
        <v>43</v>
      </c>
      <c r="B83">
        <v>52</v>
      </c>
      <c r="C83" s="2" t="str">
        <f t="shared" si="9"/>
        <v>C</v>
      </c>
      <c r="D83" t="str">
        <f t="shared" si="10"/>
        <v>passsed</v>
      </c>
    </row>
    <row r="84" spans="1:4" x14ac:dyDescent="0.25">
      <c r="A84" t="s">
        <v>44</v>
      </c>
      <c r="B84">
        <v>71</v>
      </c>
      <c r="C84" s="2" t="str">
        <f t="shared" si="9"/>
        <v>A</v>
      </c>
      <c r="D84" t="str">
        <f t="shared" si="10"/>
        <v>passsed</v>
      </c>
    </row>
    <row r="85" spans="1:4" x14ac:dyDescent="0.25">
      <c r="A85" t="s">
        <v>45</v>
      </c>
      <c r="B85">
        <v>83</v>
      </c>
      <c r="C85" s="2" t="str">
        <f t="shared" si="9"/>
        <v>A</v>
      </c>
      <c r="D85" t="str">
        <f t="shared" si="10"/>
        <v>passsed</v>
      </c>
    </row>
    <row r="86" spans="1:4" x14ac:dyDescent="0.25">
      <c r="A86" t="s">
        <v>46</v>
      </c>
      <c r="B86">
        <v>60</v>
      </c>
      <c r="C86" s="2" t="str">
        <f t="shared" si="9"/>
        <v>C</v>
      </c>
      <c r="D86" t="str">
        <f t="shared" si="10"/>
        <v>passsed</v>
      </c>
    </row>
    <row r="87" spans="1:4" x14ac:dyDescent="0.25">
      <c r="A87" t="s">
        <v>47</v>
      </c>
      <c r="B87">
        <v>49</v>
      </c>
      <c r="C87" s="2" t="str">
        <f t="shared" si="9"/>
        <v>D</v>
      </c>
      <c r="D87" t="str">
        <f t="shared" si="10"/>
        <v>failed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user2222</cp:lastModifiedBy>
  <dcterms:created xsi:type="dcterms:W3CDTF">2023-02-04T11:20:11Z</dcterms:created>
  <dcterms:modified xsi:type="dcterms:W3CDTF">2023-04-11T10:11:01Z</dcterms:modified>
</cp:coreProperties>
</file>