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autoCompressPictures="0"/>
  <bookViews>
    <workbookView xWindow="0" yWindow="0" windowWidth="20490" windowHeight="7755" tabRatio="576"/>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 sheetId="31" r:id="rId12"/>
    <sheet name="NM" sheetId="32" r:id="rId13"/>
  </sheets>
  <definedNames>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9" i="1" l="1"/>
  <c r="J5" i="33" s="1"/>
  <c r="I13" i="33"/>
  <c r="J7" i="33" s="1"/>
  <c r="B9" i="33"/>
  <c r="I13" i="18"/>
  <c r="J7" i="18" s="1"/>
  <c r="N19" i="1"/>
  <c r="C13" i="31" s="1"/>
  <c r="C14" i="31" s="1"/>
  <c r="M19" i="1"/>
  <c r="C13" i="30" s="1"/>
  <c r="C14" i="30" s="1"/>
  <c r="P19" i="1"/>
  <c r="C13" i="32" s="1"/>
  <c r="C14" i="32" s="1"/>
  <c r="C9" i="32"/>
  <c r="C9" i="31"/>
  <c r="C9" i="30"/>
  <c r="K19" i="1"/>
  <c r="C15" i="29" s="1"/>
  <c r="C11" i="29"/>
  <c r="H19" i="1"/>
  <c r="I19" i="1"/>
  <c r="C15" i="28" s="1"/>
  <c r="C11" i="28"/>
  <c r="L19" i="1"/>
  <c r="C15" i="27" s="1"/>
  <c r="C16" i="27" s="1"/>
  <c r="C20" i="27"/>
  <c r="I19" i="27"/>
  <c r="C17" i="27"/>
  <c r="C11" i="27"/>
  <c r="J19" i="1"/>
  <c r="C20" i="25" s="1"/>
  <c r="I34" i="25"/>
  <c r="K12" i="25" s="1"/>
  <c r="J27" i="25"/>
  <c r="C11" i="25"/>
  <c r="O19" i="1"/>
  <c r="C15" i="24" s="1"/>
  <c r="Q43" i="24"/>
  <c r="C20" i="24" s="1"/>
  <c r="J43" i="24"/>
  <c r="I21" i="24"/>
  <c r="C17" i="24"/>
  <c r="C11" i="24"/>
  <c r="B9" i="18"/>
  <c r="F19" i="1"/>
  <c r="C15" i="17" s="1"/>
  <c r="I69" i="17"/>
  <c r="H69" i="17"/>
  <c r="I48" i="17"/>
  <c r="H48" i="17"/>
  <c r="I27" i="17"/>
  <c r="H27" i="17"/>
  <c r="C11" i="17"/>
  <c r="O15" i="16"/>
  <c r="P33" i="16"/>
  <c r="I46" i="16"/>
  <c r="P32" i="16"/>
  <c r="I47" i="16"/>
  <c r="I48" i="16"/>
  <c r="I49" i="16"/>
  <c r="P34" i="16"/>
  <c r="I50" i="16"/>
  <c r="I51" i="16"/>
  <c r="I45" i="16"/>
  <c r="P18" i="16"/>
  <c r="I10" i="16"/>
  <c r="I11" i="16"/>
  <c r="I12" i="16"/>
  <c r="P20" i="16"/>
  <c r="I13" i="16"/>
  <c r="P19" i="16"/>
  <c r="I15" i="16" s="1"/>
  <c r="I14" i="16"/>
  <c r="P24" i="16"/>
  <c r="I18" i="16" s="1"/>
  <c r="I20" i="16"/>
  <c r="P25" i="16"/>
  <c r="I22" i="16" s="1"/>
  <c r="P26" i="16"/>
  <c r="I26" i="16"/>
  <c r="I27" i="16"/>
  <c r="P30" i="16"/>
  <c r="I29" i="16" s="1"/>
  <c r="P31" i="16"/>
  <c r="I30" i="16" s="1"/>
  <c r="I31" i="16"/>
  <c r="I32" i="16"/>
  <c r="I33" i="16"/>
  <c r="I34" i="16"/>
  <c r="I35" i="16"/>
  <c r="I37" i="16"/>
  <c r="I38" i="16"/>
  <c r="I39" i="16"/>
  <c r="I40" i="16"/>
  <c r="I41" i="16"/>
  <c r="I42" i="16"/>
  <c r="I4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E19" i="1"/>
  <c r="C20" i="16" s="1"/>
  <c r="J27" i="16" s="1"/>
  <c r="P35" i="16"/>
  <c r="O35" i="16"/>
  <c r="O27" i="16"/>
  <c r="O21" i="16"/>
  <c r="P27" i="16"/>
  <c r="P21" i="16"/>
  <c r="P10" i="16"/>
  <c r="P15" i="16" s="1"/>
  <c r="P11" i="16"/>
  <c r="P12" i="16"/>
  <c r="P13" i="16"/>
  <c r="P14" i="16"/>
  <c r="C11" i="16"/>
  <c r="Q15" i="1"/>
  <c r="R15" i="1" s="1"/>
  <c r="Q16" i="1"/>
  <c r="R16" i="1" s="1"/>
  <c r="Q17" i="1"/>
  <c r="R17" i="1" s="1"/>
  <c r="Q18" i="1"/>
  <c r="R18" i="1" s="1"/>
  <c r="Q14" i="1"/>
  <c r="Q13" i="1"/>
  <c r="R13" i="1" s="1"/>
  <c r="F20" i="1"/>
  <c r="G20" i="1"/>
  <c r="H20" i="1"/>
  <c r="I20" i="1"/>
  <c r="J20" i="1"/>
  <c r="K20" i="1"/>
  <c r="L20" i="1"/>
  <c r="M20" i="1"/>
  <c r="N20" i="1"/>
  <c r="O20" i="1"/>
  <c r="C19" i="1"/>
  <c r="I23" i="16" l="1"/>
  <c r="J23" i="16" s="1"/>
  <c r="J15" i="25"/>
  <c r="K53" i="16"/>
  <c r="J13" i="25"/>
  <c r="J11" i="25"/>
  <c r="K27" i="25"/>
  <c r="Q19" i="1"/>
  <c r="E20" i="1"/>
  <c r="K15" i="25"/>
  <c r="K13" i="25"/>
  <c r="I25" i="16"/>
  <c r="J25" i="16" s="1"/>
  <c r="J30" i="25"/>
  <c r="K11" i="25"/>
  <c r="P20" i="1"/>
  <c r="C19" i="24"/>
  <c r="C16" i="24"/>
  <c r="C18" i="24" s="1"/>
  <c r="C21" i="25"/>
  <c r="C22" i="25"/>
  <c r="C17" i="28"/>
  <c r="C16" i="28"/>
  <c r="C20" i="17"/>
  <c r="C19" i="17"/>
  <c r="C17" i="17"/>
  <c r="C16" i="17"/>
  <c r="C17" i="29"/>
  <c r="C16" i="29"/>
  <c r="R14" i="1"/>
  <c r="R20" i="1" s="1"/>
  <c r="L12" i="16"/>
  <c r="L10" i="16"/>
  <c r="J35" i="16"/>
  <c r="J13" i="16"/>
  <c r="J51" i="16"/>
  <c r="J49" i="16"/>
  <c r="J47" i="16"/>
  <c r="J45" i="16"/>
  <c r="J42" i="16"/>
  <c r="J40" i="16"/>
  <c r="J38" i="16"/>
  <c r="L34" i="16"/>
  <c r="J31" i="16"/>
  <c r="L21" i="16"/>
  <c r="L25" i="16"/>
  <c r="J11" i="16"/>
  <c r="L13" i="16"/>
  <c r="J32" i="16"/>
  <c r="J29" i="16"/>
  <c r="J14" i="16"/>
  <c r="L50" i="16"/>
  <c r="L48" i="16"/>
  <c r="L46" i="16"/>
  <c r="L43" i="16"/>
  <c r="L41" i="16"/>
  <c r="L39" i="16"/>
  <c r="L37" i="16"/>
  <c r="L33" i="16"/>
  <c r="L18" i="16"/>
  <c r="L11" i="16"/>
  <c r="L22" i="16"/>
  <c r="L26" i="16"/>
  <c r="J15" i="16"/>
  <c r="J22" i="16"/>
  <c r="J26" i="16"/>
  <c r="C24" i="16"/>
  <c r="L19" i="16"/>
  <c r="L29" i="16"/>
  <c r="L14" i="16"/>
  <c r="J33" i="16"/>
  <c r="J30" i="16"/>
  <c r="J10" i="16"/>
  <c r="J50" i="16"/>
  <c r="J48" i="16"/>
  <c r="J46" i="16"/>
  <c r="J43" i="16"/>
  <c r="J41" i="16"/>
  <c r="J39" i="16"/>
  <c r="J37" i="16"/>
  <c r="L32" i="16"/>
  <c r="J18" i="16"/>
  <c r="L23" i="16"/>
  <c r="L27" i="16"/>
  <c r="L30" i="16"/>
  <c r="L15" i="16"/>
  <c r="J34" i="16"/>
  <c r="J12" i="16"/>
  <c r="L51" i="16"/>
  <c r="L49" i="16"/>
  <c r="L47" i="16"/>
  <c r="L45" i="16"/>
  <c r="L42" i="16"/>
  <c r="L40" i="16"/>
  <c r="L38" i="16"/>
  <c r="L35" i="16"/>
  <c r="L31" i="16"/>
  <c r="L17" i="16"/>
  <c r="L20" i="16"/>
  <c r="L24" i="16"/>
  <c r="J20" i="16"/>
  <c r="C21" i="16"/>
  <c r="C18" i="27"/>
  <c r="H48" i="33"/>
  <c r="H46" i="33"/>
  <c r="H44" i="33"/>
  <c r="H42" i="33"/>
  <c r="H40" i="33"/>
  <c r="H38" i="33"/>
  <c r="H36" i="33"/>
  <c r="H34" i="33"/>
  <c r="H32" i="33"/>
  <c r="H30" i="33"/>
  <c r="H28" i="33"/>
  <c r="H26" i="33"/>
  <c r="H24" i="33"/>
  <c r="H22" i="33"/>
  <c r="H20" i="33"/>
  <c r="H18" i="33"/>
  <c r="H16" i="33"/>
  <c r="H14" i="33"/>
  <c r="J6" i="33"/>
  <c r="H47" i="33"/>
  <c r="H45" i="33"/>
  <c r="H43" i="33"/>
  <c r="H41" i="33"/>
  <c r="H39" i="33"/>
  <c r="H37" i="33"/>
  <c r="H35" i="33"/>
  <c r="H33" i="33"/>
  <c r="H31" i="33"/>
  <c r="H29" i="33"/>
  <c r="H27" i="33"/>
  <c r="H25" i="33"/>
  <c r="H23" i="33"/>
  <c r="H21" i="33"/>
  <c r="H19" i="33"/>
  <c r="H17" i="33"/>
  <c r="H15" i="33"/>
  <c r="I24" i="16"/>
  <c r="J24" i="16" s="1"/>
  <c r="I21" i="16"/>
  <c r="J21" i="16" s="1"/>
  <c r="I17" i="16"/>
  <c r="K30" i="25"/>
  <c r="J26" i="25"/>
  <c r="J31" i="25" s="1"/>
  <c r="J16" i="25"/>
  <c r="J12" i="25"/>
  <c r="K21" i="25"/>
  <c r="K24" i="25" s="1"/>
  <c r="K14" i="25"/>
  <c r="K10" i="25"/>
  <c r="C19" i="27"/>
  <c r="J5" i="18"/>
  <c r="I19" i="16"/>
  <c r="J19" i="16" s="1"/>
  <c r="J21" i="25"/>
  <c r="J24" i="25" s="1"/>
  <c r="J14" i="25"/>
  <c r="J10" i="25"/>
  <c r="K26" i="25"/>
  <c r="K16" i="25"/>
  <c r="I53" i="16" l="1"/>
  <c r="K31" i="25"/>
  <c r="J18" i="25"/>
  <c r="J34" i="25"/>
  <c r="C23" i="25"/>
  <c r="J47" i="33"/>
  <c r="J45" i="33"/>
  <c r="J43" i="33"/>
  <c r="J41" i="33"/>
  <c r="J39" i="33"/>
  <c r="J37" i="33"/>
  <c r="J35" i="33"/>
  <c r="J33" i="33"/>
  <c r="J31" i="33"/>
  <c r="J29" i="33"/>
  <c r="J27" i="33"/>
  <c r="J25" i="33"/>
  <c r="J23" i="33"/>
  <c r="J21" i="33"/>
  <c r="J19" i="33"/>
  <c r="J17" i="33"/>
  <c r="J15" i="33"/>
  <c r="J8" i="33"/>
  <c r="J48" i="33"/>
  <c r="J46" i="33"/>
  <c r="J44" i="33"/>
  <c r="J42" i="33"/>
  <c r="J40" i="33"/>
  <c r="J38" i="33"/>
  <c r="J36" i="33"/>
  <c r="J34" i="33"/>
  <c r="J32" i="33"/>
  <c r="J30" i="33"/>
  <c r="J28" i="33"/>
  <c r="J26" i="33"/>
  <c r="J24" i="33"/>
  <c r="J22" i="33"/>
  <c r="J20" i="33"/>
  <c r="J18" i="33"/>
  <c r="J16" i="33"/>
  <c r="J14" i="33"/>
  <c r="C18" i="17"/>
  <c r="C24" i="25"/>
  <c r="K18" i="25"/>
  <c r="K34" i="25" s="1"/>
  <c r="J6" i="18"/>
  <c r="H46" i="18"/>
  <c r="H42" i="18"/>
  <c r="H38" i="18"/>
  <c r="H34" i="18"/>
  <c r="H30" i="18"/>
  <c r="H26" i="18"/>
  <c r="H22" i="18"/>
  <c r="H18" i="18"/>
  <c r="H14" i="18"/>
  <c r="H49" i="18"/>
  <c r="H45" i="18"/>
  <c r="H41" i="18"/>
  <c r="H37" i="18"/>
  <c r="H33" i="18"/>
  <c r="H29" i="18"/>
  <c r="H25" i="18"/>
  <c r="H21" i="18"/>
  <c r="H17" i="18"/>
  <c r="H48" i="18"/>
  <c r="H44" i="18"/>
  <c r="H40" i="18"/>
  <c r="H36" i="18"/>
  <c r="H32" i="18"/>
  <c r="H28" i="18"/>
  <c r="H24" i="18"/>
  <c r="H20" i="18"/>
  <c r="H16" i="18"/>
  <c r="H47" i="18"/>
  <c r="H43" i="18"/>
  <c r="H39" i="18"/>
  <c r="H35" i="18"/>
  <c r="H31" i="18"/>
  <c r="H27" i="18"/>
  <c r="H23" i="18"/>
  <c r="H19" i="18"/>
  <c r="H15" i="18"/>
  <c r="J17" i="16"/>
  <c r="J53" i="16" s="1"/>
  <c r="C22" i="16" s="1"/>
  <c r="C23" i="16" s="1"/>
  <c r="L53" i="16"/>
  <c r="C25" i="16" s="1"/>
  <c r="J46" i="18" l="1"/>
  <c r="J42" i="18"/>
  <c r="J38" i="18"/>
  <c r="J34" i="18"/>
  <c r="J30" i="18"/>
  <c r="J26" i="18"/>
  <c r="J22" i="18"/>
  <c r="J18" i="18"/>
  <c r="J14" i="18"/>
  <c r="J49" i="18"/>
  <c r="J45" i="18"/>
  <c r="J41" i="18"/>
  <c r="J37" i="18"/>
  <c r="J33" i="18"/>
  <c r="J29" i="18"/>
  <c r="J25" i="18"/>
  <c r="J21" i="18"/>
  <c r="J17" i="18"/>
  <c r="J48" i="18"/>
  <c r="J44" i="18"/>
  <c r="J40" i="18"/>
  <c r="J36" i="18"/>
  <c r="J32" i="18"/>
  <c r="J28" i="18"/>
  <c r="J24" i="18"/>
  <c r="J20" i="18"/>
  <c r="J16" i="18"/>
  <c r="J47" i="18"/>
  <c r="J43" i="18"/>
  <c r="J39" i="18"/>
  <c r="J35" i="18"/>
  <c r="J31" i="18"/>
  <c r="J27" i="18"/>
  <c r="J23" i="18"/>
  <c r="J19" i="18"/>
  <c r="J15" i="18"/>
  <c r="J8" i="18"/>
  <c r="J13" i="33"/>
  <c r="J9" i="33" s="1"/>
  <c r="J13" i="18" l="1"/>
  <c r="J9" i="18" s="1"/>
</calcChain>
</file>

<file path=xl/sharedStrings.xml><?xml version="1.0" encoding="utf-8"?>
<sst xmlns="http://schemas.openxmlformats.org/spreadsheetml/2006/main" count="1214" uniqueCount="584">
  <si>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</si>
  <si>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</si>
  <si>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</si>
  <si>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</si>
  <si>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</si>
  <si>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</si>
  <si>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</si>
  <si>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</si>
  <si>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</si>
  <si>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</si>
  <si>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</si>
  <si>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</si>
  <si>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</si>
  <si>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</si>
  <si>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</si>
  <si>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</si>
  <si>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</si>
  <si>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</si>
  <si>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</si>
  <si>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</si>
  <si>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</si>
  <si>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</si>
  <si>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</si>
  <si>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</si>
  <si>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</si>
  <si>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</si>
  <si>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</si>
  <si>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</si>
  <si>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</si>
  <si>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</si>
  <si>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</si>
  <si>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</si>
  <si>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</si>
  <si>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</si>
  <si>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</si>
  <si>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</si>
  <si>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</si>
  <si>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</si>
  <si>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</si>
  <si>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</si>
  <si>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</si>
  <si>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</si>
  <si>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</si>
  <si>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</si>
  <si>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</si>
  <si>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</si>
  <si>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</si>
  <si>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</si>
  <si>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</si>
  <si>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</si>
  <si>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</si>
  <si>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</si>
  <si>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</si>
  <si>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</si>
  <si>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</si>
  <si>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</si>
  <si>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</si>
  <si>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</si>
  <si>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</si>
  <si>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</si>
  <si>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</si>
  <si>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</si>
  <si>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</si>
  <si>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</si>
  <si>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</si>
  <si>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</si>
  <si>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</si>
  <si>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</si>
  <si>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</si>
  <si>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</si>
  <si>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</si>
  <si>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</si>
  <si>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</si>
  <si>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</si>
  <si>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</si>
  <si>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</si>
  <si>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</si>
  <si>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</si>
  <si>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</si>
  <si>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</si>
  <si>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</si>
  <si>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</si>
  <si>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</si>
  <si>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</si>
  <si>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</si>
  <si>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</si>
  <si>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</si>
  <si>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</si>
  <si>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</si>
  <si>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</si>
  <si>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</si>
  <si>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</si>
  <si>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</si>
  <si>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</si>
  <si>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</si>
  <si>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</si>
  <si>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</si>
  <si>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</si>
  <si>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</si>
  <si>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</si>
  <si>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</si>
  <si>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</si>
  <si>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</si>
  <si>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</si>
  <si>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</si>
  <si>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</si>
  <si>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</si>
  <si>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</si>
  <si>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</si>
  <si>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</si>
  <si>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</si>
  <si>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</si>
  <si>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</si>
  <si>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</si>
  <si>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</si>
  <si>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</si>
  <si>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</si>
  <si>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</si>
  <si>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</si>
  <si>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</si>
  <si>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</si>
  <si>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</si>
  <si>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</si>
  <si>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</si>
  <si>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</si>
  <si>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</si>
  <si>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</si>
  <si>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</si>
  <si>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</si>
  <si>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</si>
  <si>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</si>
  <si>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</si>
  <si>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</si>
  <si>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</si>
  <si>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</si>
  <si>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</si>
  <si>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</si>
  <si>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</si>
  <si>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</si>
  <si>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</si>
  <si>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</si>
  <si>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</si>
  <si>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</si>
  <si>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</si>
  <si>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</si>
  <si>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</si>
  <si>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</si>
  <si>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</si>
  <si>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</si>
  <si>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</si>
  <si>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</si>
  <si>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</si>
  <si>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</si>
  <si>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</si>
  <si>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</si>
  <si>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</si>
  <si>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</si>
  <si>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</si>
  <si>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</si>
  <si>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</si>
  <si>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</si>
  <si>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</si>
  <si>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</si>
  <si>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</si>
  <si>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</si>
  <si>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</si>
  <si>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</si>
  <si>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</si>
  <si>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</si>
  <si>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</si>
  <si>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</si>
  <si>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</si>
  <si>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</si>
  <si>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</si>
  <si>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</si>
  <si>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</si>
  <si>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</si>
  <si>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</si>
  <si>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</si>
  <si>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</si>
  <si>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</si>
  <si>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</si>
  <si>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</si>
  <si>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</si>
  <si>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</si>
  <si>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</si>
  <si>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</si>
  <si>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</si>
  <si>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</si>
  <si>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</si>
  <si>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</si>
  <si>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</si>
  <si>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</si>
  <si>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</si>
  <si>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</si>
  <si>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</si>
  <si>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</si>
  <si>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</si>
  <si>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</si>
  <si>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</si>
  <si>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</si>
  <si>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</si>
  <si>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</si>
  <si>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</si>
  <si>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</si>
  <si>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</si>
  <si>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</si>
  <si>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</si>
  <si>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</si>
  <si>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</si>
  <si>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</si>
  <si>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</si>
  <si>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</si>
  <si>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</si>
  <si>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</si>
  <si>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</si>
  <si>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</si>
  <si>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</si>
  <si>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</si>
  <si>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</si>
  <si>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</si>
  <si>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</si>
  <si>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</si>
  <si>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</si>
  <si>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</si>
  <si>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</si>
  <si>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</si>
  <si>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</si>
  <si>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</si>
  <si>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</si>
  <si>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</si>
  <si>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</si>
  <si>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</si>
  <si>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</si>
  <si>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</si>
  <si>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</si>
  <si>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</si>
  <si>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</si>
  <si>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</si>
  <si>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</si>
  <si>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</si>
  <si>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</si>
  <si>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</si>
  <si>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</si>
  <si>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</si>
  <si>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</si>
  <si>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</si>
  <si>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</si>
  <si>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</si>
  <si>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</si>
  <si>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</si>
  <si>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</si>
  <si>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</si>
  <si>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</si>
  <si>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</si>
  <si>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</si>
  <si>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</si>
  <si>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</si>
  <si>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</si>
  <si>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</si>
  <si>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</si>
  <si>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</si>
  <si>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</si>
  <si>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</si>
  <si>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</si>
  <si>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</si>
  <si>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</si>
  <si>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</si>
  <si>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</si>
  <si>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</si>
  <si>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</si>
  <si>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</si>
  <si>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</si>
  <si>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</si>
  <si>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</si>
  <si>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</si>
  <si>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</si>
  <si>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</si>
  <si>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</si>
  <si>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</si>
  <si>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</si>
  <si>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</si>
  <si>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</si>
  <si>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</si>
  <si>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</si>
  <si>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</si>
  <si>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</si>
  <si>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</si>
  <si>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</si>
  <si>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</si>
  <si>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</si>
  <si>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</si>
  <si>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</si>
  <si>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</si>
  <si>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</si>
  <si>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</si>
  <si>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</si>
  <si>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</si>
  <si>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</si>
  <si>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</si>
  <si>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</si>
  <si>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</si>
  <si>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</si>
  <si>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</si>
  <si>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</si>
  <si>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</si>
  <si>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</si>
  <si>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</si>
  <si>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</si>
  <si>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</si>
  <si>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</si>
  <si>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</si>
  <si>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</si>
  <si>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</si>
  <si>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</si>
  <si>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</si>
  <si>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</si>
  <si>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</si>
  <si>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</si>
  <si>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</si>
  <si>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</si>
  <si>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</si>
  <si>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</si>
  <si>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</si>
  <si>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</si>
  <si>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</si>
  <si>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</si>
  <si>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</si>
  <si>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</si>
  <si>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</si>
  <si>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</si>
  <si>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</si>
  <si>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</si>
  <si>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</si>
  <si>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</si>
  <si>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</si>
  <si>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</si>
  <si>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</si>
  <si>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</si>
  <si>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</si>
  <si>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</si>
  <si>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</si>
  <si>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</si>
  <si>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</si>
  <si>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</si>
  <si>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</si>
  <si>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</si>
  <si>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</si>
  <si>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</si>
  <si>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</si>
  <si>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</si>
  <si>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</si>
  <si>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</si>
  <si>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</si>
  <si>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</si>
  <si>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</si>
  <si>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</si>
  <si>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</si>
  <si>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</si>
  <si>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</si>
  <si>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</si>
  <si>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</si>
  <si>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</si>
  <si>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</si>
  <si>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</si>
  <si>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</si>
  <si>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</si>
  <si>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</si>
  <si>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</si>
  <si>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</si>
  <si>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</si>
  <si>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</si>
  <si>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</si>
  <si>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</si>
  <si>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</si>
  <si>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</si>
  <si>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</si>
  <si>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</si>
  <si>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</si>
  <si>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</si>
  <si>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</si>
  <si>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</si>
  <si>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</si>
  <si>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</si>
  <si>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</si>
  <si>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</si>
  <si>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</si>
  <si>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</si>
  <si>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</si>
  <si>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</si>
  <si>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</si>
  <si>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</si>
  <si>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</si>
  <si>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</si>
  <si>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</si>
  <si>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</si>
  <si>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</si>
  <si>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</si>
  <si>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</si>
  <si>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</si>
  <si>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</si>
  <si>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</si>
  <si>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</si>
  <si>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</si>
  <si>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</si>
  <si>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</si>
  <si>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</si>
  <si>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</si>
  <si>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</si>
  <si>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</si>
  <si>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</si>
  <si>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</si>
  <si>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</si>
  <si>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</si>
  <si>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</si>
  <si>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</si>
  <si>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</si>
  <si>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</si>
  <si>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</si>
  <si>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</si>
  <si>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</si>
  <si>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</si>
  <si>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</si>
  <si>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</si>
  <si>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</si>
  <si>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</si>
  <si>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</si>
  <si>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</si>
  <si>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</si>
  <si>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</si>
  <si>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</si>
  <si>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</si>
  <si>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</si>
  <si>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</si>
  <si>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</si>
  <si>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</si>
  <si>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</si>
  <si>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</si>
  <si>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</si>
  <si>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</si>
  <si>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</si>
  <si>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</si>
  <si>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</si>
  <si>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</si>
  <si>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</si>
  <si>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</si>
  <si>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</si>
  <si>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</si>
  <si>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</si>
  <si>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</si>
  <si>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</si>
  <si>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</si>
  <si>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</si>
  <si>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</si>
  <si>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</si>
  <si>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</si>
  <si>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</si>
  <si>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</si>
  <si>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</si>
  <si>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</si>
  <si>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</si>
  <si>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</si>
  <si>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</si>
  <si>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</si>
  <si>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</si>
  <si>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</si>
  <si>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</si>
  <si>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</si>
  <si>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</si>
  <si>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</si>
  <si>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</si>
  <si>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</si>
  <si>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</si>
  <si>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</si>
  <si>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</si>
  <si>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</si>
  <si>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</si>
  <si>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</si>
  <si>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</si>
  <si>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</si>
  <si>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</si>
  <si>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</si>
  <si>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</si>
  <si>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</si>
  <si>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</si>
  <si>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</si>
  <si>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</si>
  <si>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</si>
  <si>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</si>
  <si>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</si>
  <si>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</si>
  <si>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</si>
  <si>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</si>
  <si>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</si>
  <si>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</si>
  <si>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</si>
  <si>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</si>
  <si>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</si>
  <si>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</si>
  <si>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</si>
  <si>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</si>
  <si>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</si>
  <si>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</si>
  <si>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</si>
  <si>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</si>
  <si>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</si>
  <si>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</si>
  <si>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</si>
  <si>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</si>
  <si>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</si>
  <si>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</si>
  <si>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</si>
  <si>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</si>
  <si>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</si>
  <si>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</si>
  <si>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</si>
  <si>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</si>
  <si>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</si>
  <si>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</si>
  <si>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</si>
  <si>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</si>
  <si>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</si>
  <si>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</si>
  <si>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</si>
  <si>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</si>
  <si>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</si>
  <si>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</si>
  <si>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</si>
  <si>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</si>
  <si>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</si>
  <si>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</si>
  <si>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</si>
  <si>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</si>
  <si>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</si>
  <si>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</si>
  <si>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</si>
  <si>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</si>
  <si>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</si>
  <si>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</si>
  <si>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</si>
  <si>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</si>
  <si>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</si>
  <si>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</si>
  <si>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</si>
  <si>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</si>
  <si>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</si>
  <si>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</si>
  <si>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</si>
  <si>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</si>
  <si>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</si>
  <si>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</si>
  <si>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</si>
  <si>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</si>
  <si>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</si>
  <si>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</si>
  <si>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</si>
  <si>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</si>
  <si>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</si>
  <si>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</si>
  <si>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</si>
  <si>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</si>
  <si>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</si>
  <si>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</si>
  <si>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</si>
  <si>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</si>
  <si>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</si>
  <si>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</si>
  <si>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</si>
  <si>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</si>
  <si>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</si>
  <si>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Gómez Cámara</t>
  </si>
  <si>
    <t>Manuel</t>
  </si>
  <si>
    <t>Paniagua Muela</t>
  </si>
  <si>
    <t>Miguel</t>
  </si>
  <si>
    <t xml:space="preserve">Ortiz García </t>
  </si>
  <si>
    <t>Jose Maria</t>
  </si>
  <si>
    <t xml:space="preserve">Córdoba Alonso </t>
  </si>
  <si>
    <t xml:space="preserve">Puerto Esteban </t>
  </si>
  <si>
    <t>Jorge</t>
  </si>
  <si>
    <t>Jose Roberto</t>
  </si>
  <si>
    <t>Martinez Gras</t>
  </si>
  <si>
    <t>x</t>
  </si>
  <si>
    <t xml:space="preserve">Rorschach Games </t>
  </si>
  <si>
    <t xml:space="preserve">x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</si>
</sst>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1" defaultTableStyle="TableStyleMedium9" defaultPivotStyle="PivotStyleMedium4">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abSelected="1" workbookViewId="0">
      <selection activeCell="P16" sqref="P16"/>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t="s">
        <v>582</v>
      </c>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570</v>
      </c>
      <c r="D13" s="21" t="s">
        <v>571</v>
      </c>
      <c r="E13" s="21" t="s">
        <v>581</v>
      </c>
      <c r="F13" s="21" t="s">
        <v>581</v>
      </c>
      <c r="G13" s="21" t="s">
        <v>581</v>
      </c>
      <c r="H13" s="21" t="s">
        <v>581</v>
      </c>
      <c r="I13" s="21" t="s">
        <v>581</v>
      </c>
      <c r="J13" s="21"/>
      <c r="K13" s="21" t="s">
        <v>581</v>
      </c>
      <c r="L13" s="21"/>
      <c r="M13" s="21"/>
      <c r="N13" s="21"/>
      <c r="O13" s="21"/>
      <c r="P13" s="22"/>
      <c r="Q13" s="16">
        <f t="shared" ref="Q13:Q18" si="0">COUNTIF(E13:P13,"*")</f>
        <v>6</v>
      </c>
      <c r="R13" s="17">
        <f>Q13*10</f>
        <v>60</v>
      </c>
    </row>
    <row r="14" spans="2:18" x14ac:dyDescent="0.25">
      <c r="B14" s="15">
        <v>2</v>
      </c>
      <c r="C14" s="23" t="s">
        <v>572</v>
      </c>
      <c r="D14" s="24" t="s">
        <v>573</v>
      </c>
      <c r="E14" s="24" t="s">
        <v>581</v>
      </c>
      <c r="F14" s="24" t="s">
        <v>581</v>
      </c>
      <c r="G14" s="24" t="s">
        <v>581</v>
      </c>
      <c r="H14" s="24" t="s">
        <v>581</v>
      </c>
      <c r="I14" s="24" t="s">
        <v>581</v>
      </c>
      <c r="J14" s="24"/>
      <c r="K14" s="24" t="s">
        <v>581</v>
      </c>
      <c r="L14" s="24"/>
      <c r="M14" s="24"/>
      <c r="N14" s="24"/>
      <c r="O14" s="24"/>
      <c r="P14" s="25"/>
      <c r="Q14" s="16">
        <f t="shared" si="0"/>
        <v>6</v>
      </c>
      <c r="R14" s="17">
        <f t="shared" ref="R14:R18" si="1">Q14*10</f>
        <v>60</v>
      </c>
    </row>
    <row r="15" spans="2:18" x14ac:dyDescent="0.25">
      <c r="B15" s="15">
        <v>3</v>
      </c>
      <c r="C15" s="23" t="s">
        <v>574</v>
      </c>
      <c r="D15" s="24" t="s">
        <v>575</v>
      </c>
      <c r="E15" s="24" t="s">
        <v>581</v>
      </c>
      <c r="F15" s="24" t="s">
        <v>581</v>
      </c>
      <c r="G15" s="24" t="s">
        <v>581</v>
      </c>
      <c r="H15" s="24" t="s">
        <v>581</v>
      </c>
      <c r="I15" s="24" t="s">
        <v>581</v>
      </c>
      <c r="J15" s="24"/>
      <c r="K15" s="24" t="s">
        <v>581</v>
      </c>
      <c r="L15" s="24"/>
      <c r="M15" s="24"/>
      <c r="N15" s="24"/>
      <c r="O15" s="24"/>
      <c r="P15" s="25" t="s">
        <v>583</v>
      </c>
      <c r="Q15" s="16">
        <f t="shared" si="0"/>
        <v>7</v>
      </c>
      <c r="R15" s="17">
        <f t="shared" si="1"/>
        <v>70</v>
      </c>
    </row>
    <row r="16" spans="2:18" x14ac:dyDescent="0.25">
      <c r="B16" s="15">
        <v>4</v>
      </c>
      <c r="C16" s="23" t="s">
        <v>576</v>
      </c>
      <c r="D16" s="24" t="s">
        <v>573</v>
      </c>
      <c r="E16" s="24" t="s">
        <v>581</v>
      </c>
      <c r="F16" s="24" t="s">
        <v>581</v>
      </c>
      <c r="G16" s="24" t="s">
        <v>581</v>
      </c>
      <c r="H16" s="24" t="s">
        <v>581</v>
      </c>
      <c r="I16" s="24" t="s">
        <v>581</v>
      </c>
      <c r="J16" s="24"/>
      <c r="K16" s="24" t="s">
        <v>581</v>
      </c>
      <c r="L16" s="24"/>
      <c r="M16" s="24"/>
      <c r="N16" s="24"/>
      <c r="O16" s="24"/>
      <c r="P16" s="25" t="s">
        <v>581</v>
      </c>
      <c r="Q16" s="16">
        <f t="shared" si="0"/>
        <v>7</v>
      </c>
      <c r="R16" s="17">
        <f t="shared" si="1"/>
        <v>70</v>
      </c>
    </row>
    <row r="17" spans="2:18" x14ac:dyDescent="0.25">
      <c r="B17" s="15">
        <v>5</v>
      </c>
      <c r="C17" s="23" t="s">
        <v>577</v>
      </c>
      <c r="D17" s="24" t="s">
        <v>578</v>
      </c>
      <c r="E17" s="24" t="s">
        <v>581</v>
      </c>
      <c r="F17" s="24" t="s">
        <v>581</v>
      </c>
      <c r="G17" s="24" t="s">
        <v>581</v>
      </c>
      <c r="H17" s="24" t="s">
        <v>581</v>
      </c>
      <c r="I17" s="24" t="s">
        <v>581</v>
      </c>
      <c r="J17" s="24"/>
      <c r="K17" s="24" t="s">
        <v>581</v>
      </c>
      <c r="L17" s="24"/>
      <c r="M17" s="24"/>
      <c r="N17" s="24"/>
      <c r="O17" s="24"/>
      <c r="P17" s="25"/>
      <c r="Q17" s="16">
        <f t="shared" si="0"/>
        <v>6</v>
      </c>
      <c r="R17" s="17">
        <f t="shared" si="1"/>
        <v>60</v>
      </c>
    </row>
    <row r="18" spans="2:18" ht="16.5" thickBot="1" x14ac:dyDescent="0.3">
      <c r="B18" s="15">
        <v>6</v>
      </c>
      <c r="C18" s="26" t="s">
        <v>580</v>
      </c>
      <c r="D18" s="27" t="s">
        <v>579</v>
      </c>
      <c r="E18" s="27"/>
      <c r="F18" s="27" t="s">
        <v>581</v>
      </c>
      <c r="G18" s="27" t="s">
        <v>581</v>
      </c>
      <c r="H18" s="27" t="s">
        <v>581</v>
      </c>
      <c r="I18" s="27"/>
      <c r="J18" s="27"/>
      <c r="K18" s="27"/>
      <c r="L18" s="27"/>
      <c r="M18" s="27"/>
      <c r="N18" s="27"/>
      <c r="O18" s="27"/>
      <c r="P18" s="28"/>
      <c r="Q18" s="16">
        <f t="shared" si="0"/>
        <v>3</v>
      </c>
      <c r="R18" s="17">
        <f t="shared" si="1"/>
        <v>30</v>
      </c>
    </row>
    <row r="19" spans="2:18" x14ac:dyDescent="0.25">
      <c r="B19" s="17" t="s">
        <v>34</v>
      </c>
      <c r="C19" s="18">
        <f>COUNTIF(C13:C18,"*")</f>
        <v>6</v>
      </c>
      <c r="D19" s="18"/>
      <c r="E19" s="18">
        <f>COUNTIF(E13:E18,"*")</f>
        <v>5</v>
      </c>
      <c r="F19" s="18">
        <f t="shared" ref="F19:P19" si="2">COUNTIF(F13:F18,"*")</f>
        <v>6</v>
      </c>
      <c r="G19" s="18">
        <f t="shared" si="2"/>
        <v>6</v>
      </c>
      <c r="H19" s="18">
        <f t="shared" si="2"/>
        <v>6</v>
      </c>
      <c r="I19" s="18">
        <f t="shared" si="2"/>
        <v>5</v>
      </c>
      <c r="J19" s="18">
        <f t="shared" si="2"/>
        <v>0</v>
      </c>
      <c r="K19" s="18">
        <f t="shared" si="2"/>
        <v>5</v>
      </c>
      <c r="L19" s="18">
        <f t="shared" si="2"/>
        <v>0</v>
      </c>
      <c r="M19" s="18">
        <f t="shared" si="2"/>
        <v>0</v>
      </c>
      <c r="N19" s="18">
        <f t="shared" si="2"/>
        <v>0</v>
      </c>
      <c r="O19" s="18">
        <f t="shared" si="2"/>
        <v>0</v>
      </c>
      <c r="P19" s="18">
        <f t="shared" si="2"/>
        <v>2</v>
      </c>
      <c r="Q19" s="17">
        <f>SUM(Q13:Q18)</f>
        <v>35</v>
      </c>
      <c r="R19" s="17"/>
    </row>
    <row r="20" spans="2:18" x14ac:dyDescent="0.25">
      <c r="B20" s="17" t="s">
        <v>3</v>
      </c>
      <c r="C20" s="17"/>
      <c r="D20" s="17"/>
      <c r="E20" s="17">
        <f>E19*10</f>
        <v>50</v>
      </c>
      <c r="F20" s="17">
        <f t="shared" ref="F20:P20" si="3">F19*10</f>
        <v>60</v>
      </c>
      <c r="G20" s="17">
        <f t="shared" si="3"/>
        <v>60</v>
      </c>
      <c r="H20" s="17">
        <f t="shared" si="3"/>
        <v>60</v>
      </c>
      <c r="I20" s="17">
        <f t="shared" si="3"/>
        <v>50</v>
      </c>
      <c r="J20" s="17">
        <f t="shared" si="3"/>
        <v>0</v>
      </c>
      <c r="K20" s="17">
        <f t="shared" si="3"/>
        <v>50</v>
      </c>
      <c r="L20" s="17">
        <f t="shared" si="3"/>
        <v>0</v>
      </c>
      <c r="M20" s="17">
        <f t="shared" si="3"/>
        <v>0</v>
      </c>
      <c r="N20" s="17">
        <f t="shared" si="3"/>
        <v>0</v>
      </c>
      <c r="O20" s="17">
        <f t="shared" si="3"/>
        <v>0</v>
      </c>
      <c r="P20" s="17">
        <f t="shared" si="3"/>
        <v>20</v>
      </c>
      <c r="R20" s="17">
        <f>SUM(R13:R18)</f>
        <v>350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E6" sqref="E6:Q18"/>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2</v>
      </c>
    </row>
    <row r="14" spans="2:11" x14ac:dyDescent="0.25">
      <c r="B14" s="1" t="s">
        <v>30</v>
      </c>
      <c r="C14" s="1">
        <f>C13*10</f>
        <v>20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zoomScale="70" zoomScaleNormal="70" workbookViewId="0">
      <selection activeCell="B30" sqref="B30"/>
    </sheetView>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x14ac:dyDescent="0.25">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x14ac:dyDescent="0.25">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x14ac:dyDescent="0.25">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x14ac:dyDescent="0.25">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x14ac:dyDescent="0.25">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x14ac:dyDescent="0.25">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x14ac:dyDescent="0.25">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x14ac:dyDescent="0.25">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x14ac:dyDescent="0.25">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x14ac:dyDescent="0.25">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x14ac:dyDescent="0.25">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x14ac:dyDescent="0.25">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x14ac:dyDescent="0.25">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x14ac:dyDescent="0.25">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x14ac:dyDescent="0.25">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x14ac:dyDescent="0.25">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x14ac:dyDescent="0.25">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x14ac:dyDescent="0.25">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x14ac:dyDescent="0.25">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x14ac:dyDescent="0.25">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x14ac:dyDescent="0.25">
      <c r="E41" s="45" t="s">
        <v>83</v>
      </c>
      <c r="F41" s="34" t="s">
        <v>51</v>
      </c>
      <c r="G41" s="34" t="s">
        <v>123</v>
      </c>
      <c r="H41" s="33">
        <v>3</v>
      </c>
      <c r="I41" s="54">
        <f t="shared" si="14"/>
        <v>1.6</v>
      </c>
      <c r="J41" s="35">
        <f t="shared" si="12"/>
        <v>8</v>
      </c>
      <c r="K41" s="54">
        <f t="shared" si="15"/>
        <v>0.16666666666666666</v>
      </c>
      <c r="L41" s="55">
        <f t="shared" si="13"/>
        <v>0.83333333333333326</v>
      </c>
    </row>
    <row r="42" spans="5:16" x14ac:dyDescent="0.25">
      <c r="E42" s="45" t="s">
        <v>84</v>
      </c>
      <c r="F42" s="34" t="s">
        <v>56</v>
      </c>
      <c r="G42" s="34" t="s">
        <v>124</v>
      </c>
      <c r="H42" s="35">
        <v>3</v>
      </c>
      <c r="I42" s="54">
        <f t="shared" si="14"/>
        <v>1.2000000000000002</v>
      </c>
      <c r="J42" s="35">
        <f t="shared" si="12"/>
        <v>6.0000000000000009</v>
      </c>
      <c r="K42" s="54">
        <f t="shared" si="15"/>
        <v>0.125</v>
      </c>
      <c r="L42" s="55">
        <f t="shared" si="13"/>
        <v>0.625</v>
      </c>
    </row>
    <row r="43" spans="5:16" x14ac:dyDescent="0.25">
      <c r="E43" s="45" t="s">
        <v>85</v>
      </c>
      <c r="F43" s="34" t="s">
        <v>56</v>
      </c>
      <c r="G43" s="34" t="s">
        <v>125</v>
      </c>
      <c r="H43" s="35">
        <v>3</v>
      </c>
      <c r="I43" s="54">
        <f t="shared" si="14"/>
        <v>1.2000000000000002</v>
      </c>
      <c r="J43" s="35">
        <f t="shared" si="12"/>
        <v>6.0000000000000009</v>
      </c>
      <c r="K43" s="54">
        <f t="shared" si="15"/>
        <v>0.125</v>
      </c>
      <c r="L43" s="55">
        <f t="shared" si="13"/>
        <v>0.625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x14ac:dyDescent="0.25">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x14ac:dyDescent="0.25">
      <c r="E47" s="45" t="s">
        <v>137</v>
      </c>
      <c r="F47" s="32" t="s">
        <v>51</v>
      </c>
      <c r="G47" s="32" t="s">
        <v>108</v>
      </c>
      <c r="H47" s="33">
        <v>4</v>
      </c>
      <c r="I47" s="54">
        <f t="shared" si="18"/>
        <v>1.6</v>
      </c>
      <c r="J47" s="35">
        <f t="shared" si="16"/>
        <v>8</v>
      </c>
      <c r="K47" s="54">
        <f t="shared" si="19"/>
        <v>0.16666666666666666</v>
      </c>
      <c r="L47" s="55">
        <f t="shared" si="17"/>
        <v>0.83333333333333326</v>
      </c>
      <c r="O47" s="50"/>
    </row>
    <row r="48" spans="5:16" x14ac:dyDescent="0.25">
      <c r="E48" s="45" t="s">
        <v>138</v>
      </c>
      <c r="F48" s="34" t="s">
        <v>51</v>
      </c>
      <c r="G48" s="34" t="s">
        <v>128</v>
      </c>
      <c r="H48" s="37">
        <v>4</v>
      </c>
      <c r="I48" s="54">
        <f t="shared" si="18"/>
        <v>1.6</v>
      </c>
      <c r="J48" s="35">
        <f t="shared" si="16"/>
        <v>8</v>
      </c>
      <c r="K48" s="54">
        <f t="shared" si="19"/>
        <v>0.16666666666666666</v>
      </c>
      <c r="L48" s="55">
        <f t="shared" si="17"/>
        <v>0.83333333333333326</v>
      </c>
      <c r="O48" s="50"/>
    </row>
    <row r="49" spans="5:15" x14ac:dyDescent="0.2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x14ac:dyDescent="0.25">
      <c r="E50" s="45" t="s">
        <v>140</v>
      </c>
      <c r="F50" s="34" t="s">
        <v>56</v>
      </c>
      <c r="G50" s="34" t="s">
        <v>132</v>
      </c>
      <c r="H50" s="35">
        <v>4</v>
      </c>
      <c r="I50" s="54">
        <f t="shared" si="18"/>
        <v>1.2000000000000002</v>
      </c>
      <c r="J50" s="35">
        <f t="shared" si="16"/>
        <v>6.0000000000000009</v>
      </c>
      <c r="K50" s="54">
        <f t="shared" si="19"/>
        <v>0.125</v>
      </c>
      <c r="L50" s="55">
        <f t="shared" si="17"/>
        <v>0.625</v>
      </c>
    </row>
    <row r="51" spans="5:15" x14ac:dyDescent="0.25">
      <c r="E51" s="45" t="s">
        <v>141</v>
      </c>
      <c r="F51" s="34" t="s">
        <v>56</v>
      </c>
      <c r="G51" s="34" t="s">
        <v>133</v>
      </c>
      <c r="H51" s="35">
        <v>4</v>
      </c>
      <c r="I51" s="54">
        <f t="shared" si="18"/>
        <v>1.2000000000000002</v>
      </c>
      <c r="J51" s="35">
        <f t="shared" si="16"/>
        <v>6.0000000000000009</v>
      </c>
      <c r="K51" s="54">
        <f t="shared" si="19"/>
        <v>0.125</v>
      </c>
      <c r="L51" s="55">
        <f t="shared" si="17"/>
        <v>0.625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479.99999999999994</v>
      </c>
      <c r="K53" s="31">
        <f>SUM(K10:K52)</f>
        <v>9.9999999999999982</v>
      </c>
      <c r="L53">
        <f>SUM(L10:L51)</f>
        <v>50.000000000000007</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D24" zoomScale="70" zoomScaleNormal="70" workbookViewId="0">
      <selection activeCell="D67" sqref="A67:XFD67"/>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0" zoomScaleNormal="100" workbookViewId="0">
      <selection activeCell="C49" sqref="C47:C49"/>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6" t="s">
        <v>210</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665</v>
      </c>
    </row>
    <row r="8" spans="1:10" ht="20.25" customHeight="1" x14ac:dyDescent="0.25">
      <c r="A8" s="71" t="s">
        <v>221</v>
      </c>
      <c r="B8" s="70">
        <v>30</v>
      </c>
      <c r="C8" s="67"/>
      <c r="D8" s="261" t="s">
        <v>222</v>
      </c>
      <c r="E8" s="261"/>
      <c r="F8" s="261"/>
      <c r="G8" s="261"/>
      <c r="H8" s="261"/>
      <c r="I8" s="261"/>
      <c r="J8" s="74">
        <f>ABS(J6-J7)/J6</f>
        <v>7.575757575757576E-3</v>
      </c>
    </row>
    <row r="9" spans="1:10" ht="18.75" x14ac:dyDescent="0.3">
      <c r="A9" s="75" t="s">
        <v>65</v>
      </c>
      <c r="B9" s="76">
        <f>SUM(B6:B8)</f>
        <v>150</v>
      </c>
      <c r="C9" s="67"/>
      <c r="D9" s="262" t="s">
        <v>223</v>
      </c>
      <c r="E9" s="262"/>
      <c r="F9" s="262"/>
      <c r="G9" s="262"/>
      <c r="H9" s="262"/>
      <c r="I9" s="262"/>
      <c r="J9" s="77">
        <f>J13</f>
        <v>60.454545454545446</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SUM(I14:I49)</f>
        <v>665</v>
      </c>
      <c r="J13" s="80">
        <f>SUM(J14:J49)</f>
        <v>60.454545454545446</v>
      </c>
    </row>
    <row r="14" spans="1:10" ht="15.75" x14ac:dyDescent="0.25">
      <c r="A14" s="81" t="s">
        <v>232</v>
      </c>
      <c r="B14" s="82" t="s">
        <v>233</v>
      </c>
      <c r="C14" s="83" t="s">
        <v>234</v>
      </c>
      <c r="D14" s="81">
        <v>1</v>
      </c>
      <c r="E14" s="84">
        <v>1</v>
      </c>
      <c r="F14" s="85">
        <v>2</v>
      </c>
      <c r="G14" s="85">
        <v>12</v>
      </c>
      <c r="H14" s="86">
        <f t="shared" ref="H14:H49" si="0">G14+F14*$J$5</f>
        <v>24</v>
      </c>
      <c r="I14" s="87">
        <v>24</v>
      </c>
      <c r="J14" s="88">
        <f>I14/$J$6*10*$J$5</f>
        <v>2.1818181818181817</v>
      </c>
    </row>
    <row r="15" spans="1:10" ht="15.75" x14ac:dyDescent="0.25">
      <c r="A15" s="81" t="s">
        <v>235</v>
      </c>
      <c r="B15" s="82" t="s">
        <v>233</v>
      </c>
      <c r="C15" s="83" t="s">
        <v>236</v>
      </c>
      <c r="D15" s="81">
        <v>1</v>
      </c>
      <c r="E15" s="84">
        <v>1</v>
      </c>
      <c r="F15" s="85">
        <v>2</v>
      </c>
      <c r="G15" s="85">
        <v>14</v>
      </c>
      <c r="H15" s="86">
        <f t="shared" si="0"/>
        <v>26</v>
      </c>
      <c r="I15" s="87">
        <v>26</v>
      </c>
      <c r="J15" s="88">
        <f t="shared" ref="J15:J49" si="1">I15/$J$6*10*$J$5</f>
        <v>2.3636363636363633</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27</v>
      </c>
      <c r="J17" s="88">
        <f t="shared" si="1"/>
        <v>2.4545454545454541</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c r="F19" s="85">
        <v>3</v>
      </c>
      <c r="G19" s="85">
        <v>10</v>
      </c>
      <c r="H19" s="86">
        <f t="shared" si="0"/>
        <v>28</v>
      </c>
      <c r="I19" s="87"/>
      <c r="J19" s="88">
        <f t="shared" si="1"/>
        <v>0</v>
      </c>
    </row>
    <row r="20" spans="1:10" ht="15.75" x14ac:dyDescent="0.25">
      <c r="A20" s="81" t="s">
        <v>246</v>
      </c>
      <c r="B20" s="82" t="s">
        <v>244</v>
      </c>
      <c r="C20" s="83" t="s">
        <v>247</v>
      </c>
      <c r="D20" s="81">
        <v>1</v>
      </c>
      <c r="E20" s="84"/>
      <c r="F20" s="85">
        <v>3.5</v>
      </c>
      <c r="G20" s="85">
        <v>18</v>
      </c>
      <c r="H20" s="86">
        <f t="shared" si="0"/>
        <v>39</v>
      </c>
      <c r="I20" s="87"/>
      <c r="J20" s="88">
        <f t="shared" si="1"/>
        <v>0</v>
      </c>
    </row>
    <row r="21" spans="1:10" ht="15.75" x14ac:dyDescent="0.25">
      <c r="A21" s="81" t="s">
        <v>248</v>
      </c>
      <c r="B21" s="82" t="s">
        <v>244</v>
      </c>
      <c r="C21" s="83" t="s">
        <v>249</v>
      </c>
      <c r="D21" s="81">
        <v>1</v>
      </c>
      <c r="E21" s="84">
        <v>1</v>
      </c>
      <c r="F21" s="85">
        <v>4</v>
      </c>
      <c r="G21" s="85">
        <v>30</v>
      </c>
      <c r="H21" s="86">
        <f t="shared" si="0"/>
        <v>54</v>
      </c>
      <c r="I21" s="87">
        <v>54</v>
      </c>
      <c r="J21" s="88">
        <f t="shared" si="1"/>
        <v>4.9090909090909083</v>
      </c>
    </row>
    <row r="22" spans="1:10" ht="15.75" x14ac:dyDescent="0.25">
      <c r="A22" s="81" t="s">
        <v>250</v>
      </c>
      <c r="B22" s="82" t="s">
        <v>244</v>
      </c>
      <c r="C22" s="83" t="s">
        <v>251</v>
      </c>
      <c r="D22" s="81">
        <v>1</v>
      </c>
      <c r="E22" s="84"/>
      <c r="F22" s="85">
        <v>4</v>
      </c>
      <c r="G22" s="85">
        <v>35</v>
      </c>
      <c r="H22" s="86">
        <f t="shared" si="0"/>
        <v>59</v>
      </c>
      <c r="I22" s="87"/>
      <c r="J22" s="88">
        <f t="shared" si="1"/>
        <v>0</v>
      </c>
    </row>
    <row r="23" spans="1:10" ht="15.75" x14ac:dyDescent="0.25">
      <c r="A23" s="81" t="s">
        <v>252</v>
      </c>
      <c r="B23" s="82" t="s">
        <v>244</v>
      </c>
      <c r="C23" s="83" t="s">
        <v>253</v>
      </c>
      <c r="D23" s="81" t="s">
        <v>254</v>
      </c>
      <c r="E23" s="84">
        <v>2</v>
      </c>
      <c r="F23" s="85"/>
      <c r="G23" s="85">
        <v>50</v>
      </c>
      <c r="H23" s="86">
        <f t="shared" si="0"/>
        <v>50</v>
      </c>
      <c r="I23" s="87">
        <v>50</v>
      </c>
      <c r="J23" s="88">
        <f t="shared" si="1"/>
        <v>4.545454545454545</v>
      </c>
    </row>
    <row r="24" spans="1:10" ht="15.75" x14ac:dyDescent="0.25">
      <c r="A24" s="81" t="s">
        <v>255</v>
      </c>
      <c r="B24" s="82" t="s">
        <v>244</v>
      </c>
      <c r="C24" s="83" t="s">
        <v>256</v>
      </c>
      <c r="D24" s="81" t="s">
        <v>257</v>
      </c>
      <c r="E24" s="84"/>
      <c r="F24" s="85">
        <v>4</v>
      </c>
      <c r="G24" s="85">
        <v>60</v>
      </c>
      <c r="H24" s="86">
        <f t="shared" si="0"/>
        <v>84</v>
      </c>
      <c r="I24" s="87"/>
      <c r="J24" s="88">
        <f t="shared" si="1"/>
        <v>0</v>
      </c>
    </row>
    <row r="25" spans="1:10" ht="15.75" x14ac:dyDescent="0.25">
      <c r="A25" s="81" t="s">
        <v>258</v>
      </c>
      <c r="B25" s="82" t="s">
        <v>244</v>
      </c>
      <c r="C25" s="83" t="s">
        <v>259</v>
      </c>
      <c r="D25" s="81" t="s">
        <v>257</v>
      </c>
      <c r="E25" s="84"/>
      <c r="F25" s="85"/>
      <c r="G25" s="85">
        <v>30</v>
      </c>
      <c r="H25" s="86">
        <f t="shared" si="0"/>
        <v>30</v>
      </c>
      <c r="I25" s="87"/>
      <c r="J25" s="88">
        <f t="shared" si="1"/>
        <v>0</v>
      </c>
    </row>
    <row r="26" spans="1:10" ht="15.75" x14ac:dyDescent="0.25">
      <c r="A26" s="81" t="s">
        <v>260</v>
      </c>
      <c r="B26" s="82" t="s">
        <v>244</v>
      </c>
      <c r="C26" s="89" t="s">
        <v>261</v>
      </c>
      <c r="D26" s="81" t="s">
        <v>254</v>
      </c>
      <c r="E26" s="84"/>
      <c r="F26" s="85"/>
      <c r="G26" s="85">
        <v>45</v>
      </c>
      <c r="H26" s="86">
        <f t="shared" si="0"/>
        <v>45</v>
      </c>
      <c r="I26" s="87"/>
      <c r="J26" s="88">
        <f t="shared" si="1"/>
        <v>0</v>
      </c>
    </row>
    <row r="27" spans="1:10" ht="15.75" x14ac:dyDescent="0.25">
      <c r="A27" s="81" t="s">
        <v>262</v>
      </c>
      <c r="B27" s="82" t="s">
        <v>244</v>
      </c>
      <c r="C27" s="90" t="s">
        <v>263</v>
      </c>
      <c r="D27" s="81" t="s">
        <v>264</v>
      </c>
      <c r="E27" s="84"/>
      <c r="F27" s="85"/>
      <c r="G27" s="85">
        <v>50</v>
      </c>
      <c r="H27" s="86">
        <f t="shared" si="0"/>
        <v>50</v>
      </c>
      <c r="I27" s="87"/>
      <c r="J27" s="88">
        <f t="shared" si="1"/>
        <v>0</v>
      </c>
    </row>
    <row r="28" spans="1:10" ht="15.75" x14ac:dyDescent="0.25">
      <c r="A28" s="81" t="s">
        <v>265</v>
      </c>
      <c r="B28" s="82" t="s">
        <v>244</v>
      </c>
      <c r="C28" s="83" t="s">
        <v>266</v>
      </c>
      <c r="D28" s="81" t="s">
        <v>254</v>
      </c>
      <c r="E28" s="84"/>
      <c r="F28" s="85">
        <v>4</v>
      </c>
      <c r="G28" s="85">
        <v>45</v>
      </c>
      <c r="H28" s="86">
        <f t="shared" si="0"/>
        <v>69</v>
      </c>
      <c r="I28" s="87"/>
      <c r="J28" s="88">
        <f t="shared" si="1"/>
        <v>0</v>
      </c>
    </row>
    <row r="29" spans="1:10" ht="15.75" x14ac:dyDescent="0.25">
      <c r="A29" s="81" t="s">
        <v>267</v>
      </c>
      <c r="B29" s="82" t="s">
        <v>244</v>
      </c>
      <c r="C29" s="90" t="s">
        <v>268</v>
      </c>
      <c r="D29" s="81" t="s">
        <v>269</v>
      </c>
      <c r="E29" s="84"/>
      <c r="F29" s="85">
        <v>3</v>
      </c>
      <c r="G29" s="85">
        <v>35</v>
      </c>
      <c r="H29" s="86">
        <f t="shared" si="0"/>
        <v>53</v>
      </c>
      <c r="I29" s="87"/>
      <c r="J29" s="88">
        <f t="shared" si="1"/>
        <v>0</v>
      </c>
    </row>
    <row r="30" spans="1:10" ht="15.75" x14ac:dyDescent="0.25">
      <c r="A30" s="81" t="s">
        <v>270</v>
      </c>
      <c r="B30" s="82" t="s">
        <v>271</v>
      </c>
      <c r="C30" s="83" t="s">
        <v>272</v>
      </c>
      <c r="D30" s="81">
        <v>1</v>
      </c>
      <c r="E30" s="84"/>
      <c r="F30" s="85"/>
      <c r="G30" s="85">
        <v>55</v>
      </c>
      <c r="H30" s="86">
        <f t="shared" si="0"/>
        <v>55</v>
      </c>
      <c r="I30" s="87"/>
      <c r="J30" s="88">
        <f t="shared" si="1"/>
        <v>0</v>
      </c>
    </row>
    <row r="31" spans="1:10" ht="15.75" x14ac:dyDescent="0.25">
      <c r="A31" s="81" t="s">
        <v>273</v>
      </c>
      <c r="B31" s="82" t="s">
        <v>271</v>
      </c>
      <c r="C31" s="83" t="s">
        <v>274</v>
      </c>
      <c r="D31" s="81">
        <v>1</v>
      </c>
      <c r="E31" s="84">
        <v>1</v>
      </c>
      <c r="F31" s="85">
        <v>4</v>
      </c>
      <c r="G31" s="85">
        <v>12</v>
      </c>
      <c r="H31" s="86">
        <f t="shared" si="0"/>
        <v>36</v>
      </c>
      <c r="I31" s="87">
        <v>36</v>
      </c>
      <c r="J31" s="88">
        <f t="shared" si="1"/>
        <v>3.2727272727272725</v>
      </c>
    </row>
    <row r="32" spans="1:10" ht="15.75" x14ac:dyDescent="0.25">
      <c r="A32" s="81" t="s">
        <v>275</v>
      </c>
      <c r="B32" s="82" t="s">
        <v>271</v>
      </c>
      <c r="C32" s="83" t="s">
        <v>276</v>
      </c>
      <c r="D32" s="81" t="s">
        <v>269</v>
      </c>
      <c r="E32" s="84"/>
      <c r="F32" s="85">
        <v>2</v>
      </c>
      <c r="G32" s="85">
        <v>26</v>
      </c>
      <c r="H32" s="86">
        <f t="shared" si="0"/>
        <v>38</v>
      </c>
      <c r="I32" s="87"/>
      <c r="J32" s="88">
        <f t="shared" si="1"/>
        <v>0</v>
      </c>
    </row>
    <row r="33" spans="1:10" ht="15.75" x14ac:dyDescent="0.25">
      <c r="A33" s="81" t="s">
        <v>277</v>
      </c>
      <c r="B33" s="82" t="s">
        <v>271</v>
      </c>
      <c r="C33" s="83" t="s">
        <v>278</v>
      </c>
      <c r="D33" s="81" t="s">
        <v>254</v>
      </c>
      <c r="E33" s="84"/>
      <c r="F33" s="85"/>
      <c r="G33" s="85">
        <v>30</v>
      </c>
      <c r="H33" s="86">
        <f t="shared" si="0"/>
        <v>30</v>
      </c>
      <c r="I33" s="87"/>
      <c r="J33" s="88">
        <f t="shared" si="1"/>
        <v>0</v>
      </c>
    </row>
    <row r="34" spans="1:10" ht="15.75" x14ac:dyDescent="0.25">
      <c r="A34" s="81" t="s">
        <v>279</v>
      </c>
      <c r="B34" s="82" t="s">
        <v>271</v>
      </c>
      <c r="C34" s="83" t="s">
        <v>280</v>
      </c>
      <c r="D34" s="81" t="s">
        <v>254</v>
      </c>
      <c r="E34" s="84"/>
      <c r="F34" s="85"/>
      <c r="G34" s="85">
        <v>45</v>
      </c>
      <c r="H34" s="86">
        <f t="shared" si="0"/>
        <v>45</v>
      </c>
      <c r="I34" s="87"/>
      <c r="J34" s="88">
        <f t="shared" si="1"/>
        <v>0</v>
      </c>
    </row>
    <row r="35" spans="1:10" ht="15.75" x14ac:dyDescent="0.25">
      <c r="A35" s="81" t="s">
        <v>281</v>
      </c>
      <c r="B35" s="82" t="s">
        <v>271</v>
      </c>
      <c r="C35" s="83" t="s">
        <v>282</v>
      </c>
      <c r="D35" s="81" t="s">
        <v>254</v>
      </c>
      <c r="E35" s="84">
        <v>2</v>
      </c>
      <c r="F35" s="85">
        <v>2.5</v>
      </c>
      <c r="G35" s="85">
        <v>40</v>
      </c>
      <c r="H35" s="86">
        <f t="shared" si="0"/>
        <v>55</v>
      </c>
      <c r="I35" s="87">
        <v>55</v>
      </c>
      <c r="J35" s="88">
        <f t="shared" si="1"/>
        <v>5</v>
      </c>
    </row>
    <row r="36" spans="1:10" ht="15.75" x14ac:dyDescent="0.25">
      <c r="A36" s="81" t="s">
        <v>283</v>
      </c>
      <c r="B36" s="82" t="s">
        <v>271</v>
      </c>
      <c r="C36" s="83" t="s">
        <v>284</v>
      </c>
      <c r="D36" s="81" t="s">
        <v>269</v>
      </c>
      <c r="E36" s="84"/>
      <c r="F36" s="85"/>
      <c r="G36" s="85">
        <v>60</v>
      </c>
      <c r="H36" s="86">
        <f t="shared" si="0"/>
        <v>60</v>
      </c>
      <c r="I36" s="87"/>
      <c r="J36" s="88">
        <f t="shared" si="1"/>
        <v>0</v>
      </c>
    </row>
    <row r="37" spans="1:10" ht="15.75" x14ac:dyDescent="0.25">
      <c r="A37" s="81" t="s">
        <v>285</v>
      </c>
      <c r="B37" s="82" t="s">
        <v>271</v>
      </c>
      <c r="C37" s="83" t="s">
        <v>286</v>
      </c>
      <c r="D37" s="91" t="s">
        <v>269</v>
      </c>
      <c r="E37" s="92"/>
      <c r="F37" s="85"/>
      <c r="G37" s="85">
        <v>80</v>
      </c>
      <c r="H37" s="86">
        <f t="shared" si="0"/>
        <v>80</v>
      </c>
      <c r="I37" s="87"/>
      <c r="J37" s="88">
        <f t="shared" si="1"/>
        <v>0</v>
      </c>
    </row>
    <row r="38" spans="1:10" ht="15.75" x14ac:dyDescent="0.25">
      <c r="A38" s="81" t="s">
        <v>287</v>
      </c>
      <c r="B38" s="82" t="s">
        <v>271</v>
      </c>
      <c r="C38" s="83" t="s">
        <v>288</v>
      </c>
      <c r="D38" s="81" t="s">
        <v>269</v>
      </c>
      <c r="E38" s="84"/>
      <c r="F38" s="85"/>
      <c r="G38" s="85">
        <v>60</v>
      </c>
      <c r="H38" s="86">
        <f t="shared" si="0"/>
        <v>60</v>
      </c>
      <c r="I38" s="87"/>
      <c r="J38" s="88">
        <f t="shared" si="1"/>
        <v>0</v>
      </c>
    </row>
    <row r="39" spans="1:10" ht="15.75" x14ac:dyDescent="0.25">
      <c r="A39" s="81" t="s">
        <v>289</v>
      </c>
      <c r="B39" s="82" t="s">
        <v>271</v>
      </c>
      <c r="C39" s="83" t="s">
        <v>290</v>
      </c>
      <c r="D39" s="81" t="s">
        <v>291</v>
      </c>
      <c r="E39" s="84"/>
      <c r="F39" s="85"/>
      <c r="G39" s="85">
        <v>35</v>
      </c>
      <c r="H39" s="86">
        <f t="shared" si="0"/>
        <v>35</v>
      </c>
      <c r="I39" s="87"/>
      <c r="J39" s="88">
        <f t="shared" si="1"/>
        <v>0</v>
      </c>
    </row>
    <row r="40" spans="1:10" ht="15.75" x14ac:dyDescent="0.25">
      <c r="A40" s="81" t="s">
        <v>292</v>
      </c>
      <c r="B40" s="82" t="s">
        <v>271</v>
      </c>
      <c r="C40" s="83" t="s">
        <v>293</v>
      </c>
      <c r="D40" s="81" t="s">
        <v>269</v>
      </c>
      <c r="E40" s="84"/>
      <c r="F40" s="85"/>
      <c r="G40" s="85">
        <v>60</v>
      </c>
      <c r="H40" s="86">
        <f t="shared" si="0"/>
        <v>60</v>
      </c>
      <c r="I40" s="87"/>
      <c r="J40" s="88">
        <f t="shared" si="1"/>
        <v>0</v>
      </c>
    </row>
    <row r="41" spans="1:10" ht="15.75" x14ac:dyDescent="0.25">
      <c r="A41" s="81" t="s">
        <v>294</v>
      </c>
      <c r="B41" s="82" t="s">
        <v>271</v>
      </c>
      <c r="C41" s="90" t="s">
        <v>295</v>
      </c>
      <c r="D41" s="81" t="s">
        <v>257</v>
      </c>
      <c r="E41" s="84">
        <v>3</v>
      </c>
      <c r="F41" s="85"/>
      <c r="G41" s="85">
        <v>90</v>
      </c>
      <c r="H41" s="86">
        <f t="shared" si="0"/>
        <v>90</v>
      </c>
      <c r="I41" s="87">
        <v>90</v>
      </c>
      <c r="J41" s="88">
        <f t="shared" si="1"/>
        <v>8.1818181818181817</v>
      </c>
    </row>
    <row r="42" spans="1:10" ht="15.75" x14ac:dyDescent="0.25">
      <c r="A42" s="81" t="s">
        <v>296</v>
      </c>
      <c r="B42" s="82" t="s">
        <v>297</v>
      </c>
      <c r="C42" s="83" t="s">
        <v>298</v>
      </c>
      <c r="D42" s="81" t="s">
        <v>257</v>
      </c>
      <c r="E42" s="84"/>
      <c r="F42" s="85">
        <v>4</v>
      </c>
      <c r="G42" s="85">
        <v>55</v>
      </c>
      <c r="H42" s="86">
        <f t="shared" si="0"/>
        <v>79</v>
      </c>
      <c r="I42" s="87"/>
      <c r="J42" s="88">
        <f t="shared" si="1"/>
        <v>0</v>
      </c>
    </row>
    <row r="43" spans="1:10" ht="15.75" x14ac:dyDescent="0.25">
      <c r="A43" s="81" t="s">
        <v>299</v>
      </c>
      <c r="B43" s="82" t="s">
        <v>297</v>
      </c>
      <c r="C43" s="83" t="s">
        <v>300</v>
      </c>
      <c r="D43" s="81" t="s">
        <v>257</v>
      </c>
      <c r="E43" s="84"/>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48</v>
      </c>
      <c r="J44" s="88">
        <f t="shared" si="1"/>
        <v>4.3636363636363633</v>
      </c>
    </row>
    <row r="45" spans="1:10" ht="15.75" x14ac:dyDescent="0.25">
      <c r="A45" s="81" t="s">
        <v>304</v>
      </c>
      <c r="B45" s="82" t="s">
        <v>302</v>
      </c>
      <c r="C45" s="83" t="s">
        <v>305</v>
      </c>
      <c r="D45" s="93" t="s">
        <v>257</v>
      </c>
      <c r="E45" s="92"/>
      <c r="F45" s="85"/>
      <c r="G45" s="85">
        <v>50</v>
      </c>
      <c r="H45" s="86">
        <f t="shared" si="0"/>
        <v>50</v>
      </c>
      <c r="I45" s="87"/>
      <c r="J45" s="88">
        <f t="shared" si="1"/>
        <v>0</v>
      </c>
    </row>
    <row r="46" spans="1:10" ht="15.75" x14ac:dyDescent="0.25">
      <c r="A46" s="81" t="s">
        <v>306</v>
      </c>
      <c r="B46" s="82" t="s">
        <v>302</v>
      </c>
      <c r="C46" s="83" t="s">
        <v>307</v>
      </c>
      <c r="D46" s="81" t="s">
        <v>254</v>
      </c>
      <c r="E46" s="84"/>
      <c r="F46" s="85"/>
      <c r="G46" s="85">
        <v>60</v>
      </c>
      <c r="H46" s="86">
        <f t="shared" si="0"/>
        <v>60</v>
      </c>
      <c r="I46" s="87"/>
      <c r="J46" s="88">
        <f t="shared" si="1"/>
        <v>0</v>
      </c>
    </row>
    <row r="47" spans="1:10" ht="15.75" x14ac:dyDescent="0.25">
      <c r="A47" s="81" t="s">
        <v>308</v>
      </c>
      <c r="B47" s="82" t="s">
        <v>302</v>
      </c>
      <c r="C47" s="83" t="s">
        <v>309</v>
      </c>
      <c r="D47" s="81" t="s">
        <v>254</v>
      </c>
      <c r="E47" s="84">
        <v>2</v>
      </c>
      <c r="F47" s="85"/>
      <c r="G47" s="85">
        <v>85</v>
      </c>
      <c r="H47" s="86">
        <f t="shared" si="0"/>
        <v>85</v>
      </c>
      <c r="I47" s="87">
        <v>90</v>
      </c>
      <c r="J47" s="88">
        <f t="shared" si="1"/>
        <v>8.1818181818181817</v>
      </c>
    </row>
    <row r="48" spans="1:10" ht="15.75" x14ac:dyDescent="0.25">
      <c r="A48" s="81" t="s">
        <v>310</v>
      </c>
      <c r="B48" s="82" t="s">
        <v>302</v>
      </c>
      <c r="C48" s="83" t="s">
        <v>311</v>
      </c>
      <c r="D48" s="81" t="s">
        <v>257</v>
      </c>
      <c r="E48" s="84">
        <v>3</v>
      </c>
      <c r="F48" s="85"/>
      <c r="G48" s="85">
        <v>50</v>
      </c>
      <c r="H48" s="86">
        <f t="shared" si="0"/>
        <v>50</v>
      </c>
      <c r="I48" s="87">
        <v>60</v>
      </c>
      <c r="J48" s="88">
        <f t="shared" si="1"/>
        <v>5.454545454545455</v>
      </c>
    </row>
    <row r="49" spans="1:10" ht="15.75" x14ac:dyDescent="0.25">
      <c r="A49" s="81" t="s">
        <v>312</v>
      </c>
      <c r="B49" s="82" t="s">
        <v>302</v>
      </c>
      <c r="C49" s="83" t="s">
        <v>313</v>
      </c>
      <c r="D49" s="81" t="s">
        <v>291</v>
      </c>
      <c r="E49" s="84">
        <v>4</v>
      </c>
      <c r="F49" s="85"/>
      <c r="G49" s="85">
        <v>60</v>
      </c>
      <c r="H49" s="86">
        <f t="shared" si="0"/>
        <v>60</v>
      </c>
      <c r="I49" s="87">
        <v>65</v>
      </c>
      <c r="J49" s="88">
        <f t="shared" si="1"/>
        <v>5.9090909090909092</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Normal="100" workbookViewId="0">
      <selection activeCell="I24" sqref="C24:I25"/>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6" t="s">
        <v>315</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536</v>
      </c>
    </row>
    <row r="8" spans="1:10" ht="20.25" customHeight="1" x14ac:dyDescent="0.25">
      <c r="A8" s="71" t="s">
        <v>221</v>
      </c>
      <c r="B8" s="70">
        <v>30</v>
      </c>
      <c r="C8" s="67"/>
      <c r="D8" s="261" t="s">
        <v>222</v>
      </c>
      <c r="E8" s="261"/>
      <c r="F8" s="261"/>
      <c r="G8" s="261"/>
      <c r="H8" s="261"/>
      <c r="I8" s="261"/>
      <c r="J8" s="74">
        <f>ABS(J6-J7)/J6</f>
        <v>0.18787878787878787</v>
      </c>
    </row>
    <row r="9" spans="1:10" ht="18.75" x14ac:dyDescent="0.3">
      <c r="A9" s="75" t="s">
        <v>65</v>
      </c>
      <c r="B9" s="76">
        <f>SUM(B6:B8)</f>
        <v>150</v>
      </c>
      <c r="C9" s="67"/>
      <c r="D9" s="262" t="s">
        <v>223</v>
      </c>
      <c r="E9" s="262"/>
      <c r="F9" s="262"/>
      <c r="G9" s="262"/>
      <c r="H9" s="262"/>
      <c r="I9" s="262"/>
      <c r="J9" s="77">
        <f>J13</f>
        <v>48.727272727272741</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SUM(I14:I48)</f>
        <v>536</v>
      </c>
      <c r="J13" s="80">
        <f>SUM(J14:J48)</f>
        <v>48.727272727272741</v>
      </c>
    </row>
    <row r="14" spans="1:10" ht="31.5" x14ac:dyDescent="0.25">
      <c r="A14" s="81" t="s">
        <v>316</v>
      </c>
      <c r="B14" s="82" t="s">
        <v>317</v>
      </c>
      <c r="C14" s="206" t="s">
        <v>318</v>
      </c>
      <c r="D14" s="81" t="s">
        <v>319</v>
      </c>
      <c r="E14" s="84">
        <v>1</v>
      </c>
      <c r="F14" s="85">
        <v>5</v>
      </c>
      <c r="G14" s="85">
        <v>25</v>
      </c>
      <c r="H14" s="86">
        <f t="shared" ref="H14:H48" si="0">G14+F14*$J$5</f>
        <v>55</v>
      </c>
      <c r="I14" s="87">
        <v>55</v>
      </c>
      <c r="J14" s="88">
        <f>I14/$J$6*10*$J$5</f>
        <v>5</v>
      </c>
    </row>
    <row r="15" spans="1:10" ht="31.5" x14ac:dyDescent="0.25">
      <c r="A15" s="81" t="s">
        <v>320</v>
      </c>
      <c r="B15" s="82" t="s">
        <v>317</v>
      </c>
      <c r="C15" s="206" t="s">
        <v>321</v>
      </c>
      <c r="D15" s="81" t="s">
        <v>319</v>
      </c>
      <c r="E15" s="84"/>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28</v>
      </c>
      <c r="J16" s="88">
        <f t="shared" si="1"/>
        <v>2.5454545454545454</v>
      </c>
    </row>
    <row r="17" spans="1:10" ht="15.75" x14ac:dyDescent="0.25">
      <c r="A17" s="81" t="s">
        <v>325</v>
      </c>
      <c r="B17" s="82" t="s">
        <v>323</v>
      </c>
      <c r="C17" s="206" t="s">
        <v>326</v>
      </c>
      <c r="D17" s="81" t="s">
        <v>319</v>
      </c>
      <c r="E17" s="84">
        <v>1</v>
      </c>
      <c r="F17" s="85">
        <v>2</v>
      </c>
      <c r="G17" s="85">
        <v>5</v>
      </c>
      <c r="H17" s="86">
        <f t="shared" si="0"/>
        <v>17</v>
      </c>
      <c r="I17" s="87">
        <v>17</v>
      </c>
      <c r="J17" s="88">
        <f t="shared" si="1"/>
        <v>1.5454545454545454</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v>1</v>
      </c>
      <c r="F19" s="85"/>
      <c r="G19" s="85">
        <v>5</v>
      </c>
      <c r="H19" s="86">
        <f t="shared" si="0"/>
        <v>5</v>
      </c>
      <c r="I19" s="87">
        <v>5</v>
      </c>
      <c r="J19" s="88">
        <f t="shared" si="1"/>
        <v>0.45454545454545459</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c r="F21" s="85">
        <v>5</v>
      </c>
      <c r="G21" s="85">
        <v>10</v>
      </c>
      <c r="H21" s="86">
        <f t="shared" si="0"/>
        <v>40</v>
      </c>
      <c r="I21" s="87"/>
      <c r="J21" s="88">
        <f t="shared" si="1"/>
        <v>0</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c r="F24" s="85">
        <v>5</v>
      </c>
      <c r="G24" s="85">
        <v>0</v>
      </c>
      <c r="H24" s="86">
        <f t="shared" si="0"/>
        <v>30</v>
      </c>
      <c r="I24" s="87"/>
      <c r="J24" s="88">
        <f t="shared" si="1"/>
        <v>0</v>
      </c>
    </row>
    <row r="25" spans="1:10" ht="15.75" x14ac:dyDescent="0.25">
      <c r="A25" s="81" t="s">
        <v>342</v>
      </c>
      <c r="B25" s="82" t="s">
        <v>334</v>
      </c>
      <c r="C25" s="206" t="s">
        <v>343</v>
      </c>
      <c r="D25" s="81">
        <v>1</v>
      </c>
      <c r="E25" s="84"/>
      <c r="F25" s="85">
        <v>5</v>
      </c>
      <c r="G25" s="85">
        <v>0</v>
      </c>
      <c r="H25" s="86">
        <f t="shared" si="0"/>
        <v>30</v>
      </c>
      <c r="I25" s="87"/>
      <c r="J25" s="88">
        <f t="shared" si="1"/>
        <v>0</v>
      </c>
    </row>
    <row r="26" spans="1:10" ht="15.75" x14ac:dyDescent="0.25">
      <c r="A26" s="81" t="s">
        <v>344</v>
      </c>
      <c r="B26" s="82" t="s">
        <v>334</v>
      </c>
      <c r="C26" s="207" t="s">
        <v>345</v>
      </c>
      <c r="D26" s="81" t="s">
        <v>254</v>
      </c>
      <c r="E26" s="84">
        <v>1</v>
      </c>
      <c r="F26" s="85">
        <v>3</v>
      </c>
      <c r="G26" s="85">
        <v>10</v>
      </c>
      <c r="H26" s="86">
        <f t="shared" si="0"/>
        <v>28</v>
      </c>
      <c r="I26" s="87">
        <v>28</v>
      </c>
      <c r="J26" s="88">
        <f t="shared" si="1"/>
        <v>2.5454545454545454</v>
      </c>
    </row>
    <row r="27" spans="1:10" ht="31.5" x14ac:dyDescent="0.25">
      <c r="A27" s="81" t="s">
        <v>346</v>
      </c>
      <c r="B27" s="82" t="s">
        <v>347</v>
      </c>
      <c r="C27" s="208" t="s">
        <v>348</v>
      </c>
      <c r="D27" s="81">
        <v>1</v>
      </c>
      <c r="E27" s="84">
        <v>1</v>
      </c>
      <c r="F27" s="85">
        <v>1</v>
      </c>
      <c r="G27" s="85">
        <v>5</v>
      </c>
      <c r="H27" s="86">
        <f t="shared" si="0"/>
        <v>11</v>
      </c>
      <c r="I27" s="87">
        <v>11</v>
      </c>
      <c r="J27" s="88">
        <f t="shared" si="1"/>
        <v>1</v>
      </c>
    </row>
    <row r="28" spans="1:10" ht="15.75" x14ac:dyDescent="0.25">
      <c r="A28" s="81" t="s">
        <v>349</v>
      </c>
      <c r="B28" s="82" t="s">
        <v>347</v>
      </c>
      <c r="C28" s="206" t="s">
        <v>350</v>
      </c>
      <c r="D28" s="81" t="s">
        <v>254</v>
      </c>
      <c r="E28" s="84">
        <v>1</v>
      </c>
      <c r="F28" s="85">
        <v>3</v>
      </c>
      <c r="G28" s="85">
        <v>10</v>
      </c>
      <c r="H28" s="86">
        <f t="shared" si="0"/>
        <v>28</v>
      </c>
      <c r="I28" s="87">
        <v>28</v>
      </c>
      <c r="J28" s="88">
        <f t="shared" si="1"/>
        <v>2.5454545454545454</v>
      </c>
    </row>
    <row r="29" spans="1:10" ht="15.75" x14ac:dyDescent="0.25">
      <c r="A29" s="81" t="s">
        <v>351</v>
      </c>
      <c r="B29" s="82" t="s">
        <v>347</v>
      </c>
      <c r="C29" s="208" t="s">
        <v>352</v>
      </c>
      <c r="D29" s="81" t="s">
        <v>254</v>
      </c>
      <c r="E29" s="84">
        <v>2</v>
      </c>
      <c r="F29" s="85">
        <v>5</v>
      </c>
      <c r="G29" s="85">
        <v>25</v>
      </c>
      <c r="H29" s="86">
        <f t="shared" si="0"/>
        <v>55</v>
      </c>
      <c r="I29" s="87">
        <v>55</v>
      </c>
      <c r="J29" s="88">
        <f t="shared" si="1"/>
        <v>5</v>
      </c>
    </row>
    <row r="30" spans="1:10" ht="15.75" x14ac:dyDescent="0.25">
      <c r="A30" s="81" t="s">
        <v>353</v>
      </c>
      <c r="B30" s="82" t="s">
        <v>347</v>
      </c>
      <c r="C30" s="206" t="s">
        <v>354</v>
      </c>
      <c r="D30" s="81" t="s">
        <v>269</v>
      </c>
      <c r="E30" s="84">
        <v>3</v>
      </c>
      <c r="F30" s="85">
        <v>5</v>
      </c>
      <c r="G30" s="85">
        <v>15</v>
      </c>
      <c r="H30" s="86">
        <f t="shared" si="0"/>
        <v>45</v>
      </c>
      <c r="I30" s="87">
        <v>45</v>
      </c>
      <c r="J30" s="88">
        <f t="shared" si="1"/>
        <v>4.0909090909090908</v>
      </c>
    </row>
    <row r="31" spans="1:10" ht="15.75" x14ac:dyDescent="0.25">
      <c r="A31" s="81" t="s">
        <v>355</v>
      </c>
      <c r="B31" s="82" t="s">
        <v>356</v>
      </c>
      <c r="C31" s="206" t="s">
        <v>357</v>
      </c>
      <c r="D31" s="81" t="s">
        <v>254</v>
      </c>
      <c r="E31" s="84"/>
      <c r="F31" s="85">
        <v>1</v>
      </c>
      <c r="G31" s="85">
        <v>5</v>
      </c>
      <c r="H31" s="86">
        <f t="shared" si="0"/>
        <v>11</v>
      </c>
      <c r="I31" s="87"/>
      <c r="J31" s="88">
        <f t="shared" si="1"/>
        <v>0</v>
      </c>
    </row>
    <row r="32" spans="1:10" ht="15.75" x14ac:dyDescent="0.25">
      <c r="A32" s="81" t="s">
        <v>358</v>
      </c>
      <c r="B32" s="82" t="s">
        <v>356</v>
      </c>
      <c r="C32" s="206" t="s">
        <v>359</v>
      </c>
      <c r="D32" s="81" t="s">
        <v>254</v>
      </c>
      <c r="E32" s="84">
        <v>2</v>
      </c>
      <c r="F32" s="85">
        <v>2</v>
      </c>
      <c r="G32" s="85">
        <v>5</v>
      </c>
      <c r="H32" s="86">
        <f t="shared" si="0"/>
        <v>17</v>
      </c>
      <c r="I32" s="87">
        <v>17</v>
      </c>
      <c r="J32" s="88">
        <f t="shared" si="1"/>
        <v>1.5454545454545454</v>
      </c>
    </row>
    <row r="33" spans="1:10" ht="31.5" x14ac:dyDescent="0.25">
      <c r="A33" s="81" t="s">
        <v>360</v>
      </c>
      <c r="B33" s="82" t="s">
        <v>356</v>
      </c>
      <c r="C33" s="206" t="s">
        <v>361</v>
      </c>
      <c r="D33" s="81" t="s">
        <v>254</v>
      </c>
      <c r="E33" s="84"/>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28</v>
      </c>
      <c r="J34" s="88">
        <f t="shared" si="1"/>
        <v>2.5454545454545454</v>
      </c>
    </row>
    <row r="35" spans="1:10" ht="15.75" x14ac:dyDescent="0.25">
      <c r="A35" s="81" t="s">
        <v>364</v>
      </c>
      <c r="B35" s="82" t="s">
        <v>356</v>
      </c>
      <c r="C35" s="206" t="s">
        <v>365</v>
      </c>
      <c r="D35" s="81" t="s">
        <v>254</v>
      </c>
      <c r="E35" s="84"/>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5</v>
      </c>
      <c r="J36" s="88">
        <f t="shared" si="1"/>
        <v>0.45454545454545459</v>
      </c>
    </row>
    <row r="37" spans="1:10" ht="31.5" x14ac:dyDescent="0.25">
      <c r="A37" s="81" t="s">
        <v>370</v>
      </c>
      <c r="B37" s="82" t="s">
        <v>367</v>
      </c>
      <c r="C37" s="206" t="s">
        <v>371</v>
      </c>
      <c r="D37" s="81">
        <v>2</v>
      </c>
      <c r="E37" s="92"/>
      <c r="F37" s="85">
        <v>5</v>
      </c>
      <c r="G37" s="85">
        <v>25</v>
      </c>
      <c r="H37" s="86">
        <f t="shared" si="0"/>
        <v>55</v>
      </c>
      <c r="I37" s="87"/>
      <c r="J37" s="88">
        <f t="shared" si="1"/>
        <v>0</v>
      </c>
    </row>
    <row r="38" spans="1:10" ht="15.75" x14ac:dyDescent="0.25">
      <c r="A38" s="81" t="s">
        <v>372</v>
      </c>
      <c r="B38" s="82" t="s">
        <v>367</v>
      </c>
      <c r="C38" s="206" t="s">
        <v>373</v>
      </c>
      <c r="D38" s="81" t="s">
        <v>374</v>
      </c>
      <c r="E38" s="84">
        <v>3</v>
      </c>
      <c r="F38" s="85">
        <v>5</v>
      </c>
      <c r="G38" s="85">
        <v>5</v>
      </c>
      <c r="H38" s="86">
        <f t="shared" si="0"/>
        <v>35</v>
      </c>
      <c r="I38" s="87">
        <v>35</v>
      </c>
      <c r="J38" s="88">
        <f t="shared" si="1"/>
        <v>3.1818181818181817</v>
      </c>
    </row>
    <row r="39" spans="1:10" ht="15.75" x14ac:dyDescent="0.25">
      <c r="A39" s="81" t="s">
        <v>375</v>
      </c>
      <c r="B39" s="82" t="s">
        <v>367</v>
      </c>
      <c r="C39" s="206" t="s">
        <v>376</v>
      </c>
      <c r="D39" s="81" t="s">
        <v>374</v>
      </c>
      <c r="E39" s="84">
        <v>2</v>
      </c>
      <c r="F39" s="85">
        <v>3</v>
      </c>
      <c r="G39" s="85">
        <v>5</v>
      </c>
      <c r="H39" s="86">
        <f t="shared" si="0"/>
        <v>23</v>
      </c>
      <c r="I39" s="87">
        <v>23</v>
      </c>
      <c r="J39" s="88">
        <f t="shared" si="1"/>
        <v>2.0909090909090908</v>
      </c>
    </row>
    <row r="40" spans="1:10" ht="15.75" x14ac:dyDescent="0.25">
      <c r="A40" s="81" t="s">
        <v>377</v>
      </c>
      <c r="B40" s="82" t="s">
        <v>378</v>
      </c>
      <c r="C40" s="206" t="s">
        <v>379</v>
      </c>
      <c r="D40" s="81" t="s">
        <v>374</v>
      </c>
      <c r="E40" s="84"/>
      <c r="F40" s="85">
        <v>1</v>
      </c>
      <c r="G40" s="85">
        <v>5</v>
      </c>
      <c r="H40" s="86">
        <f t="shared" si="0"/>
        <v>11</v>
      </c>
      <c r="I40" s="87"/>
      <c r="J40" s="88">
        <f t="shared" si="1"/>
        <v>0</v>
      </c>
    </row>
    <row r="41" spans="1:10" ht="31.5" x14ac:dyDescent="0.25">
      <c r="A41" s="81" t="s">
        <v>380</v>
      </c>
      <c r="B41" s="82" t="s">
        <v>378</v>
      </c>
      <c r="C41" s="208" t="s">
        <v>381</v>
      </c>
      <c r="D41" s="81" t="s">
        <v>374</v>
      </c>
      <c r="E41" s="84"/>
      <c r="F41" s="85">
        <v>2</v>
      </c>
      <c r="G41" s="85">
        <v>5</v>
      </c>
      <c r="H41" s="86">
        <f t="shared" si="0"/>
        <v>17</v>
      </c>
      <c r="I41" s="87"/>
      <c r="J41" s="88">
        <f t="shared" si="1"/>
        <v>0</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3</v>
      </c>
      <c r="F43" s="85">
        <v>2</v>
      </c>
      <c r="G43" s="85">
        <v>5</v>
      </c>
      <c r="H43" s="86">
        <f t="shared" si="0"/>
        <v>17</v>
      </c>
      <c r="I43" s="87">
        <v>17</v>
      </c>
      <c r="J43" s="88">
        <f t="shared" si="1"/>
        <v>1.5454545454545454</v>
      </c>
    </row>
    <row r="44" spans="1:10" ht="15.75" x14ac:dyDescent="0.25">
      <c r="A44" s="81" t="s">
        <v>386</v>
      </c>
      <c r="B44" s="82" t="s">
        <v>378</v>
      </c>
      <c r="C44" s="206" t="s">
        <v>387</v>
      </c>
      <c r="D44" s="81" t="s">
        <v>374</v>
      </c>
      <c r="E44" s="84"/>
      <c r="F44" s="85">
        <v>3</v>
      </c>
      <c r="G44" s="85">
        <v>10</v>
      </c>
      <c r="H44" s="86">
        <f t="shared" si="0"/>
        <v>28</v>
      </c>
      <c r="I44" s="87"/>
      <c r="J44" s="88">
        <f t="shared" si="1"/>
        <v>0</v>
      </c>
    </row>
    <row r="45" spans="1:10" ht="15.75" x14ac:dyDescent="0.25">
      <c r="A45" s="81" t="s">
        <v>388</v>
      </c>
      <c r="B45" s="82" t="s">
        <v>389</v>
      </c>
      <c r="C45" s="206" t="s">
        <v>390</v>
      </c>
      <c r="D45" s="93" t="s">
        <v>374</v>
      </c>
      <c r="E45" s="92"/>
      <c r="F45" s="85">
        <v>3</v>
      </c>
      <c r="G45" s="85">
        <v>10</v>
      </c>
      <c r="H45" s="86">
        <f t="shared" si="0"/>
        <v>28</v>
      </c>
      <c r="I45" s="87"/>
      <c r="J45" s="88">
        <f t="shared" si="1"/>
        <v>0</v>
      </c>
    </row>
    <row r="46" spans="1:10" ht="15.75" x14ac:dyDescent="0.25">
      <c r="A46" s="81" t="s">
        <v>391</v>
      </c>
      <c r="B46" s="82" t="s">
        <v>389</v>
      </c>
      <c r="C46" s="206" t="s">
        <v>392</v>
      </c>
      <c r="D46" s="81" t="s">
        <v>264</v>
      </c>
      <c r="E46" s="84">
        <v>4</v>
      </c>
      <c r="F46" s="85"/>
      <c r="G46" s="85">
        <v>15</v>
      </c>
      <c r="H46" s="86">
        <f t="shared" si="0"/>
        <v>15</v>
      </c>
      <c r="I46" s="87">
        <v>15</v>
      </c>
      <c r="J46" s="88">
        <f t="shared" si="1"/>
        <v>1.3636363636363638</v>
      </c>
    </row>
    <row r="47" spans="1:10" ht="15.75" x14ac:dyDescent="0.25">
      <c r="A47" s="81" t="s">
        <v>393</v>
      </c>
      <c r="B47" s="82" t="s">
        <v>389</v>
      </c>
      <c r="C47" s="206" t="s">
        <v>394</v>
      </c>
      <c r="D47" s="81" t="s">
        <v>264</v>
      </c>
      <c r="E47" s="84">
        <v>4</v>
      </c>
      <c r="F47" s="85"/>
      <c r="G47" s="85">
        <v>15</v>
      </c>
      <c r="H47" s="86">
        <f t="shared" si="0"/>
        <v>15</v>
      </c>
      <c r="I47" s="87">
        <v>15</v>
      </c>
      <c r="J47" s="88">
        <f t="shared" si="1"/>
        <v>1.3636363636363638</v>
      </c>
    </row>
    <row r="48" spans="1:10" ht="15.75" x14ac:dyDescent="0.2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34" workbookViewId="0">
      <selection activeCell="J47" sqref="J47"/>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5</v>
      </c>
      <c r="D15" s="5"/>
      <c r="E15" s="187"/>
      <c r="F15" s="188"/>
      <c r="G15" s="188"/>
      <c r="H15" s="188"/>
      <c r="I15" s="188"/>
      <c r="J15" s="188"/>
      <c r="K15" s="188"/>
      <c r="L15" s="188"/>
      <c r="M15" s="188"/>
      <c r="N15" s="188"/>
      <c r="O15" s="189"/>
    </row>
    <row r="16" spans="2:15" x14ac:dyDescent="0.25">
      <c r="B16" s="1" t="s">
        <v>27</v>
      </c>
      <c r="C16" s="1">
        <f>C9*C15</f>
        <v>500</v>
      </c>
      <c r="D16" s="5"/>
      <c r="E16" s="187" t="s">
        <v>7</v>
      </c>
      <c r="F16" s="188" t="s">
        <v>531</v>
      </c>
      <c r="G16" s="188" t="s">
        <v>425</v>
      </c>
      <c r="H16" s="188"/>
      <c r="I16" s="188"/>
      <c r="J16" s="188"/>
      <c r="K16" s="188"/>
      <c r="L16" s="188"/>
      <c r="M16" s="188"/>
      <c r="N16" s="188"/>
      <c r="O16" s="189" t="s">
        <v>497</v>
      </c>
    </row>
    <row r="17" spans="2:15" x14ac:dyDescent="0.25">
      <c r="B17" s="1" t="s">
        <v>30</v>
      </c>
      <c r="C17" s="1">
        <f>C15*10</f>
        <v>50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B21" sqref="B21"/>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69" t="s">
        <v>459</v>
      </c>
      <c r="F21" s="132"/>
      <c r="G21" s="133" t="s">
        <v>460</v>
      </c>
      <c r="H21" s="133" t="s">
        <v>444</v>
      </c>
      <c r="I21" s="133">
        <v>3</v>
      </c>
      <c r="J21" s="134">
        <f>($C$15/$I$34)*I21</f>
        <v>33.333333333333329</v>
      </c>
      <c r="K21" s="135">
        <f>($C$16/$I$34)*I21</f>
        <v>3.3333333333333335</v>
      </c>
    </row>
    <row r="22" spans="2:11" x14ac:dyDescent="0.25">
      <c r="B22" s="1" t="s">
        <v>30</v>
      </c>
      <c r="C22" s="1">
        <f>C20*10</f>
        <v>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workbookViewId="0">
      <selection activeCell="F13" sqref="F13"/>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5</v>
      </c>
      <c r="D15" s="5"/>
      <c r="E15" s="187"/>
      <c r="F15" s="188"/>
      <c r="G15" s="188"/>
      <c r="H15" s="188"/>
      <c r="I15" s="188"/>
      <c r="J15" s="188" t="s">
        <v>509</v>
      </c>
      <c r="K15" s="188" t="s">
        <v>542</v>
      </c>
      <c r="L15" s="188"/>
      <c r="M15" s="188"/>
      <c r="N15" s="188"/>
      <c r="O15" s="189" t="s">
        <v>543</v>
      </c>
    </row>
    <row r="16" spans="2:15" x14ac:dyDescent="0.25">
      <c r="B16" s="1" t="s">
        <v>27</v>
      </c>
      <c r="C16" s="1">
        <f>C9*C15</f>
        <v>500</v>
      </c>
      <c r="D16" s="5"/>
      <c r="E16" s="187"/>
      <c r="F16" s="188"/>
      <c r="G16" s="188"/>
      <c r="H16" s="188"/>
      <c r="I16" s="188"/>
      <c r="J16" s="188" t="s">
        <v>509</v>
      </c>
      <c r="K16" s="188" t="s">
        <v>544</v>
      </c>
      <c r="L16" s="188"/>
      <c r="M16" s="188"/>
      <c r="N16" s="188"/>
      <c r="O16" s="189" t="s">
        <v>503</v>
      </c>
    </row>
    <row r="17" spans="2:15" x14ac:dyDescent="0.25">
      <c r="B17" s="1" t="s">
        <v>30</v>
      </c>
      <c r="C17" s="1">
        <f>C15*10</f>
        <v>50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Robeert JR</cp:lastModifiedBy>
  <cp:lastPrinted>2015-09-14T11:34:58Z</cp:lastPrinted>
  <dcterms:created xsi:type="dcterms:W3CDTF">2015-08-08T09:03:32Z</dcterms:created>
  <dcterms:modified xsi:type="dcterms:W3CDTF">2016-10-05T09:37:29Z</dcterms:modified>
</cp:coreProperties>
</file>