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asparrodriguezvalero/GitHub/Vesper/Documentos/"/>
    </mc:Choice>
  </mc:AlternateContent>
  <bookViews>
    <workbookView xWindow="0" yWindow="0" windowWidth="28800" windowHeight="18000" tabRatio="500" activeTab="1"/>
  </bookViews>
  <sheets>
    <sheet name="Estados" sheetId="1" r:id="rId1"/>
    <sheet name="Calculadora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5" i="5" l="1"/>
  <c r="AD85" i="5"/>
  <c r="AC85" i="5"/>
  <c r="AB85" i="5"/>
  <c r="AA85" i="5"/>
  <c r="X85" i="5"/>
  <c r="AE84" i="5"/>
  <c r="AD84" i="5"/>
  <c r="AC84" i="5"/>
  <c r="AB84" i="5"/>
  <c r="AA84" i="5"/>
  <c r="X84" i="5"/>
  <c r="AE83" i="5"/>
  <c r="AD83" i="5"/>
  <c r="AC83" i="5"/>
  <c r="AB83" i="5"/>
  <c r="AA83" i="5"/>
  <c r="X83" i="5"/>
  <c r="AE81" i="5"/>
  <c r="AD81" i="5"/>
  <c r="AC81" i="5"/>
  <c r="AB81" i="5"/>
  <c r="AA81" i="5"/>
  <c r="X81" i="5"/>
  <c r="AE79" i="5"/>
  <c r="AD79" i="5"/>
  <c r="AC79" i="5"/>
  <c r="AB79" i="5"/>
  <c r="AA79" i="5"/>
  <c r="X79" i="5"/>
  <c r="AE78" i="5"/>
  <c r="AD78" i="5"/>
  <c r="AC78" i="5"/>
  <c r="AB78" i="5"/>
  <c r="AA78" i="5"/>
  <c r="X78" i="5"/>
  <c r="AE76" i="5"/>
  <c r="AD76" i="5"/>
  <c r="AC76" i="5"/>
  <c r="AB76" i="5"/>
  <c r="AA76" i="5"/>
  <c r="X76" i="5"/>
  <c r="AE75" i="5"/>
  <c r="AD75" i="5"/>
  <c r="AC75" i="5"/>
  <c r="AB75" i="5"/>
  <c r="AA75" i="5"/>
  <c r="X75" i="5"/>
  <c r="AE74" i="5"/>
  <c r="AD74" i="5"/>
  <c r="AC74" i="5"/>
  <c r="AB74" i="5"/>
  <c r="AA74" i="5"/>
  <c r="X74" i="5"/>
  <c r="AE72" i="5"/>
  <c r="AD72" i="5"/>
  <c r="AC72" i="5"/>
  <c r="AB72" i="5"/>
  <c r="AA72" i="5"/>
  <c r="X72" i="5"/>
  <c r="AE71" i="5"/>
  <c r="AD71" i="5"/>
  <c r="AC71" i="5"/>
  <c r="AB71" i="5"/>
  <c r="AA71" i="5"/>
  <c r="X71" i="5"/>
  <c r="AE68" i="5"/>
  <c r="AD68" i="5"/>
  <c r="AC68" i="5"/>
  <c r="AB68" i="5"/>
  <c r="AA68" i="5"/>
  <c r="X68" i="5"/>
  <c r="AE67" i="5"/>
  <c r="AD67" i="5"/>
  <c r="AC67" i="5"/>
  <c r="AB67" i="5"/>
  <c r="AA67" i="5"/>
  <c r="X67" i="5"/>
  <c r="AE62" i="5"/>
  <c r="AD62" i="5"/>
  <c r="AC62" i="5"/>
  <c r="AB62" i="5"/>
  <c r="AA62" i="5"/>
  <c r="X62" i="5"/>
  <c r="AE61" i="5"/>
  <c r="AD61" i="5"/>
  <c r="AC61" i="5"/>
  <c r="AB61" i="5"/>
  <c r="AA61" i="5"/>
  <c r="X61" i="5"/>
  <c r="AE60" i="5"/>
  <c r="AD60" i="5"/>
  <c r="AC60" i="5"/>
  <c r="AB60" i="5"/>
  <c r="AA60" i="5"/>
  <c r="X60" i="5"/>
  <c r="AE59" i="5"/>
  <c r="AD59" i="5"/>
  <c r="AC59" i="5"/>
  <c r="AB59" i="5"/>
  <c r="AA59" i="5"/>
  <c r="X59" i="5"/>
  <c r="AE57" i="5"/>
  <c r="AD57" i="5"/>
  <c r="AC57" i="5"/>
  <c r="AB57" i="5"/>
  <c r="AA57" i="5"/>
  <c r="X57" i="5"/>
  <c r="AE56" i="5"/>
  <c r="AD56" i="5"/>
  <c r="AC56" i="5"/>
  <c r="AB56" i="5"/>
  <c r="AA56" i="5"/>
  <c r="X56" i="5"/>
  <c r="AE55" i="5"/>
  <c r="AD55" i="5"/>
  <c r="AC55" i="5"/>
  <c r="AB55" i="5"/>
  <c r="AA55" i="5"/>
  <c r="X55" i="5"/>
  <c r="AE54" i="5"/>
  <c r="AD54" i="5"/>
  <c r="AC54" i="5"/>
  <c r="AB54" i="5"/>
  <c r="AA54" i="5"/>
  <c r="X54" i="5"/>
  <c r="AE53" i="5"/>
  <c r="AD53" i="5"/>
  <c r="AC53" i="5"/>
  <c r="AB53" i="5"/>
  <c r="AA53" i="5"/>
  <c r="X53" i="5"/>
  <c r="AE52" i="5"/>
  <c r="AD52" i="5"/>
  <c r="AC52" i="5"/>
  <c r="AB52" i="5"/>
  <c r="AA52" i="5"/>
  <c r="X52" i="5"/>
  <c r="P85" i="5"/>
  <c r="O85" i="5"/>
  <c r="N85" i="5"/>
  <c r="M85" i="5"/>
  <c r="L85" i="5"/>
  <c r="I85" i="5"/>
  <c r="P84" i="5"/>
  <c r="O84" i="5"/>
  <c r="N84" i="5"/>
  <c r="M84" i="5"/>
  <c r="L84" i="5"/>
  <c r="I84" i="5"/>
  <c r="P83" i="5"/>
  <c r="O83" i="5"/>
  <c r="N83" i="5"/>
  <c r="M83" i="5"/>
  <c r="L83" i="5"/>
  <c r="I83" i="5"/>
  <c r="P81" i="5"/>
  <c r="O81" i="5"/>
  <c r="N81" i="5"/>
  <c r="M81" i="5"/>
  <c r="L81" i="5"/>
  <c r="I81" i="5"/>
  <c r="P79" i="5"/>
  <c r="O79" i="5"/>
  <c r="N79" i="5"/>
  <c r="M79" i="5"/>
  <c r="L79" i="5"/>
  <c r="I79" i="5"/>
  <c r="P78" i="5"/>
  <c r="O78" i="5"/>
  <c r="N78" i="5"/>
  <c r="M78" i="5"/>
  <c r="L78" i="5"/>
  <c r="I78" i="5"/>
  <c r="P76" i="5"/>
  <c r="O76" i="5"/>
  <c r="N76" i="5"/>
  <c r="M76" i="5"/>
  <c r="L76" i="5"/>
  <c r="I76" i="5"/>
  <c r="P75" i="5"/>
  <c r="O75" i="5"/>
  <c r="N75" i="5"/>
  <c r="M75" i="5"/>
  <c r="L75" i="5"/>
  <c r="I75" i="5"/>
  <c r="P74" i="5"/>
  <c r="O74" i="5"/>
  <c r="N74" i="5"/>
  <c r="M74" i="5"/>
  <c r="L74" i="5"/>
  <c r="I74" i="5"/>
  <c r="P72" i="5"/>
  <c r="O72" i="5"/>
  <c r="N72" i="5"/>
  <c r="M72" i="5"/>
  <c r="L72" i="5"/>
  <c r="I72" i="5"/>
  <c r="P71" i="5"/>
  <c r="O71" i="5"/>
  <c r="N71" i="5"/>
  <c r="M71" i="5"/>
  <c r="L71" i="5"/>
  <c r="I71" i="5"/>
  <c r="P68" i="5"/>
  <c r="O68" i="5"/>
  <c r="N68" i="5"/>
  <c r="M68" i="5"/>
  <c r="L68" i="5"/>
  <c r="I68" i="5"/>
  <c r="P67" i="5"/>
  <c r="O67" i="5"/>
  <c r="N67" i="5"/>
  <c r="M67" i="5"/>
  <c r="L67" i="5"/>
  <c r="I67" i="5"/>
  <c r="P62" i="5"/>
  <c r="O62" i="5"/>
  <c r="N62" i="5"/>
  <c r="M62" i="5"/>
  <c r="L62" i="5"/>
  <c r="I62" i="5"/>
  <c r="P61" i="5"/>
  <c r="O61" i="5"/>
  <c r="N61" i="5"/>
  <c r="M61" i="5"/>
  <c r="L61" i="5"/>
  <c r="I61" i="5"/>
  <c r="P60" i="5"/>
  <c r="O60" i="5"/>
  <c r="N60" i="5"/>
  <c r="M60" i="5"/>
  <c r="L60" i="5"/>
  <c r="I60" i="5"/>
  <c r="P59" i="5"/>
  <c r="O59" i="5"/>
  <c r="N59" i="5"/>
  <c r="M59" i="5"/>
  <c r="L59" i="5"/>
  <c r="I59" i="5"/>
  <c r="P57" i="5"/>
  <c r="O57" i="5"/>
  <c r="N57" i="5"/>
  <c r="M57" i="5"/>
  <c r="L57" i="5"/>
  <c r="I57" i="5"/>
  <c r="P56" i="5"/>
  <c r="O56" i="5"/>
  <c r="N56" i="5"/>
  <c r="M56" i="5"/>
  <c r="L56" i="5"/>
  <c r="I56" i="5"/>
  <c r="P55" i="5"/>
  <c r="O55" i="5"/>
  <c r="N55" i="5"/>
  <c r="M55" i="5"/>
  <c r="L55" i="5"/>
  <c r="I55" i="5"/>
  <c r="P54" i="5"/>
  <c r="O54" i="5"/>
  <c r="N54" i="5"/>
  <c r="M54" i="5"/>
  <c r="L54" i="5"/>
  <c r="I54" i="5"/>
  <c r="P53" i="5"/>
  <c r="O53" i="5"/>
  <c r="N53" i="5"/>
  <c r="M53" i="5"/>
  <c r="L53" i="5"/>
  <c r="I53" i="5"/>
  <c r="P52" i="5"/>
  <c r="O52" i="5"/>
  <c r="N52" i="5"/>
  <c r="M52" i="5"/>
  <c r="L52" i="5"/>
  <c r="I52" i="5"/>
  <c r="AE46" i="5"/>
  <c r="AD46" i="5"/>
  <c r="AC46" i="5"/>
  <c r="AB46" i="5"/>
  <c r="AA46" i="5"/>
  <c r="X46" i="5"/>
  <c r="AE45" i="5"/>
  <c r="AD45" i="5"/>
  <c r="AC45" i="5"/>
  <c r="AB45" i="5"/>
  <c r="AA45" i="5"/>
  <c r="X45" i="5"/>
  <c r="AE44" i="5"/>
  <c r="AD44" i="5"/>
  <c r="AC44" i="5"/>
  <c r="AB44" i="5"/>
  <c r="AA44" i="5"/>
  <c r="X44" i="5"/>
  <c r="AE42" i="5"/>
  <c r="AD42" i="5"/>
  <c r="AC42" i="5"/>
  <c r="AB42" i="5"/>
  <c r="AA42" i="5"/>
  <c r="X42" i="5"/>
  <c r="AE40" i="5"/>
  <c r="AD40" i="5"/>
  <c r="AC40" i="5"/>
  <c r="AB40" i="5"/>
  <c r="AA40" i="5"/>
  <c r="X40" i="5"/>
  <c r="AE39" i="5"/>
  <c r="AD39" i="5"/>
  <c r="AC39" i="5"/>
  <c r="AB39" i="5"/>
  <c r="AA39" i="5"/>
  <c r="X39" i="5"/>
  <c r="AE37" i="5"/>
  <c r="AD37" i="5"/>
  <c r="AC37" i="5"/>
  <c r="AB37" i="5"/>
  <c r="AA37" i="5"/>
  <c r="X37" i="5"/>
  <c r="AE36" i="5"/>
  <c r="AD36" i="5"/>
  <c r="AC36" i="5"/>
  <c r="AB36" i="5"/>
  <c r="AA36" i="5"/>
  <c r="X36" i="5"/>
  <c r="AE35" i="5"/>
  <c r="AD35" i="5"/>
  <c r="AC35" i="5"/>
  <c r="AB35" i="5"/>
  <c r="AA35" i="5"/>
  <c r="X35" i="5"/>
  <c r="AE33" i="5"/>
  <c r="AD33" i="5"/>
  <c r="AC33" i="5"/>
  <c r="AB33" i="5"/>
  <c r="AA33" i="5"/>
  <c r="X33" i="5"/>
  <c r="AE32" i="5"/>
  <c r="AD32" i="5"/>
  <c r="AC32" i="5"/>
  <c r="AB32" i="5"/>
  <c r="AA32" i="5"/>
  <c r="X32" i="5"/>
  <c r="AE29" i="5"/>
  <c r="AD29" i="5"/>
  <c r="AC29" i="5"/>
  <c r="AB29" i="5"/>
  <c r="AA29" i="5"/>
  <c r="X29" i="5"/>
  <c r="AE28" i="5"/>
  <c r="AD28" i="5"/>
  <c r="AC28" i="5"/>
  <c r="AB28" i="5"/>
  <c r="AA28" i="5"/>
  <c r="X28" i="5"/>
  <c r="AE23" i="5"/>
  <c r="AD23" i="5"/>
  <c r="AC23" i="5"/>
  <c r="AB23" i="5"/>
  <c r="AA23" i="5"/>
  <c r="X23" i="5"/>
  <c r="AE22" i="5"/>
  <c r="AD22" i="5"/>
  <c r="AC22" i="5"/>
  <c r="AB22" i="5"/>
  <c r="AA22" i="5"/>
  <c r="X22" i="5"/>
  <c r="AE21" i="5"/>
  <c r="AD21" i="5"/>
  <c r="AC21" i="5"/>
  <c r="AB21" i="5"/>
  <c r="AA21" i="5"/>
  <c r="X21" i="5"/>
  <c r="AE20" i="5"/>
  <c r="AD20" i="5"/>
  <c r="AC20" i="5"/>
  <c r="AB20" i="5"/>
  <c r="AA20" i="5"/>
  <c r="X20" i="5"/>
  <c r="AE18" i="5"/>
  <c r="AD18" i="5"/>
  <c r="AC18" i="5"/>
  <c r="AB18" i="5"/>
  <c r="AA18" i="5"/>
  <c r="X18" i="5"/>
  <c r="AE17" i="5"/>
  <c r="AD17" i="5"/>
  <c r="AC17" i="5"/>
  <c r="AB17" i="5"/>
  <c r="AA17" i="5"/>
  <c r="X17" i="5"/>
  <c r="AE16" i="5"/>
  <c r="AD16" i="5"/>
  <c r="AC16" i="5"/>
  <c r="AB16" i="5"/>
  <c r="AA16" i="5"/>
  <c r="X16" i="5"/>
  <c r="AE15" i="5"/>
  <c r="AD15" i="5"/>
  <c r="AC15" i="5"/>
  <c r="AB15" i="5"/>
  <c r="AA15" i="5"/>
  <c r="X15" i="5"/>
  <c r="AE14" i="5"/>
  <c r="AD14" i="5"/>
  <c r="AC14" i="5"/>
  <c r="AB14" i="5"/>
  <c r="AA14" i="5"/>
  <c r="X14" i="5"/>
  <c r="AE13" i="5"/>
  <c r="AD13" i="5"/>
  <c r="AC13" i="5"/>
  <c r="AB13" i="5"/>
  <c r="AA13" i="5"/>
  <c r="X13" i="5"/>
  <c r="P21" i="5"/>
  <c r="O21" i="5"/>
  <c r="N21" i="5"/>
  <c r="M21" i="5"/>
  <c r="L21" i="5"/>
  <c r="I21" i="5"/>
  <c r="P29" i="5"/>
  <c r="O29" i="5"/>
  <c r="N29" i="5"/>
  <c r="M29" i="5"/>
  <c r="P36" i="5"/>
  <c r="O36" i="5"/>
  <c r="N36" i="5"/>
  <c r="M36" i="5"/>
  <c r="L36" i="5"/>
  <c r="L29" i="5"/>
  <c r="I29" i="5"/>
  <c r="I36" i="5"/>
  <c r="L14" i="5"/>
  <c r="M14" i="5"/>
  <c r="N14" i="5"/>
  <c r="O14" i="5"/>
  <c r="P14" i="5"/>
  <c r="L15" i="5"/>
  <c r="M15" i="5"/>
  <c r="N15" i="5"/>
  <c r="O15" i="5"/>
  <c r="P15" i="5"/>
  <c r="L16" i="5"/>
  <c r="M16" i="5"/>
  <c r="N16" i="5"/>
  <c r="O16" i="5"/>
  <c r="P16" i="5"/>
  <c r="L17" i="5"/>
  <c r="M17" i="5"/>
  <c r="N17" i="5"/>
  <c r="O17" i="5"/>
  <c r="P17" i="5"/>
  <c r="L18" i="5"/>
  <c r="M18" i="5"/>
  <c r="N18" i="5"/>
  <c r="O18" i="5"/>
  <c r="P18" i="5"/>
  <c r="L20" i="5"/>
  <c r="M20" i="5"/>
  <c r="N20" i="5"/>
  <c r="O20" i="5"/>
  <c r="P20" i="5"/>
  <c r="L22" i="5"/>
  <c r="M22" i="5"/>
  <c r="N22" i="5"/>
  <c r="O22" i="5"/>
  <c r="P22" i="5"/>
  <c r="L23" i="5"/>
  <c r="M23" i="5"/>
  <c r="N23" i="5"/>
  <c r="O23" i="5"/>
  <c r="P23" i="5"/>
  <c r="L28" i="5"/>
  <c r="M28" i="5"/>
  <c r="N28" i="5"/>
  <c r="O28" i="5"/>
  <c r="P28" i="5"/>
  <c r="L32" i="5"/>
  <c r="M32" i="5"/>
  <c r="N32" i="5"/>
  <c r="O32" i="5"/>
  <c r="P32" i="5"/>
  <c r="L33" i="5"/>
  <c r="M33" i="5"/>
  <c r="N33" i="5"/>
  <c r="O33" i="5"/>
  <c r="P33" i="5"/>
  <c r="L35" i="5"/>
  <c r="M35" i="5"/>
  <c r="N35" i="5"/>
  <c r="O35" i="5"/>
  <c r="P35" i="5"/>
  <c r="L37" i="5"/>
  <c r="M37" i="5"/>
  <c r="N37" i="5"/>
  <c r="O37" i="5"/>
  <c r="P37" i="5"/>
  <c r="L39" i="5"/>
  <c r="M39" i="5"/>
  <c r="N39" i="5"/>
  <c r="O39" i="5"/>
  <c r="P39" i="5"/>
  <c r="L40" i="5"/>
  <c r="M40" i="5"/>
  <c r="N40" i="5"/>
  <c r="O40" i="5"/>
  <c r="P40" i="5"/>
  <c r="L42" i="5"/>
  <c r="M42" i="5"/>
  <c r="N42" i="5"/>
  <c r="O42" i="5"/>
  <c r="P42" i="5"/>
  <c r="L44" i="5"/>
  <c r="M44" i="5"/>
  <c r="N44" i="5"/>
  <c r="O44" i="5"/>
  <c r="P44" i="5"/>
  <c r="L45" i="5"/>
  <c r="M45" i="5"/>
  <c r="N45" i="5"/>
  <c r="O45" i="5"/>
  <c r="P45" i="5"/>
  <c r="L46" i="5"/>
  <c r="M46" i="5"/>
  <c r="N46" i="5"/>
  <c r="O46" i="5"/>
  <c r="P46" i="5"/>
  <c r="I14" i="5"/>
  <c r="I15" i="5"/>
  <c r="I16" i="5"/>
  <c r="I17" i="5"/>
  <c r="I18" i="5"/>
  <c r="I20" i="5"/>
  <c r="I22" i="5"/>
  <c r="I23" i="5"/>
  <c r="I28" i="5"/>
  <c r="I32" i="5"/>
  <c r="I33" i="5"/>
  <c r="I35" i="5"/>
  <c r="I37" i="5"/>
  <c r="I39" i="5"/>
  <c r="I40" i="5"/>
  <c r="I42" i="5"/>
  <c r="I44" i="5"/>
  <c r="I45" i="5"/>
  <c r="I46" i="5"/>
  <c r="O13" i="5"/>
  <c r="N13" i="5"/>
  <c r="P13" i="5"/>
  <c r="L13" i="5"/>
  <c r="M13" i="5"/>
  <c r="I13" i="5"/>
  <c r="E10" i="5"/>
</calcChain>
</file>

<file path=xl/sharedStrings.xml><?xml version="1.0" encoding="utf-8"?>
<sst xmlns="http://schemas.openxmlformats.org/spreadsheetml/2006/main" count="434" uniqueCount="118">
  <si>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</si>
  <si>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</si>
  <si>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</si>
  <si>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</si>
  <si>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</si>
  <si>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</si>
  <si>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</si>
  <si>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</si>
  <si>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</si>
  <si>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</si>
  <si>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</si>
  <si>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</si>
  <si>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 xml:space="preserve">El NPC realizara un recorrido predefinido </t>
  </si>
  <si>
    <t>DESCRIPCION</t>
  </si>
  <si>
    <t>Estado inicial de los NPC</t>
  </si>
  <si>
    <t>Se ejecuta cuando el NPC se encuentra con el jugador</t>
  </si>
  <si>
    <t>ATACAR</t>
  </si>
  <si>
    <t>Buscará atacar al personaje siempre que lo tenga a la vista (no hallan obstaculos entre ellos).</t>
  </si>
  <si>
    <t>SUBRUTINA (BUSQUEDA/AVISAR) ESTRATEGIA</t>
  </si>
  <si>
    <t>Cuando el momento de busqueda es aplicado sobre NPCs que se han comunicado entre ellos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</si>
  <si>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</si>
  <si>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</si>
  <si>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</si>
  <si>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</si>
  <si>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</si>
  <si>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</si>
  <si>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</si>
  <si>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</si>
  <si>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</si>
  <si>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</si>
  <si>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</si>
  <si>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</si>
  <si>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</si>
  <si>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</si>
  <si>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</si>
  <si>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</si>
  <si>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</si>
  <si>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</si>
  <si>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</si>
  <si>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</si>
  <si>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</si>
  <si>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</si>
  <si>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</si>
  <si>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</si>
  <si>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</si>
  <si>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</si>
  <si>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Tipo</t>
  </si>
  <si>
    <t>Posibles Respuesta por Estado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</si>
  <si>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</si>
  <si>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</si>
  <si>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</si>
  <si>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</si>
  <si>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</si>
  <si>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</si>
  <si>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</si>
  <si>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</si>
  <si>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</si>
  <si>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</si>
  <si>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</si>
  <si>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</si>
  <si>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</si>
  <si>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</si>
  <si>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</si>
  <si>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</si>
  <si>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</si>
  <si>
    <t xml:space="preserve">NPC tomara el camino más corto que le aleje del personaje sin tener en cuenta </t>
  </si>
  <si>
    <t>CAMBIAR DE ESTADO A ASUSTADO</t>
  </si>
  <si>
    <t>CAMBIAR DE ESTADO A ALERTA</t>
  </si>
  <si>
    <t>AVISAR POR RADIO</t>
  </si>
  <si>
    <t>Cuando el enemigo deja de ver al personaje pero sabe que está cerca</t>
  </si>
  <si>
    <t>Según sus parámetros</t>
  </si>
  <si>
    <t>CUBRIRSE</t>
  </si>
  <si>
    <t>Ponerse detrás de algún elemento del mapa que lo cubra para esconderse y poder contraatacar</t>
  </si>
  <si>
    <t>DAR ALARMA</t>
  </si>
  <si>
    <t>Si hay una alarma cercana la activa</t>
  </si>
  <si>
    <t>Se comunicará con otro NPC cercano para que ambos con un pathfinding extrategico se acerquen al epicentro del ruido</t>
  </si>
  <si>
    <t>Podrá comunicarse con otro NPC que tenga en su rango de visión</t>
  </si>
  <si>
    <t>COMUNICARSE CON COMPAÑERO</t>
  </si>
  <si>
    <t>Se comunicará con otro NPC cercano que no esté en su rango de visión</t>
  </si>
  <si>
    <t>Se ejecutará un pathfinding contínuo para que el NPC vaya dónde se ha producido el ruido</t>
  </si>
  <si>
    <t>CAMBIAR DE ESTADO A AGRESIVO</t>
  </si>
  <si>
    <t>Si ve al player</t>
  </si>
  <si>
    <t>CAMBIAR DE ESTADO A ESTÁNDAR</t>
  </si>
  <si>
    <t>Estado que se aplica al percibir un sonido y no se hallan en un estado superior</t>
  </si>
  <si>
    <t>Cuando tiene unos parámetros específicos</t>
  </si>
  <si>
    <t>Cuando escucha una alarma</t>
  </si>
  <si>
    <t>Si al cabo de un tiempo no vuelve a sospechar</t>
  </si>
  <si>
    <t>SOSPECHA CUANDO ES ASUSTADIZO</t>
  </si>
  <si>
    <t>Se comunicará con otro NPC cercano que tenga en su rango de visión</t>
  </si>
  <si>
    <t>Su posicion se hallará estática pero puede variar hacia donde mira (grados)</t>
  </si>
  <si>
    <t>Llamará a NPCs para que juntos ataquen al personaje</t>
  </si>
  <si>
    <t>Si ve al personaje</t>
  </si>
  <si>
    <t>Cuando en un tiempo determinado no pasa nada</t>
  </si>
  <si>
    <t>Se ejecutará un pathfinding contínuo para que el NPC vaya dónde se ha activado la alarma</t>
  </si>
  <si>
    <t>Cuando en un tiempo determinado no ha pasado nada</t>
  </si>
  <si>
    <t>AVISAR A OTROS NPCs CERCANOS</t>
  </si>
  <si>
    <t xml:space="preserve"> Mientras estén en su rango de visión los avisa para pedir ayuda</t>
  </si>
  <si>
    <t>Llamará a NPCs para que vayan a ayudarle</t>
  </si>
  <si>
    <t>CAMBIAR A ESTADO DE ALERTA</t>
  </si>
  <si>
    <t>Cuando das la alarma, cuando escuchas una alarma o sabes que el player está cerca</t>
  </si>
  <si>
    <t>Estado aplicado cuando se activa la alarma (la activa él u otros enemigos) o cuando sabe que el player está cerca</t>
  </si>
  <si>
    <t>CAMBIAR A ESTADO DE SOSPECHA</t>
  </si>
  <si>
    <t>Cuando escucha algún ruido cercano que no es una alarma</t>
  </si>
  <si>
    <t>COMER</t>
  </si>
  <si>
    <t>BEBER</t>
  </si>
  <si>
    <t>IR A BOTIQUÍN</t>
  </si>
  <si>
    <t xml:space="preserve">Si el parámetro de hambre es alto acudirá a una zona para recoger comida </t>
  </si>
  <si>
    <t>Si el parámetro de sed es alto acudirá a una fuente para beber</t>
  </si>
  <si>
    <t>Si el parámetro de salud es bajo, deberá acudir a botiquín para aumentarlo</t>
  </si>
  <si>
    <t>BUSCAR RUIDO</t>
  </si>
  <si>
    <t>BUSCAR ALARMA</t>
  </si>
  <si>
    <t>RECORRER ZONA CERCANA</t>
  </si>
  <si>
    <t>Recorrer la zona cercana a la alarma activa</t>
  </si>
  <si>
    <t>FALTA POR METER</t>
  </si>
  <si>
    <t>Hambre</t>
  </si>
  <si>
    <t>AGRESIVO</t>
  </si>
  <si>
    <t>Sed</t>
  </si>
  <si>
    <t>VARIABLE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</si>
</sst>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0"/>
      <name val="Calibri"/>
      <scheme val="minor"/>
    </font>
    <font>
      <b/>
      <sz val="14"/>
      <color theme="1"/>
      <name val="Calibri (Cue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2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15" fillId="15" borderId="1" xfId="0" applyFont="1" applyFill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0" fontId="11" fillId="13" borderId="6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43" fontId="5" fillId="16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9" fontId="13" fillId="0" borderId="1" xfId="2" applyFont="1" applyBorder="1" applyAlignment="1">
      <alignment horizontal="right" vertical="center"/>
    </xf>
    <xf numFmtId="9" fontId="14" fillId="14" borderId="0" xfId="2" applyFont="1" applyFill="1" applyAlignment="1">
      <alignment horizontal="right" vertical="center"/>
    </xf>
    <xf numFmtId="9" fontId="19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1" borderId="3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21" borderId="0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/>
    </xf>
    <xf numFmtId="0" fontId="20" fillId="19" borderId="4" xfId="0" applyFont="1" applyFill="1" applyBorder="1" applyAlignment="1">
      <alignment horizontal="center" vertical="center"/>
    </xf>
    <xf numFmtId="0" fontId="20" fillId="19" borderId="3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9" fontId="16" fillId="9" borderId="1" xfId="2" applyFont="1" applyFill="1" applyBorder="1" applyAlignment="1">
      <alignment horizontal="center" vertical="center"/>
    </xf>
    <xf numFmtId="9" fontId="13" fillId="0" borderId="1" xfId="2" applyFont="1" applyBorder="1" applyAlignment="1">
      <alignment vertical="center"/>
    </xf>
    <xf numFmtId="9" fontId="13" fillId="0" borderId="0" xfId="2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18" fillId="13" borderId="15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8" fillId="13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15" borderId="0" xfId="0" applyFont="1" applyFill="1" applyBorder="1" applyAlignment="1">
      <alignment horizontal="center"/>
    </xf>
    <xf numFmtId="9" fontId="13" fillId="0" borderId="1" xfId="0" applyNumberFormat="1" applyFont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left" vertical="center"/>
    </xf>
    <xf numFmtId="9" fontId="13" fillId="0" borderId="16" xfId="2" applyFont="1" applyFill="1" applyBorder="1" applyAlignment="1">
      <alignment horizontal="right" vertical="center"/>
    </xf>
    <xf numFmtId="0" fontId="16" fillId="7" borderId="1" xfId="0" applyFont="1" applyFill="1" applyBorder="1" applyAlignment="1">
      <alignment horizontal="center"/>
    </xf>
    <xf numFmtId="9" fontId="16" fillId="7" borderId="1" xfId="2" applyFont="1" applyFill="1" applyBorder="1" applyAlignment="1">
      <alignment horizontal="center"/>
    </xf>
    <xf numFmtId="9" fontId="11" fillId="17" borderId="1" xfId="2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vertical="center"/>
    </xf>
    <xf numFmtId="0" fontId="13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0" fillId="0" borderId="16" xfId="0" applyBorder="1"/>
    <xf numFmtId="0" fontId="3" fillId="1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14" borderId="1" xfId="0" applyFont="1" applyFill="1" applyBorder="1" applyAlignment="1">
      <alignment horizontal="center"/>
    </xf>
    <xf numFmtId="9" fontId="19" fillId="0" borderId="13" xfId="2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9" fontId="19" fillId="14" borderId="1" xfId="2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13" fillId="14" borderId="4" xfId="0" applyFont="1" applyFill="1" applyBorder="1" applyAlignment="1"/>
    <xf numFmtId="0" fontId="13" fillId="14" borderId="3" xfId="0" applyFont="1" applyFill="1" applyBorder="1" applyAlignment="1"/>
    <xf numFmtId="0" fontId="0" fillId="14" borderId="1" xfId="0" applyFill="1" applyBorder="1"/>
    <xf numFmtId="43" fontId="5" fillId="14" borderId="1" xfId="1" applyFont="1" applyFill="1" applyBorder="1" applyAlignment="1">
      <alignment horizontal="center" vertical="center" wrapText="1"/>
    </xf>
    <xf numFmtId="9" fontId="19" fillId="0" borderId="0" xfId="2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9" fontId="19" fillId="0" borderId="17" xfId="2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43" fontId="5" fillId="0" borderId="17" xfId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9" fontId="19" fillId="0" borderId="1" xfId="2" applyFont="1" applyBorder="1" applyAlignment="1">
      <alignment horizontal="center" vertical="center"/>
    </xf>
    <xf numFmtId="9" fontId="19" fillId="0" borderId="2" xfId="2" applyFont="1" applyBorder="1" applyAlignment="1">
      <alignment horizontal="center" vertical="center"/>
    </xf>
    <xf numFmtId="9" fontId="19" fillId="0" borderId="4" xfId="2" applyFont="1" applyBorder="1" applyAlignment="1">
      <alignment horizontal="center" vertical="center"/>
    </xf>
    <xf numFmtId="9" fontId="19" fillId="0" borderId="3" xfId="2" applyFont="1" applyBorder="1" applyAlignment="1">
      <alignment horizontal="center" vertical="center"/>
    </xf>
    <xf numFmtId="9" fontId="19" fillId="0" borderId="12" xfId="2" applyFont="1" applyBorder="1" applyAlignment="1">
      <alignment horizontal="center" vertical="center"/>
    </xf>
    <xf numFmtId="9" fontId="19" fillId="0" borderId="13" xfId="2" applyFont="1" applyBorder="1" applyAlignment="1">
      <alignment horizontal="center" vertical="center"/>
    </xf>
    <xf numFmtId="9" fontId="19" fillId="0" borderId="14" xfId="2" applyFont="1" applyBorder="1" applyAlignment="1">
      <alignment horizontal="center" vertical="center"/>
    </xf>
    <xf numFmtId="9" fontId="19" fillId="0" borderId="15" xfId="2" applyFont="1" applyBorder="1" applyAlignment="1">
      <alignment horizontal="center" vertical="center"/>
    </xf>
    <xf numFmtId="9" fontId="19" fillId="0" borderId="0" xfId="2" applyFont="1" applyBorder="1" applyAlignment="1">
      <alignment horizontal="center" vertical="center"/>
    </xf>
    <xf numFmtId="9" fontId="19" fillId="0" borderId="10" xfId="2" applyFont="1" applyBorder="1" applyAlignment="1">
      <alignment horizontal="center" vertical="center"/>
    </xf>
    <xf numFmtId="9" fontId="19" fillId="0" borderId="18" xfId="2" applyFont="1" applyBorder="1" applyAlignment="1">
      <alignment horizontal="center" vertical="center"/>
    </xf>
    <xf numFmtId="9" fontId="19" fillId="0" borderId="17" xfId="2" applyFont="1" applyBorder="1" applyAlignment="1">
      <alignment horizontal="center" vertical="center"/>
    </xf>
    <xf numFmtId="9" fontId="19" fillId="0" borderId="11" xfId="2" applyFont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 wrapText="1"/>
    </xf>
    <xf numFmtId="43" fontId="5" fillId="0" borderId="12" xfId="1" applyFont="1" applyFill="1" applyBorder="1" applyAlignment="1">
      <alignment horizontal="center" vertical="center" wrapText="1"/>
    </xf>
    <xf numFmtId="43" fontId="5" fillId="0" borderId="13" xfId="1" applyFont="1" applyFill="1" applyBorder="1" applyAlignment="1">
      <alignment horizontal="center" vertical="center" wrapText="1"/>
    </xf>
    <xf numFmtId="43" fontId="5" fillId="0" borderId="14" xfId="1" applyFont="1" applyFill="1" applyBorder="1" applyAlignment="1">
      <alignment horizontal="center" vertical="center" wrapText="1"/>
    </xf>
    <xf numFmtId="43" fontId="5" fillId="0" borderId="15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43" fontId="5" fillId="0" borderId="10" xfId="1" applyFont="1" applyFill="1" applyBorder="1" applyAlignment="1">
      <alignment horizontal="center" vertical="center" wrapText="1"/>
    </xf>
    <xf numFmtId="43" fontId="5" fillId="0" borderId="18" xfId="1" applyFont="1" applyFill="1" applyBorder="1" applyAlignment="1">
      <alignment horizontal="center" vertical="center" wrapText="1"/>
    </xf>
    <xf numFmtId="43" fontId="5" fillId="0" borderId="17" xfId="1" applyFont="1" applyFill="1" applyBorder="1" applyAlignment="1">
      <alignment horizontal="center" vertical="center" wrapText="1"/>
    </xf>
    <xf numFmtId="43" fontId="5" fillId="0" borderId="11" xfId="1" applyFont="1" applyFill="1" applyBorder="1" applyAlignment="1">
      <alignment horizontal="center" vertical="center" wrapText="1"/>
    </xf>
    <xf numFmtId="43" fontId="5" fillId="0" borderId="2" xfId="1" applyFont="1" applyFill="1" applyBorder="1" applyAlignment="1">
      <alignment horizontal="center" vertical="center" wrapText="1"/>
    </xf>
    <xf numFmtId="43" fontId="5" fillId="0" borderId="4" xfId="1" applyFont="1" applyFill="1" applyBorder="1" applyAlignment="1">
      <alignment horizontal="center" vertical="center" wrapText="1"/>
    </xf>
    <xf numFmtId="43" fontId="5" fillId="0" borderId="3" xfId="1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3" fillId="14" borderId="1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</cellXfs>
  <cellStyles count="1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6"/>
  <sheetViews>
    <sheetView zoomScale="82" zoomScaleNormal="44" zoomScalePageLayoutView="44" workbookViewId="0">
      <selection activeCell="D42" sqref="D42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  <col min="5" max="5" width="8" customWidth="1"/>
    <col min="6" max="6" width="10.83203125" customWidth="1"/>
    <col min="7" max="7" width="13" customWidth="1"/>
    <col min="13" max="13" width="12.5" customWidth="1"/>
    <col min="15" max="15" width="11.6640625" customWidth="1"/>
    <col min="16" max="16" width="31.5" bestFit="1" customWidth="1"/>
    <col min="22" max="22" width="0.33203125" customWidth="1"/>
  </cols>
  <sheetData>
    <row r="2" spans="2:22" ht="16" customHeight="1" x14ac:dyDescent="0.25">
      <c r="B2" s="90"/>
      <c r="C2" s="90"/>
      <c r="D2" s="90"/>
    </row>
    <row r="3" spans="2:22" ht="31.5" x14ac:dyDescent="0.25">
      <c r="B3" s="104" t="s">
        <v>0</v>
      </c>
      <c r="C3" s="104"/>
      <c r="D3" s="104"/>
      <c r="E3" s="5"/>
      <c r="F3" s="119" t="s">
        <v>6</v>
      </c>
      <c r="G3" s="119"/>
      <c r="H3" s="119"/>
      <c r="I3" s="119"/>
      <c r="J3" s="119"/>
      <c r="K3" s="119"/>
      <c r="L3" s="119"/>
      <c r="M3" s="119"/>
      <c r="O3" s="78" t="s">
        <v>39</v>
      </c>
      <c r="P3" s="79"/>
      <c r="Q3" s="79"/>
      <c r="R3" s="79"/>
      <c r="S3" s="79"/>
      <c r="T3" s="79"/>
      <c r="U3" s="79"/>
      <c r="V3" s="80"/>
    </row>
    <row r="4" spans="2:22" ht="25" customHeight="1" x14ac:dyDescent="0.2">
      <c r="B4" s="6" t="s">
        <v>20</v>
      </c>
      <c r="C4" s="97" t="s">
        <v>13</v>
      </c>
      <c r="D4" s="98"/>
      <c r="E4" s="5"/>
      <c r="F4" s="60" t="s">
        <v>7</v>
      </c>
      <c r="G4" s="62"/>
      <c r="H4" s="60" t="s">
        <v>11</v>
      </c>
      <c r="I4" s="61"/>
      <c r="J4" s="61"/>
      <c r="K4" s="61"/>
      <c r="L4" s="61"/>
      <c r="M4" s="62"/>
      <c r="O4" s="81" t="s">
        <v>7</v>
      </c>
      <c r="P4" s="82"/>
      <c r="Q4" s="81" t="s">
        <v>11</v>
      </c>
      <c r="R4" s="83"/>
      <c r="S4" s="83"/>
      <c r="T4" s="83"/>
      <c r="U4" s="83"/>
      <c r="V4" s="82"/>
    </row>
    <row r="5" spans="2:22" ht="74" customHeight="1" x14ac:dyDescent="0.2">
      <c r="B5" s="1" t="s">
        <v>1</v>
      </c>
      <c r="C5" s="101" t="s">
        <v>14</v>
      </c>
      <c r="D5" s="102"/>
      <c r="E5" s="5"/>
      <c r="F5" s="49" t="s">
        <v>8</v>
      </c>
      <c r="G5" s="51"/>
      <c r="H5" s="43" t="s">
        <v>12</v>
      </c>
      <c r="I5" s="46"/>
      <c r="J5" s="46"/>
      <c r="K5" s="46"/>
      <c r="L5" s="46"/>
      <c r="M5" s="44"/>
      <c r="O5" s="49" t="s">
        <v>68</v>
      </c>
      <c r="P5" s="51"/>
      <c r="Q5" s="63" t="s">
        <v>90</v>
      </c>
      <c r="R5" s="64"/>
      <c r="S5" s="64"/>
      <c r="T5" s="64"/>
      <c r="U5" s="64"/>
      <c r="V5" s="65"/>
    </row>
    <row r="6" spans="2:22" ht="56" customHeight="1" x14ac:dyDescent="0.2">
      <c r="B6" s="2" t="s">
        <v>3</v>
      </c>
      <c r="C6" s="95" t="s">
        <v>83</v>
      </c>
      <c r="D6" s="96"/>
      <c r="E6" s="5"/>
      <c r="F6" s="49" t="s">
        <v>9</v>
      </c>
      <c r="G6" s="51"/>
      <c r="H6" s="43" t="s">
        <v>88</v>
      </c>
      <c r="I6" s="46"/>
      <c r="J6" s="46"/>
      <c r="K6" s="46"/>
      <c r="L6" s="46"/>
      <c r="M6" s="44"/>
      <c r="O6" s="49" t="s">
        <v>110</v>
      </c>
      <c r="P6" s="51"/>
      <c r="Q6" s="63" t="s">
        <v>93</v>
      </c>
      <c r="R6" s="64"/>
      <c r="S6" s="64"/>
      <c r="T6" s="64"/>
      <c r="U6" s="64"/>
      <c r="V6" s="65"/>
    </row>
    <row r="7" spans="2:22" ht="52" customHeight="1" x14ac:dyDescent="0.2">
      <c r="B7" s="3" t="s">
        <v>2</v>
      </c>
      <c r="C7" s="95" t="s">
        <v>100</v>
      </c>
      <c r="D7" s="96"/>
      <c r="E7" s="5"/>
      <c r="F7" s="49" t="s">
        <v>10</v>
      </c>
      <c r="G7" s="51"/>
      <c r="H7" s="43" t="s">
        <v>89</v>
      </c>
      <c r="I7" s="46"/>
      <c r="J7" s="46"/>
      <c r="K7" s="46"/>
      <c r="L7" s="46"/>
      <c r="M7" s="44"/>
      <c r="O7" s="43" t="s">
        <v>80</v>
      </c>
      <c r="P7" s="44"/>
      <c r="Q7" s="43" t="s">
        <v>91</v>
      </c>
      <c r="R7" s="46"/>
      <c r="S7" s="46"/>
      <c r="T7" s="46"/>
      <c r="U7" s="46"/>
      <c r="V7" s="44"/>
    </row>
    <row r="8" spans="2:22" ht="72" customHeight="1" x14ac:dyDescent="0.2">
      <c r="B8" s="4" t="s">
        <v>4</v>
      </c>
      <c r="C8" s="95" t="s">
        <v>15</v>
      </c>
      <c r="D8" s="96"/>
      <c r="E8" s="5"/>
      <c r="F8" s="45" t="s">
        <v>103</v>
      </c>
      <c r="G8" s="76"/>
      <c r="H8" s="77" t="s">
        <v>106</v>
      </c>
      <c r="I8" s="77"/>
      <c r="J8" s="77"/>
      <c r="K8" s="77"/>
      <c r="L8" s="77"/>
      <c r="M8" s="77"/>
      <c r="O8" s="43" t="s">
        <v>82</v>
      </c>
      <c r="P8" s="44"/>
      <c r="Q8" s="45" t="s">
        <v>92</v>
      </c>
      <c r="R8" s="45"/>
      <c r="S8" s="45"/>
      <c r="T8" s="45"/>
      <c r="U8" s="45"/>
      <c r="V8" s="45"/>
    </row>
    <row r="9" spans="2:22" s="35" customFormat="1" ht="54" customHeight="1" x14ac:dyDescent="0.2">
      <c r="B9" s="33" t="s">
        <v>5</v>
      </c>
      <c r="C9" s="59" t="s">
        <v>84</v>
      </c>
      <c r="D9" s="59"/>
      <c r="E9" s="34"/>
      <c r="F9" s="47" t="s">
        <v>104</v>
      </c>
      <c r="G9" s="58"/>
      <c r="H9" s="59" t="s">
        <v>107</v>
      </c>
      <c r="I9" s="59"/>
      <c r="J9" s="59"/>
      <c r="K9" s="59"/>
      <c r="L9" s="59"/>
      <c r="M9" s="59"/>
      <c r="O9" s="43" t="s">
        <v>111</v>
      </c>
      <c r="P9" s="44"/>
      <c r="Q9" s="49" t="s">
        <v>112</v>
      </c>
      <c r="R9" s="50"/>
      <c r="S9" s="50"/>
      <c r="T9" s="50"/>
      <c r="U9" s="50"/>
      <c r="V9" s="51"/>
    </row>
    <row r="10" spans="2:22" ht="54" customHeight="1" x14ac:dyDescent="0.2">
      <c r="B10" s="7"/>
      <c r="C10" s="105"/>
      <c r="D10" s="105"/>
      <c r="E10" s="5"/>
      <c r="F10" s="77" t="s">
        <v>105</v>
      </c>
      <c r="G10" s="118"/>
      <c r="H10" s="77" t="s">
        <v>108</v>
      </c>
      <c r="I10" s="77"/>
      <c r="J10" s="77"/>
      <c r="K10" s="77"/>
      <c r="L10" s="77"/>
      <c r="M10" s="77"/>
      <c r="O10" s="43" t="s">
        <v>77</v>
      </c>
      <c r="P10" s="44"/>
      <c r="Q10" s="43" t="s">
        <v>76</v>
      </c>
      <c r="R10" s="46"/>
      <c r="S10" s="46"/>
      <c r="T10" s="46"/>
      <c r="U10" s="46"/>
      <c r="V10" s="44"/>
    </row>
    <row r="11" spans="2:22" ht="54" customHeight="1" x14ac:dyDescent="0.2">
      <c r="B11" s="7"/>
      <c r="C11" s="32"/>
      <c r="D11" s="32"/>
      <c r="E11" s="5"/>
      <c r="F11" s="38"/>
      <c r="G11" s="32"/>
      <c r="H11" s="32"/>
      <c r="I11" s="32"/>
      <c r="J11" s="32"/>
      <c r="K11" s="32"/>
      <c r="L11" s="32"/>
      <c r="M11" s="32"/>
      <c r="O11" s="31"/>
      <c r="P11" s="31"/>
      <c r="Q11" s="31"/>
      <c r="R11" s="31"/>
      <c r="S11" s="31"/>
      <c r="T11" s="31"/>
      <c r="U11" s="31"/>
      <c r="V11" s="31"/>
    </row>
    <row r="12" spans="2:22" ht="54" customHeight="1" x14ac:dyDescent="0.2">
      <c r="B12" s="7"/>
      <c r="C12" s="22"/>
      <c r="D12" s="22"/>
      <c r="E12" s="5"/>
      <c r="F12" s="5"/>
      <c r="G12" s="5"/>
      <c r="H12" s="5"/>
      <c r="I12" s="5"/>
      <c r="J12" s="5"/>
      <c r="K12" s="5"/>
      <c r="L12" s="5"/>
      <c r="M12" s="5"/>
      <c r="O12" s="31"/>
      <c r="P12" s="31"/>
      <c r="Q12" s="31"/>
      <c r="R12" s="31"/>
      <c r="S12" s="31"/>
      <c r="T12" s="31"/>
      <c r="U12" s="31"/>
      <c r="V12" s="31"/>
    </row>
    <row r="13" spans="2:22" ht="54" customHeight="1" x14ac:dyDescent="0.2">
      <c r="B13" s="7"/>
      <c r="C13" s="32"/>
      <c r="D13" s="32"/>
      <c r="E13" s="5"/>
      <c r="F13" s="5"/>
      <c r="G13" s="5"/>
      <c r="H13" s="5"/>
      <c r="I13" s="5"/>
      <c r="J13" s="5"/>
      <c r="K13" s="5"/>
      <c r="L13" s="5"/>
      <c r="M13" s="5"/>
      <c r="O13" s="31"/>
      <c r="P13" s="31"/>
      <c r="Q13" s="31"/>
      <c r="R13" s="31"/>
      <c r="S13" s="31"/>
      <c r="T13" s="31"/>
      <c r="U13" s="31"/>
      <c r="V13" s="31"/>
    </row>
    <row r="14" spans="2:22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22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22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22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22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22" ht="31" x14ac:dyDescent="0.2">
      <c r="B19" s="91" t="s">
        <v>21</v>
      </c>
      <c r="C19" s="92"/>
      <c r="D19" s="93"/>
      <c r="E19" s="5"/>
      <c r="F19" s="71" t="s">
        <v>3</v>
      </c>
      <c r="G19" s="72"/>
      <c r="H19" s="72"/>
      <c r="I19" s="72"/>
      <c r="J19" s="72"/>
      <c r="K19" s="72"/>
      <c r="L19" s="72"/>
      <c r="M19" s="73"/>
      <c r="O19" s="84" t="s">
        <v>40</v>
      </c>
      <c r="P19" s="85"/>
      <c r="Q19" s="85"/>
      <c r="R19" s="85"/>
      <c r="S19" s="85"/>
      <c r="T19" s="85"/>
      <c r="U19" s="85"/>
      <c r="V19" s="86"/>
    </row>
    <row r="20" spans="2:22" ht="31" x14ac:dyDescent="0.2">
      <c r="B20" s="6" t="s">
        <v>20</v>
      </c>
      <c r="C20" s="94" t="s">
        <v>13</v>
      </c>
      <c r="D20" s="94"/>
      <c r="E20" s="5"/>
      <c r="F20" s="68" t="s">
        <v>7</v>
      </c>
      <c r="G20" s="70"/>
      <c r="H20" s="68" t="s">
        <v>11</v>
      </c>
      <c r="I20" s="69"/>
      <c r="J20" s="69"/>
      <c r="K20" s="69"/>
      <c r="L20" s="69"/>
      <c r="M20" s="70"/>
      <c r="O20" s="87" t="s">
        <v>7</v>
      </c>
      <c r="P20" s="88"/>
      <c r="Q20" s="87" t="s">
        <v>11</v>
      </c>
      <c r="R20" s="89"/>
      <c r="S20" s="89"/>
      <c r="T20" s="89"/>
      <c r="U20" s="89"/>
      <c r="V20" s="88"/>
    </row>
    <row r="21" spans="2:22" ht="62" customHeight="1" x14ac:dyDescent="0.2">
      <c r="B21" s="1" t="s">
        <v>22</v>
      </c>
      <c r="C21" s="77" t="s">
        <v>37</v>
      </c>
      <c r="D21" s="77"/>
      <c r="E21" s="5"/>
      <c r="F21" s="66" t="s">
        <v>109</v>
      </c>
      <c r="G21" s="67"/>
      <c r="H21" s="63" t="s">
        <v>79</v>
      </c>
      <c r="I21" s="64"/>
      <c r="J21" s="64"/>
      <c r="K21" s="64"/>
      <c r="L21" s="64"/>
      <c r="M21" s="65"/>
      <c r="O21" s="49" t="s">
        <v>16</v>
      </c>
      <c r="P21" s="51"/>
      <c r="Q21" s="43" t="s">
        <v>17</v>
      </c>
      <c r="R21" s="46"/>
      <c r="S21" s="46"/>
      <c r="T21" s="46"/>
      <c r="U21" s="46"/>
      <c r="V21" s="44"/>
    </row>
    <row r="22" spans="2:22" ht="60" customHeight="1" x14ac:dyDescent="0.2">
      <c r="B22" s="2" t="s">
        <v>23</v>
      </c>
      <c r="C22" s="95" t="s">
        <v>38</v>
      </c>
      <c r="D22" s="96"/>
      <c r="E22" s="5"/>
      <c r="F22" s="66" t="s">
        <v>68</v>
      </c>
      <c r="G22" s="67"/>
      <c r="H22" s="63" t="s">
        <v>78</v>
      </c>
      <c r="I22" s="64"/>
      <c r="J22" s="64"/>
      <c r="K22" s="64"/>
      <c r="L22" s="64"/>
      <c r="M22" s="65"/>
      <c r="O22" s="49" t="s">
        <v>68</v>
      </c>
      <c r="P22" s="51"/>
      <c r="Q22" s="43" t="s">
        <v>90</v>
      </c>
      <c r="R22" s="46"/>
      <c r="S22" s="46"/>
      <c r="T22" s="46"/>
      <c r="U22" s="46"/>
      <c r="V22" s="44"/>
    </row>
    <row r="23" spans="2:22" ht="64" customHeight="1" x14ac:dyDescent="0.2">
      <c r="B23" s="7" t="s">
        <v>113</v>
      </c>
      <c r="C23" s="103"/>
      <c r="D23" s="103"/>
      <c r="E23" s="5"/>
      <c r="F23" s="43" t="s">
        <v>77</v>
      </c>
      <c r="G23" s="44"/>
      <c r="H23" s="49" t="s">
        <v>76</v>
      </c>
      <c r="I23" s="50"/>
      <c r="J23" s="50"/>
      <c r="K23" s="50"/>
      <c r="L23" s="50"/>
      <c r="M23" s="51"/>
      <c r="O23" s="49" t="s">
        <v>66</v>
      </c>
      <c r="P23" s="51"/>
      <c r="Q23" s="43" t="s">
        <v>70</v>
      </c>
      <c r="R23" s="46"/>
      <c r="S23" s="46"/>
      <c r="T23" s="46"/>
      <c r="U23" s="46"/>
      <c r="V23" s="44"/>
    </row>
    <row r="24" spans="2:22" ht="72" customHeight="1" x14ac:dyDescent="0.25">
      <c r="B24" s="8"/>
      <c r="C24" s="99"/>
      <c r="D24" s="99"/>
      <c r="E24" s="5"/>
      <c r="F24" s="43" t="s">
        <v>66</v>
      </c>
      <c r="G24" s="44"/>
      <c r="H24" s="49" t="s">
        <v>70</v>
      </c>
      <c r="I24" s="50"/>
      <c r="J24" s="50"/>
      <c r="K24" s="50"/>
      <c r="L24" s="50"/>
      <c r="M24" s="51"/>
      <c r="O24" s="52" t="s">
        <v>67</v>
      </c>
      <c r="P24" s="53"/>
      <c r="Q24" s="54" t="s">
        <v>69</v>
      </c>
      <c r="R24" s="55"/>
      <c r="S24" s="55"/>
      <c r="T24" s="55"/>
      <c r="U24" s="55"/>
      <c r="V24" s="56"/>
    </row>
    <row r="25" spans="2:22" ht="65" customHeight="1" x14ac:dyDescent="0.25">
      <c r="B25" s="8"/>
      <c r="C25" s="100"/>
      <c r="D25" s="100"/>
      <c r="E25" s="5"/>
      <c r="F25" s="43" t="s">
        <v>80</v>
      </c>
      <c r="G25" s="44"/>
      <c r="H25" s="49" t="s">
        <v>81</v>
      </c>
      <c r="I25" s="50"/>
      <c r="J25" s="50"/>
      <c r="K25" s="50"/>
      <c r="L25" s="50"/>
      <c r="M25" s="51"/>
      <c r="O25" s="74" t="s">
        <v>71</v>
      </c>
      <c r="P25" s="75"/>
      <c r="Q25" s="54" t="s">
        <v>72</v>
      </c>
      <c r="R25" s="55"/>
      <c r="S25" s="55"/>
      <c r="T25" s="55"/>
      <c r="U25" s="55"/>
      <c r="V25" s="56"/>
    </row>
    <row r="26" spans="2:22" ht="60" customHeight="1" x14ac:dyDescent="0.25">
      <c r="B26" s="7"/>
      <c r="C26" s="100"/>
      <c r="D26" s="100"/>
      <c r="F26" s="43" t="s">
        <v>67</v>
      </c>
      <c r="G26" s="44"/>
      <c r="H26" s="49" t="s">
        <v>85</v>
      </c>
      <c r="I26" s="50"/>
      <c r="J26" s="50"/>
      <c r="K26" s="50"/>
      <c r="L26" s="50"/>
      <c r="M26" s="51"/>
      <c r="O26" s="54" t="s">
        <v>73</v>
      </c>
      <c r="P26" s="56"/>
      <c r="Q26" s="54" t="s">
        <v>74</v>
      </c>
      <c r="R26" s="55"/>
      <c r="S26" s="55"/>
      <c r="T26" s="55"/>
      <c r="U26" s="55"/>
      <c r="V26" s="56"/>
    </row>
    <row r="27" spans="2:22" ht="50" customHeight="1" x14ac:dyDescent="0.2">
      <c r="F27" s="43" t="s">
        <v>82</v>
      </c>
      <c r="G27" s="44"/>
      <c r="H27" s="49" t="s">
        <v>86</v>
      </c>
      <c r="I27" s="50"/>
      <c r="J27" s="50"/>
      <c r="K27" s="50"/>
      <c r="L27" s="50"/>
      <c r="M27" s="51"/>
      <c r="O27" s="57"/>
      <c r="P27" s="57"/>
      <c r="Q27" s="57"/>
      <c r="R27" s="57"/>
      <c r="S27" s="57"/>
      <c r="T27" s="57"/>
      <c r="U27" s="57"/>
      <c r="V27" s="57"/>
    </row>
    <row r="28" spans="2:22" ht="40" customHeight="1" x14ac:dyDescent="0.2">
      <c r="O28" s="39"/>
      <c r="P28" s="39"/>
      <c r="Q28" s="39"/>
      <c r="R28" s="39"/>
      <c r="S28" s="39"/>
      <c r="T28" s="39"/>
      <c r="U28" s="39"/>
      <c r="V28" s="39"/>
    </row>
    <row r="29" spans="2:22" ht="38" customHeight="1" x14ac:dyDescent="0.2">
      <c r="O29" s="39"/>
      <c r="P29" s="39"/>
      <c r="Q29" s="39"/>
      <c r="R29" s="39"/>
      <c r="S29" s="39"/>
      <c r="T29" s="39"/>
      <c r="U29" s="39"/>
      <c r="V29" s="39"/>
    </row>
    <row r="30" spans="2:22" ht="38" customHeight="1" x14ac:dyDescent="0.2">
      <c r="O30" s="39"/>
      <c r="P30" s="39"/>
      <c r="Q30" s="39"/>
      <c r="R30" s="39"/>
      <c r="S30" s="39"/>
      <c r="T30" s="39"/>
      <c r="U30" s="39"/>
      <c r="V30" s="39"/>
    </row>
    <row r="31" spans="2:22" ht="38" customHeight="1" x14ac:dyDescent="0.2">
      <c r="O31" s="39"/>
      <c r="P31" s="39"/>
      <c r="Q31" s="39"/>
      <c r="R31" s="39"/>
      <c r="S31" s="39"/>
      <c r="T31" s="39"/>
      <c r="U31" s="39"/>
      <c r="V31" s="39"/>
    </row>
    <row r="32" spans="2:22" ht="38" customHeight="1" x14ac:dyDescent="0.2"/>
    <row r="33" spans="6:23" ht="38" customHeight="1" x14ac:dyDescent="0.2"/>
    <row r="34" spans="6:23" ht="39" customHeight="1" x14ac:dyDescent="0.2"/>
    <row r="35" spans="6:23" ht="53" customHeight="1" x14ac:dyDescent="0.2">
      <c r="F35" s="110" t="s">
        <v>5</v>
      </c>
      <c r="G35" s="111"/>
      <c r="H35" s="111"/>
      <c r="I35" s="111"/>
      <c r="J35" s="111"/>
      <c r="K35" s="111"/>
      <c r="L35" s="111"/>
      <c r="M35" s="112"/>
    </row>
    <row r="36" spans="6:23" ht="24" x14ac:dyDescent="0.2">
      <c r="F36" s="113" t="s">
        <v>7</v>
      </c>
      <c r="G36" s="114"/>
      <c r="H36" s="113" t="s">
        <v>11</v>
      </c>
      <c r="I36" s="115"/>
      <c r="J36" s="115"/>
      <c r="K36" s="115"/>
      <c r="L36" s="115"/>
      <c r="M36" s="114"/>
    </row>
    <row r="37" spans="6:23" ht="42" customHeight="1" x14ac:dyDescent="0.2">
      <c r="F37" s="49" t="s">
        <v>56</v>
      </c>
      <c r="G37" s="51"/>
      <c r="H37" s="43" t="s">
        <v>65</v>
      </c>
      <c r="I37" s="46"/>
      <c r="J37" s="46"/>
      <c r="K37" s="46"/>
      <c r="L37" s="46"/>
      <c r="M37" s="44"/>
    </row>
    <row r="38" spans="6:23" ht="59" customHeight="1" x14ac:dyDescent="0.2">
      <c r="F38" s="43" t="s">
        <v>82</v>
      </c>
      <c r="G38" s="44"/>
      <c r="H38" s="47" t="s">
        <v>94</v>
      </c>
      <c r="I38" s="47"/>
      <c r="J38" s="47"/>
      <c r="K38" s="47"/>
      <c r="L38" s="47"/>
      <c r="M38" s="47"/>
    </row>
    <row r="39" spans="6:23" ht="55" customHeight="1" x14ac:dyDescent="0.2">
      <c r="F39" s="43" t="s">
        <v>95</v>
      </c>
      <c r="G39" s="44"/>
      <c r="H39" s="47" t="s">
        <v>96</v>
      </c>
      <c r="I39" s="47"/>
      <c r="J39" s="47"/>
      <c r="K39" s="47"/>
      <c r="L39" s="47"/>
      <c r="M39" s="47"/>
    </row>
    <row r="40" spans="6:23" ht="55" customHeight="1" x14ac:dyDescent="0.2">
      <c r="F40" s="43" t="s">
        <v>73</v>
      </c>
      <c r="G40" s="44"/>
      <c r="H40" s="43" t="s">
        <v>81</v>
      </c>
      <c r="I40" s="46"/>
      <c r="J40" s="46"/>
      <c r="K40" s="46"/>
      <c r="L40" s="46"/>
      <c r="M40" s="44"/>
    </row>
    <row r="41" spans="6:23" ht="55" customHeight="1" x14ac:dyDescent="0.2">
      <c r="F41" s="43" t="s">
        <v>68</v>
      </c>
      <c r="G41" s="44"/>
      <c r="H41" s="43" t="s">
        <v>97</v>
      </c>
      <c r="I41" s="46"/>
      <c r="J41" s="46"/>
      <c r="K41" s="46"/>
      <c r="L41" s="46"/>
      <c r="M41" s="44"/>
    </row>
    <row r="42" spans="6:23" ht="55" customHeight="1" x14ac:dyDescent="0.2">
      <c r="F42" s="43" t="s">
        <v>98</v>
      </c>
      <c r="G42" s="44"/>
      <c r="H42" s="43" t="s">
        <v>99</v>
      </c>
      <c r="I42" s="46"/>
      <c r="J42" s="46"/>
      <c r="K42" s="46"/>
      <c r="L42" s="46"/>
      <c r="M42" s="44"/>
    </row>
    <row r="43" spans="6:23" ht="55" customHeight="1" x14ac:dyDescent="0.2">
      <c r="F43" s="116" t="s">
        <v>101</v>
      </c>
      <c r="G43" s="117"/>
      <c r="H43" s="116" t="s">
        <v>102</v>
      </c>
      <c r="I43" s="107"/>
      <c r="J43" s="107"/>
      <c r="K43" s="107"/>
      <c r="L43" s="107"/>
      <c r="M43" s="117"/>
      <c r="P43" t="s">
        <v>87</v>
      </c>
    </row>
    <row r="44" spans="6:23" ht="228" customHeight="1" x14ac:dyDescent="0.2">
      <c r="F44" s="48"/>
      <c r="G44" s="48"/>
      <c r="H44" s="107"/>
      <c r="I44" s="107"/>
      <c r="J44" s="107"/>
      <c r="K44" s="107"/>
      <c r="L44" s="107"/>
      <c r="M44" s="107"/>
      <c r="P44" s="41" t="s">
        <v>18</v>
      </c>
      <c r="Q44" s="42"/>
      <c r="R44" s="41" t="s">
        <v>19</v>
      </c>
      <c r="S44" s="143"/>
      <c r="T44" s="143"/>
      <c r="U44" s="143"/>
      <c r="V44" s="37"/>
    </row>
    <row r="45" spans="6:23" ht="68" customHeight="1" x14ac:dyDescent="0.2">
      <c r="F45" s="106"/>
      <c r="G45" s="106"/>
      <c r="H45" s="109" t="s">
        <v>75</v>
      </c>
      <c r="I45" s="109"/>
      <c r="J45" s="109"/>
      <c r="K45" s="109"/>
      <c r="L45" s="109"/>
      <c r="M45" s="109"/>
    </row>
    <row r="46" spans="6:23" ht="68" customHeight="1" x14ac:dyDescent="0.2">
      <c r="F46" s="108"/>
      <c r="G46" s="108"/>
      <c r="W46" s="36"/>
    </row>
  </sheetData>
  <mergeCells count="105">
    <mergeCell ref="R44:U44"/>
    <mergeCell ref="C26:D26"/>
    <mergeCell ref="C23:D23"/>
    <mergeCell ref="B3:D3"/>
    <mergeCell ref="C10:D10"/>
    <mergeCell ref="C22:D22"/>
    <mergeCell ref="F45:G45"/>
    <mergeCell ref="H44:M44"/>
    <mergeCell ref="F46:G46"/>
    <mergeCell ref="H45:M45"/>
    <mergeCell ref="F35:M35"/>
    <mergeCell ref="F36:G36"/>
    <mergeCell ref="H36:M36"/>
    <mergeCell ref="F37:G37"/>
    <mergeCell ref="H37:M37"/>
    <mergeCell ref="H42:M42"/>
    <mergeCell ref="F43:G43"/>
    <mergeCell ref="H43:M43"/>
    <mergeCell ref="F10:G10"/>
    <mergeCell ref="H10:M10"/>
    <mergeCell ref="F3:M3"/>
    <mergeCell ref="F4:G4"/>
    <mergeCell ref="F24:G24"/>
    <mergeCell ref="H23:M23"/>
    <mergeCell ref="H24:M24"/>
    <mergeCell ref="B2:D2"/>
    <mergeCell ref="B19:D19"/>
    <mergeCell ref="C20:D20"/>
    <mergeCell ref="C21:D21"/>
    <mergeCell ref="C8:D8"/>
    <mergeCell ref="C9:D9"/>
    <mergeCell ref="C4:D4"/>
    <mergeCell ref="C24:D24"/>
    <mergeCell ref="C25:D25"/>
    <mergeCell ref="C5:D5"/>
    <mergeCell ref="C6:D6"/>
    <mergeCell ref="C7:D7"/>
    <mergeCell ref="F8:G8"/>
    <mergeCell ref="H8:M8"/>
    <mergeCell ref="H5:M5"/>
    <mergeCell ref="H21:M21"/>
    <mergeCell ref="O3:V3"/>
    <mergeCell ref="O4:P4"/>
    <mergeCell ref="Q4:V4"/>
    <mergeCell ref="O22:P22"/>
    <mergeCell ref="Q22:V22"/>
    <mergeCell ref="O6:P6"/>
    <mergeCell ref="Q6:V6"/>
    <mergeCell ref="O7:P7"/>
    <mergeCell ref="Q7:V7"/>
    <mergeCell ref="O19:V19"/>
    <mergeCell ref="O20:P20"/>
    <mergeCell ref="Q20:V20"/>
    <mergeCell ref="O21:P21"/>
    <mergeCell ref="Q21:V21"/>
    <mergeCell ref="O9:P9"/>
    <mergeCell ref="Q9:V9"/>
    <mergeCell ref="Q26:V26"/>
    <mergeCell ref="Q27:V27"/>
    <mergeCell ref="O27:P27"/>
    <mergeCell ref="F9:G9"/>
    <mergeCell ref="H9:M9"/>
    <mergeCell ref="H4:M4"/>
    <mergeCell ref="O23:P23"/>
    <mergeCell ref="Q23:V23"/>
    <mergeCell ref="F23:G23"/>
    <mergeCell ref="H22:M22"/>
    <mergeCell ref="F21:G21"/>
    <mergeCell ref="F22:G22"/>
    <mergeCell ref="H20:M20"/>
    <mergeCell ref="F20:G20"/>
    <mergeCell ref="F19:M19"/>
    <mergeCell ref="O5:P5"/>
    <mergeCell ref="Q5:V5"/>
    <mergeCell ref="O25:P25"/>
    <mergeCell ref="Q25:V25"/>
    <mergeCell ref="F5:G5"/>
    <mergeCell ref="H6:M6"/>
    <mergeCell ref="F6:G6"/>
    <mergeCell ref="H7:M7"/>
    <mergeCell ref="F7:G7"/>
    <mergeCell ref="P44:Q44"/>
    <mergeCell ref="O8:P8"/>
    <mergeCell ref="Q8:V8"/>
    <mergeCell ref="O10:P10"/>
    <mergeCell ref="Q10:V10"/>
    <mergeCell ref="F38:G38"/>
    <mergeCell ref="H38:M38"/>
    <mergeCell ref="F39:G39"/>
    <mergeCell ref="H39:M39"/>
    <mergeCell ref="F44:G44"/>
    <mergeCell ref="F40:G40"/>
    <mergeCell ref="H40:M40"/>
    <mergeCell ref="F41:G41"/>
    <mergeCell ref="H41:M41"/>
    <mergeCell ref="F42:G42"/>
    <mergeCell ref="F25:G25"/>
    <mergeCell ref="H25:M25"/>
    <mergeCell ref="F26:G26"/>
    <mergeCell ref="F27:G27"/>
    <mergeCell ref="H26:M26"/>
    <mergeCell ref="H27:M27"/>
    <mergeCell ref="O24:P24"/>
    <mergeCell ref="Q24:V24"/>
    <mergeCell ref="O26:P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91"/>
  <sheetViews>
    <sheetView tabSelected="1" topLeftCell="A2" zoomScale="55" zoomScaleNormal="55" zoomScalePageLayoutView="55" workbookViewId="0">
      <selection activeCell="O5" sqref="O5"/>
    </sheetView>
  </sheetViews>
  <sheetFormatPr baseColWidth="10" defaultRowHeight="16" x14ac:dyDescent="0.2"/>
  <cols>
    <col min="4" max="5" width="18" customWidth="1"/>
    <col min="6" max="6" width="16.5" customWidth="1"/>
    <col min="7" max="7" width="9.5" customWidth="1"/>
    <col min="8" max="8" width="7" bestFit="1" customWidth="1"/>
    <col min="9" max="9" width="15.6640625" bestFit="1" customWidth="1"/>
    <col min="10" max="10" width="21.5" bestFit="1" customWidth="1"/>
    <col min="11" max="11" width="16.1640625" customWidth="1"/>
    <col min="12" max="12" width="14.83203125" bestFit="1" customWidth="1"/>
    <col min="13" max="14" width="15.33203125" bestFit="1" customWidth="1"/>
    <col min="15" max="15" width="9.83203125" customWidth="1"/>
    <col min="16" max="16" width="10.6640625" customWidth="1"/>
    <col min="21" max="21" width="11.33203125" bestFit="1" customWidth="1"/>
    <col min="26" max="26" width="26.33203125" customWidth="1"/>
  </cols>
  <sheetData>
    <row r="1" spans="3:31" ht="16" customHeight="1" x14ac:dyDescent="0.2">
      <c r="C1" s="153" t="s">
        <v>63</v>
      </c>
      <c r="D1" s="153"/>
      <c r="E1" s="120" t="s">
        <v>64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1"/>
    </row>
    <row r="2" spans="3:31" ht="48" customHeight="1" x14ac:dyDescent="0.2">
      <c r="C2" s="153"/>
      <c r="D2" s="153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</row>
    <row r="3" spans="3:31" ht="17" customHeight="1" x14ac:dyDescent="0.25">
      <c r="C3" s="164"/>
      <c r="D3" s="14" t="s">
        <v>41</v>
      </c>
      <c r="E3" s="14" t="s">
        <v>48</v>
      </c>
      <c r="F3" s="162" t="s">
        <v>57</v>
      </c>
      <c r="G3" s="163"/>
      <c r="H3" s="160" t="s">
        <v>51</v>
      </c>
      <c r="I3" s="161" t="s">
        <v>50</v>
      </c>
      <c r="J3" s="161" t="s">
        <v>51</v>
      </c>
      <c r="K3" s="156" t="s">
        <v>44</v>
      </c>
      <c r="L3" s="157">
        <v>-1</v>
      </c>
      <c r="M3" s="150" t="s">
        <v>116</v>
      </c>
      <c r="N3" s="150" t="s">
        <v>51</v>
      </c>
      <c r="P3" s="23"/>
    </row>
    <row r="4" spans="3:31" ht="42" x14ac:dyDescent="0.2">
      <c r="C4" s="164"/>
      <c r="D4" s="24" t="s">
        <v>42</v>
      </c>
      <c r="E4" s="27">
        <v>0.4</v>
      </c>
      <c r="F4" s="147">
        <v>0</v>
      </c>
      <c r="G4" s="136"/>
      <c r="H4" s="12">
        <v>0.25</v>
      </c>
      <c r="I4" s="9" t="s">
        <v>54</v>
      </c>
      <c r="J4" s="13">
        <v>0.75</v>
      </c>
      <c r="K4" s="137" t="s">
        <v>60</v>
      </c>
      <c r="L4" s="137">
        <v>1</v>
      </c>
      <c r="M4" s="142">
        <v>0</v>
      </c>
      <c r="N4" s="138">
        <v>1</v>
      </c>
      <c r="P4" s="23"/>
    </row>
    <row r="5" spans="3:31" ht="50" customHeight="1" x14ac:dyDescent="0.2">
      <c r="C5" s="164"/>
      <c r="D5" s="25" t="s">
        <v>43</v>
      </c>
      <c r="E5" s="27">
        <v>0.2</v>
      </c>
      <c r="F5" s="147">
        <v>1</v>
      </c>
      <c r="G5" s="136"/>
      <c r="H5" s="12">
        <v>0.5</v>
      </c>
      <c r="I5" s="9" t="s">
        <v>53</v>
      </c>
      <c r="J5" s="13">
        <v>0.5</v>
      </c>
      <c r="K5" s="158" t="s">
        <v>62</v>
      </c>
      <c r="L5" s="159">
        <v>0</v>
      </c>
      <c r="M5" s="149">
        <v>0.25</v>
      </c>
      <c r="N5" s="138">
        <v>0.75</v>
      </c>
      <c r="P5" s="23"/>
    </row>
    <row r="6" spans="3:31" ht="44" customHeight="1" x14ac:dyDescent="0.2">
      <c r="C6" s="164"/>
      <c r="D6" s="24" t="s">
        <v>45</v>
      </c>
      <c r="E6" s="27">
        <v>0.1</v>
      </c>
      <c r="F6" s="147">
        <v>2</v>
      </c>
      <c r="G6" s="136"/>
      <c r="H6" s="12">
        <v>0.75</v>
      </c>
      <c r="I6" s="9" t="s">
        <v>55</v>
      </c>
      <c r="J6" s="13">
        <v>0.25</v>
      </c>
      <c r="K6" s="139"/>
      <c r="L6" s="140"/>
      <c r="M6" s="149">
        <v>0.5</v>
      </c>
      <c r="N6" s="138">
        <v>0.5</v>
      </c>
      <c r="P6" s="23"/>
    </row>
    <row r="7" spans="3:31" ht="42" x14ac:dyDescent="0.2">
      <c r="C7" s="164"/>
      <c r="D7" s="24" t="s">
        <v>114</v>
      </c>
      <c r="E7" s="27">
        <v>0.125</v>
      </c>
      <c r="F7" s="147" t="s">
        <v>58</v>
      </c>
      <c r="G7" s="136"/>
      <c r="H7" s="12">
        <v>1</v>
      </c>
      <c r="I7" s="9" t="s">
        <v>52</v>
      </c>
      <c r="J7" s="13">
        <v>1</v>
      </c>
      <c r="K7" s="139"/>
      <c r="L7" s="140"/>
      <c r="M7" s="149">
        <v>0.75</v>
      </c>
      <c r="N7" s="138">
        <v>0.25</v>
      </c>
      <c r="P7" s="23"/>
    </row>
    <row r="8" spans="3:31" ht="21" x14ac:dyDescent="0.2">
      <c r="C8" s="164"/>
      <c r="D8" s="154" t="s">
        <v>116</v>
      </c>
      <c r="E8" s="155">
        <v>0.125</v>
      </c>
      <c r="F8" s="141"/>
      <c r="G8" s="141"/>
      <c r="H8" s="141"/>
      <c r="I8" s="141"/>
      <c r="J8" s="141"/>
      <c r="K8" s="139"/>
      <c r="L8" s="140"/>
      <c r="M8" s="149">
        <v>1</v>
      </c>
      <c r="N8" s="138">
        <v>0</v>
      </c>
      <c r="P8" s="23"/>
    </row>
    <row r="9" spans="3:31" ht="21" x14ac:dyDescent="0.2">
      <c r="C9" s="164"/>
      <c r="D9" s="24" t="s">
        <v>46</v>
      </c>
      <c r="E9" s="27">
        <v>0.15</v>
      </c>
      <c r="P9" s="23"/>
    </row>
    <row r="10" spans="3:31" ht="26" x14ac:dyDescent="0.2">
      <c r="C10" s="164"/>
      <c r="D10" s="26" t="s">
        <v>49</v>
      </c>
      <c r="E10" s="28">
        <f>SUM(E4:E9)</f>
        <v>1.1000000000000001</v>
      </c>
      <c r="P10" s="23"/>
    </row>
    <row r="11" spans="3:31" ht="34" x14ac:dyDescent="0.2">
      <c r="C11" s="151" t="s">
        <v>47</v>
      </c>
      <c r="D11" s="151"/>
      <c r="E11" s="151"/>
      <c r="F11" s="151"/>
      <c r="G11" s="151"/>
      <c r="H11" s="151"/>
      <c r="I11" s="151"/>
      <c r="J11" s="151"/>
      <c r="K11" s="152"/>
      <c r="L11" s="144" t="s">
        <v>59</v>
      </c>
      <c r="M11" s="145"/>
      <c r="N11" s="145"/>
      <c r="O11" s="145"/>
      <c r="P11" s="146"/>
      <c r="R11" s="151" t="s">
        <v>47</v>
      </c>
      <c r="S11" s="151"/>
      <c r="T11" s="151"/>
      <c r="U11" s="151"/>
      <c r="V11" s="151"/>
      <c r="W11" s="151"/>
      <c r="X11" s="151"/>
      <c r="Y11" s="151"/>
      <c r="Z11" s="152"/>
      <c r="AA11" s="144" t="s">
        <v>59</v>
      </c>
      <c r="AB11" s="145"/>
      <c r="AC11" s="145"/>
      <c r="AD11" s="145"/>
      <c r="AE11" s="146"/>
    </row>
    <row r="12" spans="3:31" ht="21" x14ac:dyDescent="0.25">
      <c r="C12" s="10" t="s">
        <v>42</v>
      </c>
      <c r="D12" s="10" t="s">
        <v>57</v>
      </c>
      <c r="E12" s="10" t="s">
        <v>45</v>
      </c>
      <c r="F12" s="148" t="s">
        <v>116</v>
      </c>
      <c r="G12" s="10" t="s">
        <v>114</v>
      </c>
      <c r="H12" s="10" t="s">
        <v>46</v>
      </c>
      <c r="I12" s="11" t="s">
        <v>51</v>
      </c>
      <c r="J12" s="126" t="s">
        <v>6</v>
      </c>
      <c r="K12" s="126"/>
      <c r="L12" s="17" t="s">
        <v>57</v>
      </c>
      <c r="M12" s="15" t="s">
        <v>61</v>
      </c>
      <c r="N12" s="172" t="s">
        <v>116</v>
      </c>
      <c r="O12" s="19" t="s">
        <v>114</v>
      </c>
      <c r="P12" s="16" t="s">
        <v>46</v>
      </c>
      <c r="R12" s="10" t="s">
        <v>42</v>
      </c>
      <c r="S12" s="10" t="s">
        <v>57</v>
      </c>
      <c r="T12" s="10" t="s">
        <v>45</v>
      </c>
      <c r="U12" s="148" t="s">
        <v>116</v>
      </c>
      <c r="V12" s="10" t="s">
        <v>114</v>
      </c>
      <c r="W12" s="10" t="s">
        <v>46</v>
      </c>
      <c r="X12" s="11" t="s">
        <v>51</v>
      </c>
      <c r="Y12" s="126" t="s">
        <v>6</v>
      </c>
      <c r="Z12" s="126"/>
      <c r="AA12" s="17" t="s">
        <v>57</v>
      </c>
      <c r="AB12" s="15" t="s">
        <v>61</v>
      </c>
      <c r="AC12" s="172" t="s">
        <v>116</v>
      </c>
      <c r="AD12" s="19" t="s">
        <v>114</v>
      </c>
      <c r="AE12" s="16" t="s">
        <v>46</v>
      </c>
    </row>
    <row r="13" spans="3:31" ht="21" x14ac:dyDescent="0.2">
      <c r="C13" s="29">
        <v>1</v>
      </c>
      <c r="D13" s="30">
        <v>5</v>
      </c>
      <c r="E13" s="30" t="s">
        <v>44</v>
      </c>
      <c r="F13" s="29">
        <v>0</v>
      </c>
      <c r="G13" s="29">
        <v>0</v>
      </c>
      <c r="H13" s="30">
        <v>4</v>
      </c>
      <c r="I13" s="29">
        <f>C13*$E$4+$E$5*L13+$E$6*M13+O13*$E$7+P13*$E$9+$E$8*N13</f>
        <v>0.90000000000000013</v>
      </c>
      <c r="J13" s="49" t="s">
        <v>8</v>
      </c>
      <c r="K13" s="51"/>
      <c r="L13" s="21">
        <f>IF(D13&gt;2,$H$7,IF(D13=2,$H$6,IF(D13=1,$H$5,IF(D13=0,$H$4,$L$5))))</f>
        <v>1</v>
      </c>
      <c r="M13" s="18">
        <f>IF(E13="Cabreo",$L$4,IF(E13="Miedo",$L$3,$L$5))</f>
        <v>-1</v>
      </c>
      <c r="N13" s="40">
        <f>IF(F13&lt;$M$5,$N$4,IF(F13&lt;$M$6,$N$5,IF(F13&lt;$M$7,$N$6,IF(F13&lt;$M$8,$N$7,$N$8))))</f>
        <v>1</v>
      </c>
      <c r="O13" s="40">
        <f>IF(G13&lt;$M$5,$N$4,IF(G13&lt;$M$6,$N$5,IF(G13&lt;$M$7,$N$6,IF(G13&lt;$M$8,$N$7,$N$8))))</f>
        <v>1</v>
      </c>
      <c r="P13" s="20">
        <f>IF(H13=1,$J$4,IF(H13=2,$J$5,IF(H13=3,$J$6,IF(H13=4,$J$7,$L$5))))</f>
        <v>1</v>
      </c>
      <c r="R13" s="29">
        <v>1</v>
      </c>
      <c r="S13" s="30">
        <v>5</v>
      </c>
      <c r="T13" s="30" t="s">
        <v>60</v>
      </c>
      <c r="U13" s="29">
        <v>0</v>
      </c>
      <c r="V13" s="29">
        <v>0</v>
      </c>
      <c r="W13" s="30">
        <v>2</v>
      </c>
      <c r="X13" s="29">
        <f>R13*$E$4+$E$5*AA13+$E$6*AB13+AD13*$E$7+AE13*$E$9+$E$8*AC13</f>
        <v>1.0249999999999999</v>
      </c>
      <c r="Y13" s="49" t="s">
        <v>8</v>
      </c>
      <c r="Z13" s="51"/>
      <c r="AA13" s="21">
        <f>IF(S13&gt;2,$H$7,IF(S13=2,$H$6,IF(S13=1,$H$5,IF(S13=0,$H$4,$L$5))))</f>
        <v>1</v>
      </c>
      <c r="AB13" s="18">
        <f>IF(T13="Cabreo",$L$4,IF(T13="Miedo",$L$3,$L$5))</f>
        <v>1</v>
      </c>
      <c r="AC13" s="40">
        <f>IF(U13&lt;$M$5,$N$4,IF(U13&lt;$M$6,$N$5,IF(U13&lt;$M$7,$N$6,IF(U13&lt;$M$8,$N$7,$N$8))))</f>
        <v>1</v>
      </c>
      <c r="AD13" s="40">
        <f>IF(V13&lt;$M$5,$N$4,IF(V13&lt;$M$6,$N$5,IF(V13&lt;$M$7,$N$6,IF(V13&lt;$M$8,$N$7,$N$8))))</f>
        <v>1</v>
      </c>
      <c r="AE13" s="20">
        <f>IF(W13=1,$J$4,IF(W13=2,$J$5,IF(W13=3,$J$6,IF(W13=4,$J$7,$L$5))))</f>
        <v>0.5</v>
      </c>
    </row>
    <row r="14" spans="3:31" ht="21" x14ac:dyDescent="0.2">
      <c r="C14" s="29">
        <v>1</v>
      </c>
      <c r="D14" s="30">
        <v>0</v>
      </c>
      <c r="E14" s="30"/>
      <c r="F14" s="29">
        <v>0</v>
      </c>
      <c r="G14" s="29">
        <v>0</v>
      </c>
      <c r="H14" s="30">
        <v>1</v>
      </c>
      <c r="I14" s="29">
        <f t="shared" ref="I14:I48" si="0">C14*$E$4+$E$5*L14+$E$6*M14+O14*$E$7+P14*$E$9+$E$8*N14</f>
        <v>0.8125</v>
      </c>
      <c r="J14" s="49" t="s">
        <v>9</v>
      </c>
      <c r="K14" s="51"/>
      <c r="L14" s="21">
        <f t="shared" ref="L14:L48" si="1">IF(D14&gt;2,$H$7,IF(D14=2,$H$6,IF(D14=1,$H$5,IF(D14=0,$H$4,$L$5))))</f>
        <v>0.25</v>
      </c>
      <c r="M14" s="18">
        <f t="shared" ref="M14:M48" si="2">IF(E14="Cabreo",$L$4,IF(E14="Miedo",$L$3,$L$5))</f>
        <v>0</v>
      </c>
      <c r="N14" s="40">
        <f>IF(F14&lt;$M$5,$N$4,IF(F14&lt;$M$6,$N$5,IF(F14&lt;$M$7,$N$6,IF(F14&lt;$M$8,$N$7,$N$8))))</f>
        <v>1</v>
      </c>
      <c r="O14" s="40">
        <f>IF(G14&lt;$M$5,$N$4,IF(G14&lt;$M$6,$N$5,IF(G14&lt;$M$7,$N$6,IF(G14&lt;$M$8,$N$7,$N$8))))</f>
        <v>1</v>
      </c>
      <c r="P14" s="20">
        <f t="shared" ref="P14:P48" si="3">IF(H14=1,$J$4,IF(H14=2,$J$5,IF(H14=3,$J$6,IF(H14=4,$J$7,$L$5))))</f>
        <v>0.75</v>
      </c>
      <c r="R14" s="29">
        <v>1</v>
      </c>
      <c r="S14" s="30">
        <v>5</v>
      </c>
      <c r="T14" s="30" t="s">
        <v>60</v>
      </c>
      <c r="U14" s="29">
        <v>0</v>
      </c>
      <c r="V14" s="29">
        <v>0</v>
      </c>
      <c r="W14" s="30">
        <v>2</v>
      </c>
      <c r="X14" s="29">
        <f t="shared" ref="X14:X48" si="4">R14*$E$4+$E$5*AA14+$E$6*AB14+AD14*$E$7+AE14*$E$9+$E$8*AC14</f>
        <v>1.0249999999999999</v>
      </c>
      <c r="Y14" s="49" t="s">
        <v>9</v>
      </c>
      <c r="Z14" s="51"/>
      <c r="AA14" s="21">
        <f t="shared" ref="AA14:AA48" si="5">IF(S14&gt;2,$H$7,IF(S14=2,$H$6,IF(S14=1,$H$5,IF(S14=0,$H$4,$L$5))))</f>
        <v>1</v>
      </c>
      <c r="AB14" s="18">
        <f t="shared" ref="AB14:AB48" si="6">IF(T14="Cabreo",$L$4,IF(T14="Miedo",$L$3,$L$5))</f>
        <v>1</v>
      </c>
      <c r="AC14" s="40">
        <f>IF(U14&lt;$M$5,$N$4,IF(U14&lt;$M$6,$N$5,IF(U14&lt;$M$7,$N$6,IF(U14&lt;$M$8,$N$7,$N$8))))</f>
        <v>1</v>
      </c>
      <c r="AD14" s="40">
        <f>IF(V14&lt;$M$5,$N$4,IF(V14&lt;$M$6,$N$5,IF(V14&lt;$M$7,$N$6,IF(V14&lt;$M$8,$N$7,$N$8))))</f>
        <v>1</v>
      </c>
      <c r="AE14" s="20">
        <f t="shared" ref="AE14:AE48" si="7">IF(W14=1,$J$4,IF(W14=2,$J$5,IF(W14=3,$J$6,IF(W14=4,$J$7,$L$5))))</f>
        <v>0.5</v>
      </c>
    </row>
    <row r="15" spans="3:31" ht="34" customHeight="1" x14ac:dyDescent="0.2">
      <c r="C15" s="29">
        <v>1</v>
      </c>
      <c r="D15" s="30">
        <v>0</v>
      </c>
      <c r="E15" s="30"/>
      <c r="F15" s="29">
        <v>0</v>
      </c>
      <c r="G15" s="29">
        <v>0</v>
      </c>
      <c r="H15" s="30">
        <v>1</v>
      </c>
      <c r="I15" s="29">
        <f t="shared" si="0"/>
        <v>0.8125</v>
      </c>
      <c r="J15" s="49" t="s">
        <v>10</v>
      </c>
      <c r="K15" s="51"/>
      <c r="L15" s="21">
        <f t="shared" si="1"/>
        <v>0.25</v>
      </c>
      <c r="M15" s="18">
        <f t="shared" si="2"/>
        <v>0</v>
      </c>
      <c r="N15" s="40">
        <f>IF(F15&lt;$M$5,$N$4,IF(F15&lt;$M$6,$N$5,IF(F15&lt;$M$7,$N$6,IF(F15&lt;$M$8,$N$7,$N$8))))</f>
        <v>1</v>
      </c>
      <c r="O15" s="40">
        <f>IF(G15&lt;$M$5,$N$4,IF(G15&lt;$M$6,$N$5,IF(G15&lt;$M$7,$N$6,IF(G15&lt;$M$8,$N$7,$N$8))))</f>
        <v>1</v>
      </c>
      <c r="P15" s="20">
        <f t="shared" si="3"/>
        <v>0.75</v>
      </c>
      <c r="R15" s="29">
        <v>1</v>
      </c>
      <c r="S15" s="30">
        <v>5</v>
      </c>
      <c r="T15" s="30" t="s">
        <v>60</v>
      </c>
      <c r="U15" s="29">
        <v>0</v>
      </c>
      <c r="V15" s="29">
        <v>0</v>
      </c>
      <c r="W15" s="30">
        <v>2</v>
      </c>
      <c r="X15" s="29">
        <f t="shared" si="4"/>
        <v>1.0249999999999999</v>
      </c>
      <c r="Y15" s="49" t="s">
        <v>10</v>
      </c>
      <c r="Z15" s="51"/>
      <c r="AA15" s="21">
        <f t="shared" si="5"/>
        <v>1</v>
      </c>
      <c r="AB15" s="18">
        <f t="shared" si="6"/>
        <v>1</v>
      </c>
      <c r="AC15" s="40">
        <f>IF(U15&lt;$M$5,$N$4,IF(U15&lt;$M$6,$N$5,IF(U15&lt;$M$7,$N$6,IF(U15&lt;$M$8,$N$7,$N$8))))</f>
        <v>1</v>
      </c>
      <c r="AD15" s="40">
        <f>IF(V15&lt;$M$5,$N$4,IF(V15&lt;$M$6,$N$5,IF(V15&lt;$M$7,$N$6,IF(V15&lt;$M$8,$N$7,$N$8))))</f>
        <v>1</v>
      </c>
      <c r="AE15" s="20">
        <f t="shared" si="7"/>
        <v>0.5</v>
      </c>
    </row>
    <row r="16" spans="3:31" ht="21" customHeight="1" x14ac:dyDescent="0.2">
      <c r="C16" s="29">
        <v>1</v>
      </c>
      <c r="D16" s="30">
        <v>0</v>
      </c>
      <c r="E16" s="30"/>
      <c r="F16" s="29">
        <v>0</v>
      </c>
      <c r="G16" s="29">
        <v>0</v>
      </c>
      <c r="H16" s="30">
        <v>1</v>
      </c>
      <c r="I16" s="29">
        <f t="shared" si="0"/>
        <v>0.8125</v>
      </c>
      <c r="J16" s="45" t="s">
        <v>103</v>
      </c>
      <c r="K16" s="76"/>
      <c r="L16" s="21">
        <f t="shared" si="1"/>
        <v>0.25</v>
      </c>
      <c r="M16" s="18">
        <f t="shared" si="2"/>
        <v>0</v>
      </c>
      <c r="N16" s="40">
        <f>IF(F16&lt;$M$5,$N$4,IF(F16&lt;$M$6,$N$5,IF(F16&lt;$M$7,$N$6,IF(F16&lt;$M$8,$N$7,$N$8))))</f>
        <v>1</v>
      </c>
      <c r="O16" s="40">
        <f>IF(G16&lt;$M$5,$N$4,IF(G16&lt;$M$6,$N$5,IF(G16&lt;$M$7,$N$6,IF(G16&lt;$M$8,$N$7,$N$8))))</f>
        <v>1</v>
      </c>
      <c r="P16" s="20">
        <f t="shared" si="3"/>
        <v>0.75</v>
      </c>
      <c r="R16" s="29">
        <v>1</v>
      </c>
      <c r="S16" s="30">
        <v>5</v>
      </c>
      <c r="T16" s="30" t="s">
        <v>60</v>
      </c>
      <c r="U16" s="29">
        <v>0</v>
      </c>
      <c r="V16" s="29">
        <v>0</v>
      </c>
      <c r="W16" s="30">
        <v>2</v>
      </c>
      <c r="X16" s="29">
        <f t="shared" si="4"/>
        <v>1.0249999999999999</v>
      </c>
      <c r="Y16" s="45" t="s">
        <v>103</v>
      </c>
      <c r="Z16" s="76"/>
      <c r="AA16" s="21">
        <f t="shared" si="5"/>
        <v>1</v>
      </c>
      <c r="AB16" s="18">
        <f t="shared" si="6"/>
        <v>1</v>
      </c>
      <c r="AC16" s="40">
        <f>IF(U16&lt;$M$5,$N$4,IF(U16&lt;$M$6,$N$5,IF(U16&lt;$M$7,$N$6,IF(U16&lt;$M$8,$N$7,$N$8))))</f>
        <v>1</v>
      </c>
      <c r="AD16" s="40">
        <f>IF(V16&lt;$M$5,$N$4,IF(V16&lt;$M$6,$N$5,IF(V16&lt;$M$7,$N$6,IF(V16&lt;$M$8,$N$7,$N$8))))</f>
        <v>1</v>
      </c>
      <c r="AE16" s="20">
        <f t="shared" si="7"/>
        <v>0.5</v>
      </c>
    </row>
    <row r="17" spans="3:31" ht="21" customHeight="1" x14ac:dyDescent="0.2">
      <c r="C17" s="29">
        <v>1</v>
      </c>
      <c r="D17" s="30">
        <v>0</v>
      </c>
      <c r="E17" s="30"/>
      <c r="F17" s="29">
        <v>0</v>
      </c>
      <c r="G17" s="29">
        <v>0</v>
      </c>
      <c r="H17" s="30">
        <v>1</v>
      </c>
      <c r="I17" s="29">
        <f t="shared" si="0"/>
        <v>0.8125</v>
      </c>
      <c r="J17" s="47" t="s">
        <v>104</v>
      </c>
      <c r="K17" s="58"/>
      <c r="L17" s="21">
        <f t="shared" si="1"/>
        <v>0.25</v>
      </c>
      <c r="M17" s="18">
        <f t="shared" si="2"/>
        <v>0</v>
      </c>
      <c r="N17" s="40">
        <f>IF(F17&lt;$M$5,$N$4,IF(F17&lt;$M$6,$N$5,IF(F17&lt;$M$7,$N$6,IF(F17&lt;$M$8,$N$7,$N$8))))</f>
        <v>1</v>
      </c>
      <c r="O17" s="40">
        <f>IF(G17&lt;$M$5,$N$4,IF(G17&lt;$M$6,$N$5,IF(G17&lt;$M$7,$N$6,IF(G17&lt;$M$8,$N$7,$N$8))))</f>
        <v>1</v>
      </c>
      <c r="P17" s="20">
        <f t="shared" si="3"/>
        <v>0.75</v>
      </c>
      <c r="R17" s="29">
        <v>1</v>
      </c>
      <c r="S17" s="30">
        <v>5</v>
      </c>
      <c r="T17" s="30" t="s">
        <v>60</v>
      </c>
      <c r="U17" s="29">
        <v>0</v>
      </c>
      <c r="V17" s="29">
        <v>0</v>
      </c>
      <c r="W17" s="30">
        <v>2</v>
      </c>
      <c r="X17" s="29">
        <f t="shared" si="4"/>
        <v>1.0249999999999999</v>
      </c>
      <c r="Y17" s="47" t="s">
        <v>104</v>
      </c>
      <c r="Z17" s="58"/>
      <c r="AA17" s="21">
        <f t="shared" si="5"/>
        <v>1</v>
      </c>
      <c r="AB17" s="18">
        <f t="shared" si="6"/>
        <v>1</v>
      </c>
      <c r="AC17" s="40">
        <f>IF(U17&lt;$M$5,$N$4,IF(U17&lt;$M$6,$N$5,IF(U17&lt;$M$7,$N$6,IF(U17&lt;$M$8,$N$7,$N$8))))</f>
        <v>1</v>
      </c>
      <c r="AD17" s="40">
        <f>IF(V17&lt;$M$5,$N$4,IF(V17&lt;$M$6,$N$5,IF(V17&lt;$M$7,$N$6,IF(V17&lt;$M$8,$N$7,$N$8))))</f>
        <v>1</v>
      </c>
      <c r="AE17" s="20">
        <f t="shared" si="7"/>
        <v>0.5</v>
      </c>
    </row>
    <row r="18" spans="3:31" ht="21" customHeight="1" x14ac:dyDescent="0.2">
      <c r="C18" s="29">
        <v>0.5</v>
      </c>
      <c r="D18" s="30">
        <v>0</v>
      </c>
      <c r="E18" s="30"/>
      <c r="F18" s="29">
        <v>0</v>
      </c>
      <c r="G18" s="29">
        <v>0</v>
      </c>
      <c r="H18" s="30">
        <v>1</v>
      </c>
      <c r="I18" s="29">
        <f t="shared" si="0"/>
        <v>0.61250000000000004</v>
      </c>
      <c r="J18" s="45" t="s">
        <v>105</v>
      </c>
      <c r="K18" s="76"/>
      <c r="L18" s="21">
        <f t="shared" si="1"/>
        <v>0.25</v>
      </c>
      <c r="M18" s="18">
        <f t="shared" si="2"/>
        <v>0</v>
      </c>
      <c r="N18" s="40">
        <f>IF(F18&lt;$M$5,$N$4,IF(F18&lt;$M$6,$N$5,IF(F18&lt;$M$7,$N$6,IF(F18&lt;$M$8,$N$7,$N$8))))</f>
        <v>1</v>
      </c>
      <c r="O18" s="40">
        <f>IF(G18&lt;$M$5,$N$4,IF(G18&lt;$M$6,$N$5,IF(G18&lt;$M$7,$N$6,IF(G18&lt;$M$8,$N$7,$N$8))))</f>
        <v>1</v>
      </c>
      <c r="P18" s="20">
        <f t="shared" si="3"/>
        <v>0.75</v>
      </c>
      <c r="R18" s="29">
        <v>0.3</v>
      </c>
      <c r="S18" s="30">
        <v>0</v>
      </c>
      <c r="T18" s="30"/>
      <c r="U18" s="29">
        <v>0</v>
      </c>
      <c r="V18" s="29">
        <v>0</v>
      </c>
      <c r="W18" s="30">
        <v>2</v>
      </c>
      <c r="X18" s="29">
        <f t="shared" si="4"/>
        <v>0.495</v>
      </c>
      <c r="Y18" s="45" t="s">
        <v>105</v>
      </c>
      <c r="Z18" s="76"/>
      <c r="AA18" s="21">
        <f t="shared" si="5"/>
        <v>0.25</v>
      </c>
      <c r="AB18" s="18">
        <f t="shared" si="6"/>
        <v>0</v>
      </c>
      <c r="AC18" s="40">
        <f>IF(U18&lt;$M$5,$N$4,IF(U18&lt;$M$6,$N$5,IF(U18&lt;$M$7,$N$6,IF(U18&lt;$M$8,$N$7,$N$8))))</f>
        <v>1</v>
      </c>
      <c r="AD18" s="40">
        <f>IF(V18&lt;$M$5,$N$4,IF(V18&lt;$M$6,$N$5,IF(V18&lt;$M$7,$N$6,IF(V18&lt;$M$8,$N$7,$N$8))))</f>
        <v>1</v>
      </c>
      <c r="AE18" s="20">
        <f t="shared" si="7"/>
        <v>0.5</v>
      </c>
    </row>
    <row r="19" spans="3:31" ht="21" customHeight="1" x14ac:dyDescent="0.25">
      <c r="C19" s="178"/>
      <c r="D19" s="176"/>
      <c r="E19" s="176"/>
      <c r="F19" s="176"/>
      <c r="G19" s="176"/>
      <c r="H19" s="176"/>
      <c r="I19" s="177"/>
      <c r="J19" s="174" t="s">
        <v>3</v>
      </c>
      <c r="K19" s="175"/>
      <c r="L19" s="179"/>
      <c r="M19" s="19"/>
      <c r="N19" s="172"/>
      <c r="O19" s="172"/>
      <c r="P19" s="19"/>
      <c r="R19" s="178"/>
      <c r="S19" s="176"/>
      <c r="T19" s="176"/>
      <c r="U19" s="176"/>
      <c r="V19" s="176"/>
      <c r="W19" s="176"/>
      <c r="X19" s="177"/>
      <c r="Y19" s="174" t="s">
        <v>3</v>
      </c>
      <c r="Z19" s="175"/>
      <c r="AA19" s="179"/>
      <c r="AB19" s="19"/>
      <c r="AC19" s="172"/>
      <c r="AD19" s="172"/>
      <c r="AE19" s="19"/>
    </row>
    <row r="20" spans="3:31" ht="21" x14ac:dyDescent="0.2">
      <c r="C20" s="29">
        <v>1</v>
      </c>
      <c r="D20" s="30">
        <v>0</v>
      </c>
      <c r="E20" s="30" t="s">
        <v>44</v>
      </c>
      <c r="F20" s="29">
        <v>0</v>
      </c>
      <c r="G20" s="29">
        <v>0</v>
      </c>
      <c r="H20" s="30">
        <v>1</v>
      </c>
      <c r="I20" s="29">
        <f t="shared" si="0"/>
        <v>0.71249999999999991</v>
      </c>
      <c r="J20" s="66" t="s">
        <v>109</v>
      </c>
      <c r="K20" s="67"/>
      <c r="L20" s="21">
        <f t="shared" si="1"/>
        <v>0.25</v>
      </c>
      <c r="M20" s="18">
        <f t="shared" si="2"/>
        <v>-1</v>
      </c>
      <c r="N20" s="40">
        <f>IF(F20&lt;$M$5,$N$4,IF(F20&lt;$M$6,$N$5,IF(F20&lt;$M$7,$N$6,IF(F20&lt;$M$8,$N$7,$N$8))))</f>
        <v>1</v>
      </c>
      <c r="O20" s="40">
        <f>IF(G20&lt;$M$5,$N$4,IF(G20&lt;$M$6,$N$5,IF(G20&lt;$M$7,$N$6,IF(G20&lt;$M$8,$N$7,$N$8))))</f>
        <v>1</v>
      </c>
      <c r="P20" s="20">
        <f t="shared" si="3"/>
        <v>0.75</v>
      </c>
      <c r="R20" s="29">
        <v>1</v>
      </c>
      <c r="S20" s="30">
        <v>5</v>
      </c>
      <c r="T20" s="30" t="s">
        <v>60</v>
      </c>
      <c r="U20" s="29">
        <v>0</v>
      </c>
      <c r="V20" s="29">
        <v>0</v>
      </c>
      <c r="W20" s="30">
        <v>2</v>
      </c>
      <c r="X20" s="29">
        <f t="shared" ref="X20:X48" si="8">R20*$E$4+$E$5*AA20+$E$6*AB20+AD20*$E$7+AE20*$E$9+$E$8*AC20</f>
        <v>1.0249999999999999</v>
      </c>
      <c r="Y20" s="66" t="s">
        <v>109</v>
      </c>
      <c r="Z20" s="67"/>
      <c r="AA20" s="21">
        <f t="shared" ref="AA20:AA48" si="9">IF(S20&gt;2,$H$7,IF(S20=2,$H$6,IF(S20=1,$H$5,IF(S20=0,$H$4,$L$5))))</f>
        <v>1</v>
      </c>
      <c r="AB20" s="18">
        <f t="shared" ref="AB20:AB48" si="10">IF(T20="Cabreo",$L$4,IF(T20="Miedo",$L$3,$L$5))</f>
        <v>1</v>
      </c>
      <c r="AC20" s="40">
        <f>IF(U20&lt;$M$5,$N$4,IF(U20&lt;$M$6,$N$5,IF(U20&lt;$M$7,$N$6,IF(U20&lt;$M$8,$N$7,$N$8))))</f>
        <v>1</v>
      </c>
      <c r="AD20" s="40">
        <f>IF(V20&lt;$M$5,$N$4,IF(V20&lt;$M$6,$N$5,IF(V20&lt;$M$7,$N$6,IF(V20&lt;$M$8,$N$7,$N$8))))</f>
        <v>1</v>
      </c>
      <c r="AE20" s="20">
        <f t="shared" ref="AE20:AE48" si="11">IF(W20=1,$J$4,IF(W20=2,$J$5,IF(W20=3,$J$6,IF(W20=4,$J$7,$L$5))))</f>
        <v>0.5</v>
      </c>
    </row>
    <row r="21" spans="3:31" ht="21" x14ac:dyDescent="0.2">
      <c r="C21" s="29">
        <v>1</v>
      </c>
      <c r="D21" s="30">
        <v>0</v>
      </c>
      <c r="E21" s="30"/>
      <c r="F21" s="29">
        <v>0</v>
      </c>
      <c r="G21" s="29">
        <v>0</v>
      </c>
      <c r="H21" s="30">
        <v>1</v>
      </c>
      <c r="I21" s="29">
        <f t="shared" ref="I21" si="12">C21*$E$4+$E$5*L21+$E$6*M21+O21*$E$7+P21*$E$9+$E$8*N21</f>
        <v>0.8125</v>
      </c>
      <c r="J21" s="66" t="s">
        <v>68</v>
      </c>
      <c r="K21" s="67"/>
      <c r="L21" s="21">
        <f t="shared" si="1"/>
        <v>0.25</v>
      </c>
      <c r="M21" s="18">
        <f t="shared" si="2"/>
        <v>0</v>
      </c>
      <c r="N21" s="40">
        <f>IF(F21&lt;$M$5,$N$4,IF(F21&lt;$M$6,$N$5,IF(F21&lt;$M$7,$N$6,IF(F21&lt;$M$8,$N$7,$N$8))))</f>
        <v>1</v>
      </c>
      <c r="O21" s="40">
        <f>IF(G21&lt;$M$5,$N$4,IF(G21&lt;$M$6,$N$5,IF(G21&lt;$M$7,$N$6,IF(G21&lt;$M$8,$N$7,$N$8))))</f>
        <v>1</v>
      </c>
      <c r="P21" s="20">
        <f t="shared" si="3"/>
        <v>0.75</v>
      </c>
      <c r="R21" s="29">
        <v>1</v>
      </c>
      <c r="S21" s="30">
        <v>5</v>
      </c>
      <c r="T21" s="30" t="s">
        <v>60</v>
      </c>
      <c r="U21" s="29">
        <v>0</v>
      </c>
      <c r="V21" s="29">
        <v>0</v>
      </c>
      <c r="W21" s="30">
        <v>2</v>
      </c>
      <c r="X21" s="29">
        <f t="shared" si="8"/>
        <v>1.0249999999999999</v>
      </c>
      <c r="Y21" s="66" t="s">
        <v>68</v>
      </c>
      <c r="Z21" s="67"/>
      <c r="AA21" s="21">
        <f t="shared" si="9"/>
        <v>1</v>
      </c>
      <c r="AB21" s="18">
        <f t="shared" si="10"/>
        <v>1</v>
      </c>
      <c r="AC21" s="40">
        <f>IF(U21&lt;$M$5,$N$4,IF(U21&lt;$M$6,$N$5,IF(U21&lt;$M$7,$N$6,IF(U21&lt;$M$8,$N$7,$N$8))))</f>
        <v>1</v>
      </c>
      <c r="AD21" s="40">
        <f>IF(V21&lt;$M$5,$N$4,IF(V21&lt;$M$6,$N$5,IF(V21&lt;$M$7,$N$6,IF(V21&lt;$M$8,$N$7,$N$8))))</f>
        <v>1</v>
      </c>
      <c r="AE21" s="20">
        <f t="shared" si="11"/>
        <v>0.5</v>
      </c>
    </row>
    <row r="22" spans="3:31" ht="21" x14ac:dyDescent="0.2">
      <c r="C22" s="29">
        <v>1</v>
      </c>
      <c r="D22" s="30">
        <v>0</v>
      </c>
      <c r="E22" s="30"/>
      <c r="F22" s="29">
        <v>0</v>
      </c>
      <c r="G22" s="29">
        <v>0</v>
      </c>
      <c r="H22" s="30">
        <v>1</v>
      </c>
      <c r="I22" s="29">
        <f t="shared" si="0"/>
        <v>0.8125</v>
      </c>
      <c r="J22" s="43" t="s">
        <v>77</v>
      </c>
      <c r="K22" s="44"/>
      <c r="L22" s="21">
        <f t="shared" si="1"/>
        <v>0.25</v>
      </c>
      <c r="M22" s="18">
        <f t="shared" si="2"/>
        <v>0</v>
      </c>
      <c r="N22" s="40">
        <f>IF(F22&lt;$M$5,$N$4,IF(F22&lt;$M$6,$N$5,IF(F22&lt;$M$7,$N$6,IF(F22&lt;$M$8,$N$7,$N$8))))</f>
        <v>1</v>
      </c>
      <c r="O22" s="40">
        <f>IF(G22&lt;$M$5,$N$4,IF(G22&lt;$M$6,$N$5,IF(G22&lt;$M$7,$N$6,IF(G22&lt;$M$8,$N$7,$N$8))))</f>
        <v>1</v>
      </c>
      <c r="P22" s="20">
        <f t="shared" si="3"/>
        <v>0.75</v>
      </c>
      <c r="R22" s="29">
        <v>1</v>
      </c>
      <c r="S22" s="30">
        <v>5</v>
      </c>
      <c r="T22" s="30" t="s">
        <v>60</v>
      </c>
      <c r="U22" s="29">
        <v>0</v>
      </c>
      <c r="V22" s="29">
        <v>0</v>
      </c>
      <c r="W22" s="30">
        <v>2</v>
      </c>
      <c r="X22" s="29">
        <f t="shared" si="8"/>
        <v>1.0249999999999999</v>
      </c>
      <c r="Y22" s="43" t="s">
        <v>77</v>
      </c>
      <c r="Z22" s="44"/>
      <c r="AA22" s="21">
        <f t="shared" si="9"/>
        <v>1</v>
      </c>
      <c r="AB22" s="18">
        <f t="shared" si="10"/>
        <v>1</v>
      </c>
      <c r="AC22" s="40">
        <f>IF(U22&lt;$M$5,$N$4,IF(U22&lt;$M$6,$N$5,IF(U22&lt;$M$7,$N$6,IF(U22&lt;$M$8,$N$7,$N$8))))</f>
        <v>1</v>
      </c>
      <c r="AD22" s="40">
        <f>IF(V22&lt;$M$5,$N$4,IF(V22&lt;$M$6,$N$5,IF(V22&lt;$M$7,$N$6,IF(V22&lt;$M$8,$N$7,$N$8))))</f>
        <v>1</v>
      </c>
      <c r="AE22" s="20">
        <f t="shared" si="11"/>
        <v>0.5</v>
      </c>
    </row>
    <row r="23" spans="3:31" ht="21" x14ac:dyDescent="0.2">
      <c r="C23" s="29">
        <v>1</v>
      </c>
      <c r="D23" s="30">
        <v>0</v>
      </c>
      <c r="E23" s="30"/>
      <c r="F23" s="29">
        <v>0</v>
      </c>
      <c r="G23" s="29">
        <v>0</v>
      </c>
      <c r="H23" s="30">
        <v>1</v>
      </c>
      <c r="I23" s="29">
        <f t="shared" si="0"/>
        <v>0.8125</v>
      </c>
      <c r="J23" s="43" t="s">
        <v>66</v>
      </c>
      <c r="K23" s="44"/>
      <c r="L23" s="21">
        <f t="shared" si="1"/>
        <v>0.25</v>
      </c>
      <c r="M23" s="18">
        <f t="shared" si="2"/>
        <v>0</v>
      </c>
      <c r="N23" s="40">
        <f>IF(F23&lt;$M$5,$N$4,IF(F23&lt;$M$6,$N$5,IF(F23&lt;$M$7,$N$6,IF(F23&lt;$M$8,$N$7,$N$8))))</f>
        <v>1</v>
      </c>
      <c r="O23" s="40">
        <f>IF(G23&lt;$M$5,$N$4,IF(G23&lt;$M$6,$N$5,IF(G23&lt;$M$7,$N$6,IF(G23&lt;$M$8,$N$7,$N$8))))</f>
        <v>1</v>
      </c>
      <c r="P23" s="20">
        <f t="shared" si="3"/>
        <v>0.75</v>
      </c>
      <c r="R23" s="29">
        <v>1</v>
      </c>
      <c r="S23" s="30">
        <v>5</v>
      </c>
      <c r="T23" s="30" t="s">
        <v>60</v>
      </c>
      <c r="U23" s="29">
        <v>0</v>
      </c>
      <c r="V23" s="29">
        <v>0</v>
      </c>
      <c r="W23" s="30">
        <v>2</v>
      </c>
      <c r="X23" s="29">
        <f t="shared" si="8"/>
        <v>1.0249999999999999</v>
      </c>
      <c r="Y23" s="43" t="s">
        <v>66</v>
      </c>
      <c r="Z23" s="44"/>
      <c r="AA23" s="21">
        <f t="shared" si="9"/>
        <v>1</v>
      </c>
      <c r="AB23" s="18">
        <f t="shared" si="10"/>
        <v>1</v>
      </c>
      <c r="AC23" s="40">
        <f>IF(U23&lt;$M$5,$N$4,IF(U23&lt;$M$6,$N$5,IF(U23&lt;$M$7,$N$6,IF(U23&lt;$M$8,$N$7,$N$8))))</f>
        <v>1</v>
      </c>
      <c r="AD23" s="40">
        <f>IF(V23&lt;$M$5,$N$4,IF(V23&lt;$M$6,$N$5,IF(V23&lt;$M$7,$N$6,IF(V23&lt;$M$8,$N$7,$N$8))))</f>
        <v>1</v>
      </c>
      <c r="AE23" s="20">
        <f t="shared" si="11"/>
        <v>0.5</v>
      </c>
    </row>
    <row r="24" spans="3:31" ht="21" customHeight="1" x14ac:dyDescent="0.2">
      <c r="C24" s="195" t="s">
        <v>117</v>
      </c>
      <c r="D24" s="196"/>
      <c r="E24" s="196"/>
      <c r="F24" s="196"/>
      <c r="G24" s="196"/>
      <c r="H24" s="196"/>
      <c r="I24" s="197"/>
      <c r="J24" s="43" t="s">
        <v>80</v>
      </c>
      <c r="K24" s="44"/>
      <c r="L24" s="205"/>
      <c r="M24" s="206"/>
      <c r="N24" s="206"/>
      <c r="O24" s="206"/>
      <c r="P24" s="207"/>
      <c r="R24" s="195" t="s">
        <v>117</v>
      </c>
      <c r="S24" s="196"/>
      <c r="T24" s="196"/>
      <c r="U24" s="196"/>
      <c r="V24" s="196"/>
      <c r="W24" s="196"/>
      <c r="X24" s="197"/>
      <c r="Y24" s="43" t="s">
        <v>80</v>
      </c>
      <c r="Z24" s="44"/>
      <c r="AA24" s="205"/>
      <c r="AB24" s="206"/>
      <c r="AC24" s="206"/>
      <c r="AD24" s="206"/>
      <c r="AE24" s="207"/>
    </row>
    <row r="25" spans="3:31" ht="21" customHeight="1" x14ac:dyDescent="0.2">
      <c r="C25" s="198"/>
      <c r="D25" s="199"/>
      <c r="E25" s="199"/>
      <c r="F25" s="199"/>
      <c r="G25" s="199"/>
      <c r="H25" s="199"/>
      <c r="I25" s="200"/>
      <c r="J25" s="43" t="s">
        <v>67</v>
      </c>
      <c r="K25" s="44"/>
      <c r="L25" s="208"/>
      <c r="M25" s="209"/>
      <c r="N25" s="209"/>
      <c r="O25" s="209"/>
      <c r="P25" s="210"/>
      <c r="R25" s="198"/>
      <c r="S25" s="199"/>
      <c r="T25" s="199"/>
      <c r="U25" s="199"/>
      <c r="V25" s="199"/>
      <c r="W25" s="199"/>
      <c r="X25" s="200"/>
      <c r="Y25" s="43" t="s">
        <v>67</v>
      </c>
      <c r="Z25" s="44"/>
      <c r="AA25" s="208"/>
      <c r="AB25" s="209"/>
      <c r="AC25" s="209"/>
      <c r="AD25" s="209"/>
      <c r="AE25" s="210"/>
    </row>
    <row r="26" spans="3:31" ht="21" customHeight="1" x14ac:dyDescent="0.2">
      <c r="C26" s="201"/>
      <c r="D26" s="202"/>
      <c r="E26" s="202"/>
      <c r="F26" s="202"/>
      <c r="G26" s="202"/>
      <c r="H26" s="202"/>
      <c r="I26" s="203"/>
      <c r="J26" s="43" t="s">
        <v>82</v>
      </c>
      <c r="K26" s="44"/>
      <c r="L26" s="211"/>
      <c r="M26" s="212"/>
      <c r="N26" s="212"/>
      <c r="O26" s="212"/>
      <c r="P26" s="213"/>
      <c r="R26" s="201"/>
      <c r="S26" s="202"/>
      <c r="T26" s="202"/>
      <c r="U26" s="202"/>
      <c r="V26" s="202"/>
      <c r="W26" s="202"/>
      <c r="X26" s="203"/>
      <c r="Y26" s="43" t="s">
        <v>82</v>
      </c>
      <c r="Z26" s="44"/>
      <c r="AA26" s="211"/>
      <c r="AB26" s="212"/>
      <c r="AC26" s="212"/>
      <c r="AD26" s="212"/>
      <c r="AE26" s="213"/>
    </row>
    <row r="27" spans="3:31" ht="21" customHeight="1" x14ac:dyDescent="0.25">
      <c r="C27" s="173"/>
      <c r="D27" s="171"/>
      <c r="E27" s="171"/>
      <c r="F27" s="173"/>
      <c r="G27" s="173"/>
      <c r="H27" s="171"/>
      <c r="I27" s="173"/>
      <c r="J27" s="126" t="s">
        <v>2</v>
      </c>
      <c r="K27" s="126"/>
      <c r="L27" s="179"/>
      <c r="M27" s="19"/>
      <c r="N27" s="172"/>
      <c r="O27" s="172"/>
      <c r="P27" s="19"/>
      <c r="R27" s="173"/>
      <c r="S27" s="171"/>
      <c r="T27" s="171"/>
      <c r="U27" s="173"/>
      <c r="V27" s="173"/>
      <c r="W27" s="171"/>
      <c r="X27" s="173"/>
      <c r="Y27" s="126" t="s">
        <v>2</v>
      </c>
      <c r="Z27" s="126"/>
      <c r="AA27" s="179"/>
      <c r="AB27" s="19"/>
      <c r="AC27" s="172"/>
      <c r="AD27" s="172"/>
      <c r="AE27" s="19"/>
    </row>
    <row r="28" spans="3:31" ht="21" customHeight="1" x14ac:dyDescent="0.2">
      <c r="C28" s="29">
        <v>1</v>
      </c>
      <c r="D28" s="30">
        <v>0</v>
      </c>
      <c r="E28" s="30"/>
      <c r="F28" s="29">
        <v>0</v>
      </c>
      <c r="G28" s="29">
        <v>0</v>
      </c>
      <c r="H28" s="30">
        <v>1</v>
      </c>
      <c r="I28" s="29">
        <f t="shared" si="0"/>
        <v>0.8125</v>
      </c>
      <c r="J28" s="49" t="s">
        <v>68</v>
      </c>
      <c r="K28" s="51"/>
      <c r="L28" s="21">
        <f t="shared" si="1"/>
        <v>0.25</v>
      </c>
      <c r="M28" s="18">
        <f t="shared" si="2"/>
        <v>0</v>
      </c>
      <c r="N28" s="40">
        <f>IF(F28&lt;$M$5,$N$4,IF(F28&lt;$M$6,$N$5,IF(F28&lt;$M$7,$N$6,IF(F28&lt;$M$8,$N$7,$N$8))))</f>
        <v>1</v>
      </c>
      <c r="O28" s="40">
        <f>IF(G28&lt;$M$5,$N$4,IF(G28&lt;$M$6,$N$5,IF(G28&lt;$M$7,$N$6,IF(G28&lt;$M$8,$N$7,$N$8))))</f>
        <v>1</v>
      </c>
      <c r="P28" s="20">
        <f t="shared" si="3"/>
        <v>0.75</v>
      </c>
      <c r="R28" s="29">
        <v>1</v>
      </c>
      <c r="S28" s="30">
        <v>5</v>
      </c>
      <c r="T28" s="30" t="s">
        <v>60</v>
      </c>
      <c r="U28" s="29">
        <v>0</v>
      </c>
      <c r="V28" s="29">
        <v>0</v>
      </c>
      <c r="W28" s="30">
        <v>2</v>
      </c>
      <c r="X28" s="29">
        <f t="shared" ref="X28:X48" si="13">R28*$E$4+$E$5*AA28+$E$6*AB28+AD28*$E$7+AE28*$E$9+$E$8*AC28</f>
        <v>1.0249999999999999</v>
      </c>
      <c r="Y28" s="49" t="s">
        <v>68</v>
      </c>
      <c r="Z28" s="51"/>
      <c r="AA28" s="21">
        <f t="shared" ref="AA28:AA48" si="14">IF(S28&gt;2,$H$7,IF(S28=2,$H$6,IF(S28=1,$H$5,IF(S28=0,$H$4,$L$5))))</f>
        <v>1</v>
      </c>
      <c r="AB28" s="18">
        <f t="shared" ref="AB28:AB48" si="15">IF(T28="Cabreo",$L$4,IF(T28="Miedo",$L$3,$L$5))</f>
        <v>1</v>
      </c>
      <c r="AC28" s="40">
        <f>IF(U28&lt;$M$5,$N$4,IF(U28&lt;$M$6,$N$5,IF(U28&lt;$M$7,$N$6,IF(U28&lt;$M$8,$N$7,$N$8))))</f>
        <v>1</v>
      </c>
      <c r="AD28" s="40">
        <f>IF(V28&lt;$M$5,$N$4,IF(V28&lt;$M$6,$N$5,IF(V28&lt;$M$7,$N$6,IF(V28&lt;$M$8,$N$7,$N$8))))</f>
        <v>1</v>
      </c>
      <c r="AE28" s="20">
        <f t="shared" ref="AE28:AE48" si="16">IF(W28=1,$J$4,IF(W28=2,$J$5,IF(W28=3,$J$6,IF(W28=4,$J$7,$L$5))))</f>
        <v>0.5</v>
      </c>
    </row>
    <row r="29" spans="3:31" ht="21" x14ac:dyDescent="0.2">
      <c r="C29" s="29">
        <v>1</v>
      </c>
      <c r="D29" s="30">
        <v>0</v>
      </c>
      <c r="E29" s="30"/>
      <c r="F29" s="29">
        <v>0</v>
      </c>
      <c r="G29" s="29">
        <v>0</v>
      </c>
      <c r="H29" s="30">
        <v>1</v>
      </c>
      <c r="I29" s="29">
        <f>C29*$E$4+$E$5*L29+$E$6*M29+O29*$E$7+P29*$E$9+$E$8*N29</f>
        <v>0.8125</v>
      </c>
      <c r="J29" s="49" t="s">
        <v>110</v>
      </c>
      <c r="K29" s="51"/>
      <c r="L29" s="21">
        <f t="shared" si="1"/>
        <v>0.25</v>
      </c>
      <c r="M29" s="18">
        <f t="shared" si="2"/>
        <v>0</v>
      </c>
      <c r="N29" s="40">
        <f>IF(F29&lt;$M$5,$N$4,IF(F29&lt;$M$6,$N$5,IF(F29&lt;$M$7,$N$6,IF(F29&lt;$M$8,$N$7,$N$8))))</f>
        <v>1</v>
      </c>
      <c r="O29" s="40">
        <f>IF(G29&lt;$M$5,$N$4,IF(G29&lt;$M$6,$N$5,IF(G29&lt;$M$7,$N$6,IF(G29&lt;$M$8,$N$7,$N$8))))</f>
        <v>1</v>
      </c>
      <c r="P29" s="20">
        <f t="shared" si="3"/>
        <v>0.75</v>
      </c>
      <c r="R29" s="29">
        <v>1</v>
      </c>
      <c r="S29" s="30">
        <v>5</v>
      </c>
      <c r="T29" s="30" t="s">
        <v>60</v>
      </c>
      <c r="U29" s="29">
        <v>0</v>
      </c>
      <c r="V29" s="29">
        <v>0</v>
      </c>
      <c r="W29" s="30">
        <v>2</v>
      </c>
      <c r="X29" s="29">
        <f>R29*$E$4+$E$5*AA29+$E$6*AB29+AD29*$E$7+AE29*$E$9+$E$8*AC29</f>
        <v>1.0249999999999999</v>
      </c>
      <c r="Y29" s="49" t="s">
        <v>110</v>
      </c>
      <c r="Z29" s="51"/>
      <c r="AA29" s="21">
        <f t="shared" si="14"/>
        <v>1</v>
      </c>
      <c r="AB29" s="18">
        <f t="shared" si="15"/>
        <v>1</v>
      </c>
      <c r="AC29" s="40">
        <f>IF(U29&lt;$M$5,$N$4,IF(U29&lt;$M$6,$N$5,IF(U29&lt;$M$7,$N$6,IF(U29&lt;$M$8,$N$7,$N$8))))</f>
        <v>1</v>
      </c>
      <c r="AD29" s="40">
        <f>IF(V29&lt;$M$5,$N$4,IF(V29&lt;$M$6,$N$5,IF(V29&lt;$M$7,$N$6,IF(V29&lt;$M$8,$N$7,$N$8))))</f>
        <v>1</v>
      </c>
      <c r="AE29" s="20">
        <f t="shared" si="16"/>
        <v>0.5</v>
      </c>
    </row>
    <row r="30" spans="3:31" ht="21" customHeight="1" x14ac:dyDescent="0.2">
      <c r="C30" s="195" t="s">
        <v>117</v>
      </c>
      <c r="D30" s="196"/>
      <c r="E30" s="196"/>
      <c r="F30" s="196"/>
      <c r="G30" s="196"/>
      <c r="H30" s="196"/>
      <c r="I30" s="197"/>
      <c r="J30" s="43" t="s">
        <v>80</v>
      </c>
      <c r="K30" s="44"/>
      <c r="L30" s="205"/>
      <c r="M30" s="206"/>
      <c r="N30" s="206"/>
      <c r="O30" s="206"/>
      <c r="P30" s="207"/>
      <c r="R30" s="195" t="s">
        <v>117</v>
      </c>
      <c r="S30" s="196"/>
      <c r="T30" s="196"/>
      <c r="U30" s="196"/>
      <c r="V30" s="196"/>
      <c r="W30" s="196"/>
      <c r="X30" s="197"/>
      <c r="Y30" s="43" t="s">
        <v>80</v>
      </c>
      <c r="Z30" s="44"/>
      <c r="AA30" s="205"/>
      <c r="AB30" s="206"/>
      <c r="AC30" s="206"/>
      <c r="AD30" s="206"/>
      <c r="AE30" s="207"/>
    </row>
    <row r="31" spans="3:31" ht="21" customHeight="1" x14ac:dyDescent="0.2">
      <c r="C31" s="201"/>
      <c r="D31" s="202"/>
      <c r="E31" s="202"/>
      <c r="F31" s="202"/>
      <c r="G31" s="202"/>
      <c r="H31" s="202"/>
      <c r="I31" s="203"/>
      <c r="J31" s="43" t="s">
        <v>82</v>
      </c>
      <c r="K31" s="44"/>
      <c r="L31" s="211"/>
      <c r="M31" s="212"/>
      <c r="N31" s="212"/>
      <c r="O31" s="212"/>
      <c r="P31" s="213"/>
      <c r="R31" s="201"/>
      <c r="S31" s="202"/>
      <c r="T31" s="202"/>
      <c r="U31" s="202"/>
      <c r="V31" s="202"/>
      <c r="W31" s="202"/>
      <c r="X31" s="203"/>
      <c r="Y31" s="43" t="s">
        <v>82</v>
      </c>
      <c r="Z31" s="44"/>
      <c r="AA31" s="211"/>
      <c r="AB31" s="212"/>
      <c r="AC31" s="212"/>
      <c r="AD31" s="212"/>
      <c r="AE31" s="213"/>
    </row>
    <row r="32" spans="3:31" ht="21" customHeight="1" x14ac:dyDescent="0.2">
      <c r="C32" s="29">
        <v>1</v>
      </c>
      <c r="D32" s="30">
        <v>0</v>
      </c>
      <c r="E32" s="30"/>
      <c r="F32" s="29">
        <v>0</v>
      </c>
      <c r="G32" s="29">
        <v>0</v>
      </c>
      <c r="H32" s="30">
        <v>1</v>
      </c>
      <c r="I32" s="29">
        <f t="shared" si="0"/>
        <v>0.8125</v>
      </c>
      <c r="J32" s="43" t="s">
        <v>111</v>
      </c>
      <c r="K32" s="44"/>
      <c r="L32" s="21">
        <f t="shared" si="1"/>
        <v>0.25</v>
      </c>
      <c r="M32" s="18">
        <f t="shared" si="2"/>
        <v>0</v>
      </c>
      <c r="N32" s="40">
        <f>IF(F32&lt;$M$5,$N$4,IF(F32&lt;$M$6,$N$5,IF(F32&lt;$M$7,$N$6,IF(F32&lt;$M$8,$N$7,$N$8))))</f>
        <v>1</v>
      </c>
      <c r="O32" s="40">
        <f>IF(G32&lt;$M$5,$N$4,IF(G32&lt;$M$6,$N$5,IF(G32&lt;$M$7,$N$6,IF(G32&lt;$M$8,$N$7,$N$8))))</f>
        <v>1</v>
      </c>
      <c r="P32" s="20">
        <f t="shared" si="3"/>
        <v>0.75</v>
      </c>
      <c r="R32" s="29">
        <v>1</v>
      </c>
      <c r="S32" s="30">
        <v>5</v>
      </c>
      <c r="T32" s="30" t="s">
        <v>60</v>
      </c>
      <c r="U32" s="29">
        <v>0</v>
      </c>
      <c r="V32" s="29">
        <v>0</v>
      </c>
      <c r="W32" s="30">
        <v>2</v>
      </c>
      <c r="X32" s="29">
        <f t="shared" ref="X30:X48" si="17">R32*$E$4+$E$5*AA32+$E$6*AB32+AD32*$E$7+AE32*$E$9+$E$8*AC32</f>
        <v>1.0249999999999999</v>
      </c>
      <c r="Y32" s="43" t="s">
        <v>111</v>
      </c>
      <c r="Z32" s="44"/>
      <c r="AA32" s="21">
        <f t="shared" si="14"/>
        <v>1</v>
      </c>
      <c r="AB32" s="18">
        <f t="shared" si="15"/>
        <v>1</v>
      </c>
      <c r="AC32" s="40">
        <f>IF(U32&lt;$M$5,$N$4,IF(U32&lt;$M$6,$N$5,IF(U32&lt;$M$7,$N$6,IF(U32&lt;$M$8,$N$7,$N$8))))</f>
        <v>1</v>
      </c>
      <c r="AD32" s="40">
        <f>IF(V32&lt;$M$5,$N$4,IF(V32&lt;$M$6,$N$5,IF(V32&lt;$M$7,$N$6,IF(V32&lt;$M$8,$N$7,$N$8))))</f>
        <v>1</v>
      </c>
      <c r="AE32" s="20">
        <f t="shared" si="16"/>
        <v>0.5</v>
      </c>
    </row>
    <row r="33" spans="3:31" ht="21" customHeight="1" x14ac:dyDescent="0.2">
      <c r="C33" s="29">
        <v>1</v>
      </c>
      <c r="D33" s="30">
        <v>0</v>
      </c>
      <c r="E33" s="30"/>
      <c r="F33" s="29">
        <v>0</v>
      </c>
      <c r="G33" s="29">
        <v>0</v>
      </c>
      <c r="H33" s="30">
        <v>1</v>
      </c>
      <c r="I33" s="29">
        <f t="shared" si="0"/>
        <v>0.8125</v>
      </c>
      <c r="J33" s="43" t="s">
        <v>77</v>
      </c>
      <c r="K33" s="44"/>
      <c r="L33" s="21">
        <f t="shared" si="1"/>
        <v>0.25</v>
      </c>
      <c r="M33" s="18">
        <f t="shared" si="2"/>
        <v>0</v>
      </c>
      <c r="N33" s="40">
        <f>IF(F33&lt;$M$5,$N$4,IF(F33&lt;$M$6,$N$5,IF(F33&lt;$M$7,$N$6,IF(F33&lt;$M$8,$N$7,$N$8))))</f>
        <v>1</v>
      </c>
      <c r="O33" s="40">
        <f>IF(G33&lt;$M$5,$N$4,IF(G33&lt;$M$6,$N$5,IF(G33&lt;$M$7,$N$6,IF(G33&lt;$M$8,$N$7,$N$8))))</f>
        <v>1</v>
      </c>
      <c r="P33" s="20">
        <f t="shared" si="3"/>
        <v>0.75</v>
      </c>
      <c r="R33" s="29">
        <v>1</v>
      </c>
      <c r="S33" s="30">
        <v>5</v>
      </c>
      <c r="T33" s="30" t="s">
        <v>60</v>
      </c>
      <c r="U33" s="29">
        <v>0</v>
      </c>
      <c r="V33" s="29">
        <v>0</v>
      </c>
      <c r="W33" s="30">
        <v>2</v>
      </c>
      <c r="X33" s="29">
        <f t="shared" si="17"/>
        <v>1.0249999999999999</v>
      </c>
      <c r="Y33" s="43" t="s">
        <v>77</v>
      </c>
      <c r="Z33" s="44"/>
      <c r="AA33" s="21">
        <f t="shared" si="14"/>
        <v>1</v>
      </c>
      <c r="AB33" s="18">
        <f t="shared" si="15"/>
        <v>1</v>
      </c>
      <c r="AC33" s="40">
        <f>IF(U33&lt;$M$5,$N$4,IF(U33&lt;$M$6,$N$5,IF(U33&lt;$M$7,$N$6,IF(U33&lt;$M$8,$N$7,$N$8))))</f>
        <v>1</v>
      </c>
      <c r="AD33" s="40">
        <f>IF(V33&lt;$M$5,$N$4,IF(V33&lt;$M$6,$N$5,IF(V33&lt;$M$7,$N$6,IF(V33&lt;$M$8,$N$7,$N$8))))</f>
        <v>1</v>
      </c>
      <c r="AE33" s="20">
        <f t="shared" si="16"/>
        <v>0.5</v>
      </c>
    </row>
    <row r="34" spans="3:31" ht="21" customHeight="1" x14ac:dyDescent="0.2">
      <c r="C34" s="173"/>
      <c r="D34" s="171"/>
      <c r="E34" s="171"/>
      <c r="F34" s="173"/>
      <c r="G34" s="173"/>
      <c r="H34" s="171"/>
      <c r="I34" s="173"/>
      <c r="J34" s="165" t="s">
        <v>115</v>
      </c>
      <c r="K34" s="165"/>
      <c r="L34" s="179"/>
      <c r="M34" s="19"/>
      <c r="N34" s="172"/>
      <c r="O34" s="172"/>
      <c r="P34" s="19"/>
      <c r="R34" s="173"/>
      <c r="S34" s="171"/>
      <c r="T34" s="171"/>
      <c r="U34" s="173"/>
      <c r="V34" s="173"/>
      <c r="W34" s="171"/>
      <c r="X34" s="173"/>
      <c r="Y34" s="165" t="s">
        <v>115</v>
      </c>
      <c r="Z34" s="165"/>
      <c r="AA34" s="179"/>
      <c r="AB34" s="19"/>
      <c r="AC34" s="172"/>
      <c r="AD34" s="172"/>
      <c r="AE34" s="19"/>
    </row>
    <row r="35" spans="3:31" ht="21" customHeight="1" x14ac:dyDescent="0.2">
      <c r="C35" s="29">
        <v>1</v>
      </c>
      <c r="D35" s="30">
        <v>0</v>
      </c>
      <c r="E35" s="30"/>
      <c r="F35" s="29">
        <v>0</v>
      </c>
      <c r="G35" s="29">
        <v>0</v>
      </c>
      <c r="H35" s="30">
        <v>1</v>
      </c>
      <c r="I35" s="29">
        <f t="shared" si="0"/>
        <v>0.8125</v>
      </c>
      <c r="J35" s="49" t="s">
        <v>16</v>
      </c>
      <c r="K35" s="51"/>
      <c r="L35" s="21">
        <f t="shared" si="1"/>
        <v>0.25</v>
      </c>
      <c r="M35" s="18">
        <f t="shared" si="2"/>
        <v>0</v>
      </c>
      <c r="N35" s="40">
        <f>IF(F35&lt;$M$5,$N$4,IF(F35&lt;$M$6,$N$5,IF(F35&lt;$M$7,$N$6,IF(F35&lt;$M$8,$N$7,$N$8))))</f>
        <v>1</v>
      </c>
      <c r="O35" s="40">
        <f>IF(G35&lt;$M$5,$N$4,IF(G35&lt;$M$6,$N$5,IF(G35&lt;$M$7,$N$6,IF(G35&lt;$M$8,$N$7,$N$8))))</f>
        <v>1</v>
      </c>
      <c r="P35" s="20">
        <f t="shared" si="3"/>
        <v>0.75</v>
      </c>
      <c r="R35" s="29">
        <v>1</v>
      </c>
      <c r="S35" s="30">
        <v>5</v>
      </c>
      <c r="T35" s="30" t="s">
        <v>60</v>
      </c>
      <c r="U35" s="29">
        <v>0</v>
      </c>
      <c r="V35" s="29">
        <v>0</v>
      </c>
      <c r="W35" s="30">
        <v>2</v>
      </c>
      <c r="X35" s="29">
        <f t="shared" ref="X35:X48" si="18">R35*$E$4+$E$5*AA35+$E$6*AB35+AD35*$E$7+AE35*$E$9+$E$8*AC35</f>
        <v>1.0249999999999999</v>
      </c>
      <c r="Y35" s="49" t="s">
        <v>16</v>
      </c>
      <c r="Z35" s="51"/>
      <c r="AA35" s="21">
        <f t="shared" ref="AA35:AA48" si="19">IF(S35&gt;2,$H$7,IF(S35=2,$H$6,IF(S35=1,$H$5,IF(S35=0,$H$4,$L$5))))</f>
        <v>1</v>
      </c>
      <c r="AB35" s="18">
        <f t="shared" ref="AB35:AB48" si="20">IF(T35="Cabreo",$L$4,IF(T35="Miedo",$L$3,$L$5))</f>
        <v>1</v>
      </c>
      <c r="AC35" s="40">
        <f>IF(U35&lt;$M$5,$N$4,IF(U35&lt;$M$6,$N$5,IF(U35&lt;$M$7,$N$6,IF(U35&lt;$M$8,$N$7,$N$8))))</f>
        <v>1</v>
      </c>
      <c r="AD35" s="40">
        <f>IF(V35&lt;$M$5,$N$4,IF(V35&lt;$M$6,$N$5,IF(V35&lt;$M$7,$N$6,IF(V35&lt;$M$8,$N$7,$N$8))))</f>
        <v>1</v>
      </c>
      <c r="AE35" s="20">
        <f t="shared" ref="AE35:AE48" si="21">IF(W35=1,$J$4,IF(W35=2,$J$5,IF(W35=3,$J$6,IF(W35=4,$J$7,$L$5))))</f>
        <v>0.5</v>
      </c>
    </row>
    <row r="36" spans="3:31" ht="21" x14ac:dyDescent="0.2">
      <c r="C36" s="29">
        <v>1</v>
      </c>
      <c r="D36" s="30">
        <v>0</v>
      </c>
      <c r="E36" s="30"/>
      <c r="F36" s="29">
        <v>0</v>
      </c>
      <c r="G36" s="29">
        <v>0</v>
      </c>
      <c r="H36" s="30">
        <v>1</v>
      </c>
      <c r="I36" s="29">
        <f t="shared" ref="I36" si="22">C36*$E$4+$E$5*L36+$E$6*M36+O36*$E$7+P36*$E$9+$E$8*N36</f>
        <v>0.8125</v>
      </c>
      <c r="J36" s="49" t="s">
        <v>68</v>
      </c>
      <c r="K36" s="51"/>
      <c r="L36" s="21">
        <f t="shared" si="1"/>
        <v>0.25</v>
      </c>
      <c r="M36" s="18">
        <f t="shared" si="2"/>
        <v>0</v>
      </c>
      <c r="N36" s="40">
        <f>IF(F36&lt;$M$5,$N$4,IF(F36&lt;$M$6,$N$5,IF(F36&lt;$M$7,$N$6,IF(F36&lt;$M$8,$N$7,$N$8))))</f>
        <v>1</v>
      </c>
      <c r="O36" s="40">
        <f>IF(G36&lt;$M$5,$N$4,IF(G36&lt;$M$6,$N$5,IF(G36&lt;$M$7,$N$6,IF(G36&lt;$M$8,$N$7,$N$8))))</f>
        <v>1</v>
      </c>
      <c r="P36" s="20">
        <f t="shared" si="3"/>
        <v>0.75</v>
      </c>
      <c r="R36" s="29">
        <v>1</v>
      </c>
      <c r="S36" s="30">
        <v>5</v>
      </c>
      <c r="T36" s="30" t="s">
        <v>60</v>
      </c>
      <c r="U36" s="29">
        <v>0</v>
      </c>
      <c r="V36" s="29">
        <v>0</v>
      </c>
      <c r="W36" s="30">
        <v>2</v>
      </c>
      <c r="X36" s="29">
        <f t="shared" si="18"/>
        <v>1.0249999999999999</v>
      </c>
      <c r="Y36" s="49" t="s">
        <v>68</v>
      </c>
      <c r="Z36" s="51"/>
      <c r="AA36" s="21">
        <f t="shared" si="19"/>
        <v>1</v>
      </c>
      <c r="AB36" s="18">
        <f t="shared" si="20"/>
        <v>1</v>
      </c>
      <c r="AC36" s="40">
        <f>IF(U36&lt;$M$5,$N$4,IF(U36&lt;$M$6,$N$5,IF(U36&lt;$M$7,$N$6,IF(U36&lt;$M$8,$N$7,$N$8))))</f>
        <v>1</v>
      </c>
      <c r="AD36" s="40">
        <f>IF(V36&lt;$M$5,$N$4,IF(V36&lt;$M$6,$N$5,IF(V36&lt;$M$7,$N$6,IF(V36&lt;$M$8,$N$7,$N$8))))</f>
        <v>1</v>
      </c>
      <c r="AE36" s="20">
        <f t="shared" si="21"/>
        <v>0.5</v>
      </c>
    </row>
    <row r="37" spans="3:31" ht="21" x14ac:dyDescent="0.2">
      <c r="C37" s="29">
        <v>1</v>
      </c>
      <c r="D37" s="30">
        <v>0</v>
      </c>
      <c r="E37" s="30"/>
      <c r="F37" s="29">
        <v>0</v>
      </c>
      <c r="G37" s="29">
        <v>0</v>
      </c>
      <c r="H37" s="30">
        <v>1</v>
      </c>
      <c r="I37" s="29">
        <f t="shared" si="0"/>
        <v>0.8125</v>
      </c>
      <c r="J37" s="49" t="s">
        <v>66</v>
      </c>
      <c r="K37" s="51"/>
      <c r="L37" s="21">
        <f t="shared" si="1"/>
        <v>0.25</v>
      </c>
      <c r="M37" s="18">
        <f t="shared" si="2"/>
        <v>0</v>
      </c>
      <c r="N37" s="40">
        <f>IF(F37&lt;$M$5,$N$4,IF(F37&lt;$M$6,$N$5,IF(F37&lt;$M$7,$N$6,IF(F37&lt;$M$8,$N$7,$N$8))))</f>
        <v>1</v>
      </c>
      <c r="O37" s="40">
        <f>IF(G37&lt;$M$5,$N$4,IF(G37&lt;$M$6,$N$5,IF(G37&lt;$M$7,$N$6,IF(G37&lt;$M$8,$N$7,$N$8))))</f>
        <v>1</v>
      </c>
      <c r="P37" s="20">
        <f t="shared" si="3"/>
        <v>0.75</v>
      </c>
      <c r="R37" s="29">
        <v>1</v>
      </c>
      <c r="S37" s="30">
        <v>5</v>
      </c>
      <c r="T37" s="30" t="s">
        <v>60</v>
      </c>
      <c r="U37" s="29">
        <v>0</v>
      </c>
      <c r="V37" s="29">
        <v>0</v>
      </c>
      <c r="W37" s="30">
        <v>2</v>
      </c>
      <c r="X37" s="29">
        <f t="shared" si="18"/>
        <v>1.0249999999999999</v>
      </c>
      <c r="Y37" s="49" t="s">
        <v>66</v>
      </c>
      <c r="Z37" s="51"/>
      <c r="AA37" s="21">
        <f t="shared" si="19"/>
        <v>1</v>
      </c>
      <c r="AB37" s="18">
        <f t="shared" si="20"/>
        <v>1</v>
      </c>
      <c r="AC37" s="40">
        <f>IF(U37&lt;$M$5,$N$4,IF(U37&lt;$M$6,$N$5,IF(U37&lt;$M$7,$N$6,IF(U37&lt;$M$8,$N$7,$N$8))))</f>
        <v>1</v>
      </c>
      <c r="AD37" s="40">
        <f>IF(V37&lt;$M$5,$N$4,IF(V37&lt;$M$6,$N$5,IF(V37&lt;$M$7,$N$6,IF(V37&lt;$M$8,$N$7,$N$8))))</f>
        <v>1</v>
      </c>
      <c r="AE37" s="20">
        <f t="shared" si="21"/>
        <v>0.5</v>
      </c>
    </row>
    <row r="38" spans="3:31" ht="21" x14ac:dyDescent="0.25">
      <c r="C38" s="192" t="s">
        <v>117</v>
      </c>
      <c r="D38" s="193"/>
      <c r="E38" s="193"/>
      <c r="F38" s="193"/>
      <c r="G38" s="193"/>
      <c r="H38" s="193"/>
      <c r="I38" s="194"/>
      <c r="J38" s="52" t="s">
        <v>67</v>
      </c>
      <c r="K38" s="53"/>
      <c r="L38" s="214"/>
      <c r="M38" s="215"/>
      <c r="N38" s="215"/>
      <c r="O38" s="215"/>
      <c r="P38" s="216"/>
      <c r="R38" s="192" t="s">
        <v>117</v>
      </c>
      <c r="S38" s="193"/>
      <c r="T38" s="193"/>
      <c r="U38" s="193"/>
      <c r="V38" s="193"/>
      <c r="W38" s="193"/>
      <c r="X38" s="194"/>
      <c r="Y38" s="52" t="s">
        <v>67</v>
      </c>
      <c r="Z38" s="53"/>
      <c r="AA38" s="214"/>
      <c r="AB38" s="215"/>
      <c r="AC38" s="215"/>
      <c r="AD38" s="215"/>
      <c r="AE38" s="216"/>
    </row>
    <row r="39" spans="3:31" ht="21" x14ac:dyDescent="0.25">
      <c r="C39" s="29">
        <v>1</v>
      </c>
      <c r="D39" s="30">
        <v>0</v>
      </c>
      <c r="E39" s="30"/>
      <c r="F39" s="29">
        <v>0</v>
      </c>
      <c r="G39" s="29">
        <v>0</v>
      </c>
      <c r="H39" s="30">
        <v>1</v>
      </c>
      <c r="I39" s="29">
        <f t="shared" si="0"/>
        <v>0.8125</v>
      </c>
      <c r="J39" s="74" t="s">
        <v>71</v>
      </c>
      <c r="K39" s="75"/>
      <c r="L39" s="21">
        <f t="shared" si="1"/>
        <v>0.25</v>
      </c>
      <c r="M39" s="18">
        <f t="shared" si="2"/>
        <v>0</v>
      </c>
      <c r="N39" s="40">
        <f>IF(F39&lt;$M$5,$N$4,IF(F39&lt;$M$6,$N$5,IF(F39&lt;$M$7,$N$6,IF(F39&lt;$M$8,$N$7,$N$8))))</f>
        <v>1</v>
      </c>
      <c r="O39" s="40">
        <f>IF(G39&lt;$M$5,$N$4,IF(G39&lt;$M$6,$N$5,IF(G39&lt;$M$7,$N$6,IF(G39&lt;$M$8,$N$7,$N$8))))</f>
        <v>1</v>
      </c>
      <c r="P39" s="20">
        <f t="shared" si="3"/>
        <v>0.75</v>
      </c>
      <c r="R39" s="29">
        <v>1</v>
      </c>
      <c r="S39" s="30">
        <v>5</v>
      </c>
      <c r="T39" s="30" t="s">
        <v>60</v>
      </c>
      <c r="U39" s="29">
        <v>0</v>
      </c>
      <c r="V39" s="29">
        <v>0</v>
      </c>
      <c r="W39" s="30">
        <v>2</v>
      </c>
      <c r="X39" s="29">
        <f t="shared" si="18"/>
        <v>1.0249999999999999</v>
      </c>
      <c r="Y39" s="74" t="s">
        <v>71</v>
      </c>
      <c r="Z39" s="75"/>
      <c r="AA39" s="21">
        <f t="shared" si="19"/>
        <v>1</v>
      </c>
      <c r="AB39" s="18">
        <f t="shared" si="20"/>
        <v>1</v>
      </c>
      <c r="AC39" s="40">
        <f>IF(U39&lt;$M$5,$N$4,IF(U39&lt;$M$6,$N$5,IF(U39&lt;$M$7,$N$6,IF(U39&lt;$M$8,$N$7,$N$8))))</f>
        <v>1</v>
      </c>
      <c r="AD39" s="40">
        <f>IF(V39&lt;$M$5,$N$4,IF(V39&lt;$M$6,$N$5,IF(V39&lt;$M$7,$N$6,IF(V39&lt;$M$8,$N$7,$N$8))))</f>
        <v>1</v>
      </c>
      <c r="AE39" s="20">
        <f t="shared" si="21"/>
        <v>0.5</v>
      </c>
    </row>
    <row r="40" spans="3:31" ht="21" x14ac:dyDescent="0.25">
      <c r="C40" s="29">
        <v>1</v>
      </c>
      <c r="D40" s="30">
        <v>0</v>
      </c>
      <c r="E40" s="30"/>
      <c r="F40" s="29">
        <v>0</v>
      </c>
      <c r="G40" s="29">
        <v>0</v>
      </c>
      <c r="H40" s="30">
        <v>1</v>
      </c>
      <c r="I40" s="29">
        <f t="shared" si="0"/>
        <v>0.8125</v>
      </c>
      <c r="J40" s="54" t="s">
        <v>73</v>
      </c>
      <c r="K40" s="56"/>
      <c r="L40" s="21">
        <f t="shared" si="1"/>
        <v>0.25</v>
      </c>
      <c r="M40" s="18">
        <f t="shared" si="2"/>
        <v>0</v>
      </c>
      <c r="N40" s="40">
        <f>IF(F40&lt;$M$5,$N$4,IF(F40&lt;$M$6,$N$5,IF(F40&lt;$M$7,$N$6,IF(F40&lt;$M$8,$N$7,$N$8))))</f>
        <v>1</v>
      </c>
      <c r="O40" s="40">
        <f>IF(G40&lt;$M$5,$N$4,IF(G40&lt;$M$6,$N$5,IF(G40&lt;$M$7,$N$6,IF(G40&lt;$M$8,$N$7,$N$8))))</f>
        <v>1</v>
      </c>
      <c r="P40" s="20">
        <f t="shared" si="3"/>
        <v>0.75</v>
      </c>
      <c r="R40" s="29">
        <v>1</v>
      </c>
      <c r="S40" s="30">
        <v>5</v>
      </c>
      <c r="T40" s="30" t="s">
        <v>60</v>
      </c>
      <c r="U40" s="29">
        <v>0</v>
      </c>
      <c r="V40" s="29">
        <v>0</v>
      </c>
      <c r="W40" s="30">
        <v>2</v>
      </c>
      <c r="X40" s="29">
        <f t="shared" si="18"/>
        <v>1.0249999999999999</v>
      </c>
      <c r="Y40" s="54" t="s">
        <v>73</v>
      </c>
      <c r="Z40" s="56"/>
      <c r="AA40" s="21">
        <f t="shared" si="19"/>
        <v>1</v>
      </c>
      <c r="AB40" s="18">
        <f t="shared" si="20"/>
        <v>1</v>
      </c>
      <c r="AC40" s="40">
        <f>IF(U40&lt;$M$5,$N$4,IF(U40&lt;$M$6,$N$5,IF(U40&lt;$M$7,$N$6,IF(U40&lt;$M$8,$N$7,$N$8))))</f>
        <v>1</v>
      </c>
      <c r="AD40" s="40">
        <f>IF(V40&lt;$M$5,$N$4,IF(V40&lt;$M$6,$N$5,IF(V40&lt;$M$7,$N$6,IF(V40&lt;$M$8,$N$7,$N$8))))</f>
        <v>1</v>
      </c>
      <c r="AE40" s="20">
        <f t="shared" si="21"/>
        <v>0.5</v>
      </c>
    </row>
    <row r="41" spans="3:31" ht="21" x14ac:dyDescent="0.25">
      <c r="C41" s="173"/>
      <c r="D41" s="171"/>
      <c r="E41" s="171"/>
      <c r="F41" s="173"/>
      <c r="G41" s="173"/>
      <c r="H41" s="171"/>
      <c r="I41" s="173"/>
      <c r="J41" s="168" t="s">
        <v>5</v>
      </c>
      <c r="K41" s="168"/>
      <c r="L41" s="179"/>
      <c r="M41" s="19"/>
      <c r="N41" s="172"/>
      <c r="O41" s="172"/>
      <c r="P41" s="19"/>
      <c r="R41" s="173"/>
      <c r="S41" s="171"/>
      <c r="T41" s="171"/>
      <c r="U41" s="173"/>
      <c r="V41" s="173"/>
      <c r="W41" s="171"/>
      <c r="X41" s="173"/>
      <c r="Y41" s="168" t="s">
        <v>5</v>
      </c>
      <c r="Z41" s="168"/>
      <c r="AA41" s="179"/>
      <c r="AB41" s="19"/>
      <c r="AC41" s="172"/>
      <c r="AD41" s="172"/>
      <c r="AE41" s="19"/>
    </row>
    <row r="42" spans="3:31" ht="21" customHeight="1" x14ac:dyDescent="0.2">
      <c r="C42" s="29">
        <v>1</v>
      </c>
      <c r="D42" s="30">
        <v>0</v>
      </c>
      <c r="E42" s="30"/>
      <c r="F42" s="29">
        <v>0</v>
      </c>
      <c r="G42" s="29">
        <v>0</v>
      </c>
      <c r="H42" s="30">
        <v>1</v>
      </c>
      <c r="I42" s="29">
        <f t="shared" si="0"/>
        <v>0.8125</v>
      </c>
      <c r="J42" s="49" t="s">
        <v>56</v>
      </c>
      <c r="K42" s="51"/>
      <c r="L42" s="21">
        <f t="shared" si="1"/>
        <v>0.25</v>
      </c>
      <c r="M42" s="18">
        <f t="shared" si="2"/>
        <v>0</v>
      </c>
      <c r="N42" s="40">
        <f>IF(F42&lt;$M$5,$N$4,IF(F42&lt;$M$6,$N$5,IF(F42&lt;$M$7,$N$6,IF(F42&lt;$M$8,$N$7,$N$8))))</f>
        <v>1</v>
      </c>
      <c r="O42" s="40">
        <f>IF(G42&lt;$M$5,$N$4,IF(G42&lt;$M$6,$N$5,IF(G42&lt;$M$7,$N$6,IF(G42&lt;$M$8,$N$7,$N$8))))</f>
        <v>1</v>
      </c>
      <c r="P42" s="20">
        <f t="shared" si="3"/>
        <v>0.75</v>
      </c>
      <c r="R42" s="29">
        <v>1</v>
      </c>
      <c r="S42" s="30">
        <v>5</v>
      </c>
      <c r="T42" s="30" t="s">
        <v>60</v>
      </c>
      <c r="U42" s="29">
        <v>0</v>
      </c>
      <c r="V42" s="29">
        <v>0</v>
      </c>
      <c r="W42" s="30">
        <v>2</v>
      </c>
      <c r="X42" s="29">
        <f t="shared" ref="X42:X48" si="23">R42*$E$4+$E$5*AA42+$E$6*AB42+AD42*$E$7+AE42*$E$9+$E$8*AC42</f>
        <v>1.0249999999999999</v>
      </c>
      <c r="Y42" s="49" t="s">
        <v>56</v>
      </c>
      <c r="Z42" s="51"/>
      <c r="AA42" s="21">
        <f t="shared" ref="AA42:AA48" si="24">IF(S42&gt;2,$H$7,IF(S42=2,$H$6,IF(S42=1,$H$5,IF(S42=0,$H$4,$L$5))))</f>
        <v>1</v>
      </c>
      <c r="AB42" s="18">
        <f t="shared" ref="AB42:AB48" si="25">IF(T42="Cabreo",$L$4,IF(T42="Miedo",$L$3,$L$5))</f>
        <v>1</v>
      </c>
      <c r="AC42" s="40">
        <f>IF(U42&lt;$M$5,$N$4,IF(U42&lt;$M$6,$N$5,IF(U42&lt;$M$7,$N$6,IF(U42&lt;$M$8,$N$7,$N$8))))</f>
        <v>1</v>
      </c>
      <c r="AD42" s="40">
        <f>IF(V42&lt;$M$5,$N$4,IF(V42&lt;$M$6,$N$5,IF(V42&lt;$M$7,$N$6,IF(V42&lt;$M$8,$N$7,$N$8))))</f>
        <v>1</v>
      </c>
      <c r="AE42" s="20">
        <f t="shared" ref="AE42:AE48" si="26">IF(W42=1,$J$4,IF(W42=2,$J$5,IF(W42=3,$J$6,IF(W42=4,$J$7,$L$5))))</f>
        <v>0.5</v>
      </c>
    </row>
    <row r="43" spans="3:31" ht="41" customHeight="1" x14ac:dyDescent="0.2">
      <c r="C43" s="192" t="s">
        <v>117</v>
      </c>
      <c r="D43" s="193"/>
      <c r="E43" s="193"/>
      <c r="F43" s="193"/>
      <c r="G43" s="193"/>
      <c r="H43" s="193"/>
      <c r="I43" s="194"/>
      <c r="J43" s="43" t="s">
        <v>82</v>
      </c>
      <c r="K43" s="44"/>
      <c r="L43" s="214"/>
      <c r="M43" s="215"/>
      <c r="N43" s="215"/>
      <c r="O43" s="215"/>
      <c r="P43" s="216"/>
      <c r="R43" s="192" t="s">
        <v>117</v>
      </c>
      <c r="S43" s="193"/>
      <c r="T43" s="193"/>
      <c r="U43" s="193"/>
      <c r="V43" s="193"/>
      <c r="W43" s="193"/>
      <c r="X43" s="194"/>
      <c r="Y43" s="43" t="s">
        <v>82</v>
      </c>
      <c r="Z43" s="44"/>
      <c r="AA43" s="214"/>
      <c r="AB43" s="215"/>
      <c r="AC43" s="215"/>
      <c r="AD43" s="215"/>
      <c r="AE43" s="216"/>
    </row>
    <row r="44" spans="3:31" ht="41" customHeight="1" x14ac:dyDescent="0.2">
      <c r="C44" s="29">
        <v>1</v>
      </c>
      <c r="D44" s="30">
        <v>0</v>
      </c>
      <c r="E44" s="30"/>
      <c r="F44" s="29">
        <v>0</v>
      </c>
      <c r="G44" s="29">
        <v>0</v>
      </c>
      <c r="H44" s="30">
        <v>1</v>
      </c>
      <c r="I44" s="29">
        <f t="shared" si="0"/>
        <v>0.8125</v>
      </c>
      <c r="J44" s="43" t="s">
        <v>95</v>
      </c>
      <c r="K44" s="44"/>
      <c r="L44" s="21">
        <f t="shared" si="1"/>
        <v>0.25</v>
      </c>
      <c r="M44" s="18">
        <f t="shared" si="2"/>
        <v>0</v>
      </c>
      <c r="N44" s="40">
        <f>IF(F44&lt;$M$5,$N$4,IF(F44&lt;$M$6,$N$5,IF(F44&lt;$M$7,$N$6,IF(F44&lt;$M$8,$N$7,$N$8))))</f>
        <v>1</v>
      </c>
      <c r="O44" s="40">
        <f>IF(G44&lt;$M$5,$N$4,IF(G44&lt;$M$6,$N$5,IF(G44&lt;$M$7,$N$6,IF(G44&lt;$M$8,$N$7,$N$8))))</f>
        <v>1</v>
      </c>
      <c r="P44" s="20">
        <f t="shared" si="3"/>
        <v>0.75</v>
      </c>
      <c r="R44" s="29">
        <v>1</v>
      </c>
      <c r="S44" s="30">
        <v>5</v>
      </c>
      <c r="T44" s="30" t="s">
        <v>60</v>
      </c>
      <c r="U44" s="29">
        <v>0</v>
      </c>
      <c r="V44" s="29">
        <v>0</v>
      </c>
      <c r="W44" s="30">
        <v>2</v>
      </c>
      <c r="X44" s="29">
        <f t="shared" si="23"/>
        <v>1.0249999999999999</v>
      </c>
      <c r="Y44" s="43" t="s">
        <v>95</v>
      </c>
      <c r="Z44" s="44"/>
      <c r="AA44" s="21">
        <f t="shared" si="24"/>
        <v>1</v>
      </c>
      <c r="AB44" s="18">
        <f t="shared" si="25"/>
        <v>1</v>
      </c>
      <c r="AC44" s="40">
        <f>IF(U44&lt;$M$5,$N$4,IF(U44&lt;$M$6,$N$5,IF(U44&lt;$M$7,$N$6,IF(U44&lt;$M$8,$N$7,$N$8))))</f>
        <v>1</v>
      </c>
      <c r="AD44" s="40">
        <f>IF(V44&lt;$M$5,$N$4,IF(V44&lt;$M$6,$N$5,IF(V44&lt;$M$7,$N$6,IF(V44&lt;$M$8,$N$7,$N$8))))</f>
        <v>1</v>
      </c>
      <c r="AE44" s="20">
        <f t="shared" si="26"/>
        <v>0.5</v>
      </c>
    </row>
    <row r="45" spans="3:31" ht="21" customHeight="1" x14ac:dyDescent="0.2">
      <c r="C45" s="29">
        <v>1</v>
      </c>
      <c r="D45" s="30">
        <v>0</v>
      </c>
      <c r="E45" s="30"/>
      <c r="F45" s="29">
        <v>0</v>
      </c>
      <c r="G45" s="29">
        <v>0</v>
      </c>
      <c r="H45" s="30">
        <v>1</v>
      </c>
      <c r="I45" s="29">
        <f t="shared" si="0"/>
        <v>0.8125</v>
      </c>
      <c r="J45" s="43" t="s">
        <v>73</v>
      </c>
      <c r="K45" s="44"/>
      <c r="L45" s="21">
        <f t="shared" si="1"/>
        <v>0.25</v>
      </c>
      <c r="M45" s="18">
        <f t="shared" si="2"/>
        <v>0</v>
      </c>
      <c r="N45" s="40">
        <f>IF(F45&lt;$M$5,$N$4,IF(F45&lt;$M$6,$N$5,IF(F45&lt;$M$7,$N$6,IF(F45&lt;$M$8,$N$7,$N$8))))</f>
        <v>1</v>
      </c>
      <c r="O45" s="40">
        <f>IF(G45&lt;$M$5,$N$4,IF(G45&lt;$M$6,$N$5,IF(G45&lt;$M$7,$N$6,IF(G45&lt;$M$8,$N$7,$N$8))))</f>
        <v>1</v>
      </c>
      <c r="P45" s="20">
        <f t="shared" si="3"/>
        <v>0.75</v>
      </c>
      <c r="R45" s="29">
        <v>1</v>
      </c>
      <c r="S45" s="30">
        <v>5</v>
      </c>
      <c r="T45" s="30" t="s">
        <v>60</v>
      </c>
      <c r="U45" s="29">
        <v>0</v>
      </c>
      <c r="V45" s="29">
        <v>0</v>
      </c>
      <c r="W45" s="30">
        <v>2</v>
      </c>
      <c r="X45" s="29">
        <f t="shared" si="23"/>
        <v>1.0249999999999999</v>
      </c>
      <c r="Y45" s="43" t="s">
        <v>73</v>
      </c>
      <c r="Z45" s="44"/>
      <c r="AA45" s="21">
        <f t="shared" si="24"/>
        <v>1</v>
      </c>
      <c r="AB45" s="18">
        <f t="shared" si="25"/>
        <v>1</v>
      </c>
      <c r="AC45" s="40">
        <f>IF(U45&lt;$M$5,$N$4,IF(U45&lt;$M$6,$N$5,IF(U45&lt;$M$7,$N$6,IF(U45&lt;$M$8,$N$7,$N$8))))</f>
        <v>1</v>
      </c>
      <c r="AD45" s="40">
        <f>IF(V45&lt;$M$5,$N$4,IF(V45&lt;$M$6,$N$5,IF(V45&lt;$M$7,$N$6,IF(V45&lt;$M$8,$N$7,$N$8))))</f>
        <v>1</v>
      </c>
      <c r="AE45" s="20">
        <f t="shared" si="26"/>
        <v>0.5</v>
      </c>
    </row>
    <row r="46" spans="3:31" ht="21" customHeight="1" x14ac:dyDescent="0.2">
      <c r="C46" s="29">
        <v>1</v>
      </c>
      <c r="D46" s="30">
        <v>0</v>
      </c>
      <c r="E46" s="30"/>
      <c r="F46" s="29">
        <v>0</v>
      </c>
      <c r="G46" s="29">
        <v>0</v>
      </c>
      <c r="H46" s="30">
        <v>1</v>
      </c>
      <c r="I46" s="29">
        <f t="shared" si="0"/>
        <v>0.8125</v>
      </c>
      <c r="J46" s="43" t="s">
        <v>68</v>
      </c>
      <c r="K46" s="44"/>
      <c r="L46" s="21">
        <f t="shared" si="1"/>
        <v>0.25</v>
      </c>
      <c r="M46" s="18">
        <f t="shared" si="2"/>
        <v>0</v>
      </c>
      <c r="N46" s="40">
        <f>IF(F46&lt;$M$5,$N$4,IF(F46&lt;$M$6,$N$5,IF(F46&lt;$M$7,$N$6,IF(F46&lt;$M$8,$N$7,$N$8))))</f>
        <v>1</v>
      </c>
      <c r="O46" s="40">
        <f>IF(G46&lt;$M$5,$N$4,IF(G46&lt;$M$6,$N$5,IF(G46&lt;$M$7,$N$6,IF(G46&lt;$M$8,$N$7,$N$8))))</f>
        <v>1</v>
      </c>
      <c r="P46" s="20">
        <f t="shared" si="3"/>
        <v>0.75</v>
      </c>
      <c r="R46" s="29">
        <v>1</v>
      </c>
      <c r="S46" s="30">
        <v>5</v>
      </c>
      <c r="T46" s="30" t="s">
        <v>60</v>
      </c>
      <c r="U46" s="29">
        <v>0</v>
      </c>
      <c r="V46" s="29">
        <v>0</v>
      </c>
      <c r="W46" s="30">
        <v>2</v>
      </c>
      <c r="X46" s="29">
        <f t="shared" si="23"/>
        <v>1.0249999999999999</v>
      </c>
      <c r="Y46" s="43" t="s">
        <v>68</v>
      </c>
      <c r="Z46" s="44"/>
      <c r="AA46" s="21">
        <f t="shared" si="24"/>
        <v>1</v>
      </c>
      <c r="AB46" s="18">
        <f t="shared" si="25"/>
        <v>1</v>
      </c>
      <c r="AC46" s="40">
        <f>IF(U46&lt;$M$5,$N$4,IF(U46&lt;$M$6,$N$5,IF(U46&lt;$M$7,$N$6,IF(U46&lt;$M$8,$N$7,$N$8))))</f>
        <v>1</v>
      </c>
      <c r="AD46" s="40">
        <f>IF(V46&lt;$M$5,$N$4,IF(V46&lt;$M$6,$N$5,IF(V46&lt;$M$7,$N$6,IF(V46&lt;$M$8,$N$7,$N$8))))</f>
        <v>1</v>
      </c>
      <c r="AE46" s="20">
        <f t="shared" si="26"/>
        <v>0.5</v>
      </c>
    </row>
    <row r="47" spans="3:31" ht="46" customHeight="1" x14ac:dyDescent="0.2">
      <c r="C47" s="195" t="s">
        <v>117</v>
      </c>
      <c r="D47" s="196"/>
      <c r="E47" s="196"/>
      <c r="F47" s="196"/>
      <c r="G47" s="196"/>
      <c r="H47" s="196"/>
      <c r="I47" s="197"/>
      <c r="J47" s="43" t="s">
        <v>98</v>
      </c>
      <c r="K47" s="44"/>
      <c r="L47" s="205"/>
      <c r="M47" s="206"/>
      <c r="N47" s="206"/>
      <c r="O47" s="206"/>
      <c r="P47" s="207"/>
      <c r="R47" s="195" t="s">
        <v>117</v>
      </c>
      <c r="S47" s="196"/>
      <c r="T47" s="196"/>
      <c r="U47" s="196"/>
      <c r="V47" s="196"/>
      <c r="W47" s="196"/>
      <c r="X47" s="197"/>
      <c r="Y47" s="43" t="s">
        <v>98</v>
      </c>
      <c r="Z47" s="44"/>
      <c r="AA47" s="205"/>
      <c r="AB47" s="206"/>
      <c r="AC47" s="206"/>
      <c r="AD47" s="206"/>
      <c r="AE47" s="207"/>
    </row>
    <row r="48" spans="3:31" ht="46" customHeight="1" x14ac:dyDescent="0.2">
      <c r="C48" s="201"/>
      <c r="D48" s="202"/>
      <c r="E48" s="202"/>
      <c r="F48" s="202"/>
      <c r="G48" s="202"/>
      <c r="H48" s="202"/>
      <c r="I48" s="203"/>
      <c r="J48" s="116" t="s">
        <v>101</v>
      </c>
      <c r="K48" s="117"/>
      <c r="L48" s="211"/>
      <c r="M48" s="212"/>
      <c r="N48" s="212"/>
      <c r="O48" s="212"/>
      <c r="P48" s="213"/>
      <c r="R48" s="201"/>
      <c r="S48" s="202"/>
      <c r="T48" s="202"/>
      <c r="U48" s="202"/>
      <c r="V48" s="202"/>
      <c r="W48" s="202"/>
      <c r="X48" s="203"/>
      <c r="Y48" s="116" t="s">
        <v>101</v>
      </c>
      <c r="Z48" s="117"/>
      <c r="AA48" s="208"/>
      <c r="AB48" s="209"/>
      <c r="AC48" s="209"/>
      <c r="AD48" s="209"/>
      <c r="AE48" s="210"/>
    </row>
    <row r="49" spans="3:31" ht="21" x14ac:dyDescent="0.2">
      <c r="C49" s="169"/>
      <c r="D49" s="170"/>
      <c r="E49" s="170"/>
      <c r="F49" s="169"/>
      <c r="G49" s="169"/>
      <c r="H49" s="170"/>
      <c r="I49" s="169"/>
      <c r="R49" s="185"/>
      <c r="S49" s="186"/>
      <c r="T49" s="186"/>
      <c r="U49" s="185"/>
      <c r="V49" s="185"/>
      <c r="W49" s="186"/>
      <c r="X49" s="185"/>
      <c r="Y49" s="187"/>
      <c r="Z49" s="187"/>
      <c r="AA49" s="188"/>
      <c r="AB49" s="189"/>
      <c r="AC49" s="190"/>
      <c r="AD49" s="190"/>
      <c r="AE49" s="189"/>
    </row>
    <row r="50" spans="3:31" ht="34" customHeight="1" x14ac:dyDescent="0.2">
      <c r="C50" s="125" t="s">
        <v>47</v>
      </c>
      <c r="D50" s="125"/>
      <c r="E50" s="125"/>
      <c r="F50" s="125"/>
      <c r="G50" s="125"/>
      <c r="H50" s="125"/>
      <c r="I50" s="125"/>
      <c r="J50" s="125"/>
      <c r="K50" s="125"/>
      <c r="L50" s="124" t="s">
        <v>59</v>
      </c>
      <c r="M50" s="145"/>
      <c r="N50" s="145"/>
      <c r="O50" s="145"/>
      <c r="P50" s="146"/>
      <c r="R50" s="151" t="s">
        <v>47</v>
      </c>
      <c r="S50" s="151"/>
      <c r="T50" s="151"/>
      <c r="U50" s="151"/>
      <c r="V50" s="151"/>
      <c r="W50" s="151"/>
      <c r="X50" s="151"/>
      <c r="Y50" s="151"/>
      <c r="Z50" s="152"/>
      <c r="AA50" s="144" t="s">
        <v>59</v>
      </c>
      <c r="AB50" s="145"/>
      <c r="AC50" s="145"/>
      <c r="AD50" s="145"/>
      <c r="AE50" s="146"/>
    </row>
    <row r="51" spans="3:31" ht="21" x14ac:dyDescent="0.25">
      <c r="C51" s="10" t="s">
        <v>42</v>
      </c>
      <c r="D51" s="10" t="s">
        <v>57</v>
      </c>
      <c r="E51" s="10" t="s">
        <v>45</v>
      </c>
      <c r="F51" s="10" t="s">
        <v>116</v>
      </c>
      <c r="G51" s="10" t="s">
        <v>114</v>
      </c>
      <c r="H51" s="10" t="s">
        <v>46</v>
      </c>
      <c r="I51" s="11" t="s">
        <v>51</v>
      </c>
      <c r="J51" s="126" t="s">
        <v>6</v>
      </c>
      <c r="K51" s="126"/>
      <c r="L51" s="17" t="s">
        <v>57</v>
      </c>
      <c r="M51" s="217" t="s">
        <v>61</v>
      </c>
      <c r="N51" s="172" t="s">
        <v>116</v>
      </c>
      <c r="O51" s="19" t="s">
        <v>114</v>
      </c>
      <c r="P51" s="16" t="s">
        <v>46</v>
      </c>
      <c r="R51" s="10" t="s">
        <v>42</v>
      </c>
      <c r="S51" s="10" t="s">
        <v>57</v>
      </c>
      <c r="T51" s="10" t="s">
        <v>45</v>
      </c>
      <c r="U51" s="148" t="s">
        <v>116</v>
      </c>
      <c r="V51" s="10" t="s">
        <v>114</v>
      </c>
      <c r="W51" s="10" t="s">
        <v>46</v>
      </c>
      <c r="X51" s="11" t="s">
        <v>51</v>
      </c>
      <c r="Y51" s="126" t="s">
        <v>6</v>
      </c>
      <c r="Z51" s="126"/>
      <c r="AA51" s="17" t="s">
        <v>57</v>
      </c>
      <c r="AB51" s="15" t="s">
        <v>61</v>
      </c>
      <c r="AC51" s="172" t="s">
        <v>116</v>
      </c>
      <c r="AD51" s="19" t="s">
        <v>114</v>
      </c>
      <c r="AE51" s="16" t="s">
        <v>46</v>
      </c>
    </row>
    <row r="52" spans="3:31" ht="21" x14ac:dyDescent="0.2">
      <c r="C52" s="29">
        <v>1</v>
      </c>
      <c r="D52" s="30">
        <v>5</v>
      </c>
      <c r="E52" s="30" t="s">
        <v>60</v>
      </c>
      <c r="F52" s="29">
        <v>0</v>
      </c>
      <c r="G52" s="29">
        <v>0</v>
      </c>
      <c r="H52" s="30">
        <v>3</v>
      </c>
      <c r="I52" s="29">
        <f>C52*$E$4+$E$5*L52+$E$6*M52+O52*$E$7+P52*$E$9+$E$8*N52</f>
        <v>0.98750000000000004</v>
      </c>
      <c r="J52" s="45" t="s">
        <v>8</v>
      </c>
      <c r="K52" s="45"/>
      <c r="L52" s="21">
        <f>IF(D52&gt;2,$H$7,IF(D52=2,$H$6,IF(D52=1,$H$5,IF(D52=0,$H$4,$L$5))))</f>
        <v>1</v>
      </c>
      <c r="M52" s="218">
        <f>IF(E52="Cabreo",$L$4,IF(E52="Miedo",$L$3,$L$5))</f>
        <v>1</v>
      </c>
      <c r="N52" s="40">
        <f>IF(F52&lt;$M$5,$N$4,IF(F52&lt;$M$6,$N$5,IF(F52&lt;$M$7,$N$6,IF(F52&lt;$M$8,$N$7,$N$8))))</f>
        <v>1</v>
      </c>
      <c r="O52" s="40">
        <f>IF(G52&lt;$M$5,$N$4,IF(G52&lt;$M$6,$N$5,IF(G52&lt;$M$7,$N$6,IF(G52&lt;$M$8,$N$7,$N$8))))</f>
        <v>1</v>
      </c>
      <c r="P52" s="20">
        <f>IF(H52=1,$J$4,IF(H52=2,$J$5,IF(H52=3,$J$6,IF(H52=4,$J$7,$L$5))))</f>
        <v>0.25</v>
      </c>
      <c r="R52" s="29">
        <v>1</v>
      </c>
      <c r="S52" s="30">
        <v>5</v>
      </c>
      <c r="T52" s="30" t="s">
        <v>60</v>
      </c>
      <c r="U52" s="29">
        <v>0</v>
      </c>
      <c r="V52" s="29">
        <v>0</v>
      </c>
      <c r="W52" s="30">
        <v>4</v>
      </c>
      <c r="X52" s="29">
        <f>R52*$E$4+$E$5*AA52+$E$6*AB52+AD52*$E$7+AE52*$E$9+$E$8*AC52</f>
        <v>1.1000000000000001</v>
      </c>
      <c r="Y52" s="49" t="s">
        <v>8</v>
      </c>
      <c r="Z52" s="51"/>
      <c r="AA52" s="21">
        <f>IF(S52&gt;2,$H$7,IF(S52=2,$H$6,IF(S52=1,$H$5,IF(S52=0,$H$4,$L$5))))</f>
        <v>1</v>
      </c>
      <c r="AB52" s="18">
        <f>IF(T52="Cabreo",$L$4,IF(T52="Miedo",$L$3,$L$5))</f>
        <v>1</v>
      </c>
      <c r="AC52" s="40">
        <f>IF(U52&lt;$M$5,$N$4,IF(U52&lt;$M$6,$N$5,IF(U52&lt;$M$7,$N$6,IF(U52&lt;$M$8,$N$7,$N$8))))</f>
        <v>1</v>
      </c>
      <c r="AD52" s="40">
        <f>IF(V52&lt;$M$5,$N$4,IF(V52&lt;$M$6,$N$5,IF(V52&lt;$M$7,$N$6,IF(V52&lt;$M$8,$N$7,$N$8))))</f>
        <v>1</v>
      </c>
      <c r="AE52" s="20">
        <f>IF(W52=1,$J$4,IF(W52=2,$J$5,IF(W52=3,$J$6,IF(W52=4,$J$7,$L$5))))</f>
        <v>1</v>
      </c>
    </row>
    <row r="53" spans="3:31" ht="21" x14ac:dyDescent="0.2">
      <c r="C53" s="29">
        <v>1</v>
      </c>
      <c r="D53" s="30">
        <v>5</v>
      </c>
      <c r="E53" s="30" t="s">
        <v>60</v>
      </c>
      <c r="F53" s="29">
        <v>0</v>
      </c>
      <c r="G53" s="29">
        <v>0</v>
      </c>
      <c r="H53" s="30">
        <v>3</v>
      </c>
      <c r="I53" s="29">
        <f t="shared" ref="I53:I87" si="27">C53*$E$4+$E$5*L53+$E$6*M53+O53*$E$7+P53*$E$9+$E$8*N53</f>
        <v>0.98750000000000004</v>
      </c>
      <c r="J53" s="45" t="s">
        <v>9</v>
      </c>
      <c r="K53" s="45"/>
      <c r="L53" s="21">
        <f t="shared" ref="L53:L87" si="28">IF(D53&gt;2,$H$7,IF(D53=2,$H$6,IF(D53=1,$H$5,IF(D53=0,$H$4,$L$5))))</f>
        <v>1</v>
      </c>
      <c r="M53" s="218">
        <f t="shared" ref="M53:M87" si="29">IF(E53="Cabreo",$L$4,IF(E53="Miedo",$L$3,$L$5))</f>
        <v>1</v>
      </c>
      <c r="N53" s="40">
        <f>IF(F53&lt;$M$5,$N$4,IF(F53&lt;$M$6,$N$5,IF(F53&lt;$M$7,$N$6,IF(F53&lt;$M$8,$N$7,$N$8))))</f>
        <v>1</v>
      </c>
      <c r="O53" s="40">
        <f>IF(G53&lt;$M$5,$N$4,IF(G53&lt;$M$6,$N$5,IF(G53&lt;$M$7,$N$6,IF(G53&lt;$M$8,$N$7,$N$8))))</f>
        <v>1</v>
      </c>
      <c r="P53" s="20">
        <f t="shared" ref="P53:P87" si="30">IF(H53=1,$J$4,IF(H53=2,$J$5,IF(H53=3,$J$6,IF(H53=4,$J$7,$L$5))))</f>
        <v>0.25</v>
      </c>
      <c r="R53" s="29">
        <v>1</v>
      </c>
      <c r="S53" s="30">
        <v>5</v>
      </c>
      <c r="T53" s="30" t="s">
        <v>60</v>
      </c>
      <c r="U53" s="29">
        <v>0</v>
      </c>
      <c r="V53" s="29">
        <v>0</v>
      </c>
      <c r="W53" s="30">
        <v>4</v>
      </c>
      <c r="X53" s="29">
        <f t="shared" ref="X53:X87" si="31">R53*$E$4+$E$5*AA53+$E$6*AB53+AD53*$E$7+AE53*$E$9+$E$8*AC53</f>
        <v>1.1000000000000001</v>
      </c>
      <c r="Y53" s="49" t="s">
        <v>9</v>
      </c>
      <c r="Z53" s="51"/>
      <c r="AA53" s="21">
        <f t="shared" ref="AA53:AA87" si="32">IF(S53&gt;2,$H$7,IF(S53=2,$H$6,IF(S53=1,$H$5,IF(S53=0,$H$4,$L$5))))</f>
        <v>1</v>
      </c>
      <c r="AB53" s="18">
        <f t="shared" ref="AB53:AB87" si="33">IF(T53="Cabreo",$L$4,IF(T53="Miedo",$L$3,$L$5))</f>
        <v>1</v>
      </c>
      <c r="AC53" s="40">
        <f>IF(U53&lt;$M$5,$N$4,IF(U53&lt;$M$6,$N$5,IF(U53&lt;$M$7,$N$6,IF(U53&lt;$M$8,$N$7,$N$8))))</f>
        <v>1</v>
      </c>
      <c r="AD53" s="40">
        <f>IF(V53&lt;$M$5,$N$4,IF(V53&lt;$M$6,$N$5,IF(V53&lt;$M$7,$N$6,IF(V53&lt;$M$8,$N$7,$N$8))))</f>
        <v>1</v>
      </c>
      <c r="AE53" s="20">
        <f t="shared" ref="AE53:AE87" si="34">IF(W53=1,$J$4,IF(W53=2,$J$5,IF(W53=3,$J$6,IF(W53=4,$J$7,$L$5))))</f>
        <v>1</v>
      </c>
    </row>
    <row r="54" spans="3:31" ht="21" x14ac:dyDescent="0.2">
      <c r="C54" s="29">
        <v>1</v>
      </c>
      <c r="D54" s="30">
        <v>5</v>
      </c>
      <c r="E54" s="30" t="s">
        <v>60</v>
      </c>
      <c r="F54" s="29">
        <v>0</v>
      </c>
      <c r="G54" s="29">
        <v>0</v>
      </c>
      <c r="H54" s="30">
        <v>3</v>
      </c>
      <c r="I54" s="29">
        <f t="shared" si="27"/>
        <v>0.98750000000000004</v>
      </c>
      <c r="J54" s="45" t="s">
        <v>10</v>
      </c>
      <c r="K54" s="45"/>
      <c r="L54" s="21">
        <f t="shared" si="28"/>
        <v>1</v>
      </c>
      <c r="M54" s="218">
        <f t="shared" si="29"/>
        <v>1</v>
      </c>
      <c r="N54" s="40">
        <f>IF(F54&lt;$M$5,$N$4,IF(F54&lt;$M$6,$N$5,IF(F54&lt;$M$7,$N$6,IF(F54&lt;$M$8,$N$7,$N$8))))</f>
        <v>1</v>
      </c>
      <c r="O54" s="40">
        <f>IF(G54&lt;$M$5,$N$4,IF(G54&lt;$M$6,$N$5,IF(G54&lt;$M$7,$N$6,IF(G54&lt;$M$8,$N$7,$N$8))))</f>
        <v>1</v>
      </c>
      <c r="P54" s="20">
        <f t="shared" si="30"/>
        <v>0.25</v>
      </c>
      <c r="R54" s="29">
        <v>1</v>
      </c>
      <c r="S54" s="30">
        <v>5</v>
      </c>
      <c r="T54" s="30" t="s">
        <v>60</v>
      </c>
      <c r="U54" s="29">
        <v>0</v>
      </c>
      <c r="V54" s="29">
        <v>0</v>
      </c>
      <c r="W54" s="30">
        <v>4</v>
      </c>
      <c r="X54" s="29">
        <f t="shared" si="31"/>
        <v>1.1000000000000001</v>
      </c>
      <c r="Y54" s="49" t="s">
        <v>10</v>
      </c>
      <c r="Z54" s="51"/>
      <c r="AA54" s="21">
        <f t="shared" si="32"/>
        <v>1</v>
      </c>
      <c r="AB54" s="18">
        <f t="shared" si="33"/>
        <v>1</v>
      </c>
      <c r="AC54" s="40">
        <f>IF(U54&lt;$M$5,$N$4,IF(U54&lt;$M$6,$N$5,IF(U54&lt;$M$7,$N$6,IF(U54&lt;$M$8,$N$7,$N$8))))</f>
        <v>1</v>
      </c>
      <c r="AD54" s="40">
        <f>IF(V54&lt;$M$5,$N$4,IF(V54&lt;$M$6,$N$5,IF(V54&lt;$M$7,$N$6,IF(V54&lt;$M$8,$N$7,$N$8))))</f>
        <v>1</v>
      </c>
      <c r="AE54" s="20">
        <f t="shared" si="34"/>
        <v>1</v>
      </c>
    </row>
    <row r="55" spans="3:31" ht="21" x14ac:dyDescent="0.2">
      <c r="C55" s="29">
        <v>1</v>
      </c>
      <c r="D55" s="30">
        <v>5</v>
      </c>
      <c r="E55" s="30" t="s">
        <v>60</v>
      </c>
      <c r="F55" s="29">
        <v>0</v>
      </c>
      <c r="G55" s="29">
        <v>0</v>
      </c>
      <c r="H55" s="30">
        <v>3</v>
      </c>
      <c r="I55" s="29">
        <f t="shared" si="27"/>
        <v>0.98750000000000004</v>
      </c>
      <c r="J55" s="45" t="s">
        <v>103</v>
      </c>
      <c r="K55" s="76"/>
      <c r="L55" s="21">
        <f t="shared" si="28"/>
        <v>1</v>
      </c>
      <c r="M55" s="218">
        <f t="shared" si="29"/>
        <v>1</v>
      </c>
      <c r="N55" s="40">
        <f>IF(F55&lt;$M$5,$N$4,IF(F55&lt;$M$6,$N$5,IF(F55&lt;$M$7,$N$6,IF(F55&lt;$M$8,$N$7,$N$8))))</f>
        <v>1</v>
      </c>
      <c r="O55" s="40">
        <f>IF(G55&lt;$M$5,$N$4,IF(G55&lt;$M$6,$N$5,IF(G55&lt;$M$7,$N$6,IF(G55&lt;$M$8,$N$7,$N$8))))</f>
        <v>1</v>
      </c>
      <c r="P55" s="20">
        <f t="shared" si="30"/>
        <v>0.25</v>
      </c>
      <c r="R55" s="29">
        <v>1</v>
      </c>
      <c r="S55" s="30">
        <v>5</v>
      </c>
      <c r="T55" s="30" t="s">
        <v>60</v>
      </c>
      <c r="U55" s="29">
        <v>0</v>
      </c>
      <c r="V55" s="29">
        <v>0</v>
      </c>
      <c r="W55" s="30">
        <v>4</v>
      </c>
      <c r="X55" s="29">
        <f t="shared" si="31"/>
        <v>1.1000000000000001</v>
      </c>
      <c r="Y55" s="45" t="s">
        <v>103</v>
      </c>
      <c r="Z55" s="76"/>
      <c r="AA55" s="21">
        <f t="shared" si="32"/>
        <v>1</v>
      </c>
      <c r="AB55" s="18">
        <f t="shared" si="33"/>
        <v>1</v>
      </c>
      <c r="AC55" s="40">
        <f>IF(U55&lt;$M$5,$N$4,IF(U55&lt;$M$6,$N$5,IF(U55&lt;$M$7,$N$6,IF(U55&lt;$M$8,$N$7,$N$8))))</f>
        <v>1</v>
      </c>
      <c r="AD55" s="40">
        <f>IF(V55&lt;$M$5,$N$4,IF(V55&lt;$M$6,$N$5,IF(V55&lt;$M$7,$N$6,IF(V55&lt;$M$8,$N$7,$N$8))))</f>
        <v>1</v>
      </c>
      <c r="AE55" s="20">
        <f t="shared" si="34"/>
        <v>1</v>
      </c>
    </row>
    <row r="56" spans="3:31" ht="21" x14ac:dyDescent="0.2">
      <c r="C56" s="29">
        <v>1</v>
      </c>
      <c r="D56" s="30">
        <v>5</v>
      </c>
      <c r="E56" s="30" t="s">
        <v>60</v>
      </c>
      <c r="F56" s="29">
        <v>0</v>
      </c>
      <c r="G56" s="29">
        <v>0</v>
      </c>
      <c r="H56" s="30">
        <v>3</v>
      </c>
      <c r="I56" s="29">
        <f t="shared" si="27"/>
        <v>0.98750000000000004</v>
      </c>
      <c r="J56" s="47" t="s">
        <v>104</v>
      </c>
      <c r="K56" s="58"/>
      <c r="L56" s="21">
        <f t="shared" si="28"/>
        <v>1</v>
      </c>
      <c r="M56" s="218">
        <f t="shared" si="29"/>
        <v>1</v>
      </c>
      <c r="N56" s="40">
        <f>IF(F56&lt;$M$5,$N$4,IF(F56&lt;$M$6,$N$5,IF(F56&lt;$M$7,$N$6,IF(F56&lt;$M$8,$N$7,$N$8))))</f>
        <v>1</v>
      </c>
      <c r="O56" s="40">
        <f>IF(G56&lt;$M$5,$N$4,IF(G56&lt;$M$6,$N$5,IF(G56&lt;$M$7,$N$6,IF(G56&lt;$M$8,$N$7,$N$8))))</f>
        <v>1</v>
      </c>
      <c r="P56" s="20">
        <f t="shared" si="30"/>
        <v>0.25</v>
      </c>
      <c r="R56" s="29">
        <v>1</v>
      </c>
      <c r="S56" s="30">
        <v>5</v>
      </c>
      <c r="T56" s="30" t="s">
        <v>60</v>
      </c>
      <c r="U56" s="29">
        <v>0</v>
      </c>
      <c r="V56" s="29">
        <v>0</v>
      </c>
      <c r="W56" s="30">
        <v>4</v>
      </c>
      <c r="X56" s="29">
        <f t="shared" si="31"/>
        <v>1.1000000000000001</v>
      </c>
      <c r="Y56" s="47" t="s">
        <v>104</v>
      </c>
      <c r="Z56" s="58"/>
      <c r="AA56" s="21">
        <f t="shared" si="32"/>
        <v>1</v>
      </c>
      <c r="AB56" s="18">
        <f t="shared" si="33"/>
        <v>1</v>
      </c>
      <c r="AC56" s="40">
        <f>IF(U56&lt;$M$5,$N$4,IF(U56&lt;$M$6,$N$5,IF(U56&lt;$M$7,$N$6,IF(U56&lt;$M$8,$N$7,$N$8))))</f>
        <v>1</v>
      </c>
      <c r="AD56" s="40">
        <f>IF(V56&lt;$M$5,$N$4,IF(V56&lt;$M$6,$N$5,IF(V56&lt;$M$7,$N$6,IF(V56&lt;$M$8,$N$7,$N$8))))</f>
        <v>1</v>
      </c>
      <c r="AE56" s="20">
        <f t="shared" si="34"/>
        <v>1</v>
      </c>
    </row>
    <row r="57" spans="3:31" ht="21" x14ac:dyDescent="0.2">
      <c r="C57" s="29">
        <v>0.3</v>
      </c>
      <c r="D57" s="30">
        <v>0</v>
      </c>
      <c r="E57" s="30"/>
      <c r="F57" s="29">
        <v>0</v>
      </c>
      <c r="G57" s="29">
        <v>0</v>
      </c>
      <c r="H57" s="30">
        <v>3</v>
      </c>
      <c r="I57" s="29">
        <f t="shared" si="27"/>
        <v>0.45749999999999996</v>
      </c>
      <c r="J57" s="45" t="s">
        <v>105</v>
      </c>
      <c r="K57" s="76"/>
      <c r="L57" s="21">
        <f t="shared" si="28"/>
        <v>0.25</v>
      </c>
      <c r="M57" s="218">
        <f t="shared" si="29"/>
        <v>0</v>
      </c>
      <c r="N57" s="40">
        <f>IF(F57&lt;$M$5,$N$4,IF(F57&lt;$M$6,$N$5,IF(F57&lt;$M$7,$N$6,IF(F57&lt;$M$8,$N$7,$N$8))))</f>
        <v>1</v>
      </c>
      <c r="O57" s="40">
        <f>IF(G57&lt;$M$5,$N$4,IF(G57&lt;$M$6,$N$5,IF(G57&lt;$M$7,$N$6,IF(G57&lt;$M$8,$N$7,$N$8))))</f>
        <v>1</v>
      </c>
      <c r="P57" s="20">
        <f t="shared" si="30"/>
        <v>0.25</v>
      </c>
      <c r="R57" s="29">
        <v>0.3</v>
      </c>
      <c r="S57" s="30">
        <v>0</v>
      </c>
      <c r="T57" s="30"/>
      <c r="U57" s="29">
        <v>0</v>
      </c>
      <c r="V57" s="29">
        <v>0</v>
      </c>
      <c r="W57" s="30">
        <v>4</v>
      </c>
      <c r="X57" s="29">
        <f t="shared" si="31"/>
        <v>0.56999999999999995</v>
      </c>
      <c r="Y57" s="45" t="s">
        <v>105</v>
      </c>
      <c r="Z57" s="76"/>
      <c r="AA57" s="21">
        <f t="shared" si="32"/>
        <v>0.25</v>
      </c>
      <c r="AB57" s="18">
        <f t="shared" si="33"/>
        <v>0</v>
      </c>
      <c r="AC57" s="40">
        <f>IF(U57&lt;$M$5,$N$4,IF(U57&lt;$M$6,$N$5,IF(U57&lt;$M$7,$N$6,IF(U57&lt;$M$8,$N$7,$N$8))))</f>
        <v>1</v>
      </c>
      <c r="AD57" s="40">
        <f>IF(V57&lt;$M$5,$N$4,IF(V57&lt;$M$6,$N$5,IF(V57&lt;$M$7,$N$6,IF(V57&lt;$M$8,$N$7,$N$8))))</f>
        <v>1</v>
      </c>
      <c r="AE57" s="20">
        <f t="shared" si="34"/>
        <v>1</v>
      </c>
    </row>
    <row r="58" spans="3:31" ht="21" customHeight="1" x14ac:dyDescent="0.25">
      <c r="C58" s="178"/>
      <c r="D58" s="222"/>
      <c r="E58" s="222"/>
      <c r="F58" s="222"/>
      <c r="G58" s="222"/>
      <c r="H58" s="222"/>
      <c r="I58" s="222"/>
      <c r="J58" s="126" t="s">
        <v>3</v>
      </c>
      <c r="K58" s="126"/>
      <c r="L58" s="179"/>
      <c r="M58" s="219"/>
      <c r="N58" s="172"/>
      <c r="O58" s="172"/>
      <c r="P58" s="19"/>
      <c r="R58" s="178"/>
      <c r="S58" s="176"/>
      <c r="T58" s="176"/>
      <c r="U58" s="176"/>
      <c r="V58" s="176"/>
      <c r="W58" s="176"/>
      <c r="X58" s="177"/>
      <c r="Y58" s="174" t="s">
        <v>3</v>
      </c>
      <c r="Z58" s="175"/>
      <c r="AA58" s="179"/>
      <c r="AB58" s="19"/>
      <c r="AC58" s="172"/>
      <c r="AD58" s="172"/>
      <c r="AE58" s="19"/>
    </row>
    <row r="59" spans="3:31" ht="21" x14ac:dyDescent="0.2">
      <c r="C59" s="29">
        <v>1</v>
      </c>
      <c r="D59" s="30">
        <v>5</v>
      </c>
      <c r="E59" s="30" t="s">
        <v>60</v>
      </c>
      <c r="F59" s="29">
        <v>0</v>
      </c>
      <c r="G59" s="29">
        <v>0</v>
      </c>
      <c r="H59" s="30">
        <v>3</v>
      </c>
      <c r="I59" s="29">
        <f t="shared" ref="I59:I87" si="35">C59*$E$4+$E$5*L59+$E$6*M59+O59*$E$7+P59*$E$9+$E$8*N59</f>
        <v>0.98750000000000004</v>
      </c>
      <c r="J59" s="223" t="s">
        <v>109</v>
      </c>
      <c r="K59" s="223"/>
      <c r="L59" s="21">
        <f t="shared" ref="L59:L87" si="36">IF(D59&gt;2,$H$7,IF(D59=2,$H$6,IF(D59=1,$H$5,IF(D59=0,$H$4,$L$5))))</f>
        <v>1</v>
      </c>
      <c r="M59" s="218">
        <f t="shared" ref="M59:M87" si="37">IF(E59="Cabreo",$L$4,IF(E59="Miedo",$L$3,$L$5))</f>
        <v>1</v>
      </c>
      <c r="N59" s="40">
        <f>IF(F59&lt;$M$5,$N$4,IF(F59&lt;$M$6,$N$5,IF(F59&lt;$M$7,$N$6,IF(F59&lt;$M$8,$N$7,$N$8))))</f>
        <v>1</v>
      </c>
      <c r="O59" s="40">
        <f>IF(G59&lt;$M$5,$N$4,IF(G59&lt;$M$6,$N$5,IF(G59&lt;$M$7,$N$6,IF(G59&lt;$M$8,$N$7,$N$8))))</f>
        <v>1</v>
      </c>
      <c r="P59" s="20">
        <f t="shared" ref="P59:P87" si="38">IF(H59=1,$J$4,IF(H59=2,$J$5,IF(H59=3,$J$6,IF(H59=4,$J$7,$L$5))))</f>
        <v>0.25</v>
      </c>
      <c r="R59" s="29">
        <v>1</v>
      </c>
      <c r="S59" s="30">
        <v>5</v>
      </c>
      <c r="T59" s="30" t="s">
        <v>60</v>
      </c>
      <c r="U59" s="29">
        <v>0</v>
      </c>
      <c r="V59" s="29">
        <v>0</v>
      </c>
      <c r="W59" s="30">
        <v>4</v>
      </c>
      <c r="X59" s="29">
        <f t="shared" ref="X59:X87" si="39">R59*$E$4+$E$5*AA59+$E$6*AB59+AD59*$E$7+AE59*$E$9+$E$8*AC59</f>
        <v>1.1000000000000001</v>
      </c>
      <c r="Y59" s="66" t="s">
        <v>109</v>
      </c>
      <c r="Z59" s="67"/>
      <c r="AA59" s="21">
        <f t="shared" ref="AA59:AA87" si="40">IF(S59&gt;2,$H$7,IF(S59=2,$H$6,IF(S59=1,$H$5,IF(S59=0,$H$4,$L$5))))</f>
        <v>1</v>
      </c>
      <c r="AB59" s="18">
        <f t="shared" ref="AB59:AB87" si="41">IF(T59="Cabreo",$L$4,IF(T59="Miedo",$L$3,$L$5))</f>
        <v>1</v>
      </c>
      <c r="AC59" s="40">
        <f>IF(U59&lt;$M$5,$N$4,IF(U59&lt;$M$6,$N$5,IF(U59&lt;$M$7,$N$6,IF(U59&lt;$M$8,$N$7,$N$8))))</f>
        <v>1</v>
      </c>
      <c r="AD59" s="40">
        <f>IF(V59&lt;$M$5,$N$4,IF(V59&lt;$M$6,$N$5,IF(V59&lt;$M$7,$N$6,IF(V59&lt;$M$8,$N$7,$N$8))))</f>
        <v>1</v>
      </c>
      <c r="AE59" s="20">
        <f t="shared" ref="AE59:AE87" si="42">IF(W59=1,$J$4,IF(W59=2,$J$5,IF(W59=3,$J$6,IF(W59=4,$J$7,$L$5))))</f>
        <v>1</v>
      </c>
    </row>
    <row r="60" spans="3:31" ht="21" customHeight="1" x14ac:dyDescent="0.2">
      <c r="C60" s="29">
        <v>1</v>
      </c>
      <c r="D60" s="30">
        <v>5</v>
      </c>
      <c r="E60" s="30" t="s">
        <v>60</v>
      </c>
      <c r="F60" s="29">
        <v>0</v>
      </c>
      <c r="G60" s="29">
        <v>0</v>
      </c>
      <c r="H60" s="30">
        <v>3</v>
      </c>
      <c r="I60" s="29">
        <f t="shared" si="35"/>
        <v>0.98750000000000004</v>
      </c>
      <c r="J60" s="223" t="s">
        <v>68</v>
      </c>
      <c r="K60" s="223"/>
      <c r="L60" s="21">
        <f t="shared" si="36"/>
        <v>1</v>
      </c>
      <c r="M60" s="218">
        <f t="shared" si="37"/>
        <v>1</v>
      </c>
      <c r="N60" s="40">
        <f>IF(F60&lt;$M$5,$N$4,IF(F60&lt;$M$6,$N$5,IF(F60&lt;$M$7,$N$6,IF(F60&lt;$M$8,$N$7,$N$8))))</f>
        <v>1</v>
      </c>
      <c r="O60" s="40">
        <f>IF(G60&lt;$M$5,$N$4,IF(G60&lt;$M$6,$N$5,IF(G60&lt;$M$7,$N$6,IF(G60&lt;$M$8,$N$7,$N$8))))</f>
        <v>1</v>
      </c>
      <c r="P60" s="20">
        <f t="shared" si="38"/>
        <v>0.25</v>
      </c>
      <c r="R60" s="29">
        <v>1</v>
      </c>
      <c r="S60" s="30">
        <v>5</v>
      </c>
      <c r="T60" s="30" t="s">
        <v>60</v>
      </c>
      <c r="U60" s="29">
        <v>0</v>
      </c>
      <c r="V60" s="29">
        <v>0</v>
      </c>
      <c r="W60" s="30">
        <v>4</v>
      </c>
      <c r="X60" s="29">
        <f t="shared" si="39"/>
        <v>1.1000000000000001</v>
      </c>
      <c r="Y60" s="66" t="s">
        <v>68</v>
      </c>
      <c r="Z60" s="67"/>
      <c r="AA60" s="21">
        <f t="shared" si="40"/>
        <v>1</v>
      </c>
      <c r="AB60" s="18">
        <f t="shared" si="41"/>
        <v>1</v>
      </c>
      <c r="AC60" s="40">
        <f>IF(U60&lt;$M$5,$N$4,IF(U60&lt;$M$6,$N$5,IF(U60&lt;$M$7,$N$6,IF(U60&lt;$M$8,$N$7,$N$8))))</f>
        <v>1</v>
      </c>
      <c r="AD60" s="40">
        <f>IF(V60&lt;$M$5,$N$4,IF(V60&lt;$M$6,$N$5,IF(V60&lt;$M$7,$N$6,IF(V60&lt;$M$8,$N$7,$N$8))))</f>
        <v>1</v>
      </c>
      <c r="AE60" s="20">
        <f t="shared" si="42"/>
        <v>1</v>
      </c>
    </row>
    <row r="61" spans="3:31" ht="21" x14ac:dyDescent="0.2">
      <c r="C61" s="29">
        <v>1</v>
      </c>
      <c r="D61" s="30">
        <v>5</v>
      </c>
      <c r="E61" s="30" t="s">
        <v>60</v>
      </c>
      <c r="F61" s="29">
        <v>0</v>
      </c>
      <c r="G61" s="29">
        <v>0</v>
      </c>
      <c r="H61" s="30">
        <v>3</v>
      </c>
      <c r="I61" s="29">
        <f t="shared" si="35"/>
        <v>0.98750000000000004</v>
      </c>
      <c r="J61" s="47" t="s">
        <v>77</v>
      </c>
      <c r="K61" s="47"/>
      <c r="L61" s="21">
        <f t="shared" si="36"/>
        <v>1</v>
      </c>
      <c r="M61" s="218">
        <f t="shared" si="37"/>
        <v>1</v>
      </c>
      <c r="N61" s="40">
        <f>IF(F61&lt;$M$5,$N$4,IF(F61&lt;$M$6,$N$5,IF(F61&lt;$M$7,$N$6,IF(F61&lt;$M$8,$N$7,$N$8))))</f>
        <v>1</v>
      </c>
      <c r="O61" s="40">
        <f>IF(G61&lt;$M$5,$N$4,IF(G61&lt;$M$6,$N$5,IF(G61&lt;$M$7,$N$6,IF(G61&lt;$M$8,$N$7,$N$8))))</f>
        <v>1</v>
      </c>
      <c r="P61" s="20">
        <f t="shared" si="38"/>
        <v>0.25</v>
      </c>
      <c r="R61" s="29">
        <v>1</v>
      </c>
      <c r="S61" s="30">
        <v>5</v>
      </c>
      <c r="T61" s="30" t="s">
        <v>60</v>
      </c>
      <c r="U61" s="29">
        <v>0</v>
      </c>
      <c r="V61" s="29">
        <v>0</v>
      </c>
      <c r="W61" s="30">
        <v>4</v>
      </c>
      <c r="X61" s="29">
        <f t="shared" si="39"/>
        <v>1.1000000000000001</v>
      </c>
      <c r="Y61" s="43" t="s">
        <v>77</v>
      </c>
      <c r="Z61" s="44"/>
      <c r="AA61" s="21">
        <f t="shared" si="40"/>
        <v>1</v>
      </c>
      <c r="AB61" s="18">
        <f t="shared" si="41"/>
        <v>1</v>
      </c>
      <c r="AC61" s="40">
        <f>IF(U61&lt;$M$5,$N$4,IF(U61&lt;$M$6,$N$5,IF(U61&lt;$M$7,$N$6,IF(U61&lt;$M$8,$N$7,$N$8))))</f>
        <v>1</v>
      </c>
      <c r="AD61" s="40">
        <f>IF(V61&lt;$M$5,$N$4,IF(V61&lt;$M$6,$N$5,IF(V61&lt;$M$7,$N$6,IF(V61&lt;$M$8,$N$7,$N$8))))</f>
        <v>1</v>
      </c>
      <c r="AE61" s="20">
        <f t="shared" si="42"/>
        <v>1</v>
      </c>
    </row>
    <row r="62" spans="3:31" ht="21" x14ac:dyDescent="0.2">
      <c r="C62" s="29">
        <v>1</v>
      </c>
      <c r="D62" s="30">
        <v>5</v>
      </c>
      <c r="E62" s="30" t="s">
        <v>60</v>
      </c>
      <c r="F62" s="29">
        <v>0</v>
      </c>
      <c r="G62" s="29">
        <v>0</v>
      </c>
      <c r="H62" s="30">
        <v>3</v>
      </c>
      <c r="I62" s="29">
        <f t="shared" si="35"/>
        <v>0.98750000000000004</v>
      </c>
      <c r="J62" s="47" t="s">
        <v>66</v>
      </c>
      <c r="K62" s="47"/>
      <c r="L62" s="21">
        <f t="shared" si="36"/>
        <v>1</v>
      </c>
      <c r="M62" s="218">
        <f t="shared" si="37"/>
        <v>1</v>
      </c>
      <c r="N62" s="40">
        <f>IF(F62&lt;$M$5,$N$4,IF(F62&lt;$M$6,$N$5,IF(F62&lt;$M$7,$N$6,IF(F62&lt;$M$8,$N$7,$N$8))))</f>
        <v>1</v>
      </c>
      <c r="O62" s="40">
        <f>IF(G62&lt;$M$5,$N$4,IF(G62&lt;$M$6,$N$5,IF(G62&lt;$M$7,$N$6,IF(G62&lt;$M$8,$N$7,$N$8))))</f>
        <v>1</v>
      </c>
      <c r="P62" s="20">
        <f t="shared" si="38"/>
        <v>0.25</v>
      </c>
      <c r="R62" s="29">
        <v>1</v>
      </c>
      <c r="S62" s="30">
        <v>5</v>
      </c>
      <c r="T62" s="30" t="s">
        <v>60</v>
      </c>
      <c r="U62" s="29">
        <v>0</v>
      </c>
      <c r="V62" s="29">
        <v>0</v>
      </c>
      <c r="W62" s="30">
        <v>4</v>
      </c>
      <c r="X62" s="29">
        <f t="shared" si="39"/>
        <v>1.1000000000000001</v>
      </c>
      <c r="Y62" s="43" t="s">
        <v>66</v>
      </c>
      <c r="Z62" s="44"/>
      <c r="AA62" s="21">
        <f t="shared" si="40"/>
        <v>1</v>
      </c>
      <c r="AB62" s="18">
        <f t="shared" si="41"/>
        <v>1</v>
      </c>
      <c r="AC62" s="40">
        <f>IF(U62&lt;$M$5,$N$4,IF(U62&lt;$M$6,$N$5,IF(U62&lt;$M$7,$N$6,IF(U62&lt;$M$8,$N$7,$N$8))))</f>
        <v>1</v>
      </c>
      <c r="AD62" s="40">
        <f>IF(V62&lt;$M$5,$N$4,IF(V62&lt;$M$6,$N$5,IF(V62&lt;$M$7,$N$6,IF(V62&lt;$M$8,$N$7,$N$8))))</f>
        <v>1</v>
      </c>
      <c r="AE62" s="20">
        <f t="shared" si="42"/>
        <v>1</v>
      </c>
    </row>
    <row r="63" spans="3:31" ht="21" customHeight="1" x14ac:dyDescent="0.2">
      <c r="C63" s="191" t="s">
        <v>117</v>
      </c>
      <c r="D63" s="191"/>
      <c r="E63" s="191"/>
      <c r="F63" s="191"/>
      <c r="G63" s="191"/>
      <c r="H63" s="191"/>
      <c r="I63" s="191"/>
      <c r="J63" s="47" t="s">
        <v>80</v>
      </c>
      <c r="K63" s="47"/>
      <c r="L63" s="204"/>
      <c r="M63" s="206"/>
      <c r="N63" s="206"/>
      <c r="O63" s="206"/>
      <c r="P63" s="207"/>
      <c r="R63" s="195" t="s">
        <v>117</v>
      </c>
      <c r="S63" s="196"/>
      <c r="T63" s="196"/>
      <c r="U63" s="196"/>
      <c r="V63" s="196"/>
      <c r="W63" s="196"/>
      <c r="X63" s="197"/>
      <c r="Y63" s="43" t="s">
        <v>80</v>
      </c>
      <c r="Z63" s="44"/>
      <c r="AA63" s="205"/>
      <c r="AB63" s="206"/>
      <c r="AC63" s="206"/>
      <c r="AD63" s="206"/>
      <c r="AE63" s="207"/>
    </row>
    <row r="64" spans="3:31" ht="21" customHeight="1" x14ac:dyDescent="0.2">
      <c r="C64" s="191"/>
      <c r="D64" s="191"/>
      <c r="E64" s="191"/>
      <c r="F64" s="191"/>
      <c r="G64" s="191"/>
      <c r="H64" s="191"/>
      <c r="I64" s="191"/>
      <c r="J64" s="47" t="s">
        <v>67</v>
      </c>
      <c r="K64" s="47"/>
      <c r="L64" s="204"/>
      <c r="M64" s="209"/>
      <c r="N64" s="209"/>
      <c r="O64" s="209"/>
      <c r="P64" s="210"/>
      <c r="R64" s="198"/>
      <c r="S64" s="199"/>
      <c r="T64" s="199"/>
      <c r="U64" s="199"/>
      <c r="V64" s="199"/>
      <c r="W64" s="199"/>
      <c r="X64" s="200"/>
      <c r="Y64" s="43" t="s">
        <v>67</v>
      </c>
      <c r="Z64" s="44"/>
      <c r="AA64" s="208"/>
      <c r="AB64" s="209"/>
      <c r="AC64" s="209"/>
      <c r="AD64" s="209"/>
      <c r="AE64" s="210"/>
    </row>
    <row r="65" spans="3:31" ht="21" customHeight="1" x14ac:dyDescent="0.2">
      <c r="C65" s="191"/>
      <c r="D65" s="191"/>
      <c r="E65" s="191"/>
      <c r="F65" s="191"/>
      <c r="G65" s="191"/>
      <c r="H65" s="191"/>
      <c r="I65" s="191"/>
      <c r="J65" s="47" t="s">
        <v>82</v>
      </c>
      <c r="K65" s="47"/>
      <c r="L65" s="204"/>
      <c r="M65" s="212"/>
      <c r="N65" s="212"/>
      <c r="O65" s="212"/>
      <c r="P65" s="213"/>
      <c r="R65" s="201"/>
      <c r="S65" s="202"/>
      <c r="T65" s="202"/>
      <c r="U65" s="202"/>
      <c r="V65" s="202"/>
      <c r="W65" s="202"/>
      <c r="X65" s="203"/>
      <c r="Y65" s="43" t="s">
        <v>82</v>
      </c>
      <c r="Z65" s="44"/>
      <c r="AA65" s="211"/>
      <c r="AB65" s="212"/>
      <c r="AC65" s="212"/>
      <c r="AD65" s="212"/>
      <c r="AE65" s="213"/>
    </row>
    <row r="66" spans="3:31" ht="21" customHeight="1" x14ac:dyDescent="0.25">
      <c r="C66" s="173"/>
      <c r="D66" s="171"/>
      <c r="E66" s="171"/>
      <c r="F66" s="173"/>
      <c r="G66" s="173"/>
      <c r="H66" s="171"/>
      <c r="I66" s="173"/>
      <c r="J66" s="126" t="s">
        <v>2</v>
      </c>
      <c r="K66" s="126"/>
      <c r="L66" s="179"/>
      <c r="M66" s="219"/>
      <c r="N66" s="172"/>
      <c r="O66" s="172"/>
      <c r="P66" s="19"/>
      <c r="R66" s="173"/>
      <c r="S66" s="171"/>
      <c r="T66" s="171"/>
      <c r="U66" s="173"/>
      <c r="V66" s="173"/>
      <c r="W66" s="171"/>
      <c r="X66" s="173"/>
      <c r="Y66" s="126" t="s">
        <v>2</v>
      </c>
      <c r="Z66" s="126"/>
      <c r="AA66" s="179"/>
      <c r="AB66" s="19"/>
      <c r="AC66" s="172"/>
      <c r="AD66" s="172"/>
      <c r="AE66" s="19"/>
    </row>
    <row r="67" spans="3:31" ht="21" customHeight="1" x14ac:dyDescent="0.2">
      <c r="C67" s="29">
        <v>1</v>
      </c>
      <c r="D67" s="30">
        <v>5</v>
      </c>
      <c r="E67" s="30" t="s">
        <v>60</v>
      </c>
      <c r="F67" s="29">
        <v>0</v>
      </c>
      <c r="G67" s="29">
        <v>0</v>
      </c>
      <c r="H67" s="30">
        <v>3</v>
      </c>
      <c r="I67" s="29">
        <f t="shared" ref="I67:I87" si="43">C67*$E$4+$E$5*L67+$E$6*M67+O67*$E$7+P67*$E$9+$E$8*N67</f>
        <v>0.98750000000000004</v>
      </c>
      <c r="J67" s="45" t="s">
        <v>68</v>
      </c>
      <c r="K67" s="45"/>
      <c r="L67" s="21">
        <f t="shared" ref="L67:L87" si="44">IF(D67&gt;2,$H$7,IF(D67=2,$H$6,IF(D67=1,$H$5,IF(D67=0,$H$4,$L$5))))</f>
        <v>1</v>
      </c>
      <c r="M67" s="218">
        <f t="shared" ref="M67:M87" si="45">IF(E67="Cabreo",$L$4,IF(E67="Miedo",$L$3,$L$5))</f>
        <v>1</v>
      </c>
      <c r="N67" s="40">
        <f>IF(F67&lt;$M$5,$N$4,IF(F67&lt;$M$6,$N$5,IF(F67&lt;$M$7,$N$6,IF(F67&lt;$M$8,$N$7,$N$8))))</f>
        <v>1</v>
      </c>
      <c r="O67" s="40">
        <f>IF(G67&lt;$M$5,$N$4,IF(G67&lt;$M$6,$N$5,IF(G67&lt;$M$7,$N$6,IF(G67&lt;$M$8,$N$7,$N$8))))</f>
        <v>1</v>
      </c>
      <c r="P67" s="20">
        <f t="shared" ref="P67:P87" si="46">IF(H67=1,$J$4,IF(H67=2,$J$5,IF(H67=3,$J$6,IF(H67=4,$J$7,$L$5))))</f>
        <v>0.25</v>
      </c>
      <c r="R67" s="29">
        <v>1</v>
      </c>
      <c r="S67" s="30">
        <v>5</v>
      </c>
      <c r="T67" s="30" t="s">
        <v>60</v>
      </c>
      <c r="U67" s="29">
        <v>0</v>
      </c>
      <c r="V67" s="29">
        <v>0</v>
      </c>
      <c r="W67" s="30">
        <v>4</v>
      </c>
      <c r="X67" s="29">
        <f t="shared" ref="X67:X87" si="47">R67*$E$4+$E$5*AA67+$E$6*AB67+AD67*$E$7+AE67*$E$9+$E$8*AC67</f>
        <v>1.1000000000000001</v>
      </c>
      <c r="Y67" s="49" t="s">
        <v>68</v>
      </c>
      <c r="Z67" s="51"/>
      <c r="AA67" s="21">
        <f t="shared" ref="AA67:AA87" si="48">IF(S67&gt;2,$H$7,IF(S67=2,$H$6,IF(S67=1,$H$5,IF(S67=0,$H$4,$L$5))))</f>
        <v>1</v>
      </c>
      <c r="AB67" s="18">
        <f t="shared" ref="AB67:AB87" si="49">IF(T67="Cabreo",$L$4,IF(T67="Miedo",$L$3,$L$5))</f>
        <v>1</v>
      </c>
      <c r="AC67" s="40">
        <f>IF(U67&lt;$M$5,$N$4,IF(U67&lt;$M$6,$N$5,IF(U67&lt;$M$7,$N$6,IF(U67&lt;$M$8,$N$7,$N$8))))</f>
        <v>1</v>
      </c>
      <c r="AD67" s="40">
        <f>IF(V67&lt;$M$5,$N$4,IF(V67&lt;$M$6,$N$5,IF(V67&lt;$M$7,$N$6,IF(V67&lt;$M$8,$N$7,$N$8))))</f>
        <v>1</v>
      </c>
      <c r="AE67" s="20">
        <f t="shared" ref="AE67:AE87" si="50">IF(W67=1,$J$4,IF(W67=2,$J$5,IF(W67=3,$J$6,IF(W67=4,$J$7,$L$5))))</f>
        <v>1</v>
      </c>
    </row>
    <row r="68" spans="3:31" ht="21" customHeight="1" x14ac:dyDescent="0.2">
      <c r="C68" s="29">
        <v>1</v>
      </c>
      <c r="D68" s="30">
        <v>5</v>
      </c>
      <c r="E68" s="30" t="s">
        <v>60</v>
      </c>
      <c r="F68" s="29">
        <v>0</v>
      </c>
      <c r="G68" s="29">
        <v>0</v>
      </c>
      <c r="H68" s="30">
        <v>3</v>
      </c>
      <c r="I68" s="29">
        <f>C68*$E$4+$E$5*L68+$E$6*M68+O68*$E$7+P68*$E$9+$E$8*N68</f>
        <v>0.98750000000000004</v>
      </c>
      <c r="J68" s="45" t="s">
        <v>110</v>
      </c>
      <c r="K68" s="45"/>
      <c r="L68" s="21">
        <f t="shared" si="44"/>
        <v>1</v>
      </c>
      <c r="M68" s="218">
        <f t="shared" si="45"/>
        <v>1</v>
      </c>
      <c r="N68" s="40">
        <f>IF(F68&lt;$M$5,$N$4,IF(F68&lt;$M$6,$N$5,IF(F68&lt;$M$7,$N$6,IF(F68&lt;$M$8,$N$7,$N$8))))</f>
        <v>1</v>
      </c>
      <c r="O68" s="40">
        <f>IF(G68&lt;$M$5,$N$4,IF(G68&lt;$M$6,$N$5,IF(G68&lt;$M$7,$N$6,IF(G68&lt;$M$8,$N$7,$N$8))))</f>
        <v>1</v>
      </c>
      <c r="P68" s="20">
        <f t="shared" si="46"/>
        <v>0.25</v>
      </c>
      <c r="R68" s="29">
        <v>1</v>
      </c>
      <c r="S68" s="30">
        <v>5</v>
      </c>
      <c r="T68" s="30" t="s">
        <v>60</v>
      </c>
      <c r="U68" s="29">
        <v>0</v>
      </c>
      <c r="V68" s="29">
        <v>0</v>
      </c>
      <c r="W68" s="30">
        <v>4</v>
      </c>
      <c r="X68" s="29">
        <f>R68*$E$4+$E$5*AA68+$E$6*AB68+AD68*$E$7+AE68*$E$9+$E$8*AC68</f>
        <v>1.1000000000000001</v>
      </c>
      <c r="Y68" s="49" t="s">
        <v>110</v>
      </c>
      <c r="Z68" s="51"/>
      <c r="AA68" s="21">
        <f t="shared" si="48"/>
        <v>1</v>
      </c>
      <c r="AB68" s="18">
        <f t="shared" si="49"/>
        <v>1</v>
      </c>
      <c r="AC68" s="40">
        <f>IF(U68&lt;$M$5,$N$4,IF(U68&lt;$M$6,$N$5,IF(U68&lt;$M$7,$N$6,IF(U68&lt;$M$8,$N$7,$N$8))))</f>
        <v>1</v>
      </c>
      <c r="AD68" s="40">
        <f>IF(V68&lt;$M$5,$N$4,IF(V68&lt;$M$6,$N$5,IF(V68&lt;$M$7,$N$6,IF(V68&lt;$M$8,$N$7,$N$8))))</f>
        <v>1</v>
      </c>
      <c r="AE68" s="20">
        <f t="shared" si="50"/>
        <v>1</v>
      </c>
    </row>
    <row r="69" spans="3:31" ht="21" customHeight="1" x14ac:dyDescent="0.2">
      <c r="C69" s="191" t="s">
        <v>117</v>
      </c>
      <c r="D69" s="191"/>
      <c r="E69" s="191"/>
      <c r="F69" s="191"/>
      <c r="G69" s="191"/>
      <c r="H69" s="191"/>
      <c r="I69" s="191"/>
      <c r="J69" s="47" t="s">
        <v>80</v>
      </c>
      <c r="K69" s="47"/>
      <c r="L69" s="204"/>
      <c r="M69" s="206"/>
      <c r="N69" s="206"/>
      <c r="O69" s="206"/>
      <c r="P69" s="207"/>
      <c r="R69" s="195" t="s">
        <v>117</v>
      </c>
      <c r="S69" s="196"/>
      <c r="T69" s="196"/>
      <c r="U69" s="196"/>
      <c r="V69" s="196"/>
      <c r="W69" s="196"/>
      <c r="X69" s="197"/>
      <c r="Y69" s="43" t="s">
        <v>80</v>
      </c>
      <c r="Z69" s="44"/>
      <c r="AA69" s="205"/>
      <c r="AB69" s="206"/>
      <c r="AC69" s="206"/>
      <c r="AD69" s="206"/>
      <c r="AE69" s="207"/>
    </row>
    <row r="70" spans="3:31" ht="21" customHeight="1" x14ac:dyDescent="0.2">
      <c r="C70" s="191"/>
      <c r="D70" s="191"/>
      <c r="E70" s="191"/>
      <c r="F70" s="191"/>
      <c r="G70" s="191"/>
      <c r="H70" s="191"/>
      <c r="I70" s="191"/>
      <c r="J70" s="47" t="s">
        <v>82</v>
      </c>
      <c r="K70" s="47"/>
      <c r="L70" s="204"/>
      <c r="M70" s="212"/>
      <c r="N70" s="212"/>
      <c r="O70" s="212"/>
      <c r="P70" s="213"/>
      <c r="R70" s="201"/>
      <c r="S70" s="202"/>
      <c r="T70" s="202"/>
      <c r="U70" s="202"/>
      <c r="V70" s="202"/>
      <c r="W70" s="202"/>
      <c r="X70" s="203"/>
      <c r="Y70" s="43" t="s">
        <v>82</v>
      </c>
      <c r="Z70" s="44"/>
      <c r="AA70" s="211"/>
      <c r="AB70" s="212"/>
      <c r="AC70" s="212"/>
      <c r="AD70" s="212"/>
      <c r="AE70" s="213"/>
    </row>
    <row r="71" spans="3:31" ht="21" customHeight="1" x14ac:dyDescent="0.2">
      <c r="C71" s="29">
        <v>1</v>
      </c>
      <c r="D71" s="30">
        <v>5</v>
      </c>
      <c r="E71" s="30" t="s">
        <v>60</v>
      </c>
      <c r="F71" s="29">
        <v>0</v>
      </c>
      <c r="G71" s="29">
        <v>0</v>
      </c>
      <c r="H71" s="30">
        <v>3</v>
      </c>
      <c r="I71" s="29">
        <f t="shared" ref="I69:I87" si="51">C71*$E$4+$E$5*L71+$E$6*M71+O71*$E$7+P71*$E$9+$E$8*N71</f>
        <v>0.98750000000000004</v>
      </c>
      <c r="J71" s="47" t="s">
        <v>111</v>
      </c>
      <c r="K71" s="47"/>
      <c r="L71" s="21">
        <f t="shared" si="44"/>
        <v>1</v>
      </c>
      <c r="M71" s="218">
        <f t="shared" si="45"/>
        <v>1</v>
      </c>
      <c r="N71" s="40">
        <f>IF(F71&lt;$M$5,$N$4,IF(F71&lt;$M$6,$N$5,IF(F71&lt;$M$7,$N$6,IF(F71&lt;$M$8,$N$7,$N$8))))</f>
        <v>1</v>
      </c>
      <c r="O71" s="40">
        <f>IF(G71&lt;$M$5,$N$4,IF(G71&lt;$M$6,$N$5,IF(G71&lt;$M$7,$N$6,IF(G71&lt;$M$8,$N$7,$N$8))))</f>
        <v>1</v>
      </c>
      <c r="P71" s="20">
        <f t="shared" si="46"/>
        <v>0.25</v>
      </c>
      <c r="R71" s="29">
        <v>1</v>
      </c>
      <c r="S71" s="30">
        <v>5</v>
      </c>
      <c r="T71" s="30" t="s">
        <v>60</v>
      </c>
      <c r="U71" s="29">
        <v>0</v>
      </c>
      <c r="V71" s="29">
        <v>0</v>
      </c>
      <c r="W71" s="30">
        <v>4</v>
      </c>
      <c r="X71" s="29">
        <f t="shared" ref="X69:X87" si="52">R71*$E$4+$E$5*AA71+$E$6*AB71+AD71*$E$7+AE71*$E$9+$E$8*AC71</f>
        <v>1.1000000000000001</v>
      </c>
      <c r="Y71" s="43" t="s">
        <v>111</v>
      </c>
      <c r="Z71" s="44"/>
      <c r="AA71" s="21">
        <f t="shared" si="48"/>
        <v>1</v>
      </c>
      <c r="AB71" s="18">
        <f t="shared" si="49"/>
        <v>1</v>
      </c>
      <c r="AC71" s="40">
        <f>IF(U71&lt;$M$5,$N$4,IF(U71&lt;$M$6,$N$5,IF(U71&lt;$M$7,$N$6,IF(U71&lt;$M$8,$N$7,$N$8))))</f>
        <v>1</v>
      </c>
      <c r="AD71" s="40">
        <f>IF(V71&lt;$M$5,$N$4,IF(V71&lt;$M$6,$N$5,IF(V71&lt;$M$7,$N$6,IF(V71&lt;$M$8,$N$7,$N$8))))</f>
        <v>1</v>
      </c>
      <c r="AE71" s="20">
        <f t="shared" si="50"/>
        <v>1</v>
      </c>
    </row>
    <row r="72" spans="3:31" ht="21" customHeight="1" x14ac:dyDescent="0.2">
      <c r="C72" s="29">
        <v>1</v>
      </c>
      <c r="D72" s="30">
        <v>5</v>
      </c>
      <c r="E72" s="30" t="s">
        <v>60</v>
      </c>
      <c r="F72" s="29">
        <v>0</v>
      </c>
      <c r="G72" s="29">
        <v>0</v>
      </c>
      <c r="H72" s="30">
        <v>3</v>
      </c>
      <c r="I72" s="29">
        <f t="shared" si="51"/>
        <v>0.98750000000000004</v>
      </c>
      <c r="J72" s="47" t="s">
        <v>77</v>
      </c>
      <c r="K72" s="47"/>
      <c r="L72" s="21">
        <f t="shared" si="44"/>
        <v>1</v>
      </c>
      <c r="M72" s="218">
        <f t="shared" si="45"/>
        <v>1</v>
      </c>
      <c r="N72" s="40">
        <f>IF(F72&lt;$M$5,$N$4,IF(F72&lt;$M$6,$N$5,IF(F72&lt;$M$7,$N$6,IF(F72&lt;$M$8,$N$7,$N$8))))</f>
        <v>1</v>
      </c>
      <c r="O72" s="40">
        <f>IF(G72&lt;$M$5,$N$4,IF(G72&lt;$M$6,$N$5,IF(G72&lt;$M$7,$N$6,IF(G72&lt;$M$8,$N$7,$N$8))))</f>
        <v>1</v>
      </c>
      <c r="P72" s="20">
        <f t="shared" si="46"/>
        <v>0.25</v>
      </c>
      <c r="R72" s="29">
        <v>1</v>
      </c>
      <c r="S72" s="30">
        <v>5</v>
      </c>
      <c r="T72" s="30" t="s">
        <v>60</v>
      </c>
      <c r="U72" s="29">
        <v>0</v>
      </c>
      <c r="V72" s="29">
        <v>0</v>
      </c>
      <c r="W72" s="30">
        <v>4</v>
      </c>
      <c r="X72" s="29">
        <f t="shared" si="52"/>
        <v>1.1000000000000001</v>
      </c>
      <c r="Y72" s="43" t="s">
        <v>77</v>
      </c>
      <c r="Z72" s="44"/>
      <c r="AA72" s="21">
        <f t="shared" si="48"/>
        <v>1</v>
      </c>
      <c r="AB72" s="18">
        <f t="shared" si="49"/>
        <v>1</v>
      </c>
      <c r="AC72" s="40">
        <f>IF(U72&lt;$M$5,$N$4,IF(U72&lt;$M$6,$N$5,IF(U72&lt;$M$7,$N$6,IF(U72&lt;$M$8,$N$7,$N$8))))</f>
        <v>1</v>
      </c>
      <c r="AD72" s="40">
        <f>IF(V72&lt;$M$5,$N$4,IF(V72&lt;$M$6,$N$5,IF(V72&lt;$M$7,$N$6,IF(V72&lt;$M$8,$N$7,$N$8))))</f>
        <v>1</v>
      </c>
      <c r="AE72" s="20">
        <f t="shared" si="50"/>
        <v>1</v>
      </c>
    </row>
    <row r="73" spans="3:31" ht="21" customHeight="1" x14ac:dyDescent="0.2">
      <c r="C73" s="173"/>
      <c r="D73" s="171"/>
      <c r="E73" s="171"/>
      <c r="F73" s="173"/>
      <c r="G73" s="173"/>
      <c r="H73" s="171"/>
      <c r="I73" s="173"/>
      <c r="J73" s="165" t="s">
        <v>115</v>
      </c>
      <c r="K73" s="165"/>
      <c r="L73" s="179"/>
      <c r="M73" s="219"/>
      <c r="N73" s="172"/>
      <c r="O73" s="172"/>
      <c r="P73" s="19"/>
      <c r="R73" s="173"/>
      <c r="S73" s="171"/>
      <c r="T73" s="171"/>
      <c r="U73" s="173"/>
      <c r="V73" s="173"/>
      <c r="W73" s="171"/>
      <c r="X73" s="173"/>
      <c r="Y73" s="165" t="s">
        <v>115</v>
      </c>
      <c r="Z73" s="165"/>
      <c r="AA73" s="179"/>
      <c r="AB73" s="19"/>
      <c r="AC73" s="172"/>
      <c r="AD73" s="172"/>
      <c r="AE73" s="19"/>
    </row>
    <row r="74" spans="3:31" ht="21" customHeight="1" x14ac:dyDescent="0.2">
      <c r="C74" s="29">
        <v>1</v>
      </c>
      <c r="D74" s="30">
        <v>5</v>
      </c>
      <c r="E74" s="30" t="s">
        <v>60</v>
      </c>
      <c r="F74" s="29">
        <v>0</v>
      </c>
      <c r="G74" s="29">
        <v>0</v>
      </c>
      <c r="H74" s="30">
        <v>3</v>
      </c>
      <c r="I74" s="29">
        <f t="shared" ref="I74:I87" si="53">C74*$E$4+$E$5*L74+$E$6*M74+O74*$E$7+P74*$E$9+$E$8*N74</f>
        <v>0.98750000000000004</v>
      </c>
      <c r="J74" s="45" t="s">
        <v>16</v>
      </c>
      <c r="K74" s="45"/>
      <c r="L74" s="21">
        <f t="shared" ref="L74:L87" si="54">IF(D74&gt;2,$H$7,IF(D74=2,$H$6,IF(D74=1,$H$5,IF(D74=0,$H$4,$L$5))))</f>
        <v>1</v>
      </c>
      <c r="M74" s="218">
        <f t="shared" ref="M74:M87" si="55">IF(E74="Cabreo",$L$4,IF(E74="Miedo",$L$3,$L$5))</f>
        <v>1</v>
      </c>
      <c r="N74" s="40">
        <f>IF(F74&lt;$M$5,$N$4,IF(F74&lt;$M$6,$N$5,IF(F74&lt;$M$7,$N$6,IF(F74&lt;$M$8,$N$7,$N$8))))</f>
        <v>1</v>
      </c>
      <c r="O74" s="40">
        <f>IF(G74&lt;$M$5,$N$4,IF(G74&lt;$M$6,$N$5,IF(G74&lt;$M$7,$N$6,IF(G74&lt;$M$8,$N$7,$N$8))))</f>
        <v>1</v>
      </c>
      <c r="P74" s="20">
        <f t="shared" ref="P74:P87" si="56">IF(H74=1,$J$4,IF(H74=2,$J$5,IF(H74=3,$J$6,IF(H74=4,$J$7,$L$5))))</f>
        <v>0.25</v>
      </c>
      <c r="R74" s="29">
        <v>1</v>
      </c>
      <c r="S74" s="30">
        <v>5</v>
      </c>
      <c r="T74" s="30" t="s">
        <v>60</v>
      </c>
      <c r="U74" s="29">
        <v>0</v>
      </c>
      <c r="V74" s="29">
        <v>0</v>
      </c>
      <c r="W74" s="30">
        <v>4</v>
      </c>
      <c r="X74" s="29">
        <f t="shared" ref="X74:X87" si="57">R74*$E$4+$E$5*AA74+$E$6*AB74+AD74*$E$7+AE74*$E$9+$E$8*AC74</f>
        <v>1.1000000000000001</v>
      </c>
      <c r="Y74" s="49" t="s">
        <v>16</v>
      </c>
      <c r="Z74" s="51"/>
      <c r="AA74" s="21">
        <f t="shared" ref="AA74:AA87" si="58">IF(S74&gt;2,$H$7,IF(S74=2,$H$6,IF(S74=1,$H$5,IF(S74=0,$H$4,$L$5))))</f>
        <v>1</v>
      </c>
      <c r="AB74" s="18">
        <f t="shared" ref="AB74:AB87" si="59">IF(T74="Cabreo",$L$4,IF(T74="Miedo",$L$3,$L$5))</f>
        <v>1</v>
      </c>
      <c r="AC74" s="40">
        <f>IF(U74&lt;$M$5,$N$4,IF(U74&lt;$M$6,$N$5,IF(U74&lt;$M$7,$N$6,IF(U74&lt;$M$8,$N$7,$N$8))))</f>
        <v>1</v>
      </c>
      <c r="AD74" s="40">
        <f>IF(V74&lt;$M$5,$N$4,IF(V74&lt;$M$6,$N$5,IF(V74&lt;$M$7,$N$6,IF(V74&lt;$M$8,$N$7,$N$8))))</f>
        <v>1</v>
      </c>
      <c r="AE74" s="20">
        <f t="shared" ref="AE74:AE87" si="60">IF(W74=1,$J$4,IF(W74=2,$J$5,IF(W74=3,$J$6,IF(W74=4,$J$7,$L$5))))</f>
        <v>1</v>
      </c>
    </row>
    <row r="75" spans="3:31" ht="21" customHeight="1" x14ac:dyDescent="0.2">
      <c r="C75" s="29">
        <v>1</v>
      </c>
      <c r="D75" s="30">
        <v>5</v>
      </c>
      <c r="E75" s="30" t="s">
        <v>60</v>
      </c>
      <c r="F75" s="29">
        <v>0</v>
      </c>
      <c r="G75" s="29">
        <v>0</v>
      </c>
      <c r="H75" s="30">
        <v>3</v>
      </c>
      <c r="I75" s="29">
        <f t="shared" si="53"/>
        <v>0.98750000000000004</v>
      </c>
      <c r="J75" s="45" t="s">
        <v>68</v>
      </c>
      <c r="K75" s="45"/>
      <c r="L75" s="21">
        <f t="shared" si="54"/>
        <v>1</v>
      </c>
      <c r="M75" s="218">
        <f t="shared" si="55"/>
        <v>1</v>
      </c>
      <c r="N75" s="40">
        <f>IF(F75&lt;$M$5,$N$4,IF(F75&lt;$M$6,$N$5,IF(F75&lt;$M$7,$N$6,IF(F75&lt;$M$8,$N$7,$N$8))))</f>
        <v>1</v>
      </c>
      <c r="O75" s="40">
        <f>IF(G75&lt;$M$5,$N$4,IF(G75&lt;$M$6,$N$5,IF(G75&lt;$M$7,$N$6,IF(G75&lt;$M$8,$N$7,$N$8))))</f>
        <v>1</v>
      </c>
      <c r="P75" s="20">
        <f t="shared" si="56"/>
        <v>0.25</v>
      </c>
      <c r="R75" s="29">
        <v>1</v>
      </c>
      <c r="S75" s="30">
        <v>5</v>
      </c>
      <c r="T75" s="30" t="s">
        <v>60</v>
      </c>
      <c r="U75" s="29">
        <v>0</v>
      </c>
      <c r="V75" s="29">
        <v>0</v>
      </c>
      <c r="W75" s="30">
        <v>4</v>
      </c>
      <c r="X75" s="29">
        <f t="shared" si="57"/>
        <v>1.1000000000000001</v>
      </c>
      <c r="Y75" s="49" t="s">
        <v>68</v>
      </c>
      <c r="Z75" s="51"/>
      <c r="AA75" s="21">
        <f t="shared" si="58"/>
        <v>1</v>
      </c>
      <c r="AB75" s="18">
        <f t="shared" si="59"/>
        <v>1</v>
      </c>
      <c r="AC75" s="40">
        <f>IF(U75&lt;$M$5,$N$4,IF(U75&lt;$M$6,$N$5,IF(U75&lt;$M$7,$N$6,IF(U75&lt;$M$8,$N$7,$N$8))))</f>
        <v>1</v>
      </c>
      <c r="AD75" s="40">
        <f>IF(V75&lt;$M$5,$N$4,IF(V75&lt;$M$6,$N$5,IF(V75&lt;$M$7,$N$6,IF(V75&lt;$M$8,$N$7,$N$8))))</f>
        <v>1</v>
      </c>
      <c r="AE75" s="20">
        <f t="shared" si="60"/>
        <v>1</v>
      </c>
    </row>
    <row r="76" spans="3:31" ht="21" customHeight="1" x14ac:dyDescent="0.2">
      <c r="C76" s="29">
        <v>1</v>
      </c>
      <c r="D76" s="30">
        <v>5</v>
      </c>
      <c r="E76" s="30" t="s">
        <v>60</v>
      </c>
      <c r="F76" s="29">
        <v>0</v>
      </c>
      <c r="G76" s="29">
        <v>0</v>
      </c>
      <c r="H76" s="30">
        <v>3</v>
      </c>
      <c r="I76" s="29">
        <f t="shared" si="53"/>
        <v>0.98750000000000004</v>
      </c>
      <c r="J76" s="45" t="s">
        <v>66</v>
      </c>
      <c r="K76" s="45"/>
      <c r="L76" s="21">
        <f t="shared" si="54"/>
        <v>1</v>
      </c>
      <c r="M76" s="218">
        <f t="shared" si="55"/>
        <v>1</v>
      </c>
      <c r="N76" s="40">
        <f>IF(F76&lt;$M$5,$N$4,IF(F76&lt;$M$6,$N$5,IF(F76&lt;$M$7,$N$6,IF(F76&lt;$M$8,$N$7,$N$8))))</f>
        <v>1</v>
      </c>
      <c r="O76" s="40">
        <f>IF(G76&lt;$M$5,$N$4,IF(G76&lt;$M$6,$N$5,IF(G76&lt;$M$7,$N$6,IF(G76&lt;$M$8,$N$7,$N$8))))</f>
        <v>1</v>
      </c>
      <c r="P76" s="20">
        <f t="shared" si="56"/>
        <v>0.25</v>
      </c>
      <c r="R76" s="29">
        <v>1</v>
      </c>
      <c r="S76" s="30">
        <v>5</v>
      </c>
      <c r="T76" s="30" t="s">
        <v>60</v>
      </c>
      <c r="U76" s="29">
        <v>0</v>
      </c>
      <c r="V76" s="29">
        <v>0</v>
      </c>
      <c r="W76" s="30">
        <v>4</v>
      </c>
      <c r="X76" s="29">
        <f t="shared" si="57"/>
        <v>1.1000000000000001</v>
      </c>
      <c r="Y76" s="49" t="s">
        <v>66</v>
      </c>
      <c r="Z76" s="51"/>
      <c r="AA76" s="21">
        <f t="shared" si="58"/>
        <v>1</v>
      </c>
      <c r="AB76" s="18">
        <f t="shared" si="59"/>
        <v>1</v>
      </c>
      <c r="AC76" s="40">
        <f>IF(U76&lt;$M$5,$N$4,IF(U76&lt;$M$6,$N$5,IF(U76&lt;$M$7,$N$6,IF(U76&lt;$M$8,$N$7,$N$8))))</f>
        <v>1</v>
      </c>
      <c r="AD76" s="40">
        <f>IF(V76&lt;$M$5,$N$4,IF(V76&lt;$M$6,$N$5,IF(V76&lt;$M$7,$N$6,IF(V76&lt;$M$8,$N$7,$N$8))))</f>
        <v>1</v>
      </c>
      <c r="AE76" s="20">
        <f t="shared" si="60"/>
        <v>1</v>
      </c>
    </row>
    <row r="77" spans="3:31" ht="21" x14ac:dyDescent="0.25">
      <c r="C77" s="191" t="s">
        <v>117</v>
      </c>
      <c r="D77" s="191"/>
      <c r="E77" s="191"/>
      <c r="F77" s="191"/>
      <c r="G77" s="191"/>
      <c r="H77" s="191"/>
      <c r="I77" s="191"/>
      <c r="J77" s="127" t="s">
        <v>67</v>
      </c>
      <c r="K77" s="127"/>
      <c r="L77" s="204"/>
      <c r="M77" s="215"/>
      <c r="N77" s="215"/>
      <c r="O77" s="215"/>
      <c r="P77" s="216"/>
      <c r="R77" s="192" t="s">
        <v>117</v>
      </c>
      <c r="S77" s="193"/>
      <c r="T77" s="193"/>
      <c r="U77" s="193"/>
      <c r="V77" s="193"/>
      <c r="W77" s="193"/>
      <c r="X77" s="194"/>
      <c r="Y77" s="52" t="s">
        <v>67</v>
      </c>
      <c r="Z77" s="53"/>
      <c r="AA77" s="214"/>
      <c r="AB77" s="215"/>
      <c r="AC77" s="215"/>
      <c r="AD77" s="215"/>
      <c r="AE77" s="216"/>
    </row>
    <row r="78" spans="3:31" ht="21" x14ac:dyDescent="0.25">
      <c r="C78" s="29">
        <v>1</v>
      </c>
      <c r="D78" s="30">
        <v>5</v>
      </c>
      <c r="E78" s="30" t="s">
        <v>60</v>
      </c>
      <c r="F78" s="29">
        <v>0</v>
      </c>
      <c r="G78" s="29">
        <v>0</v>
      </c>
      <c r="H78" s="30">
        <v>3</v>
      </c>
      <c r="I78" s="29">
        <f t="shared" si="53"/>
        <v>0.98750000000000004</v>
      </c>
      <c r="J78" s="166" t="s">
        <v>71</v>
      </c>
      <c r="K78" s="166"/>
      <c r="L78" s="21">
        <f t="shared" si="54"/>
        <v>1</v>
      </c>
      <c r="M78" s="218">
        <f t="shared" si="55"/>
        <v>1</v>
      </c>
      <c r="N78" s="40">
        <f>IF(F78&lt;$M$5,$N$4,IF(F78&lt;$M$6,$N$5,IF(F78&lt;$M$7,$N$6,IF(F78&lt;$M$8,$N$7,$N$8))))</f>
        <v>1</v>
      </c>
      <c r="O78" s="40">
        <f>IF(G78&lt;$M$5,$N$4,IF(G78&lt;$M$6,$N$5,IF(G78&lt;$M$7,$N$6,IF(G78&lt;$M$8,$N$7,$N$8))))</f>
        <v>1</v>
      </c>
      <c r="P78" s="20">
        <f t="shared" si="56"/>
        <v>0.25</v>
      </c>
      <c r="R78" s="29">
        <v>1</v>
      </c>
      <c r="S78" s="30">
        <v>5</v>
      </c>
      <c r="T78" s="30" t="s">
        <v>60</v>
      </c>
      <c r="U78" s="29">
        <v>0</v>
      </c>
      <c r="V78" s="29">
        <v>0</v>
      </c>
      <c r="W78" s="30">
        <v>4</v>
      </c>
      <c r="X78" s="29">
        <f t="shared" si="57"/>
        <v>1.1000000000000001</v>
      </c>
      <c r="Y78" s="74" t="s">
        <v>71</v>
      </c>
      <c r="Z78" s="75"/>
      <c r="AA78" s="21">
        <f t="shared" si="58"/>
        <v>1</v>
      </c>
      <c r="AB78" s="18">
        <f t="shared" si="59"/>
        <v>1</v>
      </c>
      <c r="AC78" s="40">
        <f>IF(U78&lt;$M$5,$N$4,IF(U78&lt;$M$6,$N$5,IF(U78&lt;$M$7,$N$6,IF(U78&lt;$M$8,$N$7,$N$8))))</f>
        <v>1</v>
      </c>
      <c r="AD78" s="40">
        <f>IF(V78&lt;$M$5,$N$4,IF(V78&lt;$M$6,$N$5,IF(V78&lt;$M$7,$N$6,IF(V78&lt;$M$8,$N$7,$N$8))))</f>
        <v>1</v>
      </c>
      <c r="AE78" s="20">
        <f t="shared" si="60"/>
        <v>1</v>
      </c>
    </row>
    <row r="79" spans="3:31" ht="21" x14ac:dyDescent="0.25">
      <c r="C79" s="29">
        <v>1</v>
      </c>
      <c r="D79" s="30">
        <v>5</v>
      </c>
      <c r="E79" s="30" t="s">
        <v>60</v>
      </c>
      <c r="F79" s="29">
        <v>0</v>
      </c>
      <c r="G79" s="29">
        <v>0</v>
      </c>
      <c r="H79" s="30">
        <v>3</v>
      </c>
      <c r="I79" s="29">
        <f t="shared" si="53"/>
        <v>0.98750000000000004</v>
      </c>
      <c r="J79" s="167" t="s">
        <v>73</v>
      </c>
      <c r="K79" s="167"/>
      <c r="L79" s="21">
        <f t="shared" si="54"/>
        <v>1</v>
      </c>
      <c r="M79" s="218">
        <f t="shared" si="55"/>
        <v>1</v>
      </c>
      <c r="N79" s="40">
        <f>IF(F79&lt;$M$5,$N$4,IF(F79&lt;$M$6,$N$5,IF(F79&lt;$M$7,$N$6,IF(F79&lt;$M$8,$N$7,$N$8))))</f>
        <v>1</v>
      </c>
      <c r="O79" s="40">
        <f>IF(G79&lt;$M$5,$N$4,IF(G79&lt;$M$6,$N$5,IF(G79&lt;$M$7,$N$6,IF(G79&lt;$M$8,$N$7,$N$8))))</f>
        <v>1</v>
      </c>
      <c r="P79" s="20">
        <f t="shared" si="56"/>
        <v>0.25</v>
      </c>
      <c r="R79" s="29">
        <v>1</v>
      </c>
      <c r="S79" s="30">
        <v>5</v>
      </c>
      <c r="T79" s="30" t="s">
        <v>60</v>
      </c>
      <c r="U79" s="29">
        <v>0</v>
      </c>
      <c r="V79" s="29">
        <v>0</v>
      </c>
      <c r="W79" s="30">
        <v>4</v>
      </c>
      <c r="X79" s="29">
        <f t="shared" si="57"/>
        <v>1.1000000000000001</v>
      </c>
      <c r="Y79" s="54" t="s">
        <v>73</v>
      </c>
      <c r="Z79" s="56"/>
      <c r="AA79" s="21">
        <f t="shared" si="58"/>
        <v>1</v>
      </c>
      <c r="AB79" s="18">
        <f t="shared" si="59"/>
        <v>1</v>
      </c>
      <c r="AC79" s="40">
        <f>IF(U79&lt;$M$5,$N$4,IF(U79&lt;$M$6,$N$5,IF(U79&lt;$M$7,$N$6,IF(U79&lt;$M$8,$N$7,$N$8))))</f>
        <v>1</v>
      </c>
      <c r="AD79" s="40">
        <f>IF(V79&lt;$M$5,$N$4,IF(V79&lt;$M$6,$N$5,IF(V79&lt;$M$7,$N$6,IF(V79&lt;$M$8,$N$7,$N$8))))</f>
        <v>1</v>
      </c>
      <c r="AE79" s="20">
        <f t="shared" si="60"/>
        <v>1</v>
      </c>
    </row>
    <row r="80" spans="3:31" ht="21" x14ac:dyDescent="0.25">
      <c r="C80" s="173"/>
      <c r="D80" s="171"/>
      <c r="E80" s="171"/>
      <c r="F80" s="173"/>
      <c r="G80" s="173"/>
      <c r="H80" s="171"/>
      <c r="I80" s="173"/>
      <c r="J80" s="168" t="s">
        <v>5</v>
      </c>
      <c r="K80" s="168"/>
      <c r="L80" s="179"/>
      <c r="M80" s="219"/>
      <c r="N80" s="172"/>
      <c r="O80" s="172"/>
      <c r="P80" s="19"/>
      <c r="R80" s="173"/>
      <c r="S80" s="171"/>
      <c r="T80" s="171"/>
      <c r="U80" s="173"/>
      <c r="V80" s="173"/>
      <c r="W80" s="171"/>
      <c r="X80" s="173"/>
      <c r="Y80" s="168" t="s">
        <v>5</v>
      </c>
      <c r="Z80" s="168"/>
      <c r="AA80" s="179"/>
      <c r="AB80" s="19"/>
      <c r="AC80" s="172"/>
      <c r="AD80" s="172"/>
      <c r="AE80" s="19"/>
    </row>
    <row r="81" spans="3:31" ht="21" x14ac:dyDescent="0.2">
      <c r="C81" s="29">
        <v>1</v>
      </c>
      <c r="D81" s="30">
        <v>5</v>
      </c>
      <c r="E81" s="30" t="s">
        <v>60</v>
      </c>
      <c r="F81" s="29">
        <v>0</v>
      </c>
      <c r="G81" s="29">
        <v>0</v>
      </c>
      <c r="H81" s="30">
        <v>3</v>
      </c>
      <c r="I81" s="29">
        <f t="shared" ref="I81:I87" si="61">C81*$E$4+$E$5*L81+$E$6*M81+O81*$E$7+P81*$E$9+$E$8*N81</f>
        <v>0.98750000000000004</v>
      </c>
      <c r="J81" s="45" t="s">
        <v>56</v>
      </c>
      <c r="K81" s="45"/>
      <c r="L81" s="21">
        <f t="shared" ref="L81:L87" si="62">IF(D81&gt;2,$H$7,IF(D81=2,$H$6,IF(D81=1,$H$5,IF(D81=0,$H$4,$L$5))))</f>
        <v>1</v>
      </c>
      <c r="M81" s="218">
        <f t="shared" ref="M81:M87" si="63">IF(E81="Cabreo",$L$4,IF(E81="Miedo",$L$3,$L$5))</f>
        <v>1</v>
      </c>
      <c r="N81" s="40">
        <f>IF(F81&lt;$M$5,$N$4,IF(F81&lt;$M$6,$N$5,IF(F81&lt;$M$7,$N$6,IF(F81&lt;$M$8,$N$7,$N$8))))</f>
        <v>1</v>
      </c>
      <c r="O81" s="40">
        <f>IF(G81&lt;$M$5,$N$4,IF(G81&lt;$M$6,$N$5,IF(G81&lt;$M$7,$N$6,IF(G81&lt;$M$8,$N$7,$N$8))))</f>
        <v>1</v>
      </c>
      <c r="P81" s="20">
        <f t="shared" ref="P81:P87" si="64">IF(H81=1,$J$4,IF(H81=2,$J$5,IF(H81=3,$J$6,IF(H81=4,$J$7,$L$5))))</f>
        <v>0.25</v>
      </c>
      <c r="R81" s="29">
        <v>1</v>
      </c>
      <c r="S81" s="30">
        <v>5</v>
      </c>
      <c r="T81" s="30" t="s">
        <v>60</v>
      </c>
      <c r="U81" s="29">
        <v>0</v>
      </c>
      <c r="V81" s="29">
        <v>0</v>
      </c>
      <c r="W81" s="30">
        <v>4</v>
      </c>
      <c r="X81" s="29">
        <f t="shared" ref="X81:X87" si="65">R81*$E$4+$E$5*AA81+$E$6*AB81+AD81*$E$7+AE81*$E$9+$E$8*AC81</f>
        <v>1.1000000000000001</v>
      </c>
      <c r="Y81" s="49" t="s">
        <v>56</v>
      </c>
      <c r="Z81" s="51"/>
      <c r="AA81" s="21">
        <f t="shared" ref="AA81:AA87" si="66">IF(S81&gt;2,$H$7,IF(S81=2,$H$6,IF(S81=1,$H$5,IF(S81=0,$H$4,$L$5))))</f>
        <v>1</v>
      </c>
      <c r="AB81" s="18">
        <f t="shared" ref="AB81:AB87" si="67">IF(T81="Cabreo",$L$4,IF(T81="Miedo",$L$3,$L$5))</f>
        <v>1</v>
      </c>
      <c r="AC81" s="40">
        <f>IF(U81&lt;$M$5,$N$4,IF(U81&lt;$M$6,$N$5,IF(U81&lt;$M$7,$N$6,IF(U81&lt;$M$8,$N$7,$N$8))))</f>
        <v>1</v>
      </c>
      <c r="AD81" s="40">
        <f>IF(V81&lt;$M$5,$N$4,IF(V81&lt;$M$6,$N$5,IF(V81&lt;$M$7,$N$6,IF(V81&lt;$M$8,$N$7,$N$8))))</f>
        <v>1</v>
      </c>
      <c r="AE81" s="20">
        <f t="shared" ref="AE81:AE87" si="68">IF(W81=1,$J$4,IF(W81=2,$J$5,IF(W81=3,$J$6,IF(W81=4,$J$7,$L$5))))</f>
        <v>1</v>
      </c>
    </row>
    <row r="82" spans="3:31" ht="21" x14ac:dyDescent="0.2">
      <c r="C82" s="191" t="s">
        <v>117</v>
      </c>
      <c r="D82" s="191"/>
      <c r="E82" s="191"/>
      <c r="F82" s="191"/>
      <c r="G82" s="191"/>
      <c r="H82" s="191"/>
      <c r="I82" s="191"/>
      <c r="J82" s="47" t="s">
        <v>82</v>
      </c>
      <c r="K82" s="47"/>
      <c r="L82" s="204"/>
      <c r="M82" s="215"/>
      <c r="N82" s="215"/>
      <c r="O82" s="215"/>
      <c r="P82" s="216"/>
      <c r="R82" s="192" t="s">
        <v>117</v>
      </c>
      <c r="S82" s="193"/>
      <c r="T82" s="193"/>
      <c r="U82" s="193"/>
      <c r="V82" s="193"/>
      <c r="W82" s="193"/>
      <c r="X82" s="194"/>
      <c r="Y82" s="43" t="s">
        <v>82</v>
      </c>
      <c r="Z82" s="44"/>
      <c r="AA82" s="214"/>
      <c r="AB82" s="215"/>
      <c r="AC82" s="215"/>
      <c r="AD82" s="215"/>
      <c r="AE82" s="216"/>
    </row>
    <row r="83" spans="3:31" ht="21" customHeight="1" x14ac:dyDescent="0.2">
      <c r="C83" s="29">
        <v>1</v>
      </c>
      <c r="D83" s="30">
        <v>5</v>
      </c>
      <c r="E83" s="30" t="s">
        <v>60</v>
      </c>
      <c r="F83" s="29">
        <v>0</v>
      </c>
      <c r="G83" s="29">
        <v>0</v>
      </c>
      <c r="H83" s="30">
        <v>3</v>
      </c>
      <c r="I83" s="29">
        <f t="shared" si="61"/>
        <v>0.98750000000000004</v>
      </c>
      <c r="J83" s="47" t="s">
        <v>95</v>
      </c>
      <c r="K83" s="47"/>
      <c r="L83" s="21">
        <f t="shared" si="62"/>
        <v>1</v>
      </c>
      <c r="M83" s="218">
        <f t="shared" si="63"/>
        <v>1</v>
      </c>
      <c r="N83" s="40">
        <f>IF(F83&lt;$M$5,$N$4,IF(F83&lt;$M$6,$N$5,IF(F83&lt;$M$7,$N$6,IF(F83&lt;$M$8,$N$7,$N$8))))</f>
        <v>1</v>
      </c>
      <c r="O83" s="40">
        <f>IF(G83&lt;$M$5,$N$4,IF(G83&lt;$M$6,$N$5,IF(G83&lt;$M$7,$N$6,IF(G83&lt;$M$8,$N$7,$N$8))))</f>
        <v>1</v>
      </c>
      <c r="P83" s="20">
        <f t="shared" si="64"/>
        <v>0.25</v>
      </c>
      <c r="R83" s="29">
        <v>1</v>
      </c>
      <c r="S83" s="30">
        <v>5</v>
      </c>
      <c r="T83" s="30" t="s">
        <v>60</v>
      </c>
      <c r="U83" s="29">
        <v>0</v>
      </c>
      <c r="V83" s="29">
        <v>0</v>
      </c>
      <c r="W83" s="30">
        <v>4</v>
      </c>
      <c r="X83" s="29">
        <f t="shared" si="65"/>
        <v>1.1000000000000001</v>
      </c>
      <c r="Y83" s="43" t="s">
        <v>95</v>
      </c>
      <c r="Z83" s="44"/>
      <c r="AA83" s="21">
        <f t="shared" si="66"/>
        <v>1</v>
      </c>
      <c r="AB83" s="18">
        <f t="shared" si="67"/>
        <v>1</v>
      </c>
      <c r="AC83" s="40">
        <f>IF(U83&lt;$M$5,$N$4,IF(U83&lt;$M$6,$N$5,IF(U83&lt;$M$7,$N$6,IF(U83&lt;$M$8,$N$7,$N$8))))</f>
        <v>1</v>
      </c>
      <c r="AD83" s="40">
        <f>IF(V83&lt;$M$5,$N$4,IF(V83&lt;$M$6,$N$5,IF(V83&lt;$M$7,$N$6,IF(V83&lt;$M$8,$N$7,$N$8))))</f>
        <v>1</v>
      </c>
      <c r="AE83" s="20">
        <f t="shared" si="68"/>
        <v>1</v>
      </c>
    </row>
    <row r="84" spans="3:31" ht="21" customHeight="1" x14ac:dyDescent="0.2">
      <c r="C84" s="29">
        <v>1</v>
      </c>
      <c r="D84" s="30">
        <v>5</v>
      </c>
      <c r="E84" s="30" t="s">
        <v>60</v>
      </c>
      <c r="F84" s="29">
        <v>0</v>
      </c>
      <c r="G84" s="29">
        <v>0</v>
      </c>
      <c r="H84" s="30">
        <v>3</v>
      </c>
      <c r="I84" s="29">
        <f t="shared" si="61"/>
        <v>0.98750000000000004</v>
      </c>
      <c r="J84" s="47" t="s">
        <v>73</v>
      </c>
      <c r="K84" s="47"/>
      <c r="L84" s="21">
        <f t="shared" si="62"/>
        <v>1</v>
      </c>
      <c r="M84" s="218">
        <f t="shared" si="63"/>
        <v>1</v>
      </c>
      <c r="N84" s="40">
        <f>IF(F84&lt;$M$5,$N$4,IF(F84&lt;$M$6,$N$5,IF(F84&lt;$M$7,$N$6,IF(F84&lt;$M$8,$N$7,$N$8))))</f>
        <v>1</v>
      </c>
      <c r="O84" s="40">
        <f>IF(G84&lt;$M$5,$N$4,IF(G84&lt;$M$6,$N$5,IF(G84&lt;$M$7,$N$6,IF(G84&lt;$M$8,$N$7,$N$8))))</f>
        <v>1</v>
      </c>
      <c r="P84" s="20">
        <f t="shared" si="64"/>
        <v>0.25</v>
      </c>
      <c r="R84" s="29">
        <v>1</v>
      </c>
      <c r="S84" s="30">
        <v>5</v>
      </c>
      <c r="T84" s="30" t="s">
        <v>60</v>
      </c>
      <c r="U84" s="29">
        <v>0</v>
      </c>
      <c r="V84" s="29">
        <v>0</v>
      </c>
      <c r="W84" s="30">
        <v>4</v>
      </c>
      <c r="X84" s="29">
        <f t="shared" si="65"/>
        <v>1.1000000000000001</v>
      </c>
      <c r="Y84" s="43" t="s">
        <v>73</v>
      </c>
      <c r="Z84" s="44"/>
      <c r="AA84" s="21">
        <f t="shared" si="66"/>
        <v>1</v>
      </c>
      <c r="AB84" s="18">
        <f t="shared" si="67"/>
        <v>1</v>
      </c>
      <c r="AC84" s="40">
        <f>IF(U84&lt;$M$5,$N$4,IF(U84&lt;$M$6,$N$5,IF(U84&lt;$M$7,$N$6,IF(U84&lt;$M$8,$N$7,$N$8))))</f>
        <v>1</v>
      </c>
      <c r="AD84" s="40">
        <f>IF(V84&lt;$M$5,$N$4,IF(V84&lt;$M$6,$N$5,IF(V84&lt;$M$7,$N$6,IF(V84&lt;$M$8,$N$7,$N$8))))</f>
        <v>1</v>
      </c>
      <c r="AE84" s="20">
        <f t="shared" si="68"/>
        <v>1</v>
      </c>
    </row>
    <row r="85" spans="3:31" ht="21" customHeight="1" x14ac:dyDescent="0.2">
      <c r="C85" s="29">
        <v>1</v>
      </c>
      <c r="D85" s="30">
        <v>5</v>
      </c>
      <c r="E85" s="30" t="s">
        <v>60</v>
      </c>
      <c r="F85" s="29">
        <v>0</v>
      </c>
      <c r="G85" s="29">
        <v>0</v>
      </c>
      <c r="H85" s="30">
        <v>3</v>
      </c>
      <c r="I85" s="29">
        <f t="shared" si="61"/>
        <v>0.98750000000000004</v>
      </c>
      <c r="J85" s="47" t="s">
        <v>68</v>
      </c>
      <c r="K85" s="47"/>
      <c r="L85" s="21">
        <f t="shared" si="62"/>
        <v>1</v>
      </c>
      <c r="M85" s="218">
        <f t="shared" si="63"/>
        <v>1</v>
      </c>
      <c r="N85" s="40">
        <f>IF(F85&lt;$M$5,$N$4,IF(F85&lt;$M$6,$N$5,IF(F85&lt;$M$7,$N$6,IF(F85&lt;$M$8,$N$7,$N$8))))</f>
        <v>1</v>
      </c>
      <c r="O85" s="40">
        <f>IF(G85&lt;$M$5,$N$4,IF(G85&lt;$M$6,$N$5,IF(G85&lt;$M$7,$N$6,IF(G85&lt;$M$8,$N$7,$N$8))))</f>
        <v>1</v>
      </c>
      <c r="P85" s="20">
        <f t="shared" si="64"/>
        <v>0.25</v>
      </c>
      <c r="R85" s="29">
        <v>1</v>
      </c>
      <c r="S85" s="30">
        <v>5</v>
      </c>
      <c r="T85" s="30" t="s">
        <v>60</v>
      </c>
      <c r="U85" s="29">
        <v>0</v>
      </c>
      <c r="V85" s="29">
        <v>0</v>
      </c>
      <c r="W85" s="30">
        <v>4</v>
      </c>
      <c r="X85" s="29">
        <f t="shared" si="65"/>
        <v>1.1000000000000001</v>
      </c>
      <c r="Y85" s="43" t="s">
        <v>68</v>
      </c>
      <c r="Z85" s="44"/>
      <c r="AA85" s="21">
        <f t="shared" si="66"/>
        <v>1</v>
      </c>
      <c r="AB85" s="18">
        <f t="shared" si="67"/>
        <v>1</v>
      </c>
      <c r="AC85" s="40">
        <f>IF(U85&lt;$M$5,$N$4,IF(U85&lt;$M$6,$N$5,IF(U85&lt;$M$7,$N$6,IF(U85&lt;$M$8,$N$7,$N$8))))</f>
        <v>1</v>
      </c>
      <c r="AD85" s="40">
        <f>IF(V85&lt;$M$5,$N$4,IF(V85&lt;$M$6,$N$5,IF(V85&lt;$M$7,$N$6,IF(V85&lt;$M$8,$N$7,$N$8))))</f>
        <v>1</v>
      </c>
      <c r="AE85" s="20">
        <f t="shared" si="68"/>
        <v>1</v>
      </c>
    </row>
    <row r="86" spans="3:31" ht="21" customHeight="1" x14ac:dyDescent="0.2">
      <c r="C86" s="191" t="s">
        <v>117</v>
      </c>
      <c r="D86" s="191"/>
      <c r="E86" s="191"/>
      <c r="F86" s="191"/>
      <c r="G86" s="191"/>
      <c r="H86" s="191"/>
      <c r="I86" s="191"/>
      <c r="J86" s="47" t="s">
        <v>98</v>
      </c>
      <c r="K86" s="47"/>
      <c r="L86" s="204"/>
      <c r="M86" s="206"/>
      <c r="N86" s="206"/>
      <c r="O86" s="206"/>
      <c r="P86" s="207"/>
      <c r="R86" s="195" t="s">
        <v>117</v>
      </c>
      <c r="S86" s="196"/>
      <c r="T86" s="196"/>
      <c r="U86" s="196"/>
      <c r="V86" s="196"/>
      <c r="W86" s="196"/>
      <c r="X86" s="197"/>
      <c r="Y86" s="43" t="s">
        <v>98</v>
      </c>
      <c r="Z86" s="44"/>
      <c r="AA86" s="205"/>
      <c r="AB86" s="206"/>
      <c r="AC86" s="206"/>
      <c r="AD86" s="206"/>
      <c r="AE86" s="207"/>
    </row>
    <row r="87" spans="3:31" ht="21" customHeight="1" x14ac:dyDescent="0.2">
      <c r="C87" s="201"/>
      <c r="D87" s="202"/>
      <c r="E87" s="202"/>
      <c r="F87" s="202"/>
      <c r="G87" s="202"/>
      <c r="H87" s="202"/>
      <c r="I87" s="203"/>
      <c r="J87" s="220" t="s">
        <v>101</v>
      </c>
      <c r="K87" s="221"/>
      <c r="L87" s="208"/>
      <c r="M87" s="209"/>
      <c r="N87" s="209"/>
      <c r="O87" s="209"/>
      <c r="P87" s="210"/>
      <c r="R87" s="198"/>
      <c r="S87" s="199"/>
      <c r="T87" s="199"/>
      <c r="U87" s="199"/>
      <c r="V87" s="199"/>
      <c r="W87" s="199"/>
      <c r="X87" s="200"/>
      <c r="Y87" s="116" t="s">
        <v>101</v>
      </c>
      <c r="Z87" s="117"/>
      <c r="AA87" s="208"/>
      <c r="AB87" s="209"/>
      <c r="AC87" s="209"/>
      <c r="AD87" s="209"/>
      <c r="AE87" s="210"/>
    </row>
    <row r="88" spans="3:31" ht="21" x14ac:dyDescent="0.2">
      <c r="C88" s="180"/>
      <c r="D88" s="181"/>
      <c r="E88" s="181"/>
      <c r="F88" s="180"/>
      <c r="G88" s="180"/>
      <c r="H88" s="181"/>
      <c r="I88" s="180"/>
      <c r="J88" s="182"/>
      <c r="K88" s="182"/>
      <c r="L88" s="183"/>
      <c r="M88" s="184"/>
      <c r="N88" s="7"/>
      <c r="O88" s="7"/>
      <c r="P88" s="184"/>
      <c r="R88" s="180"/>
      <c r="S88" s="181"/>
      <c r="T88" s="181"/>
      <c r="U88" s="180"/>
      <c r="V88" s="180"/>
      <c r="W88" s="181"/>
      <c r="X88" s="180"/>
      <c r="Y88" s="182"/>
      <c r="Z88" s="182"/>
      <c r="AA88" s="183"/>
      <c r="AB88" s="184"/>
      <c r="AC88" s="7"/>
      <c r="AD88" s="7"/>
      <c r="AE88" s="184"/>
    </row>
    <row r="89" spans="3:31" ht="21" x14ac:dyDescent="0.2">
      <c r="C89" s="180"/>
      <c r="D89" s="181"/>
      <c r="E89" s="181"/>
      <c r="F89" s="180"/>
      <c r="G89" s="180"/>
      <c r="H89" s="181"/>
      <c r="I89" s="180"/>
      <c r="J89" s="182"/>
      <c r="K89" s="182"/>
      <c r="L89" s="183"/>
      <c r="M89" s="184"/>
      <c r="N89" s="7"/>
      <c r="O89" s="7"/>
      <c r="P89" s="184"/>
      <c r="R89" s="180"/>
      <c r="S89" s="181"/>
      <c r="T89" s="181"/>
      <c r="U89" s="180"/>
      <c r="V89" s="180"/>
      <c r="W89" s="181"/>
      <c r="X89" s="180"/>
      <c r="Y89" s="182"/>
      <c r="Z89" s="182"/>
      <c r="AA89" s="183"/>
      <c r="AB89" s="184"/>
      <c r="AC89" s="7"/>
      <c r="AD89" s="7"/>
      <c r="AE89" s="184"/>
    </row>
    <row r="90" spans="3:31" ht="21" x14ac:dyDescent="0.2">
      <c r="R90" s="180"/>
      <c r="S90" s="181"/>
      <c r="T90" s="181"/>
      <c r="U90" s="180"/>
      <c r="V90" s="180"/>
      <c r="W90" s="181"/>
      <c r="X90" s="180"/>
      <c r="Y90" s="182"/>
      <c r="Z90" s="182"/>
      <c r="AA90" s="183"/>
      <c r="AB90" s="184"/>
      <c r="AC90" s="7"/>
      <c r="AD90" s="7"/>
      <c r="AE90" s="184"/>
    </row>
    <row r="91" spans="3:31" ht="21" x14ac:dyDescent="0.2">
      <c r="R91" s="180"/>
      <c r="S91" s="181"/>
      <c r="T91" s="181"/>
      <c r="U91" s="180"/>
      <c r="V91" s="180"/>
      <c r="W91" s="181"/>
      <c r="X91" s="180"/>
      <c r="Y91" s="182"/>
      <c r="Z91" s="182"/>
      <c r="AA91" s="183"/>
      <c r="AB91" s="184"/>
      <c r="AC91" s="7"/>
      <c r="AD91" s="7"/>
      <c r="AE91" s="184"/>
    </row>
  </sheetData>
  <mergeCells count="210">
    <mergeCell ref="AA86:AE87"/>
    <mergeCell ref="AA82:AE82"/>
    <mergeCell ref="AA77:AE77"/>
    <mergeCell ref="AA30:AE31"/>
    <mergeCell ref="AA24:AE26"/>
    <mergeCell ref="L24:P26"/>
    <mergeCell ref="L30:P31"/>
    <mergeCell ref="L38:P38"/>
    <mergeCell ref="AA63:AE65"/>
    <mergeCell ref="AA69:AE70"/>
    <mergeCell ref="AA47:AE48"/>
    <mergeCell ref="AA43:AE43"/>
    <mergeCell ref="AA38:AE38"/>
    <mergeCell ref="R47:X48"/>
    <mergeCell ref="R30:X31"/>
    <mergeCell ref="R24:X26"/>
    <mergeCell ref="C24:I26"/>
    <mergeCell ref="C30:I31"/>
    <mergeCell ref="C47:I48"/>
    <mergeCell ref="L43:P43"/>
    <mergeCell ref="L47:P48"/>
    <mergeCell ref="C63:I65"/>
    <mergeCell ref="C69:I70"/>
    <mergeCell ref="C86:I87"/>
    <mergeCell ref="R86:X87"/>
    <mergeCell ref="R69:X70"/>
    <mergeCell ref="R63:X65"/>
    <mergeCell ref="L63:P65"/>
    <mergeCell ref="L69:P70"/>
    <mergeCell ref="L77:P77"/>
    <mergeCell ref="L82:P82"/>
    <mergeCell ref="L86:P87"/>
    <mergeCell ref="C82:I82"/>
    <mergeCell ref="C77:I77"/>
    <mergeCell ref="R77:X77"/>
    <mergeCell ref="R82:X82"/>
    <mergeCell ref="R38:X38"/>
    <mergeCell ref="C38:I38"/>
    <mergeCell ref="C43:I43"/>
    <mergeCell ref="R43:X43"/>
    <mergeCell ref="J88:K88"/>
    <mergeCell ref="J89:K89"/>
    <mergeCell ref="J21:K21"/>
    <mergeCell ref="J29:K29"/>
    <mergeCell ref="J36:K36"/>
    <mergeCell ref="J43:K43"/>
    <mergeCell ref="J83:K83"/>
    <mergeCell ref="J84:K84"/>
    <mergeCell ref="J85:K85"/>
    <mergeCell ref="J86:K86"/>
    <mergeCell ref="J87:K87"/>
    <mergeCell ref="J78:K78"/>
    <mergeCell ref="J79:K79"/>
    <mergeCell ref="J80:K80"/>
    <mergeCell ref="J81:K81"/>
    <mergeCell ref="J82:K82"/>
    <mergeCell ref="J73:K73"/>
    <mergeCell ref="J74:K74"/>
    <mergeCell ref="J75:K75"/>
    <mergeCell ref="J76:K76"/>
    <mergeCell ref="J77:K77"/>
    <mergeCell ref="J68:K68"/>
    <mergeCell ref="J69:K69"/>
    <mergeCell ref="J70:K70"/>
    <mergeCell ref="J71:K71"/>
    <mergeCell ref="J72:K72"/>
    <mergeCell ref="J63:K63"/>
    <mergeCell ref="J64:K64"/>
    <mergeCell ref="J65:K65"/>
    <mergeCell ref="J66:K66"/>
    <mergeCell ref="J67:K67"/>
    <mergeCell ref="Y90:Z90"/>
    <mergeCell ref="Y91:Z91"/>
    <mergeCell ref="C50:K50"/>
    <mergeCell ref="L50:P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Y85:Z85"/>
    <mergeCell ref="Y86:Z86"/>
    <mergeCell ref="Y87:Z87"/>
    <mergeCell ref="Y88:Z88"/>
    <mergeCell ref="Y89:Z89"/>
    <mergeCell ref="Y80:Z80"/>
    <mergeCell ref="Y81:Z81"/>
    <mergeCell ref="Y82:Z82"/>
    <mergeCell ref="Y83:Z83"/>
    <mergeCell ref="Y84:Z84"/>
    <mergeCell ref="Y75:Z75"/>
    <mergeCell ref="Y76:Z76"/>
    <mergeCell ref="Y77:Z77"/>
    <mergeCell ref="Y78:Z78"/>
    <mergeCell ref="Y79:Z79"/>
    <mergeCell ref="Y70:Z70"/>
    <mergeCell ref="Y71:Z71"/>
    <mergeCell ref="Y72:Z72"/>
    <mergeCell ref="Y73:Z73"/>
    <mergeCell ref="Y74:Z74"/>
    <mergeCell ref="Y65:Z65"/>
    <mergeCell ref="Y66:Z66"/>
    <mergeCell ref="Y67:Z67"/>
    <mergeCell ref="Y68:Z68"/>
    <mergeCell ref="Y69:Z69"/>
    <mergeCell ref="Y60:Z60"/>
    <mergeCell ref="Y61:Z61"/>
    <mergeCell ref="Y62:Z62"/>
    <mergeCell ref="Y63:Z63"/>
    <mergeCell ref="Y64:Z64"/>
    <mergeCell ref="Y55:Z55"/>
    <mergeCell ref="Y56:Z56"/>
    <mergeCell ref="Y57:Z57"/>
    <mergeCell ref="Y58:Z58"/>
    <mergeCell ref="Y59:Z59"/>
    <mergeCell ref="Y53:Z53"/>
    <mergeCell ref="Y54:Z54"/>
    <mergeCell ref="R50:Z50"/>
    <mergeCell ref="AA50:AE50"/>
    <mergeCell ref="Y51:Z51"/>
    <mergeCell ref="Y52:Z52"/>
    <mergeCell ref="Y45:Z45"/>
    <mergeCell ref="Y46:Z46"/>
    <mergeCell ref="Y47:Z47"/>
    <mergeCell ref="Y48:Z48"/>
    <mergeCell ref="Y49:Z49"/>
    <mergeCell ref="Y40:Z40"/>
    <mergeCell ref="Y41:Z41"/>
    <mergeCell ref="Y42:Z42"/>
    <mergeCell ref="Y43:Z43"/>
    <mergeCell ref="Y44:Z44"/>
    <mergeCell ref="Y35:Z35"/>
    <mergeCell ref="Y36:Z36"/>
    <mergeCell ref="Y37:Z37"/>
    <mergeCell ref="Y38:Z38"/>
    <mergeCell ref="Y39:Z39"/>
    <mergeCell ref="Y30:Z30"/>
    <mergeCell ref="Y31:Z31"/>
    <mergeCell ref="Y32:Z32"/>
    <mergeCell ref="Y33:Z33"/>
    <mergeCell ref="Y34:Z34"/>
    <mergeCell ref="Y25:Z25"/>
    <mergeCell ref="Y26:Z26"/>
    <mergeCell ref="Y27:Z27"/>
    <mergeCell ref="Y28:Z28"/>
    <mergeCell ref="Y29:Z29"/>
    <mergeCell ref="Y20:Z20"/>
    <mergeCell ref="Y21:Z21"/>
    <mergeCell ref="Y22:Z22"/>
    <mergeCell ref="Y23:Z23"/>
    <mergeCell ref="Y24:Z24"/>
    <mergeCell ref="Y15:Z15"/>
    <mergeCell ref="Y16:Z16"/>
    <mergeCell ref="Y17:Z17"/>
    <mergeCell ref="Y18:Z18"/>
    <mergeCell ref="Y19:Z19"/>
    <mergeCell ref="R11:Z11"/>
    <mergeCell ref="AA11:AE11"/>
    <mergeCell ref="Y12:Z12"/>
    <mergeCell ref="Y13:Z13"/>
    <mergeCell ref="Y14:Z14"/>
    <mergeCell ref="F4:G4"/>
    <mergeCell ref="F5:G5"/>
    <mergeCell ref="F6:G6"/>
    <mergeCell ref="F7:G7"/>
    <mergeCell ref="F3:G3"/>
    <mergeCell ref="L11:P11"/>
    <mergeCell ref="C11:K11"/>
    <mergeCell ref="J46:K46"/>
    <mergeCell ref="J47:K47"/>
    <mergeCell ref="J48:K48"/>
    <mergeCell ref="J42:K42"/>
    <mergeCell ref="J41:K41"/>
    <mergeCell ref="J44:K44"/>
    <mergeCell ref="J45:K45"/>
    <mergeCell ref="J34:K34"/>
    <mergeCell ref="J37:K37"/>
    <mergeCell ref="J38:K38"/>
    <mergeCell ref="J39:K39"/>
    <mergeCell ref="J40:K40"/>
    <mergeCell ref="J35:K35"/>
    <mergeCell ref="J15:K15"/>
    <mergeCell ref="J16:K16"/>
    <mergeCell ref="J17:K17"/>
    <mergeCell ref="J18:K18"/>
    <mergeCell ref="J25:K25"/>
    <mergeCell ref="J26:K26"/>
    <mergeCell ref="J28:K28"/>
    <mergeCell ref="J27:K27"/>
    <mergeCell ref="J24:K24"/>
    <mergeCell ref="J30:K30"/>
    <mergeCell ref="J31:K31"/>
    <mergeCell ref="J32:K32"/>
    <mergeCell ref="J33:K33"/>
    <mergeCell ref="J20:K20"/>
    <mergeCell ref="J19:K19"/>
    <mergeCell ref="J22:K22"/>
    <mergeCell ref="J23:K23"/>
    <mergeCell ref="J12:K12"/>
    <mergeCell ref="J13:K13"/>
    <mergeCell ref="J14:K14"/>
    <mergeCell ref="E1:P2"/>
    <mergeCell ref="C1:D2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23" sqref="J23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128"/>
      <c r="C1" s="128"/>
      <c r="D1" s="128"/>
    </row>
    <row r="2" spans="2:14" ht="29" customHeight="1" x14ac:dyDescent="0.35">
      <c r="B2" s="129" t="s">
        <v>24</v>
      </c>
      <c r="C2" s="129"/>
      <c r="D2" s="129"/>
      <c r="E2" s="129"/>
      <c r="F2" s="129"/>
      <c r="G2" s="129"/>
      <c r="J2" s="226" t="s">
        <v>35</v>
      </c>
      <c r="K2" s="226"/>
      <c r="L2" s="226"/>
      <c r="M2" s="226"/>
      <c r="N2" s="226"/>
    </row>
    <row r="3" spans="2:14" ht="24" x14ac:dyDescent="0.2">
      <c r="B3" s="135" t="s">
        <v>25</v>
      </c>
      <c r="C3" s="135"/>
      <c r="D3" s="135"/>
      <c r="E3" s="130" t="s">
        <v>26</v>
      </c>
      <c r="F3" s="130"/>
      <c r="G3" s="130"/>
      <c r="J3" s="224" t="s">
        <v>36</v>
      </c>
      <c r="K3" s="225"/>
      <c r="L3" s="225"/>
      <c r="M3" s="225"/>
      <c r="N3" s="225"/>
    </row>
    <row r="4" spans="2:14" ht="41" customHeight="1" x14ac:dyDescent="0.2">
      <c r="B4" s="131" t="s">
        <v>27</v>
      </c>
      <c r="C4" s="131"/>
      <c r="D4" s="131"/>
      <c r="E4" s="131" t="s">
        <v>31</v>
      </c>
      <c r="F4" s="131"/>
      <c r="G4" s="131"/>
      <c r="J4" s="224"/>
      <c r="K4" s="225"/>
      <c r="L4" s="225"/>
      <c r="M4" s="225"/>
      <c r="N4" s="225"/>
    </row>
    <row r="5" spans="2:14" ht="40" customHeight="1" x14ac:dyDescent="0.2">
      <c r="B5" s="131" t="s">
        <v>28</v>
      </c>
      <c r="C5" s="131"/>
      <c r="D5" s="131"/>
      <c r="E5" s="131" t="s">
        <v>32</v>
      </c>
      <c r="F5" s="131"/>
      <c r="G5" s="131"/>
      <c r="J5" s="224"/>
      <c r="K5" s="225"/>
      <c r="L5" s="225"/>
      <c r="M5" s="225"/>
      <c r="N5" s="225"/>
    </row>
    <row r="6" spans="2:14" ht="67" customHeight="1" x14ac:dyDescent="0.2">
      <c r="B6" s="131" t="s">
        <v>29</v>
      </c>
      <c r="C6" s="131"/>
      <c r="D6" s="131"/>
      <c r="E6" s="132" t="s">
        <v>33</v>
      </c>
      <c r="F6" s="133"/>
      <c r="G6" s="134"/>
      <c r="J6" s="224"/>
      <c r="K6" s="225"/>
      <c r="L6" s="225"/>
      <c r="M6" s="225"/>
      <c r="N6" s="225"/>
    </row>
    <row r="7" spans="2:14" ht="55" customHeight="1" x14ac:dyDescent="0.2">
      <c r="B7" s="131" t="s">
        <v>30</v>
      </c>
      <c r="C7" s="131"/>
      <c r="D7" s="131"/>
      <c r="E7" s="131" t="s">
        <v>34</v>
      </c>
      <c r="F7" s="131"/>
      <c r="G7" s="131"/>
      <c r="J7" s="224"/>
      <c r="K7" s="225"/>
      <c r="L7" s="225"/>
      <c r="M7" s="225"/>
      <c r="N7" s="225"/>
    </row>
    <row r="8" spans="2:14" ht="34" customHeight="1" x14ac:dyDescent="0.2">
      <c r="J8" s="224"/>
      <c r="K8" s="225"/>
      <c r="L8" s="225"/>
      <c r="M8" s="225"/>
      <c r="N8" s="225"/>
    </row>
  </sheetData>
  <mergeCells count="12">
    <mergeCell ref="E6:G6"/>
    <mergeCell ref="B7:D7"/>
    <mergeCell ref="E7:G7"/>
    <mergeCell ref="B3:D3"/>
    <mergeCell ref="B4:D4"/>
    <mergeCell ref="B5:D5"/>
    <mergeCell ref="B6:D6"/>
    <mergeCell ref="B1:D1"/>
    <mergeCell ref="B2:G2"/>
    <mergeCell ref="E3:G3"/>
    <mergeCell ref="E4:G4"/>
    <mergeCell ref="E5:G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Calculadora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2016-11-01T19:39:16Z</dcterms:modified>
</cp:coreProperties>
</file>