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autoCompressPictures="0"/>
  <mc:AlternateContent xmlns:mc="http://schemas.openxmlformats.org/markup-compatibility/2006">
    <mc:Choice Requires="x15">
      <x15ac:absPath xmlns:x15ac="http://schemas.microsoft.com/office/spreadsheetml/2010/11/ac" url="/Users/Stoycho/GitHub/Vesper/Entregas/Hito0 final/"/>
    </mc:Choice>
  </mc:AlternateContent>
  <bookViews>
    <workbookView xWindow="0" yWindow="460" windowWidth="25600" windowHeight="15460" tabRatio="500" firstSheet="1" activeTab="4"/>
  </bookViews>
  <sheets>
    <sheet name="Principal - ABP" sheetId="1" r:id="rId1"/>
    <sheet name="PM" sheetId="2" r:id="rId2"/>
    <sheet name="TAG" sheetId="3" r:id="rId3"/>
    <sheet name="TAG2" sheetId="4" r:id="rId4"/>
    <sheet name="V1" sheetId="5" r:id="rId5"/>
    <sheet name="V2" sheetId="6" r:id="rId6"/>
    <sheet name="PD" sheetId="7" r:id="rId7"/>
    <sheet name="PD2" sheetId="8" r:id="rId8"/>
    <sheet name="TDS" sheetId="9" r:id="rId9"/>
    <sheet name="RV" sheetId="10" r:id="rId10"/>
    <sheet name="RV2" sheetId="11" r:id="rId11"/>
    <sheet name="SMBI" sheetId="12" r:id="rId12"/>
    <sheet name="SMA" sheetId="13" r:id="rId13"/>
    <sheet name="ELE" sheetId="14" r:id="rId14"/>
    <sheet name="SDM" sheetId="15" r:id="rId15"/>
    <sheet name="NM" sheetId="16" r:id="rId16"/>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8" i="16" l="1"/>
  <c r="C14" i="16"/>
  <c r="C9" i="16"/>
  <c r="N19" i="1"/>
  <c r="C13" i="15"/>
  <c r="C14" i="15"/>
  <c r="C9" i="15"/>
  <c r="M19" i="1"/>
  <c r="C13" i="14"/>
  <c r="C14" i="14"/>
  <c r="C9" i="14"/>
  <c r="Q43" i="13"/>
  <c r="J43" i="13"/>
  <c r="I21" i="13"/>
  <c r="C20" i="13"/>
  <c r="O19" i="1"/>
  <c r="C15" i="13"/>
  <c r="C19" i="13"/>
  <c r="C17" i="13"/>
  <c r="C16" i="13"/>
  <c r="C18" i="13"/>
  <c r="C11" i="13"/>
  <c r="C20" i="12"/>
  <c r="I19" i="12"/>
  <c r="L19" i="1"/>
  <c r="C15" i="12"/>
  <c r="C19" i="12"/>
  <c r="C17" i="12"/>
  <c r="C16" i="12"/>
  <c r="C18" i="12"/>
  <c r="C11" i="12"/>
  <c r="L21" i="11"/>
  <c r="K19" i="1"/>
  <c r="C15" i="10"/>
  <c r="C17" i="10"/>
  <c r="C16" i="10"/>
  <c r="C11" i="10"/>
  <c r="I34" i="9"/>
  <c r="K10" i="9"/>
  <c r="K11" i="9"/>
  <c r="K12" i="9"/>
  <c r="K13" i="9"/>
  <c r="K14" i="9"/>
  <c r="K15" i="9"/>
  <c r="K16" i="9"/>
  <c r="K18" i="9"/>
  <c r="K21" i="9"/>
  <c r="K24" i="9"/>
  <c r="K26" i="9"/>
  <c r="K27" i="9"/>
  <c r="K31" i="9"/>
  <c r="K34" i="9"/>
  <c r="J10" i="9"/>
  <c r="J11" i="9"/>
  <c r="J12" i="9"/>
  <c r="J13" i="9"/>
  <c r="J14" i="9"/>
  <c r="J15" i="9"/>
  <c r="J16" i="9"/>
  <c r="J18" i="9"/>
  <c r="J21" i="9"/>
  <c r="J24" i="9"/>
  <c r="J26" i="9"/>
  <c r="J27" i="9"/>
  <c r="J31" i="9"/>
  <c r="J34" i="9"/>
  <c r="K30" i="9"/>
  <c r="J30" i="9"/>
  <c r="C24" i="9"/>
  <c r="C23" i="9"/>
  <c r="J19" i="1"/>
  <c r="C20" i="9"/>
  <c r="C22" i="9"/>
  <c r="C21" i="9"/>
  <c r="C11" i="9"/>
  <c r="L11" i="8"/>
  <c r="I19" i="1"/>
  <c r="C15" i="7"/>
  <c r="C17" i="7"/>
  <c r="C16" i="7"/>
  <c r="C11" i="7"/>
  <c r="G19" i="1"/>
  <c r="J5" i="6"/>
  <c r="J6" i="6"/>
  <c r="J48" i="6"/>
  <c r="H48" i="6"/>
  <c r="J47" i="6"/>
  <c r="H47" i="6"/>
  <c r="J46" i="6"/>
  <c r="H46" i="6"/>
  <c r="J45" i="6"/>
  <c r="H45" i="6"/>
  <c r="J44" i="6"/>
  <c r="H44" i="6"/>
  <c r="J43" i="6"/>
  <c r="H43" i="6"/>
  <c r="J42" i="6"/>
  <c r="H42" i="6"/>
  <c r="J41" i="6"/>
  <c r="H41" i="6"/>
  <c r="J40" i="6"/>
  <c r="H40" i="6"/>
  <c r="J39" i="6"/>
  <c r="H39" i="6"/>
  <c r="J38" i="6"/>
  <c r="H38" i="6"/>
  <c r="J37" i="6"/>
  <c r="H37" i="6"/>
  <c r="J36" i="6"/>
  <c r="H36" i="6"/>
  <c r="J35" i="6"/>
  <c r="H35" i="6"/>
  <c r="J34" i="6"/>
  <c r="H34" i="6"/>
  <c r="J33" i="6"/>
  <c r="H33" i="6"/>
  <c r="J32" i="6"/>
  <c r="H32" i="6"/>
  <c r="J31" i="6"/>
  <c r="H31" i="6"/>
  <c r="J30" i="6"/>
  <c r="H30" i="6"/>
  <c r="J29" i="6"/>
  <c r="H29" i="6"/>
  <c r="J28" i="6"/>
  <c r="H28" i="6"/>
  <c r="J27" i="6"/>
  <c r="H27" i="6"/>
  <c r="J26" i="6"/>
  <c r="H26" i="6"/>
  <c r="J25" i="6"/>
  <c r="H25" i="6"/>
  <c r="J24" i="6"/>
  <c r="H24" i="6"/>
  <c r="J23" i="6"/>
  <c r="H23" i="6"/>
  <c r="J22" i="6"/>
  <c r="H22" i="6"/>
  <c r="J21" i="6"/>
  <c r="H21" i="6"/>
  <c r="J20" i="6"/>
  <c r="H20" i="6"/>
  <c r="J19" i="6"/>
  <c r="H19" i="6"/>
  <c r="J18" i="6"/>
  <c r="H18" i="6"/>
  <c r="J17" i="6"/>
  <c r="H17" i="6"/>
  <c r="J16" i="6"/>
  <c r="H16" i="6"/>
  <c r="H15" i="6"/>
  <c r="J14" i="6"/>
  <c r="H14" i="6"/>
  <c r="J13" i="6"/>
  <c r="I13" i="6"/>
  <c r="J9" i="6"/>
  <c r="B9" i="6"/>
  <c r="J7" i="6"/>
  <c r="J8" i="6"/>
  <c r="J5" i="5"/>
  <c r="J6" i="5"/>
  <c r="J49" i="5"/>
  <c r="H49" i="5"/>
  <c r="J48" i="5"/>
  <c r="H48" i="5"/>
  <c r="J47" i="5"/>
  <c r="H47" i="5"/>
  <c r="J46" i="5"/>
  <c r="H46" i="5"/>
  <c r="J45" i="5"/>
  <c r="H45" i="5"/>
  <c r="J44" i="5"/>
  <c r="H44" i="5"/>
  <c r="J43" i="5"/>
  <c r="H43" i="5"/>
  <c r="J42" i="5"/>
  <c r="H42" i="5"/>
  <c r="J41" i="5"/>
  <c r="H41" i="5"/>
  <c r="J40" i="5"/>
  <c r="H40" i="5"/>
  <c r="J39" i="5"/>
  <c r="H39" i="5"/>
  <c r="J38" i="5"/>
  <c r="H38" i="5"/>
  <c r="J37" i="5"/>
  <c r="H37" i="5"/>
  <c r="J36" i="5"/>
  <c r="H36" i="5"/>
  <c r="J35" i="5"/>
  <c r="H35" i="5"/>
  <c r="J34" i="5"/>
  <c r="H34" i="5"/>
  <c r="J33" i="5"/>
  <c r="H33" i="5"/>
  <c r="J32" i="5"/>
  <c r="H32" i="5"/>
  <c r="J31" i="5"/>
  <c r="H31" i="5"/>
  <c r="J30" i="5"/>
  <c r="H30" i="5"/>
  <c r="J29" i="5"/>
  <c r="H29" i="5"/>
  <c r="J28" i="5"/>
  <c r="H28" i="5"/>
  <c r="J27" i="5"/>
  <c r="H27" i="5"/>
  <c r="J26" i="5"/>
  <c r="H26" i="5"/>
  <c r="J25" i="5"/>
  <c r="H25" i="5"/>
  <c r="J24" i="5"/>
  <c r="H24" i="5"/>
  <c r="J23" i="5"/>
  <c r="H23" i="5"/>
  <c r="J22" i="5"/>
  <c r="H22" i="5"/>
  <c r="H21" i="5"/>
  <c r="J20" i="5"/>
  <c r="H20" i="5"/>
  <c r="J19" i="5"/>
  <c r="H19" i="5"/>
  <c r="J18" i="5"/>
  <c r="H18" i="5"/>
  <c r="J17" i="5"/>
  <c r="H17" i="5"/>
  <c r="J16" i="5"/>
  <c r="H16" i="5"/>
  <c r="J15" i="5"/>
  <c r="H15" i="5"/>
  <c r="J14" i="5"/>
  <c r="H14" i="5"/>
  <c r="J13" i="5"/>
  <c r="I13" i="5"/>
  <c r="J9" i="5"/>
  <c r="B9" i="5"/>
  <c r="J7" i="5"/>
  <c r="J8" i="5"/>
  <c r="E20" i="4"/>
  <c r="D20" i="4"/>
  <c r="I69" i="3"/>
  <c r="H69" i="3"/>
  <c r="I48" i="3"/>
  <c r="H48" i="3"/>
  <c r="I27" i="3"/>
  <c r="H27" i="3"/>
  <c r="F19" i="1"/>
  <c r="C15" i="3"/>
  <c r="C20" i="3"/>
  <c r="C19" i="3"/>
  <c r="C17" i="3"/>
  <c r="C16" i="3"/>
  <c r="C18" i="3"/>
  <c r="C11" i="3"/>
  <c r="E19" i="1"/>
  <c r="C20" i="2"/>
  <c r="P18" i="2"/>
  <c r="K10" i="2"/>
  <c r="L10" i="2"/>
  <c r="K11" i="2"/>
  <c r="L11" i="2"/>
  <c r="K12" i="2"/>
  <c r="L12" i="2"/>
  <c r="P20" i="2"/>
  <c r="K13" i="2"/>
  <c r="L13" i="2"/>
  <c r="P19" i="2"/>
  <c r="K14" i="2"/>
  <c r="L14" i="2"/>
  <c r="K15" i="2"/>
  <c r="L15" i="2"/>
  <c r="P24" i="2"/>
  <c r="K17" i="2"/>
  <c r="L17" i="2"/>
  <c r="K18" i="2"/>
  <c r="L18" i="2"/>
  <c r="K19" i="2"/>
  <c r="L19" i="2"/>
  <c r="K20" i="2"/>
  <c r="L20" i="2"/>
  <c r="K21" i="2"/>
  <c r="L21" i="2"/>
  <c r="P25" i="2"/>
  <c r="K22" i="2"/>
  <c r="L22" i="2"/>
  <c r="K23" i="2"/>
  <c r="L23" i="2"/>
  <c r="K24" i="2"/>
  <c r="L24" i="2"/>
  <c r="K25" i="2"/>
  <c r="L25" i="2"/>
  <c r="P26" i="2"/>
  <c r="K26" i="2"/>
  <c r="L26" i="2"/>
  <c r="K27" i="2"/>
  <c r="L27" i="2"/>
  <c r="P30" i="2"/>
  <c r="K29" i="2"/>
  <c r="L29" i="2"/>
  <c r="P31" i="2"/>
  <c r="K30" i="2"/>
  <c r="L30" i="2"/>
  <c r="P33" i="2"/>
  <c r="K31" i="2"/>
  <c r="L31" i="2"/>
  <c r="K32" i="2"/>
  <c r="L32" i="2"/>
  <c r="P32" i="2"/>
  <c r="K33" i="2"/>
  <c r="L33" i="2"/>
  <c r="K34" i="2"/>
  <c r="L34" i="2"/>
  <c r="K35" i="2"/>
  <c r="L35" i="2"/>
  <c r="K37" i="2"/>
  <c r="L37" i="2"/>
  <c r="K38" i="2"/>
  <c r="L38" i="2"/>
  <c r="K39" i="2"/>
  <c r="L39" i="2"/>
  <c r="K40" i="2"/>
  <c r="L40" i="2"/>
  <c r="K41" i="2"/>
  <c r="L41" i="2"/>
  <c r="P34" i="2"/>
  <c r="K42" i="2"/>
  <c r="L42" i="2"/>
  <c r="K43" i="2"/>
  <c r="L43" i="2"/>
  <c r="K45" i="2"/>
  <c r="L45" i="2"/>
  <c r="K46" i="2"/>
  <c r="L46" i="2"/>
  <c r="K47" i="2"/>
  <c r="L47" i="2"/>
  <c r="K48" i="2"/>
  <c r="L48" i="2"/>
  <c r="K49" i="2"/>
  <c r="L49" i="2"/>
  <c r="K50" i="2"/>
  <c r="L50" i="2"/>
  <c r="K51" i="2"/>
  <c r="L51" i="2"/>
  <c r="L53" i="2"/>
  <c r="K53" i="2"/>
  <c r="I10" i="2"/>
  <c r="J10" i="2"/>
  <c r="I11" i="2"/>
  <c r="J11" i="2"/>
  <c r="I12" i="2"/>
  <c r="J12" i="2"/>
  <c r="I13" i="2"/>
  <c r="J13" i="2"/>
  <c r="I14" i="2"/>
  <c r="J14" i="2"/>
  <c r="I15" i="2"/>
  <c r="J15" i="2"/>
  <c r="I17" i="2"/>
  <c r="J17" i="2"/>
  <c r="I18" i="2"/>
  <c r="J18" i="2"/>
  <c r="I19" i="2"/>
  <c r="J19" i="2"/>
  <c r="I20" i="2"/>
  <c r="J20" i="2"/>
  <c r="I21" i="2"/>
  <c r="J21" i="2"/>
  <c r="I22" i="2"/>
  <c r="J22" i="2"/>
  <c r="I23" i="2"/>
  <c r="J23" i="2"/>
  <c r="I24" i="2"/>
  <c r="J24" i="2"/>
  <c r="I25" i="2"/>
  <c r="J25" i="2"/>
  <c r="I26" i="2"/>
  <c r="J26" i="2"/>
  <c r="I27" i="2"/>
  <c r="J27" i="2"/>
  <c r="I29" i="2"/>
  <c r="J29" i="2"/>
  <c r="I30" i="2"/>
  <c r="J30" i="2"/>
  <c r="I31" i="2"/>
  <c r="J31" i="2"/>
  <c r="I32" i="2"/>
  <c r="J32" i="2"/>
  <c r="I33" i="2"/>
  <c r="J33" i="2"/>
  <c r="I34" i="2"/>
  <c r="J34" i="2"/>
  <c r="I35" i="2"/>
  <c r="J35" i="2"/>
  <c r="I37" i="2"/>
  <c r="J37" i="2"/>
  <c r="I38" i="2"/>
  <c r="J38" i="2"/>
  <c r="I39" i="2"/>
  <c r="J39" i="2"/>
  <c r="I40" i="2"/>
  <c r="J40" i="2"/>
  <c r="I41" i="2"/>
  <c r="J41" i="2"/>
  <c r="I42" i="2"/>
  <c r="J42" i="2"/>
  <c r="I43" i="2"/>
  <c r="J43" i="2"/>
  <c r="I45" i="2"/>
  <c r="J45" i="2"/>
  <c r="I46" i="2"/>
  <c r="J46" i="2"/>
  <c r="I47" i="2"/>
  <c r="J47" i="2"/>
  <c r="I48" i="2"/>
  <c r="J48" i="2"/>
  <c r="I49" i="2"/>
  <c r="J49" i="2"/>
  <c r="I50" i="2"/>
  <c r="J50" i="2"/>
  <c r="I51" i="2"/>
  <c r="J51" i="2"/>
  <c r="J53" i="2"/>
  <c r="I53" i="2"/>
  <c r="P35" i="2"/>
  <c r="O35" i="2"/>
  <c r="P27" i="2"/>
  <c r="O27" i="2"/>
  <c r="C25" i="2"/>
  <c r="C24" i="2"/>
  <c r="C22" i="2"/>
  <c r="C21" i="2"/>
  <c r="C23" i="2"/>
  <c r="P21" i="2"/>
  <c r="O21" i="2"/>
  <c r="P10" i="2"/>
  <c r="P11" i="2"/>
  <c r="P12" i="2"/>
  <c r="P13" i="2"/>
  <c r="P14" i="2"/>
  <c r="P15" i="2"/>
  <c r="O15" i="2"/>
  <c r="C11" i="2"/>
  <c r="Q13" i="1"/>
  <c r="R13" i="1"/>
  <c r="Q14" i="1"/>
  <c r="R14" i="1"/>
  <c r="Q15" i="1"/>
  <c r="R15" i="1"/>
  <c r="Q16" i="1"/>
  <c r="R16" i="1"/>
  <c r="Q17" i="1"/>
  <c r="R17" i="1"/>
  <c r="Q18" i="1"/>
  <c r="R18" i="1"/>
  <c r="R20" i="1"/>
  <c r="P19" i="1"/>
  <c r="P20" i="1"/>
  <c r="O20" i="1"/>
  <c r="N20" i="1"/>
  <c r="M20" i="1"/>
  <c r="L20" i="1"/>
  <c r="K20" i="1"/>
  <c r="J20" i="1"/>
  <c r="I20" i="1"/>
  <c r="H19" i="1"/>
  <c r="H20" i="1"/>
  <c r="G20" i="1"/>
  <c r="F20" i="1"/>
  <c r="E20" i="1"/>
  <c r="Q19" i="1"/>
  <c r="C19" i="1"/>
</calcChain>
</file>

<file path=xl/sharedStrings.xml><?xml version="1.0" encoding="utf-8"?>
<sst xmlns="http://schemas.openxmlformats.org/spreadsheetml/2006/main" count="1405" uniqueCount="606">
  <si>
    <t>TAG: Técnicas Avanzadas de Gráficos</t>
  </si>
  <si>
    <t>PM: Proyectos Multimedia</t>
  </si>
  <si>
    <t>PRESUPUESTO ABP 4º MULTIMEDIA CURSO 2016/17</t>
  </si>
  <si>
    <t>Según el número de estudiantes matriculados en TAG te saldrá resaltada una lista de entregables.</t>
  </si>
  <si>
    <t>Los entregables son los mismos para todos los grupos, pero la dedicación y la puntuación se pondera en función del número de estudiantes matriculados en PM.</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</si>
  <si>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</si>
  <si>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</si>
  <si>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1. Introduce nombre del grupo, nombres y apellidos de los estudiantes participantes en el grupo, y señala con una "x" las asignaturas en que está matriculado cada uno (Sólo puedes editar las celdas en gris).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</si>
  <si>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</si>
  <si>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2. Revisa cada pestaña del libro, correspondiente a una asignatura. Sigue las instucciones para cada asignatura en la que estáis matriculado</t>
  </si>
  <si>
    <t>No es necesario introducir ningún dato. Lo que aparecen son estimaciones de tiempo y de puntos según el número de miembros del grupo. Si queréis hacer algún cambio sobre esta propuesta, debéis hablar con los profesores de la asignatura y consensuarlos.</t>
  </si>
  <si>
    <t>TAG</t>
  </si>
  <si>
    <t>Tiempo</t>
  </si>
  <si>
    <t>PM</t>
  </si>
  <si>
    <t>Puntuación</t>
  </si>
  <si>
    <t>Nombre del grupo:</t>
  </si>
  <si>
    <t>Semana entrega</t>
  </si>
  <si>
    <t>Hito</t>
  </si>
  <si>
    <t>Horas de teoría</t>
  </si>
  <si>
    <t>SkyScrapers</t>
  </si>
  <si>
    <t>4 estudiantes</t>
  </si>
  <si>
    <t>Entregable 1</t>
  </si>
  <si>
    <t>Visualización: visualizador OpenGL 4.X simple, con datos por programa. Shader básico.</t>
  </si>
  <si>
    <t>C1.S13</t>
  </si>
  <si>
    <t>Hitos 1,2</t>
  </si>
  <si>
    <t>Obligatorias</t>
  </si>
  <si>
    <t>Horas de ABP</t>
  </si>
  <si>
    <t>Item</t>
  </si>
  <si>
    <t>Entregable 2</t>
  </si>
  <si>
    <t>Gestor de recursos: Parser de objetos en multiples formatos, salida en modo texto</t>
  </si>
  <si>
    <t>Horas de trabajo de asignatura</t>
  </si>
  <si>
    <t>Entregable 3</t>
  </si>
  <si>
    <t>Visualización: visualizador OpenGL 4.X simple, con datos por fichero. Shader básico.</t>
  </si>
  <si>
    <t>Total (por estudiante)</t>
  </si>
  <si>
    <t>Intinerario de Creación y Entretenimiento Digital</t>
  </si>
  <si>
    <t>Entregable 4</t>
  </si>
  <si>
    <t>Arbol de la escena: Tipos de datos para nodos (completo) y entidades (sólo clase padre; clases hijas sin contenido), construcción del árbol, recorrido del árbol, salida en modo texto</t>
  </si>
  <si>
    <t>C2.S1</t>
  </si>
  <si>
    <t>Hito 3</t>
  </si>
  <si>
    <t>Disciplina</t>
  </si>
  <si>
    <t>Entregable 5</t>
  </si>
  <si>
    <t>Arbol de la escena: Tipos de datos para entidades de tipo transformacion (traslación, rotación y escalado relativos y absolutos. Otras transformaciones). Salida en modo texto</t>
  </si>
  <si>
    <t>Entregable 6</t>
  </si>
  <si>
    <t>Arbol de la escena: Tipos de datos para entidades de tipo cámara y luz (cámaras y luces de dos tipos). Salida en modo texto</t>
  </si>
  <si>
    <t>Entregable Genérico</t>
  </si>
  <si>
    <t>RESUMEN ABP TAG</t>
  </si>
  <si>
    <t>Entregable 7</t>
  </si>
  <si>
    <t>Arbol de la escena: Tipos de datos para entidades de tipo malla. Salida en modo texto</t>
  </si>
  <si>
    <t>C2.S2</t>
  </si>
  <si>
    <t>Número de alumnos matriculados</t>
  </si>
  <si>
    <t>Itinerario de Gestión de Contenidos</t>
  </si>
  <si>
    <t>Entregable 8</t>
  </si>
  <si>
    <t>Arbol de la escena: Tipos de datos para entidades de tipo animación (cuadro a cuadro). Salida en modo texto</t>
  </si>
  <si>
    <t>Número de horas a realizar</t>
  </si>
  <si>
    <t>Estimaciones</t>
  </si>
  <si>
    <t>Entregable 9</t>
  </si>
  <si>
    <t>Gestor de recursos: Carga de modelos en formato múltiple en las entidades de tipo malla. Carga de varios ficheros para animación. Salida en modo texto</t>
  </si>
  <si>
    <t>Número de horas según entregables</t>
  </si>
  <si>
    <t>Entregable 10</t>
  </si>
  <si>
    <t>Visualización: visualizador OpenGL 4.X de las entidades tipo malla. Shader básico. Integración con el motor. Sin materiales, texturas, cámara ni luces</t>
  </si>
  <si>
    <t>C2.S3</t>
  </si>
  <si>
    <t>Desviación (máximo permitido 25%)</t>
  </si>
  <si>
    <t>Estudiante</t>
  </si>
  <si>
    <t>Entregable 11</t>
  </si>
  <si>
    <t>Visualización: visualizador OpenGL 4.X de las entidades tipo malla. Shader básico. Con cámaras y luces de varios tipos. Visualización con registro de cámaras y luces.</t>
  </si>
  <si>
    <t>Puntos a repartir</t>
  </si>
  <si>
    <t>Entregable 12</t>
  </si>
  <si>
    <t>Gestor de recursos: Carga de materiales y texturas. Salida en modo texto</t>
  </si>
  <si>
    <t>C2.S4</t>
  </si>
  <si>
    <t>Puntos según entregables</t>
  </si>
  <si>
    <t>Apellidos</t>
  </si>
  <si>
    <t>Entregable 13</t>
  </si>
  <si>
    <t>Visualización: visualizador OpenGL 4.X de las entidades tipo malla. Shader básico. Añadiendo materiales y texturas.</t>
  </si>
  <si>
    <t>Entregable 14</t>
  </si>
  <si>
    <t>Fachada: creación de una fachada entre el motor y la aplicación.</t>
  </si>
  <si>
    <t>C2.S5</t>
  </si>
  <si>
    <t>Nombre</t>
  </si>
  <si>
    <t>PM - Proyectos Multimedia</t>
  </si>
  <si>
    <t>Entregable 15</t>
  </si>
  <si>
    <t>Visualización: visualizador OpenGL 4.X con tres shaders avanzados</t>
  </si>
  <si>
    <t>Entregable 16</t>
  </si>
  <si>
    <t>Horas / persona</t>
  </si>
  <si>
    <t>IGC: Aplicación: cargador de modelos, movimiento del modelo, de las luces y de la cámara. Cambio de modelo, materiales y texturas. Animaciones.  Integración con el motor; ICED: Integración con el videojuego, sustitución de Irrlicht por el motor propio</t>
  </si>
  <si>
    <t>C2.S7</t>
  </si>
  <si>
    <t>Hito 4</t>
  </si>
  <si>
    <t>TAG - Técnicas Avanzadas de Gráficos</t>
  </si>
  <si>
    <t>V1 - Videojuegos 1</t>
  </si>
  <si>
    <t>Entregable 17</t>
  </si>
  <si>
    <t>Optimizaciones del motor (1 técnica)</t>
  </si>
  <si>
    <t>C2.S8</t>
  </si>
  <si>
    <t>Entregable 18</t>
  </si>
  <si>
    <t>Efectos visuales (1 efecto)</t>
  </si>
  <si>
    <t>C2.S9</t>
  </si>
  <si>
    <t>Horas totales grupo</t>
  </si>
  <si>
    <t>Puntos / persona</t>
  </si>
  <si>
    <t>Puntos totales grupo</t>
  </si>
  <si>
    <t>V2 - Videojuegos 2</t>
  </si>
  <si>
    <t>PD - Postproducción Digital</t>
  </si>
  <si>
    <t>TDS - Técnicas para el Diseño Sonoro</t>
  </si>
  <si>
    <t>RV - Realidad Virtual</t>
  </si>
  <si>
    <t>SMBI - Servicios Multimedia Basados en Internet</t>
  </si>
  <si>
    <t>Entregable 19</t>
  </si>
  <si>
    <t>Extras (a determinar por el grupo)</t>
  </si>
  <si>
    <t>C2.S11</t>
  </si>
  <si>
    <t>Evaluación</t>
  </si>
  <si>
    <t>Ponderación</t>
  </si>
  <si>
    <t>Items</t>
  </si>
  <si>
    <t>PM.01</t>
  </si>
  <si>
    <t>TOTAL</t>
  </si>
  <si>
    <t>Especificación</t>
  </si>
  <si>
    <t>Rellenar documento de Concepto del proyecto</t>
  </si>
  <si>
    <t>5 estudiantes</t>
  </si>
  <si>
    <t>EL - ELearning</t>
  </si>
  <si>
    <t>SDM - Sistemas de Difusión Multimedia</t>
  </si>
  <si>
    <t>SMA - Servicios Multimedia Avanzados</t>
  </si>
  <si>
    <t>NM - Negocio y Multimedia</t>
  </si>
  <si>
    <t>Total asignaturas</t>
  </si>
  <si>
    <t>Total puntos</t>
  </si>
  <si>
    <t>Rodriguez Valero</t>
  </si>
  <si>
    <t>Gaspar</t>
  </si>
  <si>
    <t>x</t>
  </si>
  <si>
    <t>Visualización: visualizador OpenGL 4.X con cuatro shaders avanzados</t>
  </si>
  <si>
    <t>C2.S6</t>
  </si>
  <si>
    <t>PM.02</t>
  </si>
  <si>
    <t>Optimizaciones del motor (2 técnicas)</t>
  </si>
  <si>
    <t>Martínez Valera</t>
  </si>
  <si>
    <t>Efectos visuales (2 efectos)</t>
  </si>
  <si>
    <t>Julia</t>
  </si>
  <si>
    <t xml:space="preserve">Rellenar versión inicial del documento Especificación </t>
  </si>
  <si>
    <t>6 estudiantes</t>
  </si>
  <si>
    <t>Planificación</t>
  </si>
  <si>
    <t>PM.03</t>
  </si>
  <si>
    <t>Completar y revisar documento Especificación.</t>
  </si>
  <si>
    <t>Castellanos Rodríguez</t>
  </si>
  <si>
    <t>Nerea</t>
  </si>
  <si>
    <t>Seguimiento</t>
  </si>
  <si>
    <t>Ivanov Atanasov</t>
  </si>
  <si>
    <t>Stoycho</t>
  </si>
  <si>
    <t>PM.04</t>
  </si>
  <si>
    <t>Estimación</t>
  </si>
  <si>
    <t>Elaborar el Presupuesto (hoja de cálculo)</t>
  </si>
  <si>
    <t>Castrillo González</t>
  </si>
  <si>
    <t>Catherine</t>
  </si>
  <si>
    <t>Fraile Infante</t>
  </si>
  <si>
    <t>PM.05</t>
  </si>
  <si>
    <t>Crear WBS del proyecto en Project.</t>
  </si>
  <si>
    <t>Sandra</t>
  </si>
  <si>
    <t>Presentaciones</t>
  </si>
  <si>
    <t>PM.06</t>
  </si>
  <si>
    <t>Crear plan general (Tareas y precedencias básicas). en Project</t>
  </si>
  <si>
    <t>Total estudiantes</t>
  </si>
  <si>
    <t>PM.07</t>
  </si>
  <si>
    <t>Detallar plan iteraciones del mes de Noviembre. Creación Subtareas y precedencias en Project</t>
  </si>
  <si>
    <t>Hito 0</t>
  </si>
  <si>
    <t>PM.08</t>
  </si>
  <si>
    <t>Detallar plan iteraciones del mes de Noviembre. Asignar recursos a las tareas en Project.</t>
  </si>
  <si>
    <t>Optimizaciones del motor (4 técnicas)</t>
  </si>
  <si>
    <t>RESUMEN ABP PM</t>
  </si>
  <si>
    <t>Efectos visuales (3 efectos)</t>
  </si>
  <si>
    <t>PM.09</t>
  </si>
  <si>
    <t>Detallar plan iteraciones del mes de Diciembre. Creación Subtareas y precedencias en Project</t>
  </si>
  <si>
    <t>PM.10</t>
  </si>
  <si>
    <t>Detallar plan iteraciones del mes de Diciembre. Asignar recursos a las tareas en Project.</t>
  </si>
  <si>
    <t>PM.11</t>
  </si>
  <si>
    <t>Rellenar documento Gestión de riesgos</t>
  </si>
  <si>
    <t>Total</t>
  </si>
  <si>
    <t>PM.12</t>
  </si>
  <si>
    <t>Registrar de tiempos y % de realización de tareas en Project</t>
  </si>
  <si>
    <t>PM.13</t>
  </si>
  <si>
    <t>Comparar la planificación prevista y real en Project hito 1.</t>
  </si>
  <si>
    <t>Hito 1</t>
  </si>
  <si>
    <t>PM.14</t>
  </si>
  <si>
    <t>Aplicar el modelo EVA en Project</t>
  </si>
  <si>
    <t>PM.15</t>
  </si>
  <si>
    <t>Confeccionar  Informes de iteración e informe resumen de Hito 1</t>
  </si>
  <si>
    <t>PM.16</t>
  </si>
  <si>
    <t>Presentación</t>
  </si>
  <si>
    <t>Elaborar  la presentación del Hito 1</t>
  </si>
  <si>
    <t>PM.17</t>
  </si>
  <si>
    <t>Exponer  la presentación del Hito 1</t>
  </si>
  <si>
    <t>PM.18</t>
  </si>
  <si>
    <t>Revisar especificación proyecto.</t>
  </si>
  <si>
    <t>Hito 2, 3,4</t>
  </si>
  <si>
    <t>PM.19</t>
  </si>
  <si>
    <t xml:space="preserve">Reestimar proyecto. </t>
  </si>
  <si>
    <t>PM.20</t>
  </si>
  <si>
    <t>Detallar plan iteraciones del mes de Enero. Creación Subtareas y precedencias en Project</t>
  </si>
  <si>
    <t>PM.21</t>
  </si>
  <si>
    <t>Detallar plan iteraciones del mes de Enero. Asignar recursos a las tareas en Project.</t>
  </si>
  <si>
    <t>PM.22</t>
  </si>
  <si>
    <t>PM.23</t>
  </si>
  <si>
    <t>Comparar la planificación prevista y real en Project hito 2.</t>
  </si>
  <si>
    <t>PM.24</t>
  </si>
  <si>
    <t>Confeccionar  Informes de iteración e informe resumen de Hito 2</t>
  </si>
  <si>
    <t>PM.25</t>
  </si>
  <si>
    <t>Detallar plan iteraciones del mes de Febrero-Marzo. Creación Subtareas y precedencias en Project</t>
  </si>
  <si>
    <t>150 horas totales</t>
  </si>
  <si>
    <t>PM.26</t>
  </si>
  <si>
    <t>Detallar plan iteraciones del mes de Febrero-Marzo Asignar recursos a las tareas en Project.</t>
  </si>
  <si>
    <t>30 de teoría</t>
  </si>
  <si>
    <t>PM.27</t>
  </si>
  <si>
    <t>24 de trabajo 20% - Bloque II</t>
  </si>
  <si>
    <t>PM.28</t>
  </si>
  <si>
    <t>Comparar la planificación prevista y real en Project hito 3.</t>
  </si>
  <si>
    <t>96 horas para ABP</t>
  </si>
  <si>
    <t>PM.29</t>
  </si>
  <si>
    <t>Confeccionar  Informes de iteración e informe resumen de Hito 3</t>
  </si>
  <si>
    <t>PM.30</t>
  </si>
  <si>
    <t>Elaborar  la presentación del Hito 3</t>
  </si>
  <si>
    <t>PM.31</t>
  </si>
  <si>
    <t>Exponer  la presentación del Hito 3</t>
  </si>
  <si>
    <t>PM.32</t>
  </si>
  <si>
    <t>Detallar plan iteraciones del mes de Abril-Mayo. Creación Subtareas y precedencias en Project</t>
  </si>
  <si>
    <t>PM.33</t>
  </si>
  <si>
    <t>Detallar plan iteraciones del mes de Abril-Mayo. Asignar recursos a las tareas en Project.</t>
  </si>
  <si>
    <t>PM.34</t>
  </si>
  <si>
    <t>PM.35</t>
  </si>
  <si>
    <t>Comparar la planificación prevista y real en Project hito 4.</t>
  </si>
  <si>
    <t>PM.36</t>
  </si>
  <si>
    <t>Confeccionar  Informes de iteración e informe resumen de Hito 4.</t>
  </si>
  <si>
    <t>PM.37</t>
  </si>
  <si>
    <t>Elaborar  la presentación del Hito 4</t>
  </si>
  <si>
    <t>PM.38</t>
  </si>
  <si>
    <t>Exponer  la presentación del Hito 4</t>
  </si>
  <si>
    <t>TOTALES</t>
  </si>
  <si>
    <t>V1: Videojuegos 1</t>
  </si>
  <si>
    <t>* Seleccionad entregables hasta cubrir las horas de ABP.
 * Se selecciona un entregable V1.xx rellenando las columnas grises E (hito elegido) e I (Horas en presupuesto) con vuestra propuesta.
 * Importante: estos entregables son genéricos. Debéis concretar vuestros entregables en el documento de especificación.</t>
  </si>
  <si>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</si>
  <si>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</si>
  <si>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</si>
  <si>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</si>
  <si>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</si>
  <si>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</si>
  <si>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</si>
  <si>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</si>
  <si>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</si>
  <si>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</si>
  <si>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</si>
  <si>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V2: Videojuegos 2</t>
  </si>
  <si>
    <t>Puntos presupuestados</t>
  </si>
  <si>
    <t>Categoría</t>
  </si>
  <si>
    <t>Hito 
Recom.</t>
  </si>
  <si>
    <t>Hito 
Elegido</t>
  </si>
  <si>
    <t>Horas Recomendadas</t>
  </si>
  <si>
    <t>Presupuesto</t>
  </si>
  <si>
    <t>x miembro</t>
  </si>
  <si>
    <t>absolutas</t>
  </si>
  <si>
    <t>Totales</t>
  </si>
  <si>
    <t>Puntos</t>
  </si>
  <si>
    <t>V2.01</t>
  </si>
  <si>
    <t>V1.01</t>
  </si>
  <si>
    <t>Motor</t>
  </si>
  <si>
    <t>Documentación</t>
  </si>
  <si>
    <t>Diseño e implementación de la arquitectura basada en objetos (diagrama de clases e implementación)</t>
  </si>
  <si>
    <t>Documento de diseño de mecánicas de los NPCs</t>
  </si>
  <si>
    <t>1</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</si>
  <si>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</si>
  <si>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</si>
  <si>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</si>
  <si>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</si>
  <si>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</si>
  <si>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V1.02</t>
  </si>
  <si>
    <t>Documento de diseño de sistemas de toma de decisión</t>
  </si>
  <si>
    <t>V1.03</t>
  </si>
  <si>
    <t>V2.02</t>
  </si>
  <si>
    <t>Documento de diseño técnico de la arquitectura de la IA</t>
  </si>
  <si>
    <t>Diseño e implementación de la arquitectura basada en componentes (diagrama de clases e implementación)</t>
  </si>
  <si>
    <t>V2.03</t>
  </si>
  <si>
    <t>Físicas</t>
  </si>
  <si>
    <t>Control del player por motor de físicas 2D, dynamic o kinematic</t>
  </si>
  <si>
    <t>V1.04</t>
  </si>
  <si>
    <t>Hitos 2,3</t>
  </si>
  <si>
    <t>Diseño de requerimientos y funciones de red</t>
  </si>
  <si>
    <t>% evaluación</t>
  </si>
  <si>
    <t>V2.04</t>
  </si>
  <si>
    <t>Utilización de propiedades físicas en las mecánicas jugables</t>
  </si>
  <si>
    <t>Item 1</t>
  </si>
  <si>
    <t>Vídeo con animación del logo de la empresa</t>
  </si>
  <si>
    <t>V2.05</t>
  </si>
  <si>
    <t>20-30%</t>
  </si>
  <si>
    <t>Uso de trazado de rayos y otros tests de las físicas</t>
  </si>
  <si>
    <t>V2.06</t>
  </si>
  <si>
    <t>Sistema de depuración visual de las físicas</t>
  </si>
  <si>
    <t>Item 2</t>
  </si>
  <si>
    <t>Cartel juego/proyecto</t>
  </si>
  <si>
    <t>V1.05</t>
  </si>
  <si>
    <t>10-20%</t>
  </si>
  <si>
    <t>Diseño técnico de funcionamiento del motor de red</t>
  </si>
  <si>
    <t>V2.07</t>
  </si>
  <si>
    <t>Utilización de joints en las mecánicas jugables</t>
  </si>
  <si>
    <t>V1.06</t>
  </si>
  <si>
    <t>IA diseñada</t>
  </si>
  <si>
    <t>Gestión de estados de la IA con Máquinas de Estados</t>
  </si>
  <si>
    <t>V2.08</t>
  </si>
  <si>
    <t>Mecánicas</t>
  </si>
  <si>
    <t>Control propio del player: movimiento y colisiones sin motor de físicas</t>
  </si>
  <si>
    <t>Item 3</t>
  </si>
  <si>
    <t>V1.07</t>
  </si>
  <si>
    <t>Trailer juego/proyecto</t>
  </si>
  <si>
    <t>Sistema de toma de decisión con Árboles de Decisión</t>
  </si>
  <si>
    <t>50-60%</t>
  </si>
  <si>
    <t>V2.09</t>
  </si>
  <si>
    <t>Mecánicas básicas entidades sin IA</t>
  </si>
  <si>
    <t>V2.10</t>
  </si>
  <si>
    <t>V1.08</t>
  </si>
  <si>
    <t>Mecánicas de acción</t>
  </si>
  <si>
    <t>Sistema de toma de decisión con Lógica Difusa</t>
  </si>
  <si>
    <t>RESUMEN ABP PD</t>
  </si>
  <si>
    <t>2 personas</t>
  </si>
  <si>
    <t>V2.11</t>
  </si>
  <si>
    <t>Mecánicas de rol</t>
  </si>
  <si>
    <t>V1.09</t>
  </si>
  <si>
    <t>Sistema de toma de decisión con Behaviour Trees</t>
  </si>
  <si>
    <t>V2.12</t>
  </si>
  <si>
    <t>Mecánicas de puzzle</t>
  </si>
  <si>
    <t>V2.13</t>
  </si>
  <si>
    <t>V1.10</t>
  </si>
  <si>
    <t>Power-ups y elementos adicionales</t>
  </si>
  <si>
    <t>Sistema de búsqueda de caminos y control (Pathplanning/following)</t>
  </si>
  <si>
    <t>1-2</t>
  </si>
  <si>
    <t>V1.11</t>
  </si>
  <si>
    <t>Sistema de planificación de tareas con Goal-Oriented Behaviour</t>
  </si>
  <si>
    <t>2-4</t>
  </si>
  <si>
    <t>Item 4</t>
  </si>
  <si>
    <t>V1.12</t>
  </si>
  <si>
    <t>Sistema de control de movimiento con Steering Behaviours</t>
  </si>
  <si>
    <t>V2.14</t>
  </si>
  <si>
    <t>Herramientas</t>
  </si>
  <si>
    <t>Formato propio para la definición de los niveles (documento con la especificación del formato)</t>
  </si>
  <si>
    <t>30-50%</t>
  </si>
  <si>
    <t>V1.13</t>
  </si>
  <si>
    <t>Sistema de IA tipo tablero/puzzle por turnos (Minimax)</t>
  </si>
  <si>
    <t>V2.15</t>
  </si>
  <si>
    <t>Creación de un cargador de niveles</t>
  </si>
  <si>
    <t>V2.16</t>
  </si>
  <si>
    <t>Creación de un editor de niveles</t>
  </si>
  <si>
    <t>V2.17</t>
  </si>
  <si>
    <t>Diseño y creación de niveles</t>
  </si>
  <si>
    <t>1-3</t>
  </si>
  <si>
    <t>V1.14</t>
  </si>
  <si>
    <t>Flocking: comportamiento grupal emergente</t>
  </si>
  <si>
    <t>Making of juego/proyecto</t>
  </si>
  <si>
    <t>20-40%</t>
  </si>
  <si>
    <t>V2.18</t>
  </si>
  <si>
    <t>Cámara</t>
  </si>
  <si>
    <t>Implementación de cámara FPS</t>
  </si>
  <si>
    <t>3-4</t>
  </si>
  <si>
    <t>V2.19</t>
  </si>
  <si>
    <t>Implementación de cámara de seguimiento</t>
  </si>
  <si>
    <t>V1.15</t>
  </si>
  <si>
    <t>Sistema de gestión de reputación</t>
  </si>
  <si>
    <t>V2.20</t>
  </si>
  <si>
    <t>Gestión de colisiones de la cámara (sistema de depuración para ver colisiones)</t>
  </si>
  <si>
    <t>3 personas</t>
  </si>
  <si>
    <t>V1.16</t>
  </si>
  <si>
    <t>Comunicación simulada básica entre NPCs (Blackboard)</t>
  </si>
  <si>
    <t>V2.21</t>
  </si>
  <si>
    <t>Implementación de cámara inteligente que ajuste ángulo y zoom</t>
  </si>
  <si>
    <t>V1.17</t>
  </si>
  <si>
    <t>Tecnología</t>
  </si>
  <si>
    <t>Sistema de gestión de eventos (Trigger System/Event Manager)</t>
  </si>
  <si>
    <t>Item 5</t>
  </si>
  <si>
    <t>V2.22</t>
  </si>
  <si>
    <t>Implementación de un sistema multi-cámara</t>
  </si>
  <si>
    <t>V1.18</t>
  </si>
  <si>
    <t>Sistema de percepción sensorial (vista, oído, olfato, canales…)</t>
  </si>
  <si>
    <t>30-40%</t>
  </si>
  <si>
    <t>V2.23</t>
  </si>
  <si>
    <t>UI</t>
  </si>
  <si>
    <t>Integración de librería para GUI</t>
  </si>
  <si>
    <t>2</t>
  </si>
  <si>
    <t>Créditos</t>
  </si>
  <si>
    <t>5-15%</t>
  </si>
  <si>
    <t>V2.24</t>
  </si>
  <si>
    <t>V1.19</t>
  </si>
  <si>
    <t>Creación de un sistema propio de GUI (diagrama de clases e implementación)</t>
  </si>
  <si>
    <t>Sistema de memoria de estado y reacción para NPCs</t>
  </si>
  <si>
    <t>4 personas</t>
  </si>
  <si>
    <t>V1.20</t>
  </si>
  <si>
    <t>Pathfinding básico con rejilla (A*/Dijkstra)</t>
  </si>
  <si>
    <t>10-25%</t>
  </si>
  <si>
    <t>V2.25</t>
  </si>
  <si>
    <t>V1.21</t>
  </si>
  <si>
    <t>Implementación de menús</t>
  </si>
  <si>
    <t>2-3</t>
  </si>
  <si>
    <t>Pathfinding jerárquico</t>
  </si>
  <si>
    <t>V2.26</t>
  </si>
  <si>
    <t>V1.22</t>
  </si>
  <si>
    <t>Implementación del HUD</t>
  </si>
  <si>
    <t>20-35%</t>
  </si>
  <si>
    <t>Pathfinding estratégico/táctico</t>
  </si>
  <si>
    <t>15-30%</t>
  </si>
  <si>
    <t>V2.27</t>
  </si>
  <si>
    <t>Optimización</t>
  </si>
  <si>
    <t>V1.23</t>
  </si>
  <si>
    <t>Implementación de clipping (comparativa de FPS con/sin oclusiones)</t>
  </si>
  <si>
    <t>Sistema de Waypoints para pathfinding continuo</t>
  </si>
  <si>
    <t>Item 6</t>
  </si>
  <si>
    <t>Vídeo final juego / explicación parte del proyecto</t>
  </si>
  <si>
    <t>V2.28</t>
  </si>
  <si>
    <t>Oclusiones mediante portales/PVS (sistema de depuración para ver oclusiones, comparativa de FPS con/sin oclusiones)</t>
  </si>
  <si>
    <t>5 personas</t>
  </si>
  <si>
    <t>V1.24</t>
  </si>
  <si>
    <t>Sistema de Navmeshes para pathfinding continuo</t>
  </si>
  <si>
    <t>V2.29</t>
  </si>
  <si>
    <t>Oclusiones mediante tecnicas de rasterización (comparativa de FPS con/sin oclusiones)</t>
  </si>
  <si>
    <t>V2.30</t>
  </si>
  <si>
    <t>Sistema de Level-Of-Detail (LoD) para la selección de la malla gráfica de los objetos</t>
  </si>
  <si>
    <t>5-10%</t>
  </si>
  <si>
    <t>V2.31</t>
  </si>
  <si>
    <t>Sistema de Level-Of-Detail continuo (CLoD) para el terreno</t>
  </si>
  <si>
    <t>V2.32</t>
  </si>
  <si>
    <t>Gráficos</t>
  </si>
  <si>
    <t>V1.25</t>
  </si>
  <si>
    <t>Creación e implementación del skybox</t>
  </si>
  <si>
    <t>Sistema de depuración visual in-game de la IA</t>
  </si>
  <si>
    <t>V1.26</t>
  </si>
  <si>
    <t>Gestión de recursos de IA con Level-of-Detail (LoD)</t>
  </si>
  <si>
    <t>1-4</t>
  </si>
  <si>
    <t>Item 7</t>
  </si>
  <si>
    <t>HUD / Imágenes menús</t>
  </si>
  <si>
    <t>V2.33</t>
  </si>
  <si>
    <t>Implementación de cesped y vegetación</t>
  </si>
  <si>
    <t>V1.27</t>
  </si>
  <si>
    <t>Sistema de distribución central de tiempo de proceso (Scheduling)</t>
  </si>
  <si>
    <t>6 personas</t>
  </si>
  <si>
    <t>V2.34</t>
  </si>
  <si>
    <t>V1.28</t>
  </si>
  <si>
    <t>Implementación de nubes</t>
  </si>
  <si>
    <t>Editor in-game de parámetros y comportamientos de la IA</t>
  </si>
  <si>
    <t>V2.35</t>
  </si>
  <si>
    <t>Implementación de sistemas de partículas</t>
  </si>
  <si>
    <t>V1.29</t>
  </si>
  <si>
    <t>Generación</t>
  </si>
  <si>
    <t>Generación procedimental de mapas laberítincos</t>
  </si>
  <si>
    <t>V1.30</t>
  </si>
  <si>
    <t>Generación procedimental de cavernas e interiores</t>
  </si>
  <si>
    <t>V1.31</t>
  </si>
  <si>
    <t>Red</t>
  </si>
  <si>
    <t>Sistema de logros y puntuaciones web</t>
  </si>
  <si>
    <t>V1.32</t>
  </si>
  <si>
    <t>Multijugador  asíncrono (cambios de estado en servidor)</t>
  </si>
  <si>
    <t>Item 8</t>
  </si>
  <si>
    <t>Videos de carga / explicación parte del proyecto</t>
  </si>
  <si>
    <t>V1.33</t>
  </si>
  <si>
    <t>Multijugador  por turnos</t>
  </si>
  <si>
    <t>V1.34</t>
  </si>
  <si>
    <t>Multijugador  en tiempo real</t>
  </si>
  <si>
    <t>V1.35</t>
  </si>
  <si>
    <t>Sistema de predicción de movimiento multijugador en tiempo real</t>
  </si>
  <si>
    <t>V1.36</t>
  </si>
  <si>
    <t>Sistema de depuración visual del motor de Red</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</si>
  <si>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</si>
  <si>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</si>
  <si>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</si>
  <si>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</si>
  <si>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</si>
  <si>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</si>
  <si>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</si>
  <si>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</si>
  <si>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</si>
  <si>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</si>
  <si>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</si>
  <si>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</si>
  <si>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</si>
  <si>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</si>
  <si>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</si>
  <si>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</si>
  <si>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</si>
  <si>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</si>
  <si>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</si>
  <si>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</si>
  <si>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</si>
  <si>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</si>
  <si>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</si>
  <si>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</si>
  <si>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</si>
  <si>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</si>
  <si>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</si>
  <si>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</si>
  <si>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</si>
  <si>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RV: Realidad Virtual</t>
  </si>
  <si>
    <t>TOTAL HITO 3</t>
  </si>
  <si>
    <t>HITO 4</t>
  </si>
  <si>
    <t xml:space="preserve">Integración de sonido y música en el juego </t>
  </si>
  <si>
    <t xml:space="preserve">Post producción (mezcla y masterización in-game) </t>
  </si>
  <si>
    <t>RV</t>
  </si>
  <si>
    <t>Proyecto individual: el estudiante debe ponerse en contacto con el profesor para determinar los entregables</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</si>
  <si>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</si>
  <si>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El número de personajes, su complejidad y la cantidad de movimientos  dependerá del número de componentes del grupo</t>
  </si>
  <si>
    <t>Boceto de los personajes</t>
  </si>
  <si>
    <t>1-5%</t>
  </si>
  <si>
    <t>Modelado de los personajes</t>
  </si>
  <si>
    <t>10-30%</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</si>
  <si>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</si>
  <si>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</si>
  <si>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</si>
  <si>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</si>
  <si>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</si>
  <si>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</si>
  <si>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</si>
  <si>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</si>
  <si>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</si>
  <si>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</si>
  <si>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</si>
  <si>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</si>
  <si>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</si>
  <si>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</si>
  <si>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</si>
  <si>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</si>
  <si>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Sonido generado proceduralmente in-game</t>
  </si>
  <si>
    <t>Opcional</t>
  </si>
  <si>
    <t>RESUMEN ABP RV</t>
  </si>
  <si>
    <t>TOTAL HITO 4</t>
  </si>
  <si>
    <t>SMBI: Servicios Multimedia Basados en Internet</t>
  </si>
  <si>
    <t>Los entregables son los mismos para todos los grupos. Su funcionalidad se dimensionará en función del número de miembros del grupo.</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</si>
  <si>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</si>
  <si>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Hito recomendado</t>
  </si>
  <si>
    <t>Horas/persona</t>
  </si>
  <si>
    <t>Puntos/persona</t>
  </si>
  <si>
    <t>SMBI.01</t>
  </si>
  <si>
    <t>Diseño</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</si>
  <si>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</si>
  <si>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</si>
  <si>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</si>
  <si>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</si>
  <si>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</si>
  <si>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</si>
  <si>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</si>
  <si>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</si>
  <si>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</si>
  <si>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Desarrollo</t>
  </si>
  <si>
    <t>Implementación API RESTFULL (debe incluir la documentación).</t>
  </si>
  <si>
    <t>SMBI.06</t>
  </si>
  <si>
    <t>Despliegue</t>
  </si>
  <si>
    <t>Despliegue de la infraestructura del proyecto</t>
  </si>
  <si>
    <t>SMBI.07</t>
  </si>
  <si>
    <t>Pruebas</t>
  </si>
  <si>
    <t>Documento de pruebas donde se documenta las pruebas del API RestFull, pruebas de seguridad, pruebas de carga y rendimiento.</t>
  </si>
  <si>
    <t>SMBI.08</t>
  </si>
  <si>
    <t>Validación</t>
  </si>
  <si>
    <t>Validación del funcionamiento del backend del proyecto</t>
  </si>
  <si>
    <t>SMBI.09</t>
  </si>
  <si>
    <t>Informes presenciales de seguimiento: presencial en sesiones de laboratorio todo el grupo</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</si>
  <si>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</si>
  <si>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</si>
  <si>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SMA.01</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</si>
  <si>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</si>
  <si>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</si>
  <si>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</si>
  <si>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</si>
  <si>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</si>
  <si>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</si>
  <si>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</si>
  <si>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Hito 2</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</si>
  <si>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</si>
  <si>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</si>
  <si>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</si>
  <si>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</si>
  <si>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</si>
  <si>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</si>
  <si>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</si>
  <si>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</si>
  <si>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Hito 3 (80%)
Hito 4 (20%)</t>
  </si>
  <si>
    <t>SMA.09</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</si>
  <si>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</si>
  <si>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SMA.10</t>
  </si>
  <si>
    <t>Validar las funcionalidades (comprobar que realmente han sido implementadas), las funcionalidades han quedado recogidas en las interfaces implementadas.</t>
  </si>
  <si>
    <t>SMA.11</t>
  </si>
  <si>
    <t>Hito 2, 3, 4</t>
  </si>
  <si>
    <t>* Opcional</t>
  </si>
  <si>
    <t>ELE: E-Learning</t>
  </si>
  <si>
    <t>Para esta asignatura debéis hablar con el profesor y consensuar el contenido de la asignatura en el ABP</t>
  </si>
  <si>
    <t>ELE</t>
  </si>
  <si>
    <t>Horas de práctica</t>
  </si>
  <si>
    <t>Horas de trabajo no presencial</t>
  </si>
  <si>
    <t>SDM: Sistemas de Difusión Multimedia</t>
  </si>
  <si>
    <t>RESUMEN ABP ELE</t>
  </si>
  <si>
    <t>SDM</t>
  </si>
  <si>
    <t>RESUMEN ABP SDM</t>
  </si>
  <si>
    <t>NM: Negocio y Multimedia</t>
  </si>
  <si>
    <t>NM</t>
  </si>
  <si>
    <t>NM.01</t>
  </si>
  <si>
    <t>Diseño funcional y visualización del proyecto: documentación con la especificación de todas las funcionalidades del sistema</t>
  </si>
  <si>
    <t>NM.02</t>
  </si>
  <si>
    <t>Especificación y visualización de elementos y tecnologías a utilizar, por ejemplo mediante la definición de una infografía del proyecto</t>
  </si>
  <si>
    <t>NM.03</t>
  </si>
  <si>
    <t>Contextualización del modelo de datos en las especificaciones del proyecto</t>
  </si>
  <si>
    <t>NM.04</t>
  </si>
  <si>
    <t>Definición de métricas e indicadores del proyecto. En el contexto indicado se definen los indicadores principales del proyecto</t>
  </si>
  <si>
    <t>RESUMEN ABP NM</t>
  </si>
  <si>
    <t>NM.05</t>
  </si>
  <si>
    <t xml:space="preserve">Incorporación de open data, API's, y otras fuentes heterogéneas </t>
  </si>
  <si>
    <t>NM.06</t>
  </si>
  <si>
    <t>Modelo para la integración de datos (basado en lo visto en el punto anterior de fuentes de datos)</t>
  </si>
  <si>
    <t>NM.07</t>
  </si>
  <si>
    <t>Despliegue de la infraestructura del proyecto. Definición de cuadros de mando, implementación. Definición de KPI's implementación</t>
  </si>
  <si>
    <t>NM.08</t>
  </si>
  <si>
    <t>Valoración de los cuadros de mando y KPI's definidos e incorporación de nuevos elementos según datos</t>
  </si>
  <si>
    <t>NM.09</t>
  </si>
  <si>
    <t>Validación del funcionamiento</t>
  </si>
  <si>
    <t>NM.10</t>
  </si>
  <si>
    <t>Hito 2, 3 y 4</t>
  </si>
  <si>
    <t xml:space="preserve"> Item 6</t>
  </si>
  <si>
    <t>Item 11</t>
  </si>
  <si>
    <t>Hitos 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</si>
</sst>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0.00;[Red]\-0.00;&quot;&quot;"/>
    <numFmt numFmtId="167" formatCode="mm/dd/yy"/>
  </numFmts>
  <fonts count="26" x14ac:knownFonts="1">
    <font>
      <sz val="12"/>
      <color rgb="FF000000"/>
      <name val="Calibri"/>
    </font>
    <font>
      <b/>
      <sz val="18"/>
      <color rgb="FF000000"/>
      <name val="Calibri"/>
    </font>
    <font>
      <sz val="12"/>
      <name val="Calibri"/>
    </font>
    <font>
      <b/>
      <sz val="12"/>
      <color rgb="FF000000"/>
      <name val="Calibri"/>
    </font>
    <font>
      <b/>
      <sz val="16"/>
      <color rgb="FF000000"/>
      <name val="Calibri"/>
    </font>
    <font>
      <sz val="12"/>
      <color rgb="FFA5A5A5"/>
      <name val="Calibri"/>
    </font>
    <font>
      <b/>
      <sz val="12"/>
      <color rgb="FFFFFFFF"/>
      <name val="Calibri"/>
    </font>
    <font>
      <b/>
      <sz val="12"/>
      <color rgb="FFA5A5A5"/>
      <name val="Calibri"/>
    </font>
    <font>
      <b/>
      <sz val="18"/>
      <color rgb="FFFFFFFF"/>
      <name val="Helvetica Neue"/>
    </font>
    <font>
      <sz val="10"/>
      <name val="Arial"/>
    </font>
    <font>
      <sz val="12"/>
      <color rgb="FF000000"/>
      <name val="Helvetica Neue"/>
    </font>
    <font>
      <sz val="10"/>
      <name val="Helvetica Neue"/>
    </font>
    <font>
      <b/>
      <sz val="12"/>
      <color rgb="FFFFFFFF"/>
      <name val="Helvetica Neue"/>
    </font>
    <font>
      <b/>
      <sz val="12"/>
      <color rgb="FF000000"/>
      <name val="Helvetica Neue"/>
    </font>
    <font>
      <b/>
      <sz val="14"/>
      <color rgb="FF000000"/>
      <name val="Helvetica Neue"/>
    </font>
    <font>
      <sz val="10"/>
      <color rgb="FFFFFFFF"/>
      <name val="Helvetica Neue"/>
    </font>
    <font>
      <b/>
      <sz val="11"/>
      <color rgb="FFFFFFFF"/>
      <name val="Helvetica Neue"/>
    </font>
    <font>
      <sz val="12"/>
      <name val="Helvetica Neue"/>
    </font>
    <font>
      <sz val="12"/>
      <color rgb="FF4C1900"/>
      <name val="Helvetica Neue"/>
    </font>
    <font>
      <sz val="16"/>
      <color rgb="FFA5A5A5"/>
      <name val="Calibri"/>
    </font>
    <font>
      <sz val="12"/>
      <name val="Calibri"/>
    </font>
    <font>
      <sz val="20"/>
      <color rgb="FF000000"/>
      <name val="Calibri"/>
    </font>
    <font>
      <sz val="12"/>
      <name val="Calibri"/>
    </font>
    <font>
      <sz val="12"/>
      <color theme="1"/>
      <name val="Calibri"/>
      <family val="2"/>
    </font>
    <font>
      <sz val="12"/>
      <name val="Calibri"/>
      <family val="2"/>
    </font>
    <font>
      <sz val="12"/>
      <color rgb="FF000000"/>
      <name val="Calibri"/>
      <family val="2"/>
    </font>
  </fonts>
  <fills count="20">
    <fill>
      <patternFill patternType="none"/>
    </fill>
    <fill>
      <patternFill patternType="gray125"/>
    </fill>
    <fill>
      <patternFill patternType="solid">
        <fgColor rgb="FFBFBFBF"/>
        <bgColor rgb="FFBFBFBF"/>
      </patternFill>
    </fill>
    <fill>
      <patternFill patternType="solid">
        <fgColor rgb="FF8DB3E2"/>
        <bgColor rgb="FF8DB3E2"/>
      </patternFill>
    </fill>
    <fill>
      <patternFill patternType="solid">
        <fgColor rgb="FF000000"/>
        <bgColor rgb="FF000000"/>
      </patternFill>
    </fill>
    <fill>
      <patternFill patternType="solid">
        <fgColor rgb="FF9BBB59"/>
        <bgColor rgb="FF9BBB59"/>
      </patternFill>
    </fill>
    <fill>
      <patternFill patternType="solid">
        <fgColor rgb="FFFBD4B4"/>
        <bgColor rgb="FFFBD4B4"/>
      </patternFill>
    </fill>
    <fill>
      <patternFill patternType="solid">
        <fgColor rgb="FFD8D8D8"/>
        <bgColor rgb="FFD8D8D8"/>
      </patternFill>
    </fill>
    <fill>
      <patternFill patternType="solid">
        <fgColor rgb="FFFFE598"/>
        <bgColor rgb="FFFFE598"/>
      </patternFill>
    </fill>
    <fill>
      <patternFill patternType="solid">
        <fgColor rgb="FF000080"/>
        <bgColor rgb="FF000080"/>
      </patternFill>
    </fill>
    <fill>
      <patternFill patternType="solid">
        <fgColor rgb="FF333333"/>
        <bgColor rgb="FF333333"/>
      </patternFill>
    </fill>
    <fill>
      <patternFill patternType="solid">
        <fgColor rgb="FF808019"/>
        <bgColor rgb="FF808019"/>
      </patternFill>
    </fill>
    <fill>
      <patternFill patternType="solid">
        <fgColor rgb="FFE6E64C"/>
        <bgColor rgb="FFE6E64C"/>
      </patternFill>
    </fill>
    <fill>
      <patternFill patternType="solid">
        <fgColor rgb="FF9999CC"/>
        <bgColor rgb="FF9999CC"/>
      </patternFill>
    </fill>
    <fill>
      <patternFill patternType="solid">
        <fgColor rgb="FF800000"/>
        <bgColor rgb="FF800000"/>
      </patternFill>
    </fill>
    <fill>
      <patternFill patternType="solid">
        <fgColor rgb="FF666600"/>
        <bgColor rgb="FF666600"/>
      </patternFill>
    </fill>
    <fill>
      <patternFill patternType="solid">
        <fgColor rgb="FFD9D9D9"/>
        <bgColor rgb="FFD9D9D9"/>
      </patternFill>
    </fill>
    <fill>
      <patternFill patternType="solid">
        <fgColor rgb="FFFFFFFF"/>
        <bgColor rgb="FFFFFFFF"/>
      </patternFill>
    </fill>
    <fill>
      <patternFill patternType="solid">
        <fgColor rgb="FFF2DBDB"/>
        <bgColor rgb="FFF2DBDB"/>
      </patternFill>
    </fill>
    <fill>
      <patternFill patternType="solid">
        <fgColor theme="9" tint="0.59999389629810485"/>
        <bgColor indexed="64"/>
      </patternFill>
    </fill>
  </fills>
  <borders count="65">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diagonal/>
    </border>
    <border>
      <left style="medium">
        <color rgb="FF000000"/>
      </left>
      <right/>
      <top/>
      <bottom style="hair">
        <color rgb="FF000000"/>
      </bottom>
      <diagonal/>
    </border>
    <border>
      <left style="thin">
        <color rgb="FF000000"/>
      </left>
      <right style="thin">
        <color rgb="FF000000"/>
      </right>
      <top style="thin">
        <color rgb="FF000000"/>
      </top>
      <bottom/>
      <diagonal/>
    </border>
    <border>
      <left/>
      <right/>
      <top/>
      <bottom style="hair">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style="medium">
        <color rgb="FF000000"/>
      </left>
      <right style="hair">
        <color rgb="FF000000"/>
      </right>
      <top style="hair">
        <color rgb="FF000000"/>
      </top>
      <bottom style="hair">
        <color rgb="FF000000"/>
      </bottom>
      <diagonal/>
    </border>
    <border>
      <left/>
      <right style="hair">
        <color rgb="FF000000"/>
      </right>
      <top style="hair">
        <color rgb="FF000000"/>
      </top>
      <bottom style="hair">
        <color rgb="FF000000"/>
      </bottom>
      <diagonal/>
    </border>
    <border>
      <left/>
      <right style="hair">
        <color rgb="FF000000"/>
      </right>
      <top/>
      <bottom style="hair">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style="medium">
        <color rgb="FF000000"/>
      </right>
      <top/>
      <bottom style="hair">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hair">
        <color rgb="FF000000"/>
      </right>
      <top/>
      <bottom style="hair">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style="hair">
        <color rgb="FF000000"/>
      </right>
      <top/>
      <bottom/>
      <diagonal/>
    </border>
    <border>
      <left style="medium">
        <color rgb="FF000000"/>
      </left>
      <right style="hair">
        <color rgb="FF000000"/>
      </right>
      <top/>
      <bottom style="medium">
        <color rgb="FF000000"/>
      </bottom>
      <diagonal/>
    </border>
    <border>
      <left/>
      <right style="hair">
        <color rgb="FF000000"/>
      </right>
      <top/>
      <bottom style="medium">
        <color rgb="FF000000"/>
      </bottom>
      <diagonal/>
    </border>
    <border>
      <left style="hair">
        <color rgb="FF000000"/>
      </left>
      <right style="hair">
        <color rgb="FF000000"/>
      </right>
      <top/>
      <bottom/>
      <diagonal/>
    </border>
    <border>
      <left style="hair">
        <color rgb="FF000000"/>
      </left>
      <right style="hair">
        <color rgb="FF000000"/>
      </right>
      <top style="hair">
        <color rgb="FF000000"/>
      </top>
      <bottom style="hair">
        <color rgb="FF000000"/>
      </bottom>
      <diagonal/>
    </border>
    <border>
      <left/>
      <right/>
      <top style="thin">
        <color rgb="FF000000"/>
      </top>
      <bottom style="thin">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thin">
        <color rgb="FF000000"/>
      </left>
      <right style="thin">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medium">
        <color rgb="FF000000"/>
      </right>
      <top/>
      <bottom style="medium">
        <color rgb="FF000000"/>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medium">
        <color rgb="FF000000"/>
      </left>
      <right style="hair">
        <color rgb="FF000000"/>
      </right>
      <top/>
      <bottom/>
      <diagonal/>
    </border>
    <border>
      <left/>
      <right style="hair">
        <color rgb="FF000000"/>
      </right>
      <top style="hair">
        <color rgb="FF000000"/>
      </top>
      <bottom/>
      <diagonal/>
    </border>
    <border>
      <left/>
      <right style="hair">
        <color rgb="FF000000"/>
      </right>
      <top style="hair">
        <color rgb="FF000000"/>
      </top>
      <bottom style="medium">
        <color rgb="FF000000"/>
      </bottom>
      <diagonal/>
    </border>
    <border>
      <left style="hair">
        <color rgb="FF000000"/>
      </left>
      <right style="hair">
        <color rgb="FF000000"/>
      </right>
      <top/>
      <bottom style="hair">
        <color rgb="FF000000"/>
      </bottom>
      <diagonal/>
    </border>
    <border>
      <left style="thin">
        <color rgb="FF000000"/>
      </left>
      <right/>
      <top style="medium">
        <color rgb="FF000000"/>
      </top>
      <bottom style="thin">
        <color rgb="FF000000"/>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90">
    <xf numFmtId="0" fontId="0" fillId="0" borderId="0" xfId="0" applyFont="1" applyAlignment="1"/>
    <xf numFmtId="0" fontId="0" fillId="0" borderId="0" xfId="0" applyFont="1"/>
    <xf numFmtId="0" fontId="0" fillId="0" borderId="0" xfId="0" applyFont="1"/>
    <xf numFmtId="0" fontId="4" fillId="0" borderId="0" xfId="0" applyFont="1" applyAlignment="1">
      <alignment horizontal="center" vertical="center"/>
    </xf>
    <xf numFmtId="0" fontId="0" fillId="0" borderId="0" xfId="0" applyFont="1" applyAlignment="1">
      <alignment horizontal="left" vertical="center" wrapText="1"/>
    </xf>
    <xf numFmtId="0" fontId="3" fillId="0" borderId="0" xfId="0" applyFont="1" applyAlignment="1">
      <alignment horizontal="center" vertical="center"/>
    </xf>
    <xf numFmtId="0" fontId="0" fillId="0" borderId="9" xfId="0" applyFont="1" applyBorder="1"/>
    <xf numFmtId="0" fontId="0" fillId="0" borderId="10" xfId="0" applyFont="1" applyBorder="1"/>
    <xf numFmtId="0" fontId="5" fillId="0" borderId="13" xfId="0" applyFont="1" applyBorder="1"/>
    <xf numFmtId="0" fontId="5" fillId="0" borderId="10" xfId="0" applyFont="1" applyBorder="1"/>
    <xf numFmtId="0" fontId="4" fillId="0" borderId="0" xfId="0" applyFont="1" applyAlignment="1">
      <alignment horizontal="center"/>
    </xf>
    <xf numFmtId="0" fontId="0" fillId="0" borderId="0" xfId="0" applyFont="1" applyAlignment="1">
      <alignment horizontal="center" vertical="center" wrapText="1"/>
    </xf>
    <xf numFmtId="9" fontId="0" fillId="0" borderId="10" xfId="0" applyNumberFormat="1" applyFont="1" applyBorder="1"/>
    <xf numFmtId="0" fontId="0" fillId="0" borderId="10" xfId="0" applyFont="1" applyBorder="1" applyAlignment="1">
      <alignment horizontal="center" vertical="center" wrapText="1"/>
    </xf>
    <xf numFmtId="0" fontId="0" fillId="0" borderId="21" xfId="0" applyFont="1" applyBorder="1" applyAlignment="1">
      <alignment horizontal="center" vertical="center" wrapText="1"/>
    </xf>
    <xf numFmtId="0" fontId="0" fillId="3" borderId="21" xfId="0" applyFont="1" applyFill="1" applyBorder="1" applyAlignment="1">
      <alignment horizontal="center" vertical="center" wrapText="1"/>
    </xf>
    <xf numFmtId="0" fontId="6" fillId="4" borderId="0" xfId="0" applyFont="1" applyFill="1" applyBorder="1" applyAlignment="1">
      <alignment horizontal="center" wrapText="1"/>
    </xf>
    <xf numFmtId="0" fontId="0" fillId="5" borderId="21" xfId="0" applyFont="1" applyFill="1" applyBorder="1" applyAlignment="1">
      <alignment horizontal="center" vertical="center" wrapText="1"/>
    </xf>
    <xf numFmtId="0" fontId="5" fillId="0" borderId="24" xfId="0" applyFont="1" applyBorder="1"/>
    <xf numFmtId="0" fontId="6" fillId="4" borderId="5" xfId="0" applyFont="1" applyFill="1" applyBorder="1" applyAlignment="1">
      <alignment horizontal="center" wrapText="1"/>
    </xf>
    <xf numFmtId="0" fontId="0" fillId="0" borderId="0" xfId="0" applyFont="1" applyAlignment="1">
      <alignment horizontal="center"/>
    </xf>
    <xf numFmtId="0" fontId="5" fillId="0" borderId="0" xfId="0" applyFont="1"/>
    <xf numFmtId="0" fontId="0" fillId="0" borderId="26" xfId="0" applyFont="1" applyBorder="1"/>
    <xf numFmtId="0" fontId="7" fillId="0" borderId="0" xfId="0" applyFont="1" applyAlignment="1">
      <alignment horizontal="right"/>
    </xf>
    <xf numFmtId="0" fontId="0" fillId="0" borderId="27" xfId="0" applyFont="1" applyBorder="1"/>
    <xf numFmtId="0" fontId="7" fillId="0" borderId="0" xfId="0" applyFont="1"/>
    <xf numFmtId="0" fontId="0" fillId="0" borderId="27" xfId="0" applyFont="1" applyBorder="1" applyAlignment="1">
      <alignment horizontal="center"/>
    </xf>
    <xf numFmtId="0" fontId="0" fillId="6" borderId="21" xfId="0" applyFont="1" applyFill="1" applyBorder="1" applyAlignment="1">
      <alignment horizontal="center" vertical="center" wrapText="1"/>
    </xf>
    <xf numFmtId="164" fontId="0" fillId="0" borderId="28" xfId="0" applyNumberFormat="1" applyFont="1" applyBorder="1" applyAlignment="1">
      <alignment horizontal="center"/>
    </xf>
    <xf numFmtId="0" fontId="0" fillId="0" borderId="29" xfId="0" applyFont="1" applyBorder="1"/>
    <xf numFmtId="0" fontId="0" fillId="0" borderId="28" xfId="0" applyFont="1" applyBorder="1" applyAlignment="1">
      <alignment horizontal="center"/>
    </xf>
    <xf numFmtId="0" fontId="0" fillId="7" borderId="30" xfId="0" applyFont="1" applyFill="1" applyBorder="1"/>
    <xf numFmtId="0" fontId="0" fillId="7" borderId="13" xfId="0" applyFont="1" applyFill="1" applyBorder="1"/>
    <xf numFmtId="164" fontId="0" fillId="0" borderId="31" xfId="0" applyNumberFormat="1" applyFont="1" applyBorder="1" applyAlignment="1">
      <alignment horizontal="center"/>
    </xf>
    <xf numFmtId="0" fontId="0" fillId="7" borderId="32" xfId="0" applyFont="1" applyFill="1" applyBorder="1"/>
    <xf numFmtId="9" fontId="0" fillId="0" borderId="0" xfId="0" applyNumberFormat="1" applyFont="1"/>
    <xf numFmtId="0" fontId="0" fillId="0" borderId="33" xfId="0" applyFont="1" applyBorder="1"/>
    <xf numFmtId="0" fontId="0" fillId="0" borderId="34" xfId="0" applyFont="1" applyBorder="1"/>
    <xf numFmtId="0" fontId="0" fillId="7" borderId="35" xfId="0" applyFont="1" applyFill="1" applyBorder="1"/>
    <xf numFmtId="0" fontId="0" fillId="0" borderId="28" xfId="0" applyFont="1" applyBorder="1"/>
    <xf numFmtId="0" fontId="0" fillId="7" borderId="10" xfId="0" applyFont="1" applyFill="1" applyBorder="1"/>
    <xf numFmtId="0" fontId="0" fillId="7" borderId="36" xfId="0" applyFont="1" applyFill="1" applyBorder="1"/>
    <xf numFmtId="0" fontId="0" fillId="7" borderId="37" xfId="0" applyFont="1" applyFill="1" applyBorder="1"/>
    <xf numFmtId="0" fontId="0" fillId="7" borderId="24" xfId="0" applyFont="1" applyFill="1" applyBorder="1"/>
    <xf numFmtId="0" fontId="0" fillId="7" borderId="38" xfId="0" applyFont="1" applyFill="1" applyBorder="1"/>
    <xf numFmtId="165" fontId="0" fillId="0" borderId="0" xfId="0" applyNumberFormat="1" applyFont="1"/>
    <xf numFmtId="2" fontId="0" fillId="0" borderId="28" xfId="0" applyNumberFormat="1" applyFont="1" applyBorder="1"/>
    <xf numFmtId="0" fontId="0" fillId="0" borderId="39" xfId="0" applyFont="1" applyBorder="1"/>
    <xf numFmtId="0" fontId="0" fillId="0" borderId="0" xfId="0" applyFont="1" applyAlignment="1">
      <alignment vertical="center"/>
    </xf>
    <xf numFmtId="0" fontId="0" fillId="0" borderId="40" xfId="0" applyFont="1" applyBorder="1"/>
    <xf numFmtId="0" fontId="0" fillId="0" borderId="0" xfId="0" applyFont="1" applyAlignment="1">
      <alignment horizontal="right"/>
    </xf>
    <xf numFmtId="0" fontId="0" fillId="0" borderId="40" xfId="0" applyFont="1" applyBorder="1" applyAlignment="1">
      <alignment horizontal="center"/>
    </xf>
    <xf numFmtId="164" fontId="0" fillId="0" borderId="10" xfId="0" applyNumberFormat="1" applyFont="1" applyBorder="1"/>
    <xf numFmtId="0" fontId="0" fillId="0" borderId="41" xfId="0" applyFont="1" applyBorder="1"/>
    <xf numFmtId="0" fontId="0" fillId="0" borderId="42" xfId="0" applyFont="1" applyBorder="1"/>
    <xf numFmtId="0" fontId="0" fillId="0" borderId="42" xfId="0" applyFont="1" applyBorder="1" applyAlignment="1">
      <alignment horizontal="center"/>
    </xf>
    <xf numFmtId="2" fontId="0" fillId="0" borderId="42" xfId="0" applyNumberFormat="1" applyFont="1" applyBorder="1"/>
    <xf numFmtId="164" fontId="0" fillId="0" borderId="42" xfId="0" applyNumberFormat="1" applyFont="1" applyBorder="1" applyAlignment="1">
      <alignment horizontal="center"/>
    </xf>
    <xf numFmtId="164" fontId="0" fillId="0" borderId="8" xfId="0" applyNumberFormat="1" applyFont="1" applyBorder="1" applyAlignment="1">
      <alignment horizontal="center"/>
    </xf>
    <xf numFmtId="0" fontId="0" fillId="0" borderId="43" xfId="0" applyFont="1" applyBorder="1"/>
    <xf numFmtId="164" fontId="0" fillId="0" borderId="0" xfId="0" applyNumberFormat="1" applyFont="1"/>
    <xf numFmtId="0" fontId="0" fillId="0" borderId="13" xfId="0" applyFont="1" applyBorder="1"/>
    <xf numFmtId="0" fontId="0" fillId="0" borderId="24" xfId="0" applyFont="1" applyBorder="1"/>
    <xf numFmtId="0" fontId="3" fillId="0" borderId="0" xfId="0" applyFont="1" applyAlignment="1">
      <alignment horizontal="right"/>
    </xf>
    <xf numFmtId="0" fontId="3" fillId="0" borderId="0" xfId="0" applyFont="1"/>
    <xf numFmtId="0" fontId="9" fillId="0" borderId="0" xfId="0" applyFont="1"/>
    <xf numFmtId="0" fontId="11" fillId="0" borderId="0" xfId="0" applyFont="1"/>
    <xf numFmtId="0" fontId="12" fillId="10" borderId="44" xfId="0" applyFont="1" applyFill="1" applyBorder="1" applyAlignment="1">
      <alignment horizontal="left" vertical="center"/>
    </xf>
    <xf numFmtId="0" fontId="12" fillId="10" borderId="44" xfId="0" applyFont="1" applyFill="1" applyBorder="1" applyAlignment="1">
      <alignment horizontal="right"/>
    </xf>
    <xf numFmtId="0" fontId="10" fillId="0" borderId="44" xfId="0" applyFont="1" applyBorder="1"/>
    <xf numFmtId="0" fontId="10" fillId="0" borderId="44" xfId="0" applyFont="1" applyBorder="1" applyAlignment="1">
      <alignment horizontal="left" vertical="center"/>
    </xf>
    <xf numFmtId="2" fontId="10" fillId="0" borderId="44" xfId="0" applyNumberFormat="1" applyFont="1" applyBorder="1"/>
    <xf numFmtId="2" fontId="13" fillId="0" borderId="44" xfId="0" applyNumberFormat="1" applyFont="1" applyBorder="1"/>
    <xf numFmtId="165" fontId="13" fillId="0" borderId="44" xfId="0" applyNumberFormat="1" applyFont="1" applyBorder="1" applyAlignment="1">
      <alignment vertical="center"/>
    </xf>
    <xf numFmtId="0" fontId="13" fillId="11" borderId="44" xfId="0" applyFont="1" applyFill="1" applyBorder="1" applyAlignment="1">
      <alignment horizontal="left" vertical="center"/>
    </xf>
    <xf numFmtId="0" fontId="13" fillId="12" borderId="44" xfId="0" applyFont="1" applyFill="1" applyBorder="1"/>
    <xf numFmtId="2" fontId="14" fillId="13" borderId="44" xfId="0" applyNumberFormat="1" applyFont="1" applyFill="1" applyBorder="1"/>
    <xf numFmtId="0" fontId="15" fillId="4" borderId="10" xfId="0" applyFont="1" applyFill="1" applyBorder="1" applyAlignment="1">
      <alignment horizontal="center" vertical="center" wrapText="1"/>
    </xf>
    <xf numFmtId="0" fontId="16" fillId="15" borderId="10" xfId="0" applyFont="1" applyFill="1" applyBorder="1" applyAlignment="1">
      <alignment horizontal="center" vertical="center" wrapText="1"/>
    </xf>
    <xf numFmtId="2" fontId="14" fillId="12" borderId="44" xfId="0" applyNumberFormat="1" applyFont="1" applyFill="1" applyBorder="1" applyAlignment="1">
      <alignment horizontal="right" vertical="center" wrapText="1"/>
    </xf>
    <xf numFmtId="0" fontId="17" fillId="0" borderId="10" xfId="0" applyFont="1" applyBorder="1" applyAlignment="1">
      <alignment horizontal="center"/>
    </xf>
    <xf numFmtId="0" fontId="17" fillId="0" borderId="10" xfId="0" applyFont="1" applyBorder="1"/>
    <xf numFmtId="0" fontId="10" fillId="0" borderId="10" xfId="0" applyFont="1" applyBorder="1" applyAlignment="1">
      <alignment wrapText="1"/>
    </xf>
    <xf numFmtId="0" fontId="10" fillId="0" borderId="10" xfId="0" applyFont="1" applyBorder="1"/>
    <xf numFmtId="0" fontId="17" fillId="16" borderId="10" xfId="0" applyFont="1" applyFill="1" applyBorder="1" applyAlignment="1">
      <alignment horizontal="center"/>
    </xf>
    <xf numFmtId="2" fontId="18" fillId="0" borderId="10" xfId="0" applyNumberFormat="1" applyFont="1" applyBorder="1"/>
    <xf numFmtId="0" fontId="17" fillId="16" borderId="10" xfId="0" applyFont="1" applyFill="1" applyBorder="1" applyAlignment="1">
      <alignment horizontal="center"/>
    </xf>
    <xf numFmtId="2" fontId="17" fillId="0" borderId="10" xfId="0" applyNumberFormat="1" applyFont="1" applyBorder="1"/>
    <xf numFmtId="2" fontId="17" fillId="16" borderId="10" xfId="0" applyNumberFormat="1" applyFont="1" applyFill="1" applyBorder="1" applyAlignment="1"/>
    <xf numFmtId="0" fontId="5" fillId="7" borderId="1" xfId="0" applyFont="1" applyFill="1" applyBorder="1"/>
    <xf numFmtId="166" fontId="13" fillId="17" borderId="10" xfId="0" applyNumberFormat="1" applyFont="1" applyFill="1" applyBorder="1"/>
    <xf numFmtId="0" fontId="5" fillId="7" borderId="2" xfId="0" applyFont="1" applyFill="1" applyBorder="1"/>
    <xf numFmtId="0" fontId="9" fillId="0" borderId="0" xfId="0" applyFont="1" applyAlignment="1"/>
    <xf numFmtId="0" fontId="5" fillId="7" borderId="3" xfId="0" applyFont="1" applyFill="1" applyBorder="1"/>
    <xf numFmtId="0" fontId="5" fillId="0" borderId="4" xfId="0" applyFont="1" applyBorder="1"/>
    <xf numFmtId="0" fontId="5" fillId="0" borderId="5" xfId="0" applyFont="1" applyBorder="1"/>
    <xf numFmtId="2" fontId="17" fillId="16" borderId="10" xfId="0" applyNumberFormat="1" applyFont="1" applyFill="1" applyBorder="1"/>
    <xf numFmtId="0" fontId="5" fillId="0" borderId="6" xfId="0" applyFont="1" applyBorder="1"/>
    <xf numFmtId="0" fontId="5" fillId="0" borderId="7" xfId="0" applyFont="1" applyBorder="1"/>
    <xf numFmtId="9" fontId="5" fillId="0" borderId="8" xfId="0" applyNumberFormat="1" applyFont="1" applyBorder="1"/>
    <xf numFmtId="0" fontId="10" fillId="0" borderId="10" xfId="0" applyFont="1" applyBorder="1" applyAlignment="1">
      <alignment horizontal="left" wrapText="1"/>
    </xf>
    <xf numFmtId="0" fontId="13" fillId="0" borderId="10" xfId="0" applyFont="1" applyBorder="1" applyAlignment="1">
      <alignment wrapText="1"/>
    </xf>
    <xf numFmtId="0" fontId="10" fillId="0" borderId="10" xfId="0" applyFont="1" applyBorder="1" applyAlignment="1">
      <alignment horizontal="left"/>
    </xf>
    <xf numFmtId="9" fontId="5" fillId="0" borderId="5" xfId="0" applyNumberFormat="1" applyFont="1" applyBorder="1"/>
    <xf numFmtId="0" fontId="13" fillId="0" borderId="10" xfId="0" applyFont="1" applyBorder="1"/>
    <xf numFmtId="0" fontId="5" fillId="0" borderId="8" xfId="0" applyFont="1" applyBorder="1"/>
    <xf numFmtId="0" fontId="10" fillId="16" borderId="10" xfId="0" applyFont="1" applyFill="1" applyBorder="1" applyAlignment="1">
      <alignment horizontal="center"/>
    </xf>
    <xf numFmtId="167" fontId="10" fillId="0" borderId="10" xfId="0" applyNumberFormat="1" applyFont="1" applyBorder="1" applyAlignment="1">
      <alignment horizontal="center"/>
    </xf>
    <xf numFmtId="14" fontId="10" fillId="0" borderId="10" xfId="0" applyNumberFormat="1" applyFont="1" applyBorder="1" applyAlignment="1">
      <alignment horizontal="center"/>
    </xf>
    <xf numFmtId="17" fontId="5" fillId="0" borderId="8" xfId="0" applyNumberFormat="1" applyFont="1" applyBorder="1"/>
    <xf numFmtId="0" fontId="0" fillId="7" borderId="1" xfId="0" applyFont="1" applyFill="1" applyBorder="1"/>
    <xf numFmtId="0" fontId="0" fillId="7" borderId="2" xfId="0" applyFont="1" applyFill="1" applyBorder="1"/>
    <xf numFmtId="0" fontId="1" fillId="0" borderId="0" xfId="0" applyFont="1"/>
    <xf numFmtId="0" fontId="0" fillId="7" borderId="3" xfId="0" applyFont="1" applyFill="1" applyBorder="1"/>
    <xf numFmtId="0" fontId="0" fillId="0" borderId="0" xfId="0" applyFont="1" applyAlignment="1">
      <alignment wrapText="1"/>
    </xf>
    <xf numFmtId="0" fontId="0" fillId="0" borderId="4" xfId="0" applyFont="1" applyBorder="1"/>
    <xf numFmtId="0" fontId="0" fillId="0" borderId="5" xfId="0" applyFont="1" applyBorder="1"/>
    <xf numFmtId="9" fontId="0" fillId="0" borderId="5" xfId="0" applyNumberFormat="1" applyFont="1" applyBorder="1"/>
    <xf numFmtId="0" fontId="0" fillId="0" borderId="12" xfId="0" applyFont="1" applyBorder="1"/>
    <xf numFmtId="0" fontId="0" fillId="0" borderId="48" xfId="0" applyFont="1" applyBorder="1"/>
    <xf numFmtId="0" fontId="0" fillId="0" borderId="6" xfId="0" applyFont="1" applyBorder="1"/>
    <xf numFmtId="0" fontId="0" fillId="0" borderId="15" xfId="0" applyFont="1" applyBorder="1"/>
    <xf numFmtId="0" fontId="0" fillId="0" borderId="7" xfId="0" applyFont="1" applyBorder="1"/>
    <xf numFmtId="0" fontId="0" fillId="0" borderId="8" xfId="0" applyFont="1" applyBorder="1"/>
    <xf numFmtId="2" fontId="0" fillId="0" borderId="10" xfId="0" applyNumberFormat="1" applyFont="1" applyBorder="1"/>
    <xf numFmtId="2" fontId="0" fillId="0" borderId="36" xfId="0" applyNumberFormat="1" applyFont="1" applyBorder="1"/>
    <xf numFmtId="0" fontId="0" fillId="2" borderId="10" xfId="0" applyFont="1" applyFill="1" applyBorder="1"/>
    <xf numFmtId="0" fontId="0" fillId="0" borderId="21" xfId="0" applyFont="1" applyBorder="1"/>
    <xf numFmtId="2" fontId="0" fillId="0" borderId="21" xfId="0" applyNumberFormat="1" applyFont="1" applyBorder="1"/>
    <xf numFmtId="2" fontId="0" fillId="0" borderId="19" xfId="0" applyNumberFormat="1" applyFont="1" applyBorder="1"/>
    <xf numFmtId="0" fontId="0" fillId="0" borderId="37" xfId="0" applyFont="1" applyBorder="1"/>
    <xf numFmtId="2" fontId="0" fillId="0" borderId="24" xfId="0" applyNumberFormat="1" applyFont="1" applyBorder="1"/>
    <xf numFmtId="2" fontId="0" fillId="0" borderId="38" xfId="0" applyNumberFormat="1" applyFont="1" applyBorder="1"/>
    <xf numFmtId="0" fontId="0" fillId="0" borderId="0" xfId="0" applyFont="1" applyAlignment="1">
      <alignment horizontal="center" vertical="center"/>
    </xf>
    <xf numFmtId="2" fontId="0" fillId="0" borderId="0" xfId="0" applyNumberFormat="1" applyFont="1"/>
    <xf numFmtId="0" fontId="0" fillId="0" borderId="30" xfId="0" applyFont="1" applyBorder="1"/>
    <xf numFmtId="2" fontId="0" fillId="0" borderId="13" xfId="0" applyNumberFormat="1" applyFont="1" applyBorder="1"/>
    <xf numFmtId="2" fontId="0" fillId="0" borderId="32" xfId="0" applyNumberFormat="1" applyFont="1" applyBorder="1"/>
    <xf numFmtId="0" fontId="0" fillId="0" borderId="52" xfId="0" applyFont="1" applyBorder="1"/>
    <xf numFmtId="165" fontId="0" fillId="0" borderId="10" xfId="0" applyNumberFormat="1" applyFont="1" applyBorder="1"/>
    <xf numFmtId="0" fontId="0" fillId="0" borderId="35" xfId="0" applyFont="1" applyBorder="1"/>
    <xf numFmtId="0" fontId="19" fillId="7" borderId="9" xfId="0" applyFont="1" applyFill="1" applyBorder="1"/>
    <xf numFmtId="0" fontId="19" fillId="7" borderId="11" xfId="0" applyFont="1" applyFill="1" applyBorder="1"/>
    <xf numFmtId="0" fontId="19" fillId="7" borderId="14" xfId="0" applyFont="1" applyFill="1" applyBorder="1"/>
    <xf numFmtId="0" fontId="0" fillId="0" borderId="36" xfId="0" applyFont="1" applyBorder="1"/>
    <xf numFmtId="0" fontId="20" fillId="18" borderId="24" xfId="0" applyFont="1" applyFill="1" applyBorder="1"/>
    <xf numFmtId="0" fontId="20" fillId="2" borderId="24" xfId="0" applyFont="1" applyFill="1" applyBorder="1"/>
    <xf numFmtId="2" fontId="20" fillId="18" borderId="24" xfId="0" applyNumberFormat="1" applyFont="1" applyFill="1" applyBorder="1"/>
    <xf numFmtId="2" fontId="20" fillId="18" borderId="38" xfId="0" applyNumberFormat="1" applyFont="1" applyFill="1" applyBorder="1"/>
    <xf numFmtId="0" fontId="0" fillId="0" borderId="44" xfId="0" applyFont="1" applyBorder="1"/>
    <xf numFmtId="9" fontId="5" fillId="0" borderId="0" xfId="0" applyNumberFormat="1" applyFont="1"/>
    <xf numFmtId="0" fontId="0" fillId="0" borderId="26" xfId="0" applyFont="1" applyBorder="1" applyAlignment="1">
      <alignment vertical="top" wrapText="1"/>
    </xf>
    <xf numFmtId="0" fontId="0" fillId="0" borderId="44" xfId="0" applyFont="1" applyBorder="1" applyAlignment="1">
      <alignment vertical="top" wrapText="1"/>
    </xf>
    <xf numFmtId="2" fontId="0" fillId="0" borderId="44" xfId="0" applyNumberFormat="1" applyFont="1" applyBorder="1" applyAlignment="1">
      <alignment vertical="top" wrapText="1"/>
    </xf>
    <xf numFmtId="0" fontId="0" fillId="0" borderId="0" xfId="0" applyFont="1" applyAlignment="1">
      <alignment vertical="top" wrapText="1"/>
    </xf>
    <xf numFmtId="9" fontId="0" fillId="0" borderId="0" xfId="0" applyNumberFormat="1" applyFont="1" applyAlignment="1">
      <alignment vertical="top" wrapText="1"/>
    </xf>
    <xf numFmtId="0" fontId="0" fillId="0" borderId="31" xfId="0" applyFont="1" applyBorder="1" applyAlignment="1">
      <alignment vertical="top" wrapText="1"/>
    </xf>
    <xf numFmtId="165" fontId="0" fillId="0" borderId="0" xfId="0" applyNumberFormat="1" applyFont="1" applyAlignment="1">
      <alignment vertical="top" wrapText="1"/>
    </xf>
    <xf numFmtId="0" fontId="19" fillId="0" borderId="0" xfId="0" applyFont="1"/>
    <xf numFmtId="2" fontId="0" fillId="0" borderId="0" xfId="0" applyNumberFormat="1" applyFont="1" applyAlignment="1">
      <alignment vertical="top" wrapText="1"/>
    </xf>
    <xf numFmtId="0" fontId="0" fillId="0" borderId="54" xfId="0" applyFont="1" applyBorder="1" applyAlignment="1">
      <alignment vertical="top" wrapText="1"/>
    </xf>
    <xf numFmtId="0" fontId="0" fillId="0" borderId="55" xfId="0" applyFont="1" applyBorder="1" applyAlignment="1">
      <alignment vertical="top" wrapText="1"/>
    </xf>
    <xf numFmtId="2" fontId="0" fillId="0" borderId="55" xfId="0" applyNumberFormat="1" applyFont="1" applyBorder="1" applyAlignment="1">
      <alignment vertical="top" wrapText="1"/>
    </xf>
    <xf numFmtId="0" fontId="0" fillId="0" borderId="7" xfId="0" applyFont="1" applyBorder="1" applyAlignment="1">
      <alignment vertical="top" wrapText="1"/>
    </xf>
    <xf numFmtId="9" fontId="0" fillId="0" borderId="7" xfId="0" applyNumberFormat="1" applyFont="1" applyBorder="1" applyAlignment="1">
      <alignment vertical="top" wrapText="1"/>
    </xf>
    <xf numFmtId="2" fontId="0" fillId="0" borderId="7" xfId="0" applyNumberFormat="1" applyFont="1" applyBorder="1" applyAlignment="1">
      <alignment vertical="top" wrapText="1"/>
    </xf>
    <xf numFmtId="0" fontId="0" fillId="0" borderId="8" xfId="0" applyFont="1" applyBorder="1" applyAlignment="1">
      <alignment vertical="top" wrapText="1"/>
    </xf>
    <xf numFmtId="0" fontId="0" fillId="0" borderId="0" xfId="0" applyFont="1" applyAlignment="1">
      <alignment horizontal="right" vertical="top" wrapText="1"/>
    </xf>
    <xf numFmtId="0" fontId="21" fillId="0" borderId="0" xfId="0" applyFont="1" applyAlignment="1">
      <alignment vertical="top" wrapText="1"/>
    </xf>
    <xf numFmtId="0" fontId="0" fillId="0" borderId="27" xfId="0" applyFont="1" applyBorder="1" applyAlignment="1">
      <alignment vertical="top" wrapText="1"/>
    </xf>
    <xf numFmtId="2" fontId="0" fillId="0" borderId="27" xfId="0" applyNumberFormat="1" applyFont="1" applyBorder="1" applyAlignment="1">
      <alignment vertical="top" wrapText="1"/>
    </xf>
    <xf numFmtId="0" fontId="0" fillId="0" borderId="5" xfId="0" applyFont="1" applyBorder="1" applyAlignment="1">
      <alignment vertical="top" wrapText="1"/>
    </xf>
    <xf numFmtId="0" fontId="0" fillId="0" borderId="34" xfId="0" applyFont="1" applyBorder="1" applyAlignment="1">
      <alignment vertical="top" wrapText="1"/>
    </xf>
    <xf numFmtId="0" fontId="0" fillId="0" borderId="28" xfId="0" applyFont="1" applyBorder="1" applyAlignment="1">
      <alignment vertical="top" wrapText="1"/>
    </xf>
    <xf numFmtId="2" fontId="0" fillId="0" borderId="28" xfId="0" applyNumberFormat="1" applyFont="1" applyBorder="1" applyAlignment="1">
      <alignment vertical="top" wrapText="1"/>
    </xf>
    <xf numFmtId="2" fontId="0" fillId="0" borderId="31" xfId="0" applyNumberFormat="1" applyFont="1" applyBorder="1" applyAlignment="1">
      <alignment vertical="top" wrapText="1"/>
    </xf>
    <xf numFmtId="0" fontId="0" fillId="0" borderId="40" xfId="0" applyFont="1" applyBorder="1" applyAlignment="1">
      <alignment vertical="top" wrapText="1"/>
    </xf>
    <xf numFmtId="0" fontId="0" fillId="0" borderId="56" xfId="0" applyFont="1" applyBorder="1" applyAlignment="1">
      <alignment vertical="top" wrapText="1"/>
    </xf>
    <xf numFmtId="0" fontId="0" fillId="0" borderId="57" xfId="0" applyFont="1" applyBorder="1" applyAlignment="1">
      <alignment vertical="top" wrapText="1"/>
    </xf>
    <xf numFmtId="0" fontId="0" fillId="0" borderId="6" xfId="0" applyFont="1" applyBorder="1" applyAlignment="1">
      <alignment vertical="top" wrapText="1"/>
    </xf>
    <xf numFmtId="0" fontId="0" fillId="0" borderId="58" xfId="0" applyFont="1" applyBorder="1" applyAlignment="1">
      <alignment vertical="top" wrapText="1"/>
    </xf>
    <xf numFmtId="165" fontId="0" fillId="0" borderId="7" xfId="0" applyNumberFormat="1" applyFont="1" applyBorder="1" applyAlignment="1">
      <alignment vertical="top" wrapText="1"/>
    </xf>
    <xf numFmtId="0" fontId="0" fillId="0" borderId="59" xfId="0" applyFont="1" applyBorder="1"/>
    <xf numFmtId="0" fontId="6" fillId="4" borderId="0" xfId="0" applyFont="1" applyFill="1" applyBorder="1" applyAlignment="1">
      <alignment horizontal="center" wrapText="1"/>
    </xf>
    <xf numFmtId="0" fontId="6" fillId="4" borderId="5" xfId="0" applyFont="1" applyFill="1" applyBorder="1" applyAlignment="1">
      <alignment horizontal="center" wrapText="1"/>
    </xf>
    <xf numFmtId="0" fontId="22" fillId="0" borderId="0" xfId="0" applyFont="1" applyBorder="1" applyAlignment="1"/>
    <xf numFmtId="0" fontId="0" fillId="0" borderId="0" xfId="0" applyFont="1" applyBorder="1" applyAlignment="1"/>
    <xf numFmtId="9" fontId="0" fillId="0" borderId="0" xfId="0" applyNumberFormat="1" applyFont="1" applyBorder="1" applyAlignment="1">
      <alignment horizontal="right"/>
    </xf>
    <xf numFmtId="0" fontId="0" fillId="0" borderId="0" xfId="0" applyFont="1" applyBorder="1" applyAlignment="1">
      <alignment horizontal="right"/>
    </xf>
    <xf numFmtId="0" fontId="0" fillId="0" borderId="59" xfId="0" applyFont="1" applyBorder="1" applyAlignment="1">
      <alignment vertical="top" wrapText="1"/>
    </xf>
    <xf numFmtId="0" fontId="0" fillId="0" borderId="28" xfId="0" applyFont="1" applyBorder="1" applyAlignment="1">
      <alignment horizontal="right" vertical="top" wrapText="1"/>
    </xf>
    <xf numFmtId="0" fontId="22" fillId="0" borderId="28" xfId="0" applyFont="1" applyBorder="1" applyAlignment="1"/>
    <xf numFmtId="2" fontId="22" fillId="0" borderId="28" xfId="0" applyNumberFormat="1" applyFont="1" applyBorder="1" applyAlignment="1"/>
    <xf numFmtId="0" fontId="22" fillId="0" borderId="31" xfId="0" applyFont="1" applyBorder="1" applyAlignment="1"/>
    <xf numFmtId="0" fontId="22" fillId="0" borderId="0" xfId="0" applyFont="1" applyAlignment="1"/>
    <xf numFmtId="9" fontId="22" fillId="0" borderId="0" xfId="0" applyNumberFormat="1" applyFont="1" applyAlignment="1"/>
    <xf numFmtId="0" fontId="0" fillId="0" borderId="59" xfId="0" applyFont="1" applyBorder="1" applyAlignment="1">
      <alignment vertical="top" wrapText="1"/>
    </xf>
    <xf numFmtId="165" fontId="22" fillId="0" borderId="0" xfId="0" applyNumberFormat="1" applyFont="1" applyAlignment="1"/>
    <xf numFmtId="0" fontId="0" fillId="0" borderId="10" xfId="0" applyFont="1" applyBorder="1" applyAlignment="1"/>
    <xf numFmtId="0" fontId="22" fillId="0" borderId="28" xfId="0" applyFont="1" applyBorder="1" applyAlignment="1"/>
    <xf numFmtId="2" fontId="22" fillId="0" borderId="0" xfId="0" applyNumberFormat="1" applyFont="1" applyAlignment="1"/>
    <xf numFmtId="0" fontId="0" fillId="0" borderId="40" xfId="0" applyFont="1" applyBorder="1" applyAlignment="1">
      <alignment horizontal="right" vertical="top" wrapText="1"/>
    </xf>
    <xf numFmtId="0" fontId="0" fillId="0" borderId="0" xfId="0" applyFont="1" applyAlignment="1"/>
    <xf numFmtId="0" fontId="25" fillId="0" borderId="4" xfId="0" applyFont="1" applyBorder="1"/>
    <xf numFmtId="0" fontId="0" fillId="0" borderId="0" xfId="0" applyFont="1" applyBorder="1"/>
    <xf numFmtId="9" fontId="0" fillId="0" borderId="0" xfId="0" applyNumberFormat="1" applyFont="1" applyBorder="1"/>
    <xf numFmtId="0" fontId="0" fillId="19" borderId="61" xfId="0" applyFont="1" applyFill="1" applyBorder="1" applyAlignment="1"/>
    <xf numFmtId="0" fontId="0" fillId="19" borderId="62" xfId="0" applyFont="1" applyFill="1" applyBorder="1" applyAlignment="1"/>
    <xf numFmtId="0" fontId="2" fillId="19" borderId="62" xfId="0" applyFont="1" applyFill="1" applyBorder="1" applyAlignment="1"/>
    <xf numFmtId="0" fontId="0" fillId="19" borderId="63" xfId="0" applyFont="1" applyFill="1" applyBorder="1" applyAlignment="1"/>
    <xf numFmtId="0" fontId="25" fillId="0" borderId="0" xfId="0" applyFont="1"/>
    <xf numFmtId="0" fontId="25" fillId="0" borderId="7" xfId="0" applyFont="1" applyBorder="1"/>
    <xf numFmtId="0" fontId="23" fillId="19" borderId="64" xfId="0" applyFont="1" applyFill="1" applyBorder="1"/>
    <xf numFmtId="0" fontId="25" fillId="0" borderId="0" xfId="0" applyFont="1" applyFill="1" applyBorder="1"/>
    <xf numFmtId="0" fontId="0" fillId="19" borderId="0" xfId="0" applyFont="1" applyFill="1"/>
    <xf numFmtId="0" fontId="25" fillId="0" borderId="28" xfId="0" applyFont="1" applyBorder="1" applyAlignment="1">
      <alignment vertical="top" wrapText="1"/>
    </xf>
    <xf numFmtId="0" fontId="0" fillId="0" borderId="13" xfId="0" applyFont="1" applyBorder="1" applyAlignment="1">
      <alignment wrapText="1"/>
    </xf>
    <xf numFmtId="0" fontId="0" fillId="0" borderId="60" xfId="0" applyFont="1" applyBorder="1" applyAlignment="1">
      <alignment wrapText="1"/>
    </xf>
    <xf numFmtId="0" fontId="0" fillId="0" borderId="61" xfId="0" applyFont="1" applyBorder="1" applyAlignment="1">
      <alignment vertical="center" wrapText="1"/>
    </xf>
    <xf numFmtId="0" fontId="0" fillId="0" borderId="10" xfId="0" applyFont="1" applyBorder="1" applyAlignment="1">
      <alignment wrapText="1"/>
    </xf>
    <xf numFmtId="0" fontId="0" fillId="0" borderId="29" xfId="0" applyFont="1" applyBorder="1" applyAlignment="1">
      <alignment wrapText="1"/>
    </xf>
    <xf numFmtId="0" fontId="24" fillId="0" borderId="62" xfId="0" applyFont="1" applyBorder="1" applyAlignment="1">
      <alignment wrapText="1"/>
    </xf>
    <xf numFmtId="0" fontId="24" fillId="0" borderId="63" xfId="0" applyFont="1" applyBorder="1" applyAlignment="1">
      <alignment wrapText="1"/>
    </xf>
    <xf numFmtId="0" fontId="0" fillId="8" borderId="10" xfId="0" applyFont="1" applyFill="1" applyBorder="1" applyAlignment="1">
      <alignment wrapText="1"/>
    </xf>
    <xf numFmtId="0" fontId="0" fillId="0" borderId="24" xfId="0" applyFont="1" applyBorder="1" applyAlignment="1">
      <alignment wrapText="1"/>
    </xf>
    <xf numFmtId="0" fontId="3" fillId="3" borderId="0" xfId="0" applyFont="1" applyFill="1" applyBorder="1" applyAlignment="1">
      <alignment horizontal="center"/>
    </xf>
    <xf numFmtId="0" fontId="2" fillId="0" borderId="0" xfId="0" applyFont="1" applyBorder="1"/>
    <xf numFmtId="0" fontId="0" fillId="2" borderId="11" xfId="0" applyFont="1" applyFill="1" applyBorder="1" applyAlignment="1">
      <alignment horizontal="center"/>
    </xf>
    <xf numFmtId="0" fontId="2" fillId="0" borderId="11" xfId="0" applyFont="1" applyBorder="1"/>
    <xf numFmtId="0" fontId="2" fillId="0" borderId="14" xfId="0" applyFont="1" applyBorder="1"/>
    <xf numFmtId="0" fontId="3" fillId="5" borderId="0" xfId="0" applyFont="1" applyFill="1" applyBorder="1" applyAlignment="1">
      <alignment horizontal="center"/>
    </xf>
    <xf numFmtId="0" fontId="3" fillId="6" borderId="0" xfId="0" applyFont="1" applyFill="1" applyBorder="1" applyAlignment="1">
      <alignment horizontal="center"/>
    </xf>
    <xf numFmtId="0" fontId="1" fillId="0" borderId="1" xfId="0" applyFont="1" applyBorder="1" applyAlignment="1">
      <alignment horizontal="center"/>
    </xf>
    <xf numFmtId="0" fontId="2" fillId="0" borderId="2" xfId="0" applyFont="1" applyBorder="1"/>
    <xf numFmtId="0" fontId="2" fillId="0" borderId="3" xfId="0" applyFont="1" applyBorder="1"/>
    <xf numFmtId="0" fontId="0" fillId="0" borderId="4" xfId="0" applyFont="1" applyBorder="1" applyAlignment="1">
      <alignment horizontal="center" vertical="center" wrapText="1"/>
    </xf>
    <xf numFmtId="0" fontId="0" fillId="0" borderId="0" xfId="0" applyFont="1" applyAlignment="1"/>
    <xf numFmtId="0" fontId="2" fillId="0" borderId="5" xfId="0" applyFont="1" applyBorder="1"/>
    <xf numFmtId="0" fontId="0" fillId="0" borderId="6" xfId="0" applyFont="1" applyBorder="1" applyAlignment="1">
      <alignment horizontal="left" vertical="center" wrapText="1"/>
    </xf>
    <xf numFmtId="0" fontId="2" fillId="0" borderId="7" xfId="0" applyFont="1" applyBorder="1"/>
    <xf numFmtId="0" fontId="2" fillId="0" borderId="8" xfId="0" applyFont="1" applyBorder="1"/>
    <xf numFmtId="0" fontId="0" fillId="0" borderId="4" xfId="0" applyFont="1" applyBorder="1" applyAlignment="1">
      <alignment horizontal="left" vertical="center" wrapText="1"/>
    </xf>
    <xf numFmtId="0" fontId="3" fillId="0" borderId="4" xfId="0" applyFont="1" applyBorder="1" applyAlignment="1">
      <alignment horizontal="left" vertical="center" wrapText="1"/>
    </xf>
    <xf numFmtId="0" fontId="3" fillId="0" borderId="4" xfId="0" applyFont="1" applyBorder="1" applyAlignment="1">
      <alignment horizontal="left" wrapText="1"/>
    </xf>
    <xf numFmtId="0" fontId="0" fillId="0" borderId="6" xfId="0" applyFont="1" applyBorder="1" applyAlignment="1">
      <alignment horizontal="left" wrapText="1"/>
    </xf>
    <xf numFmtId="0" fontId="6" fillId="4" borderId="2" xfId="0" applyFont="1" applyFill="1" applyBorder="1" applyAlignment="1">
      <alignment horizontal="center" vertical="center"/>
    </xf>
    <xf numFmtId="0" fontId="2" fillId="0" borderId="22" xfId="0" applyFont="1" applyBorder="1"/>
    <xf numFmtId="0" fontId="6" fillId="4" borderId="1" xfId="0" applyFont="1" applyFill="1" applyBorder="1" applyAlignment="1">
      <alignment horizontal="center" vertical="center"/>
    </xf>
    <xf numFmtId="0" fontId="2" fillId="0" borderId="20" xfId="0" applyFont="1" applyBorder="1"/>
    <xf numFmtId="0" fontId="6" fillId="4" borderId="2" xfId="0" applyFont="1" applyFill="1" applyBorder="1" applyAlignment="1">
      <alignment horizontal="center" vertical="center" wrapText="1"/>
    </xf>
    <xf numFmtId="0" fontId="5" fillId="0" borderId="15" xfId="0" applyFont="1" applyBorder="1" applyAlignment="1">
      <alignment horizontal="center" vertical="center"/>
    </xf>
    <xf numFmtId="0" fontId="2" fillId="0" borderId="17" xfId="0" applyFont="1" applyBorder="1"/>
    <xf numFmtId="0" fontId="2" fillId="0" borderId="18" xfId="0" applyFont="1" applyBorder="1"/>
    <xf numFmtId="0" fontId="0" fillId="0" borderId="12" xfId="0" applyFont="1" applyBorder="1" applyAlignment="1">
      <alignment horizontal="center" vertical="center"/>
    </xf>
    <xf numFmtId="0" fontId="2" fillId="0" borderId="16" xfId="0" applyFont="1" applyBorder="1"/>
    <xf numFmtId="0" fontId="2" fillId="0" borderId="23" xfId="0" applyFont="1" applyBorder="1"/>
    <xf numFmtId="0" fontId="5" fillId="0" borderId="19" xfId="0" applyFont="1" applyBorder="1" applyAlignment="1">
      <alignment horizontal="center" vertical="center"/>
    </xf>
    <xf numFmtId="0" fontId="2" fillId="0" borderId="25" xfId="0" applyFont="1" applyBorder="1"/>
    <xf numFmtId="0" fontId="0" fillId="0" borderId="17" xfId="0" applyFont="1" applyBorder="1" applyAlignment="1">
      <alignment horizontal="center" vertical="center" wrapText="1"/>
    </xf>
    <xf numFmtId="0" fontId="2" fillId="0" borderId="17" xfId="0" applyFont="1" applyBorder="1" applyAlignment="1">
      <alignment wrapText="1"/>
    </xf>
    <xf numFmtId="0" fontId="2" fillId="0" borderId="18" xfId="0" applyFont="1" applyBorder="1" applyAlignment="1">
      <alignment wrapText="1"/>
    </xf>
    <xf numFmtId="0" fontId="0" fillId="0" borderId="19" xfId="0" applyFont="1" applyBorder="1" applyAlignment="1">
      <alignment horizontal="center" vertical="center" wrapText="1"/>
    </xf>
    <xf numFmtId="0" fontId="2" fillId="0" borderId="25" xfId="0" applyFont="1" applyBorder="1" applyAlignment="1">
      <alignment wrapText="1"/>
    </xf>
    <xf numFmtId="0" fontId="12" fillId="4" borderId="21" xfId="0" applyFont="1" applyFill="1" applyBorder="1" applyAlignment="1">
      <alignment horizontal="center" vertical="center" wrapText="1"/>
    </xf>
    <xf numFmtId="0" fontId="2" fillId="0" borderId="39" xfId="0" applyFont="1" applyBorder="1"/>
    <xf numFmtId="0" fontId="12" fillId="14" borderId="21" xfId="0" applyFont="1" applyFill="1" applyBorder="1" applyAlignment="1">
      <alignment horizontal="center" vertical="center" wrapText="1"/>
    </xf>
    <xf numFmtId="0" fontId="14" fillId="11" borderId="46" xfId="0" applyFont="1" applyFill="1" applyBorder="1" applyAlignment="1">
      <alignment horizontal="right" vertical="center"/>
    </xf>
    <xf numFmtId="0" fontId="2" fillId="0" borderId="47" xfId="0" applyFont="1" applyBorder="1"/>
    <xf numFmtId="0" fontId="2" fillId="0" borderId="27" xfId="0" applyFont="1" applyBorder="1"/>
    <xf numFmtId="0" fontId="12" fillId="4" borderId="21" xfId="0" applyFont="1" applyFill="1" applyBorder="1" applyAlignment="1">
      <alignment horizontal="center" vertical="center"/>
    </xf>
    <xf numFmtId="0" fontId="12" fillId="4" borderId="0" xfId="0" applyFont="1" applyFill="1" applyBorder="1" applyAlignment="1">
      <alignment horizontal="center" vertical="center"/>
    </xf>
    <xf numFmtId="0" fontId="12" fillId="4" borderId="29" xfId="0" applyFont="1" applyFill="1" applyBorder="1" applyAlignment="1">
      <alignment horizontal="center" vertical="center" wrapText="1"/>
    </xf>
    <xf numFmtId="0" fontId="2" fillId="0" borderId="45" xfId="0" applyFont="1" applyBorder="1"/>
    <xf numFmtId="0" fontId="2" fillId="0" borderId="33" xfId="0" applyFont="1" applyBorder="1"/>
    <xf numFmtId="0" fontId="12" fillId="14" borderId="29" xfId="0" applyFont="1" applyFill="1" applyBorder="1" applyAlignment="1">
      <alignment horizontal="center" vertical="center" wrapText="1"/>
    </xf>
    <xf numFmtId="0" fontId="8" fillId="9" borderId="1" xfId="0" applyFont="1" applyFill="1" applyBorder="1" applyAlignment="1">
      <alignment horizontal="center" vertical="center"/>
    </xf>
    <xf numFmtId="0" fontId="10" fillId="0" borderId="6" xfId="0" applyFont="1" applyBorder="1" applyAlignment="1">
      <alignment horizontal="left" vertical="center" wrapText="1"/>
    </xf>
    <xf numFmtId="0" fontId="10" fillId="0" borderId="29" xfId="0" applyFont="1" applyBorder="1" applyAlignment="1">
      <alignment horizontal="left" vertical="center"/>
    </xf>
    <xf numFmtId="0" fontId="13" fillId="13" borderId="29" xfId="0" applyFont="1" applyFill="1" applyBorder="1" applyAlignment="1">
      <alignment horizontal="left" vertical="center"/>
    </xf>
    <xf numFmtId="0" fontId="0" fillId="0" borderId="49" xfId="0" applyFont="1" applyBorder="1" applyAlignment="1">
      <alignment horizontal="center" vertical="center"/>
    </xf>
    <xf numFmtId="0" fontId="2" fillId="0" borderId="50" xfId="0" applyFont="1" applyBorder="1"/>
    <xf numFmtId="0" fontId="2" fillId="0" borderId="53" xfId="0" applyFont="1" applyBorder="1"/>
    <xf numFmtId="0" fontId="0" fillId="0" borderId="12" xfId="0" applyFont="1" applyBorder="1" applyAlignment="1">
      <alignment horizontal="center" vertical="center" wrapText="1"/>
    </xf>
    <xf numFmtId="0" fontId="2" fillId="0" borderId="51" xfId="0" applyFont="1" applyBorder="1"/>
    <xf numFmtId="0" fontId="0" fillId="0" borderId="52" xfId="0" applyFont="1" applyBorder="1" applyAlignment="1">
      <alignment horizontal="center" wrapText="1"/>
    </xf>
    <xf numFmtId="0" fontId="0" fillId="0" borderId="0" xfId="0" applyFont="1" applyAlignment="1">
      <alignment wrapText="1"/>
    </xf>
    <xf numFmtId="0" fontId="0" fillId="0" borderId="6" xfId="0" applyFont="1" applyBorder="1" applyAlignment="1">
      <alignment horizontal="center"/>
    </xf>
    <xf numFmtId="0" fontId="6" fillId="4" borderId="1" xfId="0" applyFont="1" applyFill="1" applyBorder="1" applyAlignment="1">
      <alignment horizontal="center"/>
    </xf>
    <xf numFmtId="0" fontId="6" fillId="4" borderId="2" xfId="0" applyFont="1" applyFill="1" applyBorder="1" applyAlignment="1">
      <alignment horizontal="center"/>
    </xf>
    <xf numFmtId="0" fontId="6" fillId="4" borderId="2" xfId="0" applyFont="1" applyFill="1" applyBorder="1" applyAlignment="1">
      <alignment horizontal="center" wrapText="1"/>
    </xf>
  </cellXfs>
  <cellStyles count="1">
    <cellStyle name="Normal" xfId="0" builtinId="0"/>
  </cellStyles>
  <dxfs count="25">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ill>
        <patternFill patternType="solid">
          <fgColor rgb="FFFFC7CE"/>
          <bgColor rgb="FFFFC7CE"/>
        </patternFill>
      </fill>
      <border>
        <left/>
        <right/>
        <top/>
        <bottom/>
      </border>
    </dxf>
    <dxf>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name val="Mangal"/>
      </font>
      <fill>
        <patternFill patternType="solid">
          <fgColor rgb="FFFFFF00"/>
          <bgColor rgb="FFFFFF00"/>
        </patternFill>
      </fill>
      <border>
        <left/>
        <right/>
        <top/>
        <bottom/>
      </border>
    </dxf>
    <dxf>
      <font>
        <name val="Mangal"/>
      </font>
      <fill>
        <patternFill patternType="solid">
          <fgColor rgb="FFFF0000"/>
          <bgColor rgb="FFFF0000"/>
        </patternFill>
      </fill>
      <border>
        <left/>
        <right/>
        <top/>
        <bottom/>
      </border>
    </dxf>
    <dxf>
      <font>
        <name val="Mangal"/>
      </font>
      <fill>
        <patternFill patternType="solid">
          <fgColor rgb="FFFFFF00"/>
          <bgColor rgb="FFFFFF00"/>
        </patternFill>
      </fill>
      <border>
        <left/>
        <right/>
        <top/>
        <bottom/>
      </border>
    </dxf>
    <dxf>
      <font>
        <name val="Mangal"/>
      </font>
      <fill>
        <patternFill patternType="solid">
          <fgColor rgb="FFFF0000"/>
          <bgColor rgb="FFFF0000"/>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x14ac:dyDescent="0.2"/>
  <cols>
    <col min="1" max="1" width="10.83203125" customWidth="1"/>
    <col min="2" max="2" width="18.1640625" customWidth="1"/>
    <col min="3" max="3" width="24.1640625" customWidth="1"/>
    <col min="4" max="4" width="14.6640625" customWidth="1"/>
    <col min="5" max="26" width="10.83203125" customWidth="1"/>
  </cols>
  <sheetData>
    <row r="1" spans="1:26" ht="16.5" customHeight="1" x14ac:dyDescent="0.2">
      <c r="A1" s="1"/>
      <c r="B1" s="1"/>
      <c r="C1" s="1"/>
      <c r="D1" s="1"/>
      <c r="E1" s="1"/>
      <c r="F1" s="1"/>
      <c r="G1" s="1"/>
      <c r="H1" s="1"/>
      <c r="I1" s="1"/>
      <c r="J1" s="1"/>
      <c r="K1" s="1"/>
      <c r="L1" s="1"/>
      <c r="M1" s="1"/>
      <c r="N1" s="1"/>
      <c r="O1" s="1"/>
      <c r="P1" s="1"/>
      <c r="Q1" s="1"/>
      <c r="R1" s="1"/>
      <c r="S1" s="1"/>
      <c r="T1" s="2"/>
      <c r="U1" s="2"/>
      <c r="V1" s="2"/>
      <c r="W1" s="2"/>
      <c r="X1" s="2"/>
      <c r="Y1" s="2"/>
      <c r="Z1" s="2"/>
    </row>
    <row r="2" spans="1:26" ht="23.25" customHeight="1" x14ac:dyDescent="0.3">
      <c r="A2" s="1"/>
      <c r="B2" s="232" t="s">
        <v>2</v>
      </c>
      <c r="C2" s="233"/>
      <c r="D2" s="233"/>
      <c r="E2" s="233"/>
      <c r="F2" s="233"/>
      <c r="G2" s="233"/>
      <c r="H2" s="233"/>
      <c r="I2" s="233"/>
      <c r="J2" s="233"/>
      <c r="K2" s="233"/>
      <c r="L2" s="233"/>
      <c r="M2" s="233"/>
      <c r="N2" s="233"/>
      <c r="O2" s="233"/>
      <c r="P2" s="233"/>
      <c r="Q2" s="233"/>
      <c r="R2" s="234"/>
      <c r="S2" s="1"/>
      <c r="T2" s="2"/>
      <c r="U2" s="2"/>
      <c r="V2" s="2"/>
      <c r="W2" s="2"/>
      <c r="X2" s="2"/>
      <c r="Y2" s="2"/>
      <c r="Z2" s="2"/>
    </row>
    <row r="3" spans="1:26" ht="46.5" customHeight="1" x14ac:dyDescent="0.2">
      <c r="A3" s="1"/>
      <c r="B3" s="235" t="s">
        <v>5</v>
      </c>
      <c r="C3" s="236"/>
      <c r="D3" s="236"/>
      <c r="E3" s="236"/>
      <c r="F3" s="236"/>
      <c r="G3" s="236"/>
      <c r="H3" s="236"/>
      <c r="I3" s="236"/>
      <c r="J3" s="236"/>
      <c r="K3" s="236"/>
      <c r="L3" s="236"/>
      <c r="M3" s="236"/>
      <c r="N3" s="236"/>
      <c r="O3" s="236"/>
      <c r="P3" s="236"/>
      <c r="Q3" s="236"/>
      <c r="R3" s="237"/>
      <c r="S3" s="1"/>
      <c r="T3" s="2"/>
      <c r="U3" s="2"/>
      <c r="V3" s="2"/>
      <c r="W3" s="2"/>
      <c r="X3" s="2"/>
      <c r="Y3" s="2"/>
      <c r="Z3" s="2"/>
    </row>
    <row r="4" spans="1:26" ht="15.75" customHeight="1" x14ac:dyDescent="0.2">
      <c r="A4" s="1"/>
      <c r="B4" s="242" t="s">
        <v>6</v>
      </c>
      <c r="C4" s="236"/>
      <c r="D4" s="236"/>
      <c r="E4" s="236"/>
      <c r="F4" s="236"/>
      <c r="G4" s="236"/>
      <c r="H4" s="236"/>
      <c r="I4" s="236"/>
      <c r="J4" s="236"/>
      <c r="K4" s="236"/>
      <c r="L4" s="236"/>
      <c r="M4" s="236"/>
      <c r="N4" s="236"/>
      <c r="O4" s="236"/>
      <c r="P4" s="236"/>
      <c r="Q4" s="236"/>
      <c r="R4" s="237"/>
      <c r="S4" s="1"/>
      <c r="T4" s="2"/>
      <c r="U4" s="2"/>
      <c r="V4" s="2"/>
      <c r="W4" s="2"/>
      <c r="X4" s="2"/>
      <c r="Y4" s="2"/>
      <c r="Z4" s="2"/>
    </row>
    <row r="5" spans="1:26" ht="15.75" customHeight="1" x14ac:dyDescent="0.2">
      <c r="A5" s="1"/>
      <c r="B5" s="241" t="s">
        <v>7</v>
      </c>
      <c r="C5" s="236"/>
      <c r="D5" s="236"/>
      <c r="E5" s="236"/>
      <c r="F5" s="236"/>
      <c r="G5" s="236"/>
      <c r="H5" s="236"/>
      <c r="I5" s="236"/>
      <c r="J5" s="236"/>
      <c r="K5" s="236"/>
      <c r="L5" s="236"/>
      <c r="M5" s="236"/>
      <c r="N5" s="236"/>
      <c r="O5" s="236"/>
      <c r="P5" s="236"/>
      <c r="Q5" s="236"/>
      <c r="R5" s="237"/>
      <c r="S5" s="1"/>
      <c r="T5" s="2"/>
      <c r="U5" s="2"/>
      <c r="V5" s="2"/>
      <c r="W5" s="2"/>
      <c r="X5" s="2"/>
      <c r="Y5" s="2"/>
      <c r="Z5" s="2"/>
    </row>
    <row r="6" spans="1:26" ht="16.5" customHeight="1" x14ac:dyDescent="0.2">
      <c r="A6" s="1"/>
      <c r="B6" s="238" t="s">
        <v>9</v>
      </c>
      <c r="C6" s="239"/>
      <c r="D6" s="239"/>
      <c r="E6" s="239"/>
      <c r="F6" s="239"/>
      <c r="G6" s="239"/>
      <c r="H6" s="239"/>
      <c r="I6" s="239"/>
      <c r="J6" s="239"/>
      <c r="K6" s="239"/>
      <c r="L6" s="239"/>
      <c r="M6" s="239"/>
      <c r="N6" s="239"/>
      <c r="O6" s="239"/>
      <c r="P6" s="239"/>
      <c r="Q6" s="239"/>
      <c r="R6" s="240"/>
      <c r="S6" s="1"/>
      <c r="T6" s="2"/>
      <c r="U6" s="2"/>
      <c r="V6" s="2"/>
      <c r="W6" s="2"/>
      <c r="X6" s="2"/>
      <c r="Y6" s="2"/>
      <c r="Z6" s="2"/>
    </row>
    <row r="7" spans="1:26" ht="15.75" customHeight="1" x14ac:dyDescent="0.2">
      <c r="A7" s="1"/>
      <c r="B7" s="4"/>
      <c r="C7" s="4"/>
      <c r="D7" s="4"/>
      <c r="E7" s="4"/>
      <c r="F7" s="4"/>
      <c r="G7" s="4"/>
      <c r="H7" s="4"/>
      <c r="I7" s="4"/>
      <c r="J7" s="4"/>
      <c r="K7" s="4"/>
      <c r="L7" s="4"/>
      <c r="M7" s="4"/>
      <c r="N7" s="4"/>
      <c r="O7" s="4"/>
      <c r="P7" s="4"/>
      <c r="Q7" s="4"/>
      <c r="R7" s="4"/>
      <c r="S7" s="1"/>
      <c r="T7" s="2"/>
      <c r="U7" s="2"/>
      <c r="V7" s="2"/>
      <c r="W7" s="2"/>
      <c r="X7" s="2"/>
      <c r="Y7" s="2"/>
      <c r="Z7" s="2"/>
    </row>
    <row r="8" spans="1:26" ht="16.5" customHeight="1" x14ac:dyDescent="0.2">
      <c r="A8" s="1"/>
      <c r="B8" s="4"/>
      <c r="C8" s="4"/>
      <c r="D8" s="4"/>
      <c r="E8" s="4"/>
      <c r="F8" s="4"/>
      <c r="G8" s="4"/>
      <c r="H8" s="4"/>
      <c r="I8" s="4"/>
      <c r="J8" s="4"/>
      <c r="K8" s="4"/>
      <c r="L8" s="4"/>
      <c r="M8" s="4"/>
      <c r="N8" s="4"/>
      <c r="O8" s="4"/>
      <c r="P8" s="4"/>
      <c r="Q8" s="4"/>
      <c r="R8" s="4"/>
      <c r="S8" s="1"/>
      <c r="T8" s="2"/>
      <c r="U8" s="2"/>
      <c r="V8" s="2"/>
      <c r="W8" s="2"/>
      <c r="X8" s="2"/>
      <c r="Y8" s="2"/>
      <c r="Z8" s="2"/>
    </row>
    <row r="9" spans="1:26" ht="16.5" customHeight="1" x14ac:dyDescent="0.2">
      <c r="A9" s="1"/>
      <c r="B9" s="6" t="s">
        <v>15</v>
      </c>
      <c r="C9" s="227" t="s">
        <v>19</v>
      </c>
      <c r="D9" s="228"/>
      <c r="E9" s="228"/>
      <c r="F9" s="229"/>
      <c r="G9" s="1"/>
      <c r="H9" s="1"/>
      <c r="I9" s="1"/>
      <c r="J9" s="1"/>
      <c r="K9" s="1"/>
      <c r="L9" s="1"/>
      <c r="M9" s="1"/>
      <c r="N9" s="1"/>
      <c r="O9" s="1"/>
      <c r="P9" s="1"/>
      <c r="Q9" s="1"/>
      <c r="R9" s="1"/>
      <c r="S9" s="1"/>
      <c r="T9" s="2"/>
      <c r="U9" s="2"/>
      <c r="V9" s="2"/>
      <c r="W9" s="2"/>
      <c r="X9" s="2"/>
      <c r="Y9" s="2"/>
      <c r="Z9" s="2"/>
    </row>
    <row r="10" spans="1:26" ht="15.75" customHeight="1" x14ac:dyDescent="0.2">
      <c r="A10" s="1"/>
      <c r="B10" s="1"/>
      <c r="C10" s="1"/>
      <c r="D10" s="1"/>
      <c r="E10" s="1"/>
      <c r="F10" s="1"/>
      <c r="G10" s="1"/>
      <c r="H10" s="1"/>
      <c r="I10" s="1"/>
      <c r="J10" s="1"/>
      <c r="K10" s="1"/>
      <c r="L10" s="1"/>
      <c r="M10" s="1"/>
      <c r="N10" s="1"/>
      <c r="O10" s="1"/>
      <c r="P10" s="1"/>
      <c r="Q10" s="1"/>
      <c r="R10" s="1"/>
      <c r="S10" s="1"/>
      <c r="T10" s="2"/>
      <c r="U10" s="2"/>
      <c r="V10" s="2"/>
      <c r="W10" s="2"/>
      <c r="X10" s="2"/>
      <c r="Y10" s="2"/>
      <c r="Z10" s="2"/>
    </row>
    <row r="11" spans="1:26" ht="15.75" customHeight="1" x14ac:dyDescent="0.2">
      <c r="A11" s="1"/>
      <c r="B11" s="1"/>
      <c r="C11" s="1"/>
      <c r="D11" s="1"/>
      <c r="E11" s="225" t="s">
        <v>25</v>
      </c>
      <c r="F11" s="226"/>
      <c r="G11" s="230" t="s">
        <v>34</v>
      </c>
      <c r="H11" s="226"/>
      <c r="I11" s="226"/>
      <c r="J11" s="226"/>
      <c r="K11" s="226"/>
      <c r="L11" s="231" t="s">
        <v>50</v>
      </c>
      <c r="M11" s="226"/>
      <c r="N11" s="226"/>
      <c r="O11" s="226"/>
      <c r="P11" s="226"/>
      <c r="Q11" s="1"/>
      <c r="R11" s="1"/>
      <c r="S11" s="1"/>
      <c r="T11" s="2"/>
      <c r="U11" s="2"/>
      <c r="V11" s="2"/>
      <c r="W11" s="2"/>
      <c r="X11" s="2"/>
      <c r="Y11" s="2"/>
      <c r="Z11" s="2"/>
    </row>
    <row r="12" spans="1:26" ht="79.5" customHeight="1" x14ac:dyDescent="0.2">
      <c r="A12" s="11"/>
      <c r="B12" s="13" t="s">
        <v>62</v>
      </c>
      <c r="C12" s="14" t="s">
        <v>70</v>
      </c>
      <c r="D12" s="14" t="s">
        <v>76</v>
      </c>
      <c r="E12" s="15" t="s">
        <v>77</v>
      </c>
      <c r="F12" s="15" t="s">
        <v>85</v>
      </c>
      <c r="G12" s="17" t="s">
        <v>86</v>
      </c>
      <c r="H12" s="17" t="s">
        <v>96</v>
      </c>
      <c r="I12" s="17" t="s">
        <v>97</v>
      </c>
      <c r="J12" s="17" t="s">
        <v>98</v>
      </c>
      <c r="K12" s="17" t="s">
        <v>99</v>
      </c>
      <c r="L12" s="27" t="s">
        <v>100</v>
      </c>
      <c r="M12" s="27" t="s">
        <v>112</v>
      </c>
      <c r="N12" s="27" t="s">
        <v>113</v>
      </c>
      <c r="O12" s="27" t="s">
        <v>114</v>
      </c>
      <c r="P12" s="27" t="s">
        <v>115</v>
      </c>
      <c r="Q12" s="13" t="s">
        <v>116</v>
      </c>
      <c r="R12" s="13" t="s">
        <v>117</v>
      </c>
      <c r="S12" s="11"/>
      <c r="T12" s="2"/>
      <c r="U12" s="2"/>
      <c r="V12" s="2"/>
      <c r="W12" s="2"/>
      <c r="X12" s="2"/>
      <c r="Y12" s="2"/>
      <c r="Z12" s="2"/>
    </row>
    <row r="13" spans="1:26" ht="15.75" customHeight="1" x14ac:dyDescent="0.2">
      <c r="A13" s="1"/>
      <c r="B13" s="29">
        <v>1</v>
      </c>
      <c r="C13" s="31" t="s">
        <v>118</v>
      </c>
      <c r="D13" s="32" t="s">
        <v>119</v>
      </c>
      <c r="E13" s="32" t="s">
        <v>120</v>
      </c>
      <c r="F13" s="32" t="s">
        <v>120</v>
      </c>
      <c r="G13" s="32" t="s">
        <v>120</v>
      </c>
      <c r="H13" s="32" t="s">
        <v>120</v>
      </c>
      <c r="I13" s="32" t="s">
        <v>120</v>
      </c>
      <c r="J13" s="32"/>
      <c r="K13" s="32" t="s">
        <v>120</v>
      </c>
      <c r="L13" s="32"/>
      <c r="M13" s="32"/>
      <c r="N13" s="32"/>
      <c r="O13" s="32"/>
      <c r="P13" s="34"/>
      <c r="Q13" s="36">
        <f t="shared" ref="Q13:Q18" si="0">COUNTIF(E13:P13,"*")</f>
        <v>6</v>
      </c>
      <c r="R13" s="7">
        <f t="shared" ref="R13:R18" si="1">Q13*10</f>
        <v>60</v>
      </c>
      <c r="S13" s="1"/>
      <c r="T13" s="2"/>
      <c r="U13" s="2"/>
      <c r="V13" s="2"/>
      <c r="W13" s="2"/>
      <c r="X13" s="2"/>
      <c r="Y13" s="2"/>
      <c r="Z13" s="2"/>
    </row>
    <row r="14" spans="1:26" ht="15.75" customHeight="1" x14ac:dyDescent="0.2">
      <c r="A14" s="1"/>
      <c r="B14" s="29">
        <v>2</v>
      </c>
      <c r="C14" s="38" t="s">
        <v>125</v>
      </c>
      <c r="D14" s="40" t="s">
        <v>127</v>
      </c>
      <c r="E14" s="40" t="s">
        <v>120</v>
      </c>
      <c r="F14" s="40" t="s">
        <v>120</v>
      </c>
      <c r="G14" s="40" t="s">
        <v>120</v>
      </c>
      <c r="H14" s="40" t="s">
        <v>120</v>
      </c>
      <c r="I14" s="40" t="s">
        <v>120</v>
      </c>
      <c r="J14" s="40"/>
      <c r="K14" s="40" t="s">
        <v>120</v>
      </c>
      <c r="L14" s="40"/>
      <c r="M14" s="40"/>
      <c r="N14" s="40"/>
      <c r="O14" s="40"/>
      <c r="P14" s="41"/>
      <c r="Q14" s="36">
        <f t="shared" si="0"/>
        <v>6</v>
      </c>
      <c r="R14" s="7">
        <f t="shared" si="1"/>
        <v>60</v>
      </c>
      <c r="S14" s="1"/>
      <c r="T14" s="2"/>
      <c r="U14" s="2"/>
      <c r="V14" s="2"/>
      <c r="W14" s="2"/>
      <c r="X14" s="2"/>
      <c r="Y14" s="2"/>
      <c r="Z14" s="2"/>
    </row>
    <row r="15" spans="1:26" ht="15.75" customHeight="1" x14ac:dyDescent="0.2">
      <c r="A15" s="1"/>
      <c r="B15" s="29">
        <v>3</v>
      </c>
      <c r="C15" s="38" t="s">
        <v>133</v>
      </c>
      <c r="D15" s="40" t="s">
        <v>134</v>
      </c>
      <c r="E15" s="40" t="s">
        <v>120</v>
      </c>
      <c r="F15" s="40" t="s">
        <v>120</v>
      </c>
      <c r="G15" s="40" t="s">
        <v>120</v>
      </c>
      <c r="H15" s="40" t="s">
        <v>120</v>
      </c>
      <c r="I15" s="40" t="s">
        <v>120</v>
      </c>
      <c r="J15" s="40"/>
      <c r="K15" s="40" t="s">
        <v>120</v>
      </c>
      <c r="L15" s="40"/>
      <c r="M15" s="40"/>
      <c r="N15" s="40"/>
      <c r="O15" s="40"/>
      <c r="P15" s="41"/>
      <c r="Q15" s="36">
        <f t="shared" si="0"/>
        <v>6</v>
      </c>
      <c r="R15" s="7">
        <f t="shared" si="1"/>
        <v>60</v>
      </c>
      <c r="S15" s="1"/>
      <c r="T15" s="2"/>
      <c r="U15" s="2"/>
      <c r="V15" s="2"/>
      <c r="W15" s="2"/>
      <c r="X15" s="2"/>
      <c r="Y15" s="2"/>
      <c r="Z15" s="2"/>
    </row>
    <row r="16" spans="1:26" ht="15.75" customHeight="1" x14ac:dyDescent="0.2">
      <c r="A16" s="1"/>
      <c r="B16" s="29">
        <v>4</v>
      </c>
      <c r="C16" s="38" t="s">
        <v>136</v>
      </c>
      <c r="D16" s="40" t="s">
        <v>137</v>
      </c>
      <c r="E16" s="40" t="s">
        <v>120</v>
      </c>
      <c r="F16" s="40" t="s">
        <v>120</v>
      </c>
      <c r="G16" s="40" t="s">
        <v>120</v>
      </c>
      <c r="H16" s="40" t="s">
        <v>120</v>
      </c>
      <c r="I16" s="40" t="s">
        <v>120</v>
      </c>
      <c r="J16" s="40"/>
      <c r="K16" s="40" t="s">
        <v>120</v>
      </c>
      <c r="L16" s="40"/>
      <c r="M16" s="40"/>
      <c r="N16" s="40"/>
      <c r="O16" s="40"/>
      <c r="P16" s="41"/>
      <c r="Q16" s="36">
        <f t="shared" si="0"/>
        <v>6</v>
      </c>
      <c r="R16" s="7">
        <f t="shared" si="1"/>
        <v>60</v>
      </c>
      <c r="S16" s="1"/>
      <c r="T16" s="2"/>
      <c r="U16" s="2"/>
      <c r="V16" s="2"/>
      <c r="W16" s="2"/>
      <c r="X16" s="2"/>
      <c r="Y16" s="2"/>
      <c r="Z16" s="2"/>
    </row>
    <row r="17" spans="1:26" ht="15.75" customHeight="1" x14ac:dyDescent="0.2">
      <c r="A17" s="1"/>
      <c r="B17" s="29">
        <v>5</v>
      </c>
      <c r="C17" s="38" t="s">
        <v>141</v>
      </c>
      <c r="D17" s="40" t="s">
        <v>142</v>
      </c>
      <c r="E17" s="40" t="s">
        <v>120</v>
      </c>
      <c r="F17" s="40" t="s">
        <v>120</v>
      </c>
      <c r="G17" s="40"/>
      <c r="H17" s="40" t="s">
        <v>120</v>
      </c>
      <c r="I17" s="40"/>
      <c r="J17" s="40"/>
      <c r="K17" s="40" t="s">
        <v>120</v>
      </c>
      <c r="L17" s="40"/>
      <c r="M17" s="40"/>
      <c r="N17" s="40"/>
      <c r="O17" s="40"/>
      <c r="P17" s="41"/>
      <c r="Q17" s="36">
        <f t="shared" si="0"/>
        <v>4</v>
      </c>
      <c r="R17" s="7">
        <f t="shared" si="1"/>
        <v>40</v>
      </c>
      <c r="S17" s="1"/>
      <c r="T17" s="2"/>
      <c r="U17" s="2"/>
      <c r="V17" s="2"/>
      <c r="W17" s="2"/>
      <c r="X17" s="2"/>
      <c r="Y17" s="2"/>
      <c r="Z17" s="2"/>
    </row>
    <row r="18" spans="1:26" ht="16.5" customHeight="1" x14ac:dyDescent="0.2">
      <c r="A18" s="1"/>
      <c r="B18" s="29">
        <v>6</v>
      </c>
      <c r="C18" s="42" t="s">
        <v>143</v>
      </c>
      <c r="D18" s="43" t="s">
        <v>146</v>
      </c>
      <c r="E18" s="43" t="s">
        <v>120</v>
      </c>
      <c r="F18" s="43" t="s">
        <v>120</v>
      </c>
      <c r="G18" s="43"/>
      <c r="H18" s="43"/>
      <c r="I18" s="43" t="s">
        <v>120</v>
      </c>
      <c r="J18" s="43"/>
      <c r="K18" s="43"/>
      <c r="L18" s="43"/>
      <c r="M18" s="43"/>
      <c r="N18" s="43"/>
      <c r="O18" s="43"/>
      <c r="P18" s="44"/>
      <c r="Q18" s="36">
        <f t="shared" si="0"/>
        <v>3</v>
      </c>
      <c r="R18" s="7">
        <f t="shared" si="1"/>
        <v>30</v>
      </c>
      <c r="S18" s="1"/>
      <c r="T18" s="2"/>
      <c r="U18" s="2"/>
      <c r="V18" s="2"/>
      <c r="W18" s="2"/>
      <c r="X18" s="2"/>
      <c r="Y18" s="2"/>
      <c r="Z18" s="2"/>
    </row>
    <row r="19" spans="1:26" ht="15.75" customHeight="1" x14ac:dyDescent="0.2">
      <c r="A19" s="1"/>
      <c r="B19" s="7" t="s">
        <v>150</v>
      </c>
      <c r="C19" s="47">
        <f>COUNTIF(C13:C18,"*")</f>
        <v>6</v>
      </c>
      <c r="D19" s="47"/>
      <c r="E19" s="47">
        <f t="shared" ref="E19:P19" si="2">COUNTIF(E13:E18,"*")</f>
        <v>6</v>
      </c>
      <c r="F19" s="47">
        <f t="shared" si="2"/>
        <v>6</v>
      </c>
      <c r="G19" s="47">
        <f t="shared" si="2"/>
        <v>4</v>
      </c>
      <c r="H19" s="47">
        <f t="shared" si="2"/>
        <v>5</v>
      </c>
      <c r="I19" s="47">
        <f t="shared" si="2"/>
        <v>5</v>
      </c>
      <c r="J19" s="47">
        <f t="shared" si="2"/>
        <v>0</v>
      </c>
      <c r="K19" s="47">
        <f t="shared" si="2"/>
        <v>5</v>
      </c>
      <c r="L19" s="47">
        <f t="shared" si="2"/>
        <v>0</v>
      </c>
      <c r="M19" s="47">
        <f t="shared" si="2"/>
        <v>0</v>
      </c>
      <c r="N19" s="47">
        <f t="shared" si="2"/>
        <v>0</v>
      </c>
      <c r="O19" s="47">
        <f t="shared" si="2"/>
        <v>0</v>
      </c>
      <c r="P19" s="47">
        <f t="shared" si="2"/>
        <v>0</v>
      </c>
      <c r="Q19" s="7">
        <f>SUM(Q13:Q18)</f>
        <v>31</v>
      </c>
      <c r="R19" s="7"/>
      <c r="S19" s="1"/>
      <c r="T19" s="2"/>
      <c r="U19" s="2"/>
      <c r="V19" s="2"/>
      <c r="W19" s="2"/>
      <c r="X19" s="2"/>
      <c r="Y19" s="2"/>
      <c r="Z19" s="2"/>
    </row>
    <row r="20" spans="1:26" ht="15.75" customHeight="1" x14ac:dyDescent="0.2">
      <c r="A20" s="1"/>
      <c r="B20" s="7" t="s">
        <v>117</v>
      </c>
      <c r="C20" s="7"/>
      <c r="D20" s="7"/>
      <c r="E20" s="7">
        <f t="shared" ref="E20:P20" si="3">E19*10</f>
        <v>60</v>
      </c>
      <c r="F20" s="7">
        <f t="shared" si="3"/>
        <v>60</v>
      </c>
      <c r="G20" s="7">
        <f t="shared" si="3"/>
        <v>40</v>
      </c>
      <c r="H20" s="7">
        <f t="shared" si="3"/>
        <v>50</v>
      </c>
      <c r="I20" s="7">
        <f t="shared" si="3"/>
        <v>50</v>
      </c>
      <c r="J20" s="7">
        <f t="shared" si="3"/>
        <v>0</v>
      </c>
      <c r="K20" s="7">
        <f t="shared" si="3"/>
        <v>50</v>
      </c>
      <c r="L20" s="7">
        <f t="shared" si="3"/>
        <v>0</v>
      </c>
      <c r="M20" s="7">
        <f t="shared" si="3"/>
        <v>0</v>
      </c>
      <c r="N20" s="7">
        <f t="shared" si="3"/>
        <v>0</v>
      </c>
      <c r="O20" s="7">
        <f t="shared" si="3"/>
        <v>0</v>
      </c>
      <c r="P20" s="7">
        <f t="shared" si="3"/>
        <v>0</v>
      </c>
      <c r="Q20" s="1"/>
      <c r="R20" s="7">
        <f>SUM(R13:R18)</f>
        <v>310</v>
      </c>
      <c r="S20" s="1"/>
      <c r="T20" s="2"/>
      <c r="U20" s="2"/>
      <c r="V20" s="2"/>
      <c r="W20" s="2"/>
      <c r="X20" s="2"/>
      <c r="Y20" s="2"/>
      <c r="Z20" s="2"/>
    </row>
    <row r="21" spans="1:26" ht="15.75" customHeight="1" x14ac:dyDescent="0.2">
      <c r="A21" s="1"/>
      <c r="B21" s="1"/>
      <c r="C21" s="1"/>
      <c r="D21" s="1"/>
      <c r="E21" s="1"/>
      <c r="F21" s="1"/>
      <c r="G21" s="1"/>
      <c r="H21" s="1"/>
      <c r="I21" s="1"/>
      <c r="J21" s="1"/>
      <c r="K21" s="1"/>
      <c r="L21" s="1"/>
      <c r="M21" s="1"/>
      <c r="N21" s="1"/>
      <c r="O21" s="1"/>
      <c r="P21" s="1"/>
      <c r="Q21" s="1"/>
      <c r="R21" s="1"/>
      <c r="S21" s="1"/>
      <c r="T21" s="2"/>
      <c r="U21" s="2"/>
      <c r="V21" s="2"/>
      <c r="W21" s="2"/>
      <c r="X21" s="2"/>
      <c r="Y21" s="2"/>
      <c r="Z21" s="2"/>
    </row>
    <row r="22" spans="1:26" ht="15.75" customHeight="1" x14ac:dyDescent="0.2">
      <c r="A22" s="1"/>
      <c r="B22" s="1"/>
      <c r="C22" s="1"/>
      <c r="D22" s="1"/>
      <c r="E22" s="1"/>
      <c r="F22" s="1"/>
      <c r="G22" s="1"/>
      <c r="H22" s="1"/>
      <c r="I22" s="1"/>
      <c r="J22" s="1"/>
      <c r="K22" s="1"/>
      <c r="L22" s="1"/>
      <c r="M22" s="1"/>
      <c r="N22" s="1"/>
      <c r="O22" s="1"/>
      <c r="P22" s="1"/>
      <c r="Q22" s="1"/>
      <c r="R22" s="1"/>
      <c r="S22" s="1"/>
      <c r="T22" s="2"/>
      <c r="U22" s="2"/>
      <c r="V22" s="2"/>
      <c r="W22" s="2"/>
      <c r="X22" s="2"/>
      <c r="Y22" s="2"/>
      <c r="Z22" s="2"/>
    </row>
    <row r="23" spans="1:26" ht="15.75" customHeight="1" x14ac:dyDescent="0.2">
      <c r="A23" s="1"/>
      <c r="B23" s="1"/>
      <c r="C23" s="1"/>
      <c r="D23" s="1"/>
      <c r="E23" s="1"/>
      <c r="F23" s="1"/>
      <c r="G23" s="1"/>
      <c r="H23" s="1"/>
      <c r="I23" s="1"/>
      <c r="J23" s="1"/>
      <c r="K23" s="1"/>
      <c r="L23" s="1"/>
      <c r="M23" s="1"/>
      <c r="N23" s="1"/>
      <c r="O23" s="1"/>
      <c r="P23" s="1"/>
      <c r="Q23" s="1"/>
      <c r="R23" s="1"/>
      <c r="S23" s="1"/>
      <c r="T23" s="2"/>
      <c r="U23" s="2"/>
      <c r="V23" s="2"/>
      <c r="W23" s="2"/>
      <c r="X23" s="2"/>
      <c r="Y23" s="2"/>
      <c r="Z23" s="2"/>
    </row>
    <row r="24" spans="1:26" ht="15.75" customHeight="1" x14ac:dyDescent="0.2">
      <c r="A24" s="1"/>
      <c r="B24" s="1"/>
      <c r="C24" s="1"/>
      <c r="D24" s="1"/>
      <c r="E24" s="1"/>
      <c r="F24" s="1"/>
      <c r="G24" s="1"/>
      <c r="H24" s="1"/>
      <c r="I24" s="1"/>
      <c r="J24" s="1"/>
      <c r="K24" s="1"/>
      <c r="L24" s="1"/>
      <c r="M24" s="1"/>
      <c r="N24" s="1"/>
      <c r="O24" s="1"/>
      <c r="P24" s="1"/>
      <c r="Q24" s="1"/>
      <c r="R24" s="1"/>
      <c r="S24" s="1"/>
      <c r="T24" s="2"/>
      <c r="U24" s="2"/>
      <c r="V24" s="2"/>
      <c r="W24" s="2"/>
      <c r="X24" s="2"/>
      <c r="Y24" s="2"/>
      <c r="Z24" s="2"/>
    </row>
    <row r="25" spans="1:26" ht="15.75" customHeight="1" x14ac:dyDescent="0.2">
      <c r="A25" s="1"/>
      <c r="B25" s="1"/>
      <c r="C25" s="1"/>
      <c r="D25" s="1"/>
      <c r="E25" s="1"/>
      <c r="F25" s="1"/>
      <c r="G25" s="1"/>
      <c r="H25" s="1"/>
      <c r="I25" s="1"/>
      <c r="J25" s="1"/>
      <c r="K25" s="1"/>
      <c r="L25" s="1"/>
      <c r="M25" s="1"/>
      <c r="N25" s="1"/>
      <c r="O25" s="1"/>
      <c r="P25" s="1"/>
      <c r="Q25" s="1"/>
      <c r="R25" s="1"/>
      <c r="S25" s="1"/>
      <c r="T25" s="2"/>
      <c r="U25" s="2"/>
      <c r="V25" s="2"/>
      <c r="W25" s="2"/>
      <c r="X25" s="2"/>
      <c r="Y25" s="2"/>
      <c r="Z25" s="2"/>
    </row>
    <row r="26" spans="1:26" ht="15.75" customHeight="1" x14ac:dyDescent="0.2">
      <c r="A26" s="1"/>
      <c r="B26" s="1"/>
      <c r="C26" s="1"/>
      <c r="D26" s="1"/>
      <c r="E26" s="1"/>
      <c r="F26" s="1"/>
      <c r="G26" s="1"/>
      <c r="H26" s="1"/>
      <c r="I26" s="1"/>
      <c r="J26" s="1"/>
      <c r="K26" s="1"/>
      <c r="L26" s="1"/>
      <c r="M26" s="1"/>
      <c r="N26" s="1"/>
      <c r="O26" s="1"/>
      <c r="P26" s="1"/>
      <c r="Q26" s="1"/>
      <c r="R26" s="1"/>
      <c r="S26" s="1"/>
      <c r="T26" s="2"/>
      <c r="U26" s="2"/>
      <c r="V26" s="2"/>
      <c r="W26" s="2"/>
      <c r="X26" s="2"/>
      <c r="Y26" s="2"/>
      <c r="Z26" s="2"/>
    </row>
    <row r="27" spans="1:26" ht="15.75" customHeight="1" x14ac:dyDescent="0.2">
      <c r="A27" s="1"/>
      <c r="B27" s="1"/>
      <c r="C27" s="1"/>
      <c r="D27" s="1"/>
      <c r="E27" s="1"/>
      <c r="F27" s="1"/>
      <c r="G27" s="1"/>
      <c r="H27" s="1"/>
      <c r="I27" s="1"/>
      <c r="J27" s="1"/>
      <c r="K27" s="1"/>
      <c r="L27" s="1"/>
      <c r="M27" s="1"/>
      <c r="N27" s="1"/>
      <c r="O27" s="1"/>
      <c r="P27" s="1"/>
      <c r="Q27" s="1"/>
      <c r="R27" s="1"/>
      <c r="S27" s="1"/>
      <c r="T27" s="2"/>
      <c r="U27" s="2"/>
      <c r="V27" s="2"/>
      <c r="W27" s="2"/>
      <c r="X27" s="2"/>
      <c r="Y27" s="2"/>
      <c r="Z27" s="2"/>
    </row>
    <row r="28" spans="1:26" ht="15.75" customHeight="1" x14ac:dyDescent="0.2">
      <c r="A28" s="1"/>
      <c r="B28" s="1"/>
      <c r="C28" s="1"/>
      <c r="D28" s="1"/>
      <c r="E28" s="1"/>
      <c r="F28" s="1"/>
      <c r="G28" s="1"/>
      <c r="H28" s="1"/>
      <c r="I28" s="1"/>
      <c r="J28" s="1"/>
      <c r="K28" s="1"/>
      <c r="L28" s="1"/>
      <c r="M28" s="1"/>
      <c r="N28" s="1"/>
      <c r="O28" s="1"/>
      <c r="P28" s="48"/>
      <c r="Q28" s="1"/>
      <c r="R28" s="1"/>
      <c r="S28" s="1"/>
      <c r="T28" s="2"/>
      <c r="U28" s="2"/>
      <c r="V28" s="2"/>
      <c r="W28" s="2"/>
      <c r="X28" s="2"/>
      <c r="Y28" s="2"/>
      <c r="Z28" s="2"/>
    </row>
    <row r="29" spans="1:26" ht="15.75" customHeight="1" x14ac:dyDescent="0.2">
      <c r="A29" s="1"/>
      <c r="B29" s="1"/>
      <c r="C29" s="1"/>
      <c r="D29" s="1"/>
      <c r="E29" s="1"/>
      <c r="F29" s="1"/>
      <c r="G29" s="1"/>
      <c r="H29" s="1"/>
      <c r="I29" s="1"/>
      <c r="J29" s="1"/>
      <c r="K29" s="1"/>
      <c r="L29" s="1"/>
      <c r="M29" s="1"/>
      <c r="N29" s="1"/>
      <c r="O29" s="1"/>
      <c r="P29" s="1"/>
      <c r="Q29" s="1"/>
      <c r="R29" s="1"/>
      <c r="S29" s="1"/>
      <c r="T29" s="2"/>
      <c r="U29" s="2"/>
      <c r="V29" s="2"/>
      <c r="W29" s="2"/>
      <c r="X29" s="2"/>
      <c r="Y29" s="2"/>
      <c r="Z29" s="2"/>
    </row>
    <row r="30" spans="1:26" ht="1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9">
    <mergeCell ref="E11:F11"/>
    <mergeCell ref="C9:F9"/>
    <mergeCell ref="G11:K11"/>
    <mergeCell ref="L11:P11"/>
    <mergeCell ref="B2:R2"/>
    <mergeCell ref="B3:R3"/>
    <mergeCell ref="B6:R6"/>
    <mergeCell ref="B5:R5"/>
    <mergeCell ref="B4:R4"/>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x14ac:dyDescent="0.2"/>
  <cols>
    <col min="1" max="1" width="10.5" customWidth="1"/>
    <col min="2" max="2" width="28.83203125" customWidth="1"/>
    <col min="3" max="14" width="10.5" customWidth="1"/>
    <col min="15" max="15" width="14.1640625" customWidth="1"/>
    <col min="16" max="25" width="10.5" customWidth="1"/>
  </cols>
  <sheetData>
    <row r="1" spans="1:26" ht="16.5" customHeight="1" x14ac:dyDescent="0.2">
      <c r="A1" s="2"/>
      <c r="B1" s="1"/>
      <c r="C1" s="2"/>
      <c r="D1" s="2"/>
      <c r="E1" s="2"/>
      <c r="F1" s="2"/>
      <c r="G1" s="2"/>
      <c r="H1" s="2"/>
      <c r="I1" s="2"/>
      <c r="J1" s="2"/>
      <c r="K1" s="2"/>
      <c r="L1" s="2"/>
      <c r="M1" s="2"/>
      <c r="N1" s="2"/>
      <c r="O1" s="1"/>
      <c r="P1" s="2"/>
      <c r="Q1" s="2"/>
      <c r="R1" s="2"/>
      <c r="S1" s="2"/>
      <c r="T1" s="2"/>
      <c r="U1" s="2"/>
      <c r="V1" s="2"/>
      <c r="W1" s="2"/>
      <c r="X1" s="2"/>
      <c r="Y1" s="2"/>
      <c r="Z1" s="2"/>
    </row>
    <row r="2" spans="1:26" ht="23.25" customHeight="1" x14ac:dyDescent="0.3">
      <c r="A2" s="2"/>
      <c r="B2" s="232" t="s">
        <v>481</v>
      </c>
      <c r="C2" s="233"/>
      <c r="D2" s="233"/>
      <c r="E2" s="233"/>
      <c r="F2" s="233"/>
      <c r="G2" s="233"/>
      <c r="H2" s="233"/>
      <c r="I2" s="233"/>
      <c r="J2" s="233"/>
      <c r="K2" s="233"/>
      <c r="L2" s="233"/>
      <c r="M2" s="233"/>
      <c r="N2" s="233"/>
      <c r="O2" s="234"/>
      <c r="P2" s="2"/>
      <c r="Q2" s="2"/>
      <c r="R2" s="2"/>
      <c r="S2" s="2"/>
      <c r="T2" s="2"/>
      <c r="U2" s="2"/>
      <c r="V2" s="2"/>
      <c r="W2" s="2"/>
      <c r="X2" s="2"/>
      <c r="Y2" s="2"/>
      <c r="Z2" s="2"/>
    </row>
    <row r="3" spans="1:26" ht="15.75" customHeight="1" x14ac:dyDescent="0.2">
      <c r="A3" s="2"/>
      <c r="B3" s="235"/>
      <c r="C3" s="236"/>
      <c r="D3" s="236"/>
      <c r="E3" s="236"/>
      <c r="F3" s="236"/>
      <c r="G3" s="236"/>
      <c r="H3" s="236"/>
      <c r="I3" s="236"/>
      <c r="J3" s="236"/>
      <c r="K3" s="236"/>
      <c r="L3" s="236"/>
      <c r="M3" s="236"/>
      <c r="N3" s="236"/>
      <c r="O3" s="237"/>
      <c r="P3" s="2"/>
      <c r="Q3" s="2"/>
      <c r="R3" s="2"/>
      <c r="S3" s="2"/>
      <c r="T3" s="2"/>
      <c r="U3" s="2"/>
      <c r="V3" s="2"/>
      <c r="W3" s="2"/>
      <c r="X3" s="2"/>
      <c r="Y3" s="2"/>
      <c r="Z3" s="2"/>
    </row>
    <row r="4" spans="1:26" ht="15.75" customHeight="1" x14ac:dyDescent="0.2">
      <c r="A4" s="2"/>
      <c r="B4" s="243" t="s">
        <v>6</v>
      </c>
      <c r="C4" s="236"/>
      <c r="D4" s="236"/>
      <c r="E4" s="236"/>
      <c r="F4" s="236"/>
      <c r="G4" s="236"/>
      <c r="H4" s="236"/>
      <c r="I4" s="236"/>
      <c r="J4" s="236"/>
      <c r="K4" s="236"/>
      <c r="L4" s="236"/>
      <c r="M4" s="236"/>
      <c r="N4" s="236"/>
      <c r="O4" s="237"/>
      <c r="P4" s="2"/>
      <c r="Q4" s="2"/>
      <c r="R4" s="2"/>
      <c r="S4" s="2"/>
      <c r="T4" s="2"/>
      <c r="U4" s="2"/>
      <c r="V4" s="2"/>
      <c r="W4" s="2"/>
      <c r="X4" s="2"/>
      <c r="Y4" s="2"/>
      <c r="Z4" s="2"/>
    </row>
    <row r="5" spans="1:26" ht="37.5" customHeight="1" x14ac:dyDescent="0.2">
      <c r="A5" s="2"/>
      <c r="B5" s="244" t="s">
        <v>258</v>
      </c>
      <c r="C5" s="239"/>
      <c r="D5" s="239"/>
      <c r="E5" s="239"/>
      <c r="F5" s="239"/>
      <c r="G5" s="239"/>
      <c r="H5" s="239"/>
      <c r="I5" s="239"/>
      <c r="J5" s="239"/>
      <c r="K5" s="239"/>
      <c r="L5" s="239"/>
      <c r="M5" s="239"/>
      <c r="N5" s="239"/>
      <c r="O5" s="240"/>
      <c r="P5" s="2"/>
      <c r="Q5" s="2"/>
      <c r="R5" s="2"/>
      <c r="S5" s="2"/>
      <c r="T5" s="2"/>
      <c r="U5" s="2"/>
      <c r="V5" s="2"/>
      <c r="W5" s="2"/>
      <c r="X5" s="2"/>
      <c r="Y5" s="2"/>
      <c r="Z5" s="2"/>
    </row>
    <row r="6" spans="1:26" ht="16.5" customHeight="1" x14ac:dyDescent="0.2">
      <c r="A6" s="2"/>
      <c r="B6" s="1"/>
      <c r="C6" s="2"/>
      <c r="D6" s="2"/>
      <c r="E6" s="2"/>
      <c r="F6" s="2"/>
      <c r="G6" s="2"/>
      <c r="H6" s="2"/>
      <c r="I6" s="2"/>
      <c r="J6" s="2"/>
      <c r="K6" s="2"/>
      <c r="L6" s="2"/>
      <c r="M6" s="2"/>
      <c r="N6" s="2"/>
      <c r="O6" s="1"/>
      <c r="P6" s="2"/>
      <c r="Q6" s="2"/>
      <c r="R6" s="2"/>
      <c r="S6" s="2"/>
      <c r="T6" s="2"/>
      <c r="U6" s="2"/>
      <c r="V6" s="2"/>
      <c r="W6" s="2"/>
      <c r="X6" s="2"/>
      <c r="Y6" s="2"/>
      <c r="Z6" s="2"/>
    </row>
    <row r="7" spans="1:26" ht="21.75" customHeight="1" x14ac:dyDescent="0.25">
      <c r="A7" s="2"/>
      <c r="B7" s="3" t="s">
        <v>486</v>
      </c>
      <c r="C7" s="2"/>
      <c r="D7" s="2"/>
      <c r="E7" s="141" t="s">
        <v>487</v>
      </c>
      <c r="F7" s="142"/>
      <c r="G7" s="142"/>
      <c r="H7" s="142"/>
      <c r="I7" s="142"/>
      <c r="J7" s="142"/>
      <c r="K7" s="142"/>
      <c r="L7" s="142"/>
      <c r="M7" s="142"/>
      <c r="N7" s="142"/>
      <c r="O7" s="143"/>
      <c r="P7" s="2"/>
      <c r="Q7" s="2"/>
      <c r="R7" s="2"/>
      <c r="S7" s="2"/>
      <c r="T7" s="2"/>
      <c r="U7" s="2"/>
      <c r="V7" s="2"/>
      <c r="W7" s="2"/>
      <c r="X7" s="2"/>
      <c r="Y7" s="2"/>
      <c r="Z7" s="2"/>
    </row>
    <row r="8" spans="1:26" ht="16.5" customHeight="1" x14ac:dyDescent="0.2">
      <c r="A8" s="2"/>
      <c r="B8" s="7" t="s">
        <v>18</v>
      </c>
      <c r="C8" s="7">
        <v>30</v>
      </c>
      <c r="D8" s="1"/>
      <c r="E8" s="21"/>
      <c r="F8" s="21"/>
      <c r="G8" s="21"/>
      <c r="H8" s="21"/>
      <c r="I8" s="21"/>
      <c r="J8" s="21"/>
      <c r="K8" s="21"/>
      <c r="L8" s="21"/>
      <c r="M8" s="21"/>
      <c r="N8" s="21"/>
      <c r="O8" s="21"/>
      <c r="P8" s="2"/>
      <c r="Q8" s="2"/>
      <c r="R8" s="2"/>
      <c r="S8" s="2"/>
      <c r="T8" s="2"/>
      <c r="U8" s="2"/>
      <c r="V8" s="2"/>
      <c r="W8" s="2"/>
      <c r="X8" s="2"/>
      <c r="Y8" s="2"/>
      <c r="Z8" s="2"/>
    </row>
    <row r="9" spans="1:26" ht="15.75" customHeight="1" x14ac:dyDescent="0.2">
      <c r="A9" s="2"/>
      <c r="B9" s="7" t="s">
        <v>26</v>
      </c>
      <c r="C9" s="7">
        <v>100</v>
      </c>
      <c r="D9" s="1"/>
      <c r="E9" s="89" t="s">
        <v>489</v>
      </c>
      <c r="F9" s="91"/>
      <c r="G9" s="91"/>
      <c r="H9" s="91"/>
      <c r="I9" s="91"/>
      <c r="J9" s="91"/>
      <c r="K9" s="91"/>
      <c r="L9" s="91"/>
      <c r="M9" s="91"/>
      <c r="N9" s="91"/>
      <c r="O9" s="93"/>
      <c r="P9" s="2"/>
      <c r="Q9" s="2"/>
      <c r="R9" s="2"/>
      <c r="S9" s="2"/>
      <c r="T9" s="2"/>
      <c r="U9" s="2"/>
      <c r="V9" s="2"/>
      <c r="W9" s="2"/>
      <c r="X9" s="2"/>
      <c r="Y9" s="2"/>
      <c r="Z9" s="2"/>
    </row>
    <row r="10" spans="1:26" ht="15.75" customHeight="1" x14ac:dyDescent="0.2">
      <c r="A10" s="2"/>
      <c r="B10" s="7" t="s">
        <v>30</v>
      </c>
      <c r="C10" s="7">
        <v>20</v>
      </c>
      <c r="D10" s="1"/>
      <c r="E10" s="94"/>
      <c r="F10" s="21"/>
      <c r="G10" s="21"/>
      <c r="H10" s="21"/>
      <c r="I10" s="21"/>
      <c r="J10" s="21"/>
      <c r="K10" s="21"/>
      <c r="L10" s="21"/>
      <c r="M10" s="21"/>
      <c r="N10" s="21"/>
      <c r="O10" s="95"/>
      <c r="P10" s="2"/>
      <c r="Q10" s="2"/>
      <c r="R10" s="2"/>
      <c r="S10" s="2"/>
      <c r="T10" s="2"/>
      <c r="U10" s="2"/>
      <c r="V10" s="2"/>
      <c r="W10" s="2"/>
      <c r="X10" s="2"/>
      <c r="Y10" s="2"/>
      <c r="Z10" s="2"/>
    </row>
    <row r="11" spans="1:26" ht="15.75" customHeight="1" x14ac:dyDescent="0.2">
      <c r="A11" s="2"/>
      <c r="B11" s="7" t="s">
        <v>33</v>
      </c>
      <c r="C11" s="7">
        <f>SUM(C8:C10)</f>
        <v>150</v>
      </c>
      <c r="D11" s="1"/>
      <c r="E11" s="94" t="s">
        <v>170</v>
      </c>
      <c r="F11" s="21" t="s">
        <v>271</v>
      </c>
      <c r="G11" s="21" t="s">
        <v>84</v>
      </c>
      <c r="H11" s="21"/>
      <c r="I11" s="21"/>
      <c r="J11" s="21"/>
      <c r="K11" s="21"/>
      <c r="L11" s="21"/>
      <c r="M11" s="21"/>
      <c r="N11" s="21"/>
      <c r="O11" s="95" t="s">
        <v>273</v>
      </c>
      <c r="P11" s="2"/>
      <c r="Q11" s="2"/>
      <c r="R11" s="2"/>
      <c r="S11" s="2"/>
      <c r="T11" s="2"/>
      <c r="U11" s="2"/>
      <c r="V11" s="2"/>
      <c r="W11" s="2"/>
      <c r="X11" s="2"/>
      <c r="Y11" s="2"/>
      <c r="Z11" s="2"/>
    </row>
    <row r="12" spans="1:26" ht="15.75" customHeight="1" x14ac:dyDescent="0.2">
      <c r="A12" s="2"/>
      <c r="B12" s="1"/>
      <c r="C12" s="2"/>
      <c r="D12" s="2"/>
      <c r="E12" s="94"/>
      <c r="F12" s="21"/>
      <c r="G12" s="21"/>
      <c r="H12" s="21"/>
      <c r="I12" s="21"/>
      <c r="J12" s="21" t="s">
        <v>276</v>
      </c>
      <c r="K12" s="21" t="s">
        <v>490</v>
      </c>
      <c r="L12" s="21"/>
      <c r="M12" s="21"/>
      <c r="N12" s="21"/>
      <c r="O12" s="95" t="s">
        <v>491</v>
      </c>
      <c r="P12" s="2"/>
      <c r="Q12" s="2"/>
      <c r="R12" s="2"/>
      <c r="S12" s="2"/>
      <c r="T12" s="2"/>
      <c r="U12" s="2"/>
      <c r="V12" s="2"/>
      <c r="W12" s="2"/>
      <c r="X12" s="2"/>
      <c r="Y12" s="2"/>
      <c r="Z12" s="2"/>
    </row>
    <row r="13" spans="1:26" ht="15.75" customHeight="1" x14ac:dyDescent="0.2">
      <c r="A13" s="2"/>
      <c r="B13" s="1"/>
      <c r="C13" s="2"/>
      <c r="D13" s="2"/>
      <c r="E13" s="94"/>
      <c r="F13" s="21"/>
      <c r="G13" s="21"/>
      <c r="H13" s="21"/>
      <c r="I13" s="21"/>
      <c r="J13" s="21" t="s">
        <v>283</v>
      </c>
      <c r="K13" s="21" t="s">
        <v>492</v>
      </c>
      <c r="L13" s="21"/>
      <c r="M13" s="21"/>
      <c r="N13" s="21"/>
      <c r="O13" s="95" t="s">
        <v>493</v>
      </c>
      <c r="P13" s="2"/>
      <c r="Q13" s="2"/>
      <c r="R13" s="2"/>
      <c r="S13" s="2"/>
      <c r="T13" s="2"/>
      <c r="U13" s="2"/>
      <c r="V13" s="2"/>
      <c r="W13" s="2"/>
      <c r="X13" s="2"/>
      <c r="Y13" s="2"/>
      <c r="Z13" s="2"/>
    </row>
    <row r="14" spans="1:26" ht="21" customHeight="1" x14ac:dyDescent="0.25">
      <c r="A14" s="2"/>
      <c r="B14" s="10" t="s">
        <v>512</v>
      </c>
      <c r="C14" s="2"/>
      <c r="D14" s="2"/>
      <c r="E14" s="94"/>
      <c r="F14" s="21"/>
      <c r="G14" s="21"/>
      <c r="H14" s="21"/>
      <c r="I14" s="21"/>
      <c r="J14" s="21" t="s">
        <v>296</v>
      </c>
      <c r="K14" s="21" t="s">
        <v>494</v>
      </c>
      <c r="L14" s="21"/>
      <c r="M14" s="21"/>
      <c r="N14" s="21"/>
      <c r="O14" s="103" t="s">
        <v>493</v>
      </c>
      <c r="P14" s="2"/>
      <c r="Q14" s="2"/>
      <c r="R14" s="2"/>
      <c r="S14" s="2"/>
      <c r="T14" s="2"/>
      <c r="U14" s="2"/>
      <c r="V14" s="2"/>
      <c r="W14" s="2"/>
      <c r="X14" s="2"/>
      <c r="Y14" s="2"/>
      <c r="Z14" s="2"/>
    </row>
    <row r="15" spans="1:26" ht="15.75" customHeight="1" x14ac:dyDescent="0.2">
      <c r="A15" s="2"/>
      <c r="B15" s="7" t="s">
        <v>49</v>
      </c>
      <c r="C15" s="7">
        <f>'Principal - ABP'!K19</f>
        <v>5</v>
      </c>
      <c r="D15" s="1"/>
      <c r="E15" s="94"/>
      <c r="F15" s="21"/>
      <c r="G15" s="21"/>
      <c r="H15" s="21"/>
      <c r="I15" s="21"/>
      <c r="J15" s="21" t="s">
        <v>323</v>
      </c>
      <c r="K15" s="21" t="s">
        <v>495</v>
      </c>
      <c r="L15" s="21"/>
      <c r="M15" s="21"/>
      <c r="N15" s="21"/>
      <c r="O15" s="95" t="s">
        <v>496</v>
      </c>
      <c r="P15" s="2"/>
      <c r="Q15" s="2"/>
      <c r="R15" s="2"/>
      <c r="S15" s="2"/>
      <c r="T15" s="2"/>
      <c r="U15" s="2"/>
      <c r="V15" s="2"/>
      <c r="W15" s="2"/>
      <c r="X15" s="2"/>
      <c r="Y15" s="2"/>
      <c r="Z15" s="2"/>
    </row>
    <row r="16" spans="1:26" ht="15.75" customHeight="1" x14ac:dyDescent="0.2">
      <c r="A16" s="2"/>
      <c r="B16" s="7" t="s">
        <v>53</v>
      </c>
      <c r="C16" s="7">
        <f>C9*C15</f>
        <v>500</v>
      </c>
      <c r="D16" s="1"/>
      <c r="E16" s="94"/>
      <c r="F16" s="21"/>
      <c r="G16" s="21"/>
      <c r="H16" s="21"/>
      <c r="I16" s="21"/>
      <c r="J16" s="21" t="s">
        <v>323</v>
      </c>
      <c r="K16" s="21" t="s">
        <v>497</v>
      </c>
      <c r="L16" s="21"/>
      <c r="M16" s="21"/>
      <c r="N16" s="21"/>
      <c r="O16" s="95" t="s">
        <v>286</v>
      </c>
      <c r="P16" s="2"/>
      <c r="Q16" s="2"/>
      <c r="R16" s="2"/>
      <c r="S16" s="2"/>
      <c r="T16" s="2"/>
      <c r="U16" s="2"/>
      <c r="V16" s="2"/>
      <c r="W16" s="2"/>
      <c r="X16" s="2"/>
      <c r="Y16" s="2"/>
      <c r="Z16" s="2"/>
    </row>
    <row r="17" spans="1:26" ht="15.75" customHeight="1" x14ac:dyDescent="0.2">
      <c r="A17" s="2"/>
      <c r="B17" s="7" t="s">
        <v>65</v>
      </c>
      <c r="C17" s="7">
        <f>C15*10</f>
        <v>50</v>
      </c>
      <c r="D17" s="1"/>
      <c r="E17" s="94"/>
      <c r="F17" s="21"/>
      <c r="G17" s="21"/>
      <c r="H17" s="21"/>
      <c r="I17" s="21"/>
      <c r="J17" s="21" t="s">
        <v>361</v>
      </c>
      <c r="K17" s="21" t="s">
        <v>498</v>
      </c>
      <c r="L17" s="21"/>
      <c r="M17" s="21"/>
      <c r="N17" s="21"/>
      <c r="O17" s="95" t="s">
        <v>342</v>
      </c>
      <c r="P17" s="2"/>
      <c r="Q17" s="2"/>
      <c r="R17" s="2"/>
      <c r="S17" s="2"/>
      <c r="T17" s="2"/>
      <c r="U17" s="2"/>
      <c r="V17" s="2"/>
      <c r="W17" s="2"/>
      <c r="X17" s="2"/>
      <c r="Y17" s="2"/>
      <c r="Z17" s="2"/>
    </row>
    <row r="18" spans="1:26" ht="15.75" customHeight="1" x14ac:dyDescent="0.2">
      <c r="A18" s="2"/>
      <c r="B18" s="1"/>
      <c r="C18" s="1"/>
      <c r="D18" s="1"/>
      <c r="E18" s="94"/>
      <c r="F18" s="21"/>
      <c r="G18" s="21"/>
      <c r="H18" s="21"/>
      <c r="I18" s="21"/>
      <c r="J18" s="21"/>
      <c r="K18" s="21"/>
      <c r="L18" s="21"/>
      <c r="M18" s="21"/>
      <c r="N18" s="21"/>
      <c r="O18" s="95"/>
      <c r="P18" s="2"/>
      <c r="Q18" s="2"/>
      <c r="R18" s="2"/>
      <c r="S18" s="2"/>
      <c r="T18" s="2"/>
      <c r="U18" s="2"/>
      <c r="V18" s="2"/>
      <c r="W18" s="2"/>
      <c r="X18" s="2"/>
      <c r="Y18" s="2"/>
      <c r="Z18" s="2"/>
    </row>
    <row r="19" spans="1:26" ht="15.75" customHeight="1" x14ac:dyDescent="0.2">
      <c r="A19" s="2"/>
      <c r="B19" s="1"/>
      <c r="C19" s="1"/>
      <c r="D19" s="1"/>
      <c r="E19" s="94" t="s">
        <v>499</v>
      </c>
      <c r="F19" s="21"/>
      <c r="G19" s="21"/>
      <c r="H19" s="21"/>
      <c r="I19" s="21"/>
      <c r="J19" s="21"/>
      <c r="K19" s="21"/>
      <c r="L19" s="21"/>
      <c r="M19" s="21"/>
      <c r="N19" s="21"/>
      <c r="O19" s="95"/>
      <c r="P19" s="2"/>
      <c r="Q19" s="2"/>
      <c r="R19" s="2"/>
      <c r="S19" s="2"/>
      <c r="T19" s="2"/>
      <c r="U19" s="2"/>
      <c r="V19" s="2"/>
      <c r="W19" s="2"/>
      <c r="X19" s="2"/>
      <c r="Y19" s="2"/>
      <c r="Z19" s="2"/>
    </row>
    <row r="20" spans="1:26" ht="15.75" customHeight="1" x14ac:dyDescent="0.2">
      <c r="A20" s="2"/>
      <c r="B20" s="1"/>
      <c r="C20" s="1"/>
      <c r="D20" s="1"/>
      <c r="E20" s="94"/>
      <c r="F20" s="21"/>
      <c r="G20" s="21"/>
      <c r="H20" s="21"/>
      <c r="I20" s="21"/>
      <c r="J20" s="21"/>
      <c r="K20" s="21"/>
      <c r="L20" s="21"/>
      <c r="M20" s="21"/>
      <c r="N20" s="21"/>
      <c r="O20" s="95"/>
      <c r="P20" s="2"/>
      <c r="Q20" s="2"/>
      <c r="R20" s="2"/>
      <c r="S20" s="2"/>
      <c r="T20" s="2"/>
      <c r="U20" s="2"/>
      <c r="V20" s="2"/>
      <c r="W20" s="2"/>
      <c r="X20" s="2"/>
      <c r="Y20" s="2"/>
      <c r="Z20" s="2"/>
    </row>
    <row r="21" spans="1:26" ht="15.75" customHeight="1" x14ac:dyDescent="0.2">
      <c r="A21" s="2"/>
      <c r="B21" s="1"/>
      <c r="C21" s="1"/>
      <c r="D21" s="1"/>
      <c r="E21" s="94"/>
      <c r="F21" s="21"/>
      <c r="G21" s="21"/>
      <c r="H21" s="21"/>
      <c r="I21" s="21"/>
      <c r="J21" s="21" t="s">
        <v>397</v>
      </c>
      <c r="K21" s="21" t="s">
        <v>500</v>
      </c>
      <c r="L21" s="21"/>
      <c r="M21" s="21"/>
      <c r="N21" s="21"/>
      <c r="O21" s="95" t="s">
        <v>491</v>
      </c>
      <c r="P21" s="2"/>
      <c r="Q21" s="2"/>
      <c r="R21" s="2"/>
      <c r="S21" s="2"/>
      <c r="T21" s="2"/>
      <c r="U21" s="2"/>
      <c r="V21" s="2"/>
      <c r="W21" s="2"/>
      <c r="X21" s="2"/>
      <c r="Y21" s="2"/>
      <c r="Z21" s="2"/>
    </row>
    <row r="22" spans="1:26" ht="15.75" customHeight="1" x14ac:dyDescent="0.2">
      <c r="A22" s="2"/>
      <c r="B22" s="1"/>
      <c r="C22" s="1"/>
      <c r="D22" s="1"/>
      <c r="E22" s="94"/>
      <c r="F22" s="21"/>
      <c r="G22" s="21"/>
      <c r="H22" s="21"/>
      <c r="I22" s="21"/>
      <c r="J22" s="21" t="s">
        <v>419</v>
      </c>
      <c r="K22" s="21" t="s">
        <v>501</v>
      </c>
      <c r="L22" s="21"/>
      <c r="M22" s="21"/>
      <c r="N22" s="21"/>
      <c r="O22" s="95" t="s">
        <v>491</v>
      </c>
      <c r="P22" s="2"/>
      <c r="Q22" s="2"/>
      <c r="R22" s="2"/>
      <c r="S22" s="2"/>
      <c r="T22" s="2"/>
      <c r="U22" s="2"/>
      <c r="V22" s="2"/>
      <c r="W22" s="2"/>
      <c r="X22" s="2"/>
      <c r="Y22" s="2"/>
      <c r="Z22" s="2"/>
    </row>
    <row r="23" spans="1:26" ht="15.75" customHeight="1" x14ac:dyDescent="0.2">
      <c r="A23" s="2"/>
      <c r="B23" s="1"/>
      <c r="C23" s="1"/>
      <c r="D23" s="1"/>
      <c r="E23" s="94"/>
      <c r="F23" s="21"/>
      <c r="G23" s="21"/>
      <c r="H23" s="21"/>
      <c r="I23" s="21"/>
      <c r="J23" s="21" t="s">
        <v>442</v>
      </c>
      <c r="K23" s="21" t="s">
        <v>502</v>
      </c>
      <c r="L23" s="21"/>
      <c r="M23" s="21"/>
      <c r="N23" s="21"/>
      <c r="O23" s="95" t="s">
        <v>503</v>
      </c>
      <c r="P23" s="2"/>
      <c r="Q23" s="2"/>
      <c r="R23" s="2"/>
      <c r="S23" s="2"/>
      <c r="T23" s="2"/>
      <c r="U23" s="2"/>
      <c r="V23" s="2"/>
      <c r="W23" s="2"/>
      <c r="X23" s="2"/>
      <c r="Y23" s="2"/>
      <c r="Z23" s="2"/>
    </row>
    <row r="24" spans="1:26" ht="15.75" customHeight="1" x14ac:dyDescent="0.2">
      <c r="A24" s="2"/>
      <c r="B24" s="1"/>
      <c r="C24" s="1"/>
      <c r="D24" s="1"/>
      <c r="E24" s="94"/>
      <c r="F24" s="21"/>
      <c r="G24" s="21"/>
      <c r="H24" s="21"/>
      <c r="I24" s="21"/>
      <c r="J24" s="21" t="s">
        <v>504</v>
      </c>
      <c r="K24" s="21" t="s">
        <v>505</v>
      </c>
      <c r="L24" s="21"/>
      <c r="M24" s="21"/>
      <c r="N24" s="21"/>
      <c r="O24" s="95" t="s">
        <v>493</v>
      </c>
      <c r="P24" s="2"/>
      <c r="Q24" s="2"/>
      <c r="R24" s="2"/>
      <c r="S24" s="2"/>
      <c r="T24" s="2"/>
      <c r="U24" s="2"/>
      <c r="V24" s="2"/>
      <c r="W24" s="2"/>
      <c r="X24" s="2"/>
      <c r="Y24" s="2"/>
      <c r="Z24" s="2"/>
    </row>
    <row r="25" spans="1:26" ht="15.75" customHeight="1" x14ac:dyDescent="0.2">
      <c r="A25" s="2"/>
      <c r="B25" s="1"/>
      <c r="C25" s="1"/>
      <c r="D25" s="1"/>
      <c r="E25" s="94"/>
      <c r="F25" s="21"/>
      <c r="G25" s="21"/>
      <c r="H25" s="21"/>
      <c r="I25" s="21"/>
      <c r="J25" s="21"/>
      <c r="K25" s="21"/>
      <c r="L25" s="21"/>
      <c r="M25" s="21"/>
      <c r="N25" s="21"/>
      <c r="O25" s="95"/>
      <c r="P25" s="2"/>
      <c r="Q25" s="2"/>
      <c r="R25" s="2"/>
      <c r="S25" s="2"/>
      <c r="T25" s="2"/>
      <c r="U25" s="2"/>
      <c r="V25" s="2"/>
      <c r="W25" s="2"/>
      <c r="X25" s="2"/>
      <c r="Y25" s="2"/>
      <c r="Z25" s="2"/>
    </row>
    <row r="26" spans="1:26" ht="15.75" customHeight="1" x14ac:dyDescent="0.2">
      <c r="A26" s="2"/>
      <c r="B26" s="1"/>
      <c r="C26" s="1"/>
      <c r="D26" s="1"/>
      <c r="E26" s="94" t="s">
        <v>506</v>
      </c>
      <c r="F26" s="21"/>
      <c r="G26" s="21"/>
      <c r="H26" s="21"/>
      <c r="I26" s="21"/>
      <c r="J26" s="21"/>
      <c r="K26" s="21"/>
      <c r="L26" s="21"/>
      <c r="M26" s="21"/>
      <c r="N26" s="21"/>
      <c r="O26" s="95"/>
      <c r="P26" s="2"/>
      <c r="Q26" s="2"/>
      <c r="R26" s="2"/>
      <c r="S26" s="2"/>
      <c r="T26" s="2"/>
      <c r="U26" s="2"/>
      <c r="V26" s="2"/>
      <c r="W26" s="2"/>
      <c r="X26" s="2"/>
      <c r="Y26" s="2"/>
      <c r="Z26" s="2"/>
    </row>
    <row r="27" spans="1:26" ht="16.5" customHeight="1" x14ac:dyDescent="0.2">
      <c r="A27" s="2"/>
      <c r="B27" s="1"/>
      <c r="C27" s="1"/>
      <c r="D27" s="1"/>
      <c r="E27" s="97"/>
      <c r="F27" s="98"/>
      <c r="G27" s="98"/>
      <c r="H27" s="98"/>
      <c r="I27" s="98"/>
      <c r="J27" s="98" t="s">
        <v>507</v>
      </c>
      <c r="K27" s="98" t="s">
        <v>508</v>
      </c>
      <c r="L27" s="98"/>
      <c r="M27" s="98"/>
      <c r="N27" s="98"/>
      <c r="O27" s="105" t="s">
        <v>509</v>
      </c>
      <c r="P27" s="2"/>
      <c r="Q27" s="2"/>
      <c r="R27" s="2"/>
      <c r="S27" s="2"/>
      <c r="T27" s="2"/>
      <c r="U27" s="2"/>
      <c r="V27" s="2"/>
      <c r="W27" s="2"/>
      <c r="X27" s="2"/>
      <c r="Y27" s="2"/>
      <c r="Z27" s="2"/>
    </row>
    <row r="28" spans="1:26" ht="15.75" customHeight="1" x14ac:dyDescent="0.2">
      <c r="A28" s="2"/>
      <c r="B28" s="1"/>
      <c r="C28" s="1"/>
      <c r="D28" s="1"/>
      <c r="E28" s="21"/>
      <c r="F28" s="21"/>
      <c r="G28" s="21"/>
      <c r="H28" s="21"/>
      <c r="I28" s="21"/>
      <c r="J28" s="21"/>
      <c r="K28" s="21"/>
      <c r="L28" s="21"/>
      <c r="M28" s="21"/>
      <c r="N28" s="21"/>
      <c r="O28" s="21"/>
      <c r="P28" s="2"/>
      <c r="Q28" s="2"/>
      <c r="R28" s="2"/>
      <c r="S28" s="2"/>
      <c r="T28" s="2"/>
      <c r="U28" s="2"/>
      <c r="V28" s="2"/>
      <c r="W28" s="2"/>
      <c r="X28" s="2"/>
      <c r="Y28" s="2"/>
      <c r="Z28" s="2"/>
    </row>
    <row r="29" spans="1:26" ht="15.75" customHeight="1" x14ac:dyDescent="0.2">
      <c r="A29" s="2"/>
      <c r="B29" s="1"/>
      <c r="C29" s="35"/>
      <c r="D29" s="35"/>
      <c r="E29" s="21"/>
      <c r="F29" s="21"/>
      <c r="G29" s="21"/>
      <c r="H29" s="21"/>
      <c r="I29" s="21"/>
      <c r="J29" s="21"/>
      <c r="K29" s="21"/>
      <c r="L29" s="21"/>
      <c r="M29" s="21"/>
      <c r="N29" s="21"/>
      <c r="O29" s="21"/>
      <c r="P29" s="2"/>
      <c r="Q29" s="2"/>
      <c r="R29" s="2"/>
      <c r="S29" s="2"/>
      <c r="T29" s="2"/>
      <c r="U29" s="2"/>
      <c r="V29" s="2"/>
      <c r="W29" s="2"/>
      <c r="X29" s="2"/>
      <c r="Y29" s="2"/>
      <c r="Z29" s="2"/>
    </row>
    <row r="30" spans="1:26" ht="15.75" customHeight="1" x14ac:dyDescent="0.2">
      <c r="A30" s="2"/>
      <c r="B30" s="1"/>
      <c r="C30" s="1"/>
      <c r="D30" s="1"/>
      <c r="E30" s="21"/>
      <c r="F30" s="21"/>
      <c r="G30" s="21"/>
      <c r="H30" s="21"/>
      <c r="I30" s="21"/>
      <c r="J30" s="21"/>
      <c r="K30" s="21"/>
      <c r="L30" s="21"/>
      <c r="M30" s="21"/>
      <c r="N30" s="21"/>
      <c r="O30" s="21"/>
      <c r="P30" s="2"/>
      <c r="Q30" s="2"/>
      <c r="R30" s="2"/>
      <c r="S30" s="2"/>
      <c r="T30" s="2"/>
      <c r="U30" s="2"/>
      <c r="V30" s="2"/>
      <c r="W30" s="2"/>
      <c r="X30" s="2"/>
      <c r="Y30" s="2"/>
      <c r="Z30" s="2"/>
    </row>
    <row r="31" spans="1:26" ht="15.75" customHeight="1" x14ac:dyDescent="0.2">
      <c r="A31" s="2"/>
      <c r="B31" s="1"/>
      <c r="C31" s="1"/>
      <c r="D31" s="1"/>
      <c r="E31" s="1"/>
      <c r="F31" s="1"/>
      <c r="G31" s="1"/>
      <c r="H31" s="21"/>
      <c r="I31" s="21"/>
      <c r="J31" s="21"/>
      <c r="K31" s="21"/>
      <c r="L31" s="21"/>
      <c r="M31" s="21"/>
      <c r="N31" s="21"/>
      <c r="O31" s="21"/>
      <c r="P31" s="2"/>
      <c r="Q31" s="2"/>
      <c r="R31" s="2"/>
      <c r="S31" s="2"/>
      <c r="T31" s="2"/>
      <c r="U31" s="2"/>
      <c r="V31" s="2"/>
      <c r="W31" s="2"/>
      <c r="X31" s="2"/>
      <c r="Y31" s="2"/>
      <c r="Z31" s="2"/>
    </row>
    <row r="32" spans="1:26" ht="15.75" customHeight="1" x14ac:dyDescent="0.2">
      <c r="A32" s="2"/>
      <c r="B32" s="1"/>
      <c r="C32" s="1"/>
      <c r="D32" s="1"/>
      <c r="E32" s="1"/>
      <c r="F32" s="1"/>
      <c r="G32" s="1"/>
      <c r="H32" s="21"/>
      <c r="I32" s="21"/>
      <c r="J32" s="21"/>
      <c r="K32" s="21"/>
      <c r="L32" s="21"/>
      <c r="M32" s="21"/>
      <c r="N32" s="21"/>
      <c r="O32" s="21"/>
      <c r="P32" s="2"/>
      <c r="Q32" s="2"/>
      <c r="R32" s="2"/>
      <c r="S32" s="2"/>
      <c r="T32" s="2"/>
      <c r="U32" s="2"/>
      <c r="V32" s="2"/>
      <c r="W32" s="2"/>
      <c r="X32" s="2"/>
      <c r="Y32" s="2"/>
      <c r="Z32" s="2"/>
    </row>
    <row r="33" spans="1:26" ht="15.75" customHeight="1" x14ac:dyDescent="0.2">
      <c r="A33" s="2"/>
      <c r="B33" s="1"/>
      <c r="C33" s="2"/>
      <c r="D33" s="2"/>
      <c r="E33" s="1"/>
      <c r="F33" s="1"/>
      <c r="G33" s="1"/>
      <c r="H33" s="21"/>
      <c r="I33" s="21"/>
      <c r="J33" s="21"/>
      <c r="K33" s="21"/>
      <c r="L33" s="21"/>
      <c r="M33" s="21"/>
      <c r="N33" s="21"/>
      <c r="O33" s="21"/>
      <c r="P33" s="2"/>
      <c r="Q33" s="2"/>
      <c r="R33" s="2"/>
      <c r="S33" s="2"/>
      <c r="T33" s="2"/>
      <c r="U33" s="2"/>
      <c r="V33" s="2"/>
      <c r="W33" s="2"/>
      <c r="X33" s="2"/>
      <c r="Y33" s="2"/>
      <c r="Z33" s="2"/>
    </row>
    <row r="34" spans="1:26" ht="15.75" customHeight="1" x14ac:dyDescent="0.2">
      <c r="A34" s="2"/>
      <c r="B34" s="1"/>
      <c r="C34" s="2"/>
      <c r="D34" s="2"/>
      <c r="E34" s="21"/>
      <c r="F34" s="21"/>
      <c r="G34" s="21"/>
      <c r="H34" s="21"/>
      <c r="I34" s="21"/>
      <c r="J34" s="21"/>
      <c r="K34" s="21"/>
      <c r="L34" s="21"/>
      <c r="M34" s="21"/>
      <c r="N34" s="21"/>
      <c r="O34" s="21"/>
      <c r="P34" s="2"/>
      <c r="Q34" s="2"/>
      <c r="R34" s="2"/>
      <c r="S34" s="2"/>
      <c r="T34" s="2"/>
      <c r="U34" s="2"/>
      <c r="V34" s="2"/>
      <c r="W34" s="2"/>
      <c r="X34" s="2"/>
      <c r="Y34" s="2"/>
      <c r="Z34" s="2"/>
    </row>
    <row r="35" spans="1:26" ht="15.75" customHeight="1" x14ac:dyDescent="0.2">
      <c r="A35" s="2"/>
      <c r="B35" s="1"/>
      <c r="C35" s="2"/>
      <c r="D35" s="2"/>
      <c r="E35" s="21"/>
      <c r="F35" s="21"/>
      <c r="G35" s="21"/>
      <c r="H35" s="21"/>
      <c r="I35" s="21"/>
      <c r="J35" s="21"/>
      <c r="K35" s="21"/>
      <c r="L35" s="21"/>
      <c r="M35" s="21"/>
      <c r="N35" s="21"/>
      <c r="O35" s="150"/>
      <c r="P35" s="2"/>
      <c r="Q35" s="2"/>
      <c r="R35" s="2"/>
      <c r="S35" s="2"/>
      <c r="T35" s="2"/>
      <c r="U35" s="2"/>
      <c r="V35" s="2"/>
      <c r="W35" s="2"/>
      <c r="X35" s="2"/>
      <c r="Y35" s="2"/>
      <c r="Z35" s="2"/>
    </row>
    <row r="36" spans="1:26" ht="15.75" customHeight="1" x14ac:dyDescent="0.2">
      <c r="A36" s="2"/>
      <c r="B36" s="1"/>
      <c r="C36" s="2"/>
      <c r="D36" s="2"/>
      <c r="E36" s="21"/>
      <c r="F36" s="21"/>
      <c r="G36" s="21"/>
      <c r="H36" s="21"/>
      <c r="I36" s="21"/>
      <c r="J36" s="21"/>
      <c r="K36" s="21"/>
      <c r="L36" s="21"/>
      <c r="M36" s="21"/>
      <c r="N36" s="21"/>
      <c r="O36" s="150"/>
      <c r="P36" s="2"/>
      <c r="Q36" s="2"/>
      <c r="R36" s="2"/>
      <c r="S36" s="2"/>
      <c r="T36" s="2"/>
      <c r="U36" s="2"/>
      <c r="V36" s="2"/>
      <c r="W36" s="2"/>
      <c r="X36" s="2"/>
      <c r="Y36" s="2"/>
      <c r="Z36" s="2"/>
    </row>
    <row r="37" spans="1:26" ht="15.75" customHeight="1" x14ac:dyDescent="0.2">
      <c r="A37" s="2"/>
      <c r="B37" s="1"/>
      <c r="C37" s="2"/>
      <c r="D37" s="2"/>
      <c r="E37" s="21"/>
      <c r="F37" s="21"/>
      <c r="G37" s="21"/>
      <c r="H37" s="21"/>
      <c r="I37" s="21"/>
      <c r="J37" s="21"/>
      <c r="K37" s="21"/>
      <c r="L37" s="21"/>
      <c r="M37" s="21"/>
      <c r="N37" s="21"/>
      <c r="O37" s="150"/>
      <c r="P37" s="2"/>
      <c r="Q37" s="2"/>
      <c r="R37" s="2"/>
      <c r="S37" s="2"/>
      <c r="T37" s="2"/>
      <c r="U37" s="2"/>
      <c r="V37" s="2"/>
      <c r="W37" s="2"/>
      <c r="X37" s="2"/>
      <c r="Y37" s="2"/>
      <c r="Z37" s="2"/>
    </row>
    <row r="38" spans="1:26" ht="15.75" customHeight="1" x14ac:dyDescent="0.2">
      <c r="A38" s="2"/>
      <c r="B38" s="1"/>
      <c r="C38" s="2"/>
      <c r="D38" s="2"/>
      <c r="E38" s="21"/>
      <c r="F38" s="21"/>
      <c r="G38" s="21"/>
      <c r="H38" s="21"/>
      <c r="I38" s="21"/>
      <c r="J38" s="21"/>
      <c r="K38" s="21"/>
      <c r="L38" s="21"/>
      <c r="M38" s="21"/>
      <c r="N38" s="21"/>
      <c r="O38" s="150"/>
      <c r="P38" s="2"/>
      <c r="Q38" s="2"/>
      <c r="R38" s="2"/>
      <c r="S38" s="2"/>
      <c r="T38" s="2"/>
      <c r="U38" s="2"/>
      <c r="V38" s="2"/>
      <c r="W38" s="2"/>
      <c r="X38" s="2"/>
      <c r="Y38" s="2"/>
      <c r="Z38" s="2"/>
    </row>
    <row r="39" spans="1:26" ht="15.75" customHeight="1" x14ac:dyDescent="0.2">
      <c r="A39" s="2"/>
      <c r="B39" s="1"/>
      <c r="C39" s="2"/>
      <c r="D39" s="2"/>
      <c r="E39" s="21"/>
      <c r="F39" s="21"/>
      <c r="G39" s="21"/>
      <c r="H39" s="21"/>
      <c r="I39" s="21"/>
      <c r="J39" s="21"/>
      <c r="K39" s="21"/>
      <c r="L39" s="21"/>
      <c r="M39" s="21"/>
      <c r="N39" s="21"/>
      <c r="O39" s="21"/>
      <c r="P39" s="2"/>
      <c r="Q39" s="2"/>
      <c r="R39" s="2"/>
      <c r="S39" s="2"/>
      <c r="T39" s="2"/>
      <c r="U39" s="2"/>
      <c r="V39" s="2"/>
      <c r="W39" s="2"/>
      <c r="X39" s="2"/>
      <c r="Y39" s="2"/>
      <c r="Z39" s="2"/>
    </row>
    <row r="40" spans="1:26" ht="15.75" customHeight="1" x14ac:dyDescent="0.2">
      <c r="A40" s="2"/>
      <c r="B40" s="1"/>
      <c r="C40" s="2"/>
      <c r="D40" s="2"/>
      <c r="E40" s="21"/>
      <c r="F40" s="21"/>
      <c r="G40" s="21"/>
      <c r="H40" s="21"/>
      <c r="I40" s="21"/>
      <c r="J40" s="21"/>
      <c r="K40" s="21"/>
      <c r="L40" s="21"/>
      <c r="M40" s="21"/>
      <c r="N40" s="21"/>
      <c r="O40" s="21"/>
      <c r="P40" s="2"/>
      <c r="Q40" s="2"/>
      <c r="R40" s="2"/>
      <c r="S40" s="2"/>
      <c r="T40" s="2"/>
      <c r="U40" s="2"/>
      <c r="V40" s="2"/>
      <c r="W40" s="2"/>
      <c r="X40" s="2"/>
      <c r="Y40" s="2"/>
      <c r="Z40" s="2"/>
    </row>
    <row r="41" spans="1:26" ht="15.75" customHeight="1" x14ac:dyDescent="0.2">
      <c r="A41" s="2"/>
      <c r="B41" s="1"/>
      <c r="C41" s="2"/>
      <c r="D41" s="2"/>
      <c r="E41" s="21"/>
      <c r="F41" s="21"/>
      <c r="G41" s="21"/>
      <c r="H41" s="21"/>
      <c r="I41" s="21"/>
      <c r="J41" s="21"/>
      <c r="K41" s="21"/>
      <c r="L41" s="21"/>
      <c r="M41" s="21"/>
      <c r="N41" s="21"/>
      <c r="O41" s="21"/>
      <c r="P41" s="2"/>
      <c r="Q41" s="2"/>
      <c r="R41" s="2"/>
      <c r="S41" s="2"/>
      <c r="T41" s="2"/>
      <c r="U41" s="2"/>
      <c r="V41" s="2"/>
      <c r="W41" s="2"/>
      <c r="X41" s="2"/>
      <c r="Y41" s="2"/>
      <c r="Z41" s="2"/>
    </row>
    <row r="42" spans="1:26" ht="15.75" customHeight="1" x14ac:dyDescent="0.2">
      <c r="A42" s="2"/>
      <c r="B42" s="1"/>
      <c r="C42" s="2"/>
      <c r="D42" s="2"/>
      <c r="E42" s="21"/>
      <c r="F42" s="21"/>
      <c r="G42" s="21"/>
      <c r="H42" s="21"/>
      <c r="I42" s="21"/>
      <c r="J42" s="21"/>
      <c r="K42" s="21"/>
      <c r="L42" s="21"/>
      <c r="M42" s="21"/>
      <c r="N42" s="21"/>
      <c r="O42" s="21"/>
      <c r="P42" s="2"/>
      <c r="Q42" s="2"/>
      <c r="R42" s="2"/>
      <c r="S42" s="2"/>
      <c r="T42" s="2"/>
      <c r="U42" s="2"/>
      <c r="V42" s="2"/>
      <c r="W42" s="2"/>
      <c r="X42" s="2"/>
      <c r="Y42" s="2"/>
      <c r="Z42" s="2"/>
    </row>
    <row r="43" spans="1:26" ht="15.75" customHeight="1" x14ac:dyDescent="0.2">
      <c r="A43" s="2"/>
      <c r="B43" s="1"/>
      <c r="C43" s="2"/>
      <c r="D43" s="2"/>
      <c r="E43" s="1"/>
      <c r="F43" s="1"/>
      <c r="G43" s="1"/>
      <c r="H43" s="1"/>
      <c r="I43" s="1"/>
      <c r="J43" s="1"/>
      <c r="K43" s="1"/>
      <c r="L43" s="1"/>
      <c r="M43" s="1"/>
      <c r="N43" s="1"/>
      <c r="O43" s="1"/>
      <c r="P43" s="2"/>
      <c r="Q43" s="2"/>
      <c r="R43" s="2"/>
      <c r="S43" s="2"/>
      <c r="T43" s="2"/>
      <c r="U43" s="2"/>
      <c r="V43" s="2"/>
      <c r="W43" s="2"/>
      <c r="X43" s="2"/>
      <c r="Y43" s="2"/>
      <c r="Z43" s="2"/>
    </row>
    <row r="44" spans="1:26" ht="15.75" customHeight="1" x14ac:dyDescent="0.2">
      <c r="A44" s="2"/>
      <c r="B44" s="1"/>
      <c r="C44" s="2"/>
      <c r="D44" s="2"/>
      <c r="E44" s="1"/>
      <c r="F44" s="1"/>
      <c r="G44" s="1"/>
      <c r="H44" s="1"/>
      <c r="I44" s="1"/>
      <c r="J44" s="1"/>
      <c r="K44" s="1"/>
      <c r="L44" s="1"/>
      <c r="M44" s="1"/>
      <c r="N44" s="1"/>
      <c r="O44" s="1"/>
      <c r="P44" s="2"/>
      <c r="Q44" s="2"/>
      <c r="R44" s="2"/>
      <c r="S44" s="2"/>
      <c r="T44" s="2"/>
      <c r="U44" s="2"/>
      <c r="V44" s="2"/>
      <c r="W44" s="2"/>
      <c r="X44" s="2"/>
      <c r="Y44" s="2"/>
      <c r="Z44" s="2"/>
    </row>
    <row r="45" spans="1:26" ht="15.75" customHeight="1" x14ac:dyDescent="0.2">
      <c r="A45" s="2"/>
      <c r="B45" s="1"/>
      <c r="C45" s="2"/>
      <c r="D45" s="2"/>
      <c r="E45" s="1"/>
      <c r="F45" s="1"/>
      <c r="G45" s="1"/>
      <c r="H45" s="1"/>
      <c r="I45" s="1"/>
      <c r="J45" s="1"/>
      <c r="K45" s="1"/>
      <c r="L45" s="1"/>
      <c r="M45" s="1"/>
      <c r="N45" s="1"/>
      <c r="O45" s="1"/>
      <c r="P45" s="2"/>
      <c r="Q45" s="2"/>
      <c r="R45" s="2"/>
      <c r="S45" s="2"/>
      <c r="T45" s="2"/>
      <c r="U45" s="2"/>
      <c r="V45" s="2"/>
      <c r="W45" s="2"/>
      <c r="X45" s="2"/>
      <c r="Y45" s="2"/>
      <c r="Z45" s="2"/>
    </row>
    <row r="46" spans="1:26" ht="15.75" customHeight="1" x14ac:dyDescent="0.2">
      <c r="A46" s="2"/>
      <c r="B46" s="1"/>
      <c r="C46" s="2"/>
      <c r="D46" s="2"/>
      <c r="E46" s="1"/>
      <c r="F46" s="1"/>
      <c r="G46" s="1"/>
      <c r="H46" s="1"/>
      <c r="I46" s="1"/>
      <c r="J46" s="1"/>
      <c r="K46" s="1"/>
      <c r="L46" s="1"/>
      <c r="M46" s="1"/>
      <c r="N46" s="1"/>
      <c r="O46" s="35"/>
      <c r="P46" s="2"/>
      <c r="Q46" s="2"/>
      <c r="R46" s="2"/>
      <c r="S46" s="2"/>
      <c r="T46" s="2"/>
      <c r="U46" s="2"/>
      <c r="V46" s="2"/>
      <c r="W46" s="2"/>
      <c r="X46" s="2"/>
      <c r="Y46" s="2"/>
      <c r="Z46" s="2"/>
    </row>
    <row r="47" spans="1:26" ht="15.75" customHeight="1" x14ac:dyDescent="0.2">
      <c r="A47" s="2"/>
      <c r="B47" s="1"/>
      <c r="C47" s="2"/>
      <c r="D47" s="2"/>
      <c r="E47" s="1"/>
      <c r="F47" s="1"/>
      <c r="G47" s="1"/>
      <c r="H47" s="1"/>
      <c r="I47" s="1"/>
      <c r="J47" s="1"/>
      <c r="K47" s="1"/>
      <c r="L47" s="1"/>
      <c r="M47" s="1"/>
      <c r="N47" s="1"/>
      <c r="O47" s="1"/>
      <c r="P47" s="2"/>
      <c r="Q47" s="2"/>
      <c r="R47" s="2"/>
      <c r="S47" s="2"/>
      <c r="T47" s="2"/>
      <c r="U47" s="2"/>
      <c r="V47" s="2"/>
      <c r="W47" s="2"/>
      <c r="X47" s="2"/>
      <c r="Y47" s="2"/>
      <c r="Z47" s="2"/>
    </row>
    <row r="48" spans="1:26" ht="15.75" customHeight="1" x14ac:dyDescent="0.2">
      <c r="A48" s="2"/>
      <c r="B48" s="1"/>
      <c r="C48" s="2"/>
      <c r="D48" s="2"/>
      <c r="E48" s="1"/>
      <c r="F48" s="1"/>
      <c r="G48" s="1"/>
      <c r="H48" s="1"/>
      <c r="I48" s="1"/>
      <c r="J48" s="1"/>
      <c r="K48" s="1"/>
      <c r="L48" s="1"/>
      <c r="M48" s="1"/>
      <c r="N48" s="1"/>
      <c r="O48" s="1"/>
      <c r="P48" s="2"/>
      <c r="Q48" s="2"/>
      <c r="R48" s="2"/>
      <c r="S48" s="2"/>
      <c r="T48" s="2"/>
      <c r="U48" s="2"/>
      <c r="V48" s="2"/>
      <c r="W48" s="2"/>
      <c r="X48" s="2"/>
      <c r="Y48" s="2"/>
      <c r="Z48" s="2"/>
    </row>
    <row r="49" spans="1:26" ht="15.75" customHeight="1" x14ac:dyDescent="0.2">
      <c r="A49" s="2"/>
      <c r="B49" s="1"/>
      <c r="C49" s="2"/>
      <c r="D49" s="2"/>
      <c r="E49" s="1"/>
      <c r="F49" s="1"/>
      <c r="G49" s="1"/>
      <c r="H49" s="1"/>
      <c r="I49" s="1"/>
      <c r="J49" s="1"/>
      <c r="K49" s="1"/>
      <c r="L49" s="1"/>
      <c r="M49" s="1"/>
      <c r="N49" s="1"/>
      <c r="O49" s="1"/>
      <c r="P49" s="2"/>
      <c r="Q49" s="2"/>
      <c r="R49" s="2"/>
      <c r="S49" s="2"/>
      <c r="T49" s="2"/>
      <c r="U49" s="2"/>
      <c r="V49" s="2"/>
      <c r="W49" s="2"/>
      <c r="X49" s="2"/>
      <c r="Y49" s="2"/>
      <c r="Z49" s="2"/>
    </row>
    <row r="50" spans="1:26" ht="15.75" customHeight="1" x14ac:dyDescent="0.2">
      <c r="A50" s="2"/>
      <c r="B50" s="1"/>
      <c r="C50" s="2"/>
      <c r="D50" s="2"/>
      <c r="E50" s="1"/>
      <c r="F50" s="1"/>
      <c r="G50" s="1"/>
      <c r="H50" s="1"/>
      <c r="I50" s="1"/>
      <c r="J50" s="1"/>
      <c r="K50" s="1"/>
      <c r="L50" s="1"/>
      <c r="M50" s="1"/>
      <c r="N50" s="1"/>
      <c r="O50" s="1"/>
      <c r="P50" s="2"/>
      <c r="Q50" s="2"/>
      <c r="R50" s="2"/>
      <c r="S50" s="2"/>
      <c r="T50" s="2"/>
      <c r="U50" s="2"/>
      <c r="V50" s="2"/>
      <c r="W50" s="2"/>
      <c r="X50" s="2"/>
      <c r="Y50" s="2"/>
      <c r="Z50" s="2"/>
    </row>
    <row r="51" spans="1:26" ht="15.75" customHeight="1" x14ac:dyDescent="0.2">
      <c r="A51" s="2"/>
      <c r="B51" s="1"/>
      <c r="C51" s="2"/>
      <c r="D51" s="2"/>
      <c r="E51" s="1"/>
      <c r="F51" s="1"/>
      <c r="G51" s="1"/>
      <c r="H51" s="1"/>
      <c r="I51" s="1"/>
      <c r="J51" s="1"/>
      <c r="K51" s="1"/>
      <c r="L51" s="1"/>
      <c r="M51" s="1"/>
      <c r="N51" s="1"/>
      <c r="O51" s="1"/>
      <c r="P51" s="2"/>
      <c r="Q51" s="2"/>
      <c r="R51" s="2"/>
      <c r="S51" s="2"/>
      <c r="T51" s="2"/>
      <c r="U51" s="2"/>
      <c r="V51" s="2"/>
      <c r="W51" s="2"/>
      <c r="X51" s="2"/>
      <c r="Y51" s="2"/>
      <c r="Z51" s="2"/>
    </row>
    <row r="52" spans="1:26" ht="15.75" customHeight="1" x14ac:dyDescent="0.2">
      <c r="A52" s="2"/>
      <c r="B52" s="1"/>
      <c r="C52" s="2"/>
      <c r="D52" s="2"/>
      <c r="E52" s="1"/>
      <c r="F52" s="1"/>
      <c r="G52" s="1"/>
      <c r="H52" s="1"/>
      <c r="I52" s="1"/>
      <c r="J52" s="1"/>
      <c r="K52" s="1"/>
      <c r="L52" s="1"/>
      <c r="M52" s="1"/>
      <c r="N52" s="1"/>
      <c r="O52" s="1"/>
      <c r="P52" s="2"/>
      <c r="Q52" s="2"/>
      <c r="R52" s="2"/>
      <c r="S52" s="2"/>
      <c r="T52" s="2"/>
      <c r="U52" s="2"/>
      <c r="V52" s="2"/>
      <c r="W52" s="2"/>
      <c r="X52" s="2"/>
      <c r="Y52" s="2"/>
      <c r="Z52" s="2"/>
    </row>
    <row r="53" spans="1:26" ht="15.75" customHeight="1" x14ac:dyDescent="0.2">
      <c r="A53" s="2"/>
      <c r="B53" s="1"/>
      <c r="C53" s="2"/>
      <c r="D53" s="2"/>
      <c r="E53" s="1"/>
      <c r="F53" s="1"/>
      <c r="G53" s="1"/>
      <c r="H53" s="1"/>
      <c r="I53" s="1"/>
      <c r="J53" s="1"/>
      <c r="K53" s="1"/>
      <c r="L53" s="1"/>
      <c r="M53" s="1"/>
      <c r="N53" s="1"/>
      <c r="O53" s="1"/>
      <c r="P53" s="2"/>
      <c r="Q53" s="2"/>
      <c r="R53" s="2"/>
      <c r="S53" s="2"/>
      <c r="T53" s="2"/>
      <c r="U53" s="2"/>
      <c r="V53" s="2"/>
      <c r="W53" s="2"/>
      <c r="X53" s="2"/>
      <c r="Y53" s="2"/>
      <c r="Z53" s="2"/>
    </row>
    <row r="54" spans="1:26" ht="15.75" customHeight="1" x14ac:dyDescent="0.2">
      <c r="A54" s="2"/>
      <c r="B54" s="1"/>
      <c r="C54" s="2"/>
      <c r="D54" s="2"/>
      <c r="E54" s="1"/>
      <c r="F54" s="1"/>
      <c r="G54" s="1"/>
      <c r="H54" s="1"/>
      <c r="I54" s="1"/>
      <c r="J54" s="1"/>
      <c r="K54" s="1"/>
      <c r="L54" s="1"/>
      <c r="M54" s="1"/>
      <c r="N54" s="1"/>
      <c r="O54" s="1"/>
      <c r="P54" s="2"/>
      <c r="Q54" s="2"/>
      <c r="R54" s="2"/>
      <c r="S54" s="2"/>
      <c r="T54" s="2"/>
      <c r="U54" s="2"/>
      <c r="V54" s="2"/>
      <c r="W54" s="2"/>
      <c r="X54" s="2"/>
      <c r="Y54" s="2"/>
      <c r="Z54" s="2"/>
    </row>
    <row r="55" spans="1:26" ht="15.75" customHeight="1" x14ac:dyDescent="0.2">
      <c r="A55" s="2"/>
      <c r="B55" s="1"/>
      <c r="C55" s="2"/>
      <c r="D55" s="2"/>
      <c r="E55" s="21"/>
      <c r="F55" s="21"/>
      <c r="G55" s="21"/>
      <c r="H55" s="21"/>
      <c r="I55" s="21"/>
      <c r="J55" s="21"/>
      <c r="K55" s="21"/>
      <c r="L55" s="21"/>
      <c r="M55" s="21"/>
      <c r="N55" s="21"/>
      <c r="O55" s="21"/>
      <c r="P55" s="2"/>
      <c r="Q55" s="2"/>
      <c r="R55" s="2"/>
      <c r="S55" s="2"/>
      <c r="T55" s="2"/>
      <c r="U55" s="2"/>
      <c r="V55" s="2"/>
      <c r="W55" s="2"/>
      <c r="X55" s="2"/>
      <c r="Y55" s="2"/>
      <c r="Z55" s="2"/>
    </row>
    <row r="56" spans="1:26" ht="21" customHeight="1" x14ac:dyDescent="0.25">
      <c r="A56" s="2"/>
      <c r="B56" s="1"/>
      <c r="C56" s="2"/>
      <c r="D56" s="2"/>
      <c r="E56" s="158"/>
      <c r="F56" s="158"/>
      <c r="G56" s="158"/>
      <c r="H56" s="158"/>
      <c r="I56" s="158"/>
      <c r="J56" s="158"/>
      <c r="K56" s="158"/>
      <c r="L56" s="158"/>
      <c r="M56" s="158"/>
      <c r="N56" s="158"/>
      <c r="O56" s="158"/>
      <c r="P56" s="2"/>
      <c r="Q56" s="2"/>
      <c r="R56" s="2"/>
      <c r="S56" s="2"/>
      <c r="T56" s="2"/>
      <c r="U56" s="2"/>
      <c r="V56" s="2"/>
      <c r="W56" s="2"/>
      <c r="X56" s="2"/>
      <c r="Y56" s="2"/>
      <c r="Z56" s="2"/>
    </row>
    <row r="57" spans="1:26" ht="15.75" customHeight="1" x14ac:dyDescent="0.2">
      <c r="A57" s="2"/>
      <c r="B57" s="1"/>
      <c r="C57" s="2"/>
      <c r="D57" s="2"/>
      <c r="E57" s="1"/>
      <c r="F57" s="1"/>
      <c r="G57" s="1"/>
      <c r="H57" s="1"/>
      <c r="I57" s="1"/>
      <c r="J57" s="1"/>
      <c r="K57" s="1"/>
      <c r="L57" s="1"/>
      <c r="M57" s="1"/>
      <c r="N57" s="1"/>
      <c r="O57" s="1"/>
      <c r="P57" s="2"/>
      <c r="Q57" s="2"/>
      <c r="R57" s="2"/>
      <c r="S57" s="2"/>
      <c r="T57" s="2"/>
      <c r="U57" s="2"/>
      <c r="V57" s="2"/>
      <c r="W57" s="2"/>
      <c r="X57" s="2"/>
      <c r="Y57" s="2"/>
      <c r="Z57" s="2"/>
    </row>
    <row r="58" spans="1:26" ht="15.75" customHeight="1" x14ac:dyDescent="0.2">
      <c r="A58" s="2"/>
      <c r="B58" s="1"/>
      <c r="C58" s="2"/>
      <c r="D58" s="2"/>
      <c r="E58" s="2"/>
      <c r="F58" s="2"/>
      <c r="G58" s="2"/>
      <c r="H58" s="2"/>
      <c r="I58" s="2"/>
      <c r="J58" s="2"/>
      <c r="K58" s="2"/>
      <c r="L58" s="2"/>
      <c r="M58" s="2"/>
      <c r="N58" s="2"/>
      <c r="O58" s="1"/>
      <c r="P58" s="2"/>
      <c r="Q58" s="2"/>
      <c r="R58" s="2"/>
      <c r="S58" s="2"/>
      <c r="T58" s="2"/>
      <c r="U58" s="2"/>
      <c r="V58" s="2"/>
      <c r="W58" s="2"/>
      <c r="X58" s="2"/>
      <c r="Y58" s="2"/>
      <c r="Z58" s="2"/>
    </row>
    <row r="59" spans="1:26" ht="1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B2:O2"/>
    <mergeCell ref="B3:O3"/>
    <mergeCell ref="B4:O4"/>
    <mergeCell ref="B5:O5"/>
  </mergeCells>
  <conditionalFormatting sqref="E7:O7">
    <cfRule type="expression" dxfId="7" priority="1">
      <formula>($C$15=1)</formula>
    </cfRule>
  </conditionalFormatting>
  <conditionalFormatting sqref="E9:O16">
    <cfRule type="expression" dxfId="6" priority="2">
      <formula>($C$15=2)</formula>
    </cfRule>
  </conditionalFormatting>
  <conditionalFormatting sqref="E29:O39">
    <cfRule type="expression" dxfId="5" priority="3">
      <formula>($C$15=3)</formula>
    </cfRule>
  </conditionalFormatting>
  <conditionalFormatting sqref="E41:O54">
    <cfRule type="expression" dxfId="4" priority="4">
      <formula>OR($C$15=4,$C$15=5)</formula>
    </cfRule>
  </conditionalFormatting>
  <conditionalFormatting sqref="E56:O56">
    <cfRule type="expression" dxfId="3" priority="5">
      <formula>($C$15=6)</formula>
    </cfRule>
  </conditionalFormatting>
  <conditionalFormatting sqref="E17:O27">
    <cfRule type="expression" dxfId="2" priority="6">
      <formula>($C$15=2)</formula>
    </cfRule>
  </conditionalFormatting>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1"/>
  <sheetViews>
    <sheetView workbookViewId="0">
      <selection activeCell="B9" sqref="B9"/>
    </sheetView>
  </sheetViews>
  <sheetFormatPr baseColWidth="10" defaultColWidth="13.5" defaultRowHeight="15" customHeight="1" x14ac:dyDescent="0.2"/>
  <cols>
    <col min="1" max="26" width="10.5" customWidth="1"/>
  </cols>
  <sheetData>
    <row r="1" spans="1:12" ht="15.75" customHeight="1" x14ac:dyDescent="0.2">
      <c r="A1" s="110" t="s">
        <v>489</v>
      </c>
      <c r="B1" s="111"/>
      <c r="C1" s="111"/>
      <c r="D1" s="111"/>
      <c r="E1" s="111"/>
      <c r="F1" s="111"/>
      <c r="G1" s="111"/>
      <c r="H1" s="111"/>
      <c r="I1" s="111"/>
      <c r="J1" s="111"/>
      <c r="K1" s="111"/>
      <c r="L1" s="206"/>
    </row>
    <row r="2" spans="1:12" ht="15.75" customHeight="1" x14ac:dyDescent="0.2">
      <c r="A2" s="115"/>
      <c r="B2" s="1"/>
      <c r="C2" s="1"/>
      <c r="D2" s="1"/>
      <c r="E2" s="1"/>
      <c r="F2" s="1"/>
      <c r="G2" s="1"/>
      <c r="H2" s="1"/>
      <c r="I2" s="1"/>
      <c r="J2" s="1"/>
      <c r="K2" s="204"/>
      <c r="L2" s="207"/>
    </row>
    <row r="3" spans="1:12" ht="15.75" customHeight="1" x14ac:dyDescent="0.2">
      <c r="A3" s="115" t="s">
        <v>170</v>
      </c>
      <c r="B3" s="1" t="s">
        <v>271</v>
      </c>
      <c r="C3" s="1" t="s">
        <v>84</v>
      </c>
      <c r="D3" s="1"/>
      <c r="E3" s="1"/>
      <c r="F3" s="1"/>
      <c r="G3" s="1"/>
      <c r="H3" s="1"/>
      <c r="I3" s="1"/>
      <c r="J3" s="1"/>
      <c r="K3" s="204" t="s">
        <v>273</v>
      </c>
      <c r="L3" s="207"/>
    </row>
    <row r="4" spans="1:12" ht="15.75" customHeight="1" x14ac:dyDescent="0.2">
      <c r="A4" s="203" t="s">
        <v>276</v>
      </c>
      <c r="B4" s="210" t="s">
        <v>283</v>
      </c>
      <c r="C4" s="1"/>
      <c r="D4" s="1"/>
      <c r="E4" s="1">
        <v>1</v>
      </c>
      <c r="F4" s="1" t="s">
        <v>276</v>
      </c>
      <c r="G4" s="1" t="s">
        <v>490</v>
      </c>
      <c r="H4" s="1"/>
      <c r="I4" s="1"/>
      <c r="J4" s="1"/>
      <c r="K4" s="204" t="s">
        <v>491</v>
      </c>
      <c r="L4" s="208">
        <v>2</v>
      </c>
    </row>
    <row r="5" spans="1:12" ht="15.75" customHeight="1" x14ac:dyDescent="0.2">
      <c r="A5" s="203" t="s">
        <v>419</v>
      </c>
      <c r="B5" s="210" t="s">
        <v>296</v>
      </c>
      <c r="C5" s="1"/>
      <c r="D5" s="1"/>
      <c r="E5" s="1">
        <v>3</v>
      </c>
      <c r="F5" s="1" t="s">
        <v>283</v>
      </c>
      <c r="G5" s="1" t="s">
        <v>492</v>
      </c>
      <c r="H5" s="1"/>
      <c r="I5" s="1"/>
      <c r="J5" s="1"/>
      <c r="K5" s="204" t="s">
        <v>493</v>
      </c>
      <c r="L5" s="208">
        <v>20</v>
      </c>
    </row>
    <row r="6" spans="1:12" ht="15.75" customHeight="1" x14ac:dyDescent="0.2">
      <c r="A6" s="203" t="s">
        <v>442</v>
      </c>
      <c r="B6" s="210" t="s">
        <v>323</v>
      </c>
      <c r="C6" s="1"/>
      <c r="D6" s="1"/>
      <c r="E6" s="1">
        <v>3</v>
      </c>
      <c r="F6" s="1" t="s">
        <v>296</v>
      </c>
      <c r="G6" s="1" t="s">
        <v>494</v>
      </c>
      <c r="H6" s="1"/>
      <c r="I6" s="1"/>
      <c r="J6" s="1"/>
      <c r="K6" s="205" t="s">
        <v>493</v>
      </c>
      <c r="L6" s="208">
        <v>10</v>
      </c>
    </row>
    <row r="7" spans="1:12" ht="15.75" customHeight="1" x14ac:dyDescent="0.2">
      <c r="A7" s="115"/>
      <c r="B7" s="210" t="s">
        <v>361</v>
      </c>
      <c r="C7" s="1"/>
      <c r="D7" s="1"/>
      <c r="E7" s="2">
        <v>3</v>
      </c>
      <c r="F7" s="1" t="s">
        <v>323</v>
      </c>
      <c r="G7" s="1" t="s">
        <v>495</v>
      </c>
      <c r="H7" s="1"/>
      <c r="I7" s="1"/>
      <c r="J7" s="1"/>
      <c r="K7" s="204" t="s">
        <v>496</v>
      </c>
      <c r="L7" s="208">
        <v>5</v>
      </c>
    </row>
    <row r="8" spans="1:12" ht="15.75" customHeight="1" x14ac:dyDescent="0.2">
      <c r="A8" s="115"/>
      <c r="B8" s="210" t="s">
        <v>397</v>
      </c>
      <c r="C8" s="1"/>
      <c r="D8" s="1"/>
      <c r="E8" s="2">
        <v>3</v>
      </c>
      <c r="F8" s="210" t="s">
        <v>361</v>
      </c>
      <c r="G8" s="1" t="s">
        <v>497</v>
      </c>
      <c r="H8" s="1"/>
      <c r="I8" s="1"/>
      <c r="J8" s="1"/>
      <c r="K8" s="204" t="s">
        <v>286</v>
      </c>
      <c r="L8" s="208">
        <v>10</v>
      </c>
    </row>
    <row r="9" spans="1:12" ht="15.75" customHeight="1" x14ac:dyDescent="0.2">
      <c r="A9" s="115"/>
      <c r="B9" s="210" t="s">
        <v>504</v>
      </c>
      <c r="C9" s="1"/>
      <c r="D9" s="1"/>
      <c r="E9" s="2">
        <v>3</v>
      </c>
      <c r="F9" s="210" t="s">
        <v>603</v>
      </c>
      <c r="G9" s="1" t="s">
        <v>498</v>
      </c>
      <c r="H9" s="1"/>
      <c r="I9" s="1"/>
      <c r="J9" s="1"/>
      <c r="K9" s="204" t="s">
        <v>342</v>
      </c>
      <c r="L9" s="208">
        <v>20</v>
      </c>
    </row>
    <row r="10" spans="1:12" s="202" customFormat="1" ht="15.75" customHeight="1" x14ac:dyDescent="0.2">
      <c r="A10" s="115"/>
      <c r="B10" s="210" t="s">
        <v>507</v>
      </c>
      <c r="C10" s="2"/>
      <c r="D10" s="2"/>
      <c r="E10" s="2"/>
      <c r="F10" s="2"/>
      <c r="G10" s="2"/>
      <c r="H10" s="2"/>
      <c r="I10" s="2"/>
      <c r="J10" s="2"/>
      <c r="K10" s="204"/>
      <c r="L10" s="208"/>
    </row>
    <row r="11" spans="1:12" ht="15.75" customHeight="1" x14ac:dyDescent="0.2">
      <c r="A11" s="115"/>
      <c r="B11" s="1"/>
      <c r="C11" s="1"/>
      <c r="D11" s="1"/>
      <c r="E11" s="1"/>
      <c r="F11" s="1"/>
      <c r="G11" s="1"/>
      <c r="H11" s="1"/>
      <c r="I11" s="1"/>
      <c r="J11" s="1"/>
      <c r="K11" s="204"/>
      <c r="L11" s="207"/>
    </row>
    <row r="12" spans="1:12" ht="15.75" customHeight="1" x14ac:dyDescent="0.2">
      <c r="A12" s="115" t="s">
        <v>499</v>
      </c>
      <c r="B12" s="1"/>
      <c r="C12" s="1"/>
      <c r="D12" s="1"/>
      <c r="E12" s="1"/>
      <c r="F12" s="1"/>
      <c r="G12" s="1"/>
      <c r="H12" s="1"/>
      <c r="I12" s="1"/>
      <c r="J12" s="1"/>
      <c r="K12" s="204"/>
      <c r="L12" s="207"/>
    </row>
    <row r="13" spans="1:12" ht="15.75" customHeight="1" x14ac:dyDescent="0.2">
      <c r="A13" s="115"/>
      <c r="B13" s="1"/>
      <c r="C13" s="1"/>
      <c r="D13" s="1"/>
      <c r="E13" s="1"/>
      <c r="F13" s="1"/>
      <c r="G13" s="1"/>
      <c r="H13" s="1"/>
      <c r="I13" s="1"/>
      <c r="J13" s="1"/>
      <c r="K13" s="204"/>
      <c r="L13" s="207"/>
    </row>
    <row r="14" spans="1:12" ht="15.75" customHeight="1" x14ac:dyDescent="0.2">
      <c r="A14" s="115"/>
      <c r="B14" s="1"/>
      <c r="C14" s="1"/>
      <c r="D14" s="1"/>
      <c r="E14" s="1">
        <v>1</v>
      </c>
      <c r="F14" s="210" t="s">
        <v>419</v>
      </c>
      <c r="G14" s="1" t="s">
        <v>500</v>
      </c>
      <c r="H14" s="1"/>
      <c r="I14" s="1"/>
      <c r="J14" s="1"/>
      <c r="K14" s="204" t="s">
        <v>491</v>
      </c>
      <c r="L14" s="208">
        <v>2</v>
      </c>
    </row>
    <row r="15" spans="1:12" ht="15.75" customHeight="1" x14ac:dyDescent="0.2">
      <c r="A15" s="115"/>
      <c r="B15" s="1"/>
      <c r="C15" s="1"/>
      <c r="D15" s="1"/>
      <c r="E15" s="1">
        <v>1</v>
      </c>
      <c r="F15" s="210" t="s">
        <v>442</v>
      </c>
      <c r="G15" s="1" t="s">
        <v>501</v>
      </c>
      <c r="H15" s="1"/>
      <c r="I15" s="1"/>
      <c r="J15" s="1"/>
      <c r="K15" s="204" t="s">
        <v>491</v>
      </c>
      <c r="L15" s="208">
        <v>1</v>
      </c>
    </row>
    <row r="16" spans="1:12" ht="15.75" customHeight="1" x14ac:dyDescent="0.2">
      <c r="A16" s="115"/>
      <c r="B16" s="1"/>
      <c r="C16" s="1"/>
      <c r="D16" s="1"/>
      <c r="E16" s="1">
        <v>3</v>
      </c>
      <c r="F16" s="210" t="s">
        <v>504</v>
      </c>
      <c r="G16" s="1" t="s">
        <v>502</v>
      </c>
      <c r="H16" s="1"/>
      <c r="I16" s="1"/>
      <c r="J16" s="1"/>
      <c r="K16" s="204" t="s">
        <v>503</v>
      </c>
      <c r="L16" s="208">
        <v>20</v>
      </c>
    </row>
    <row r="17" spans="1:12" ht="15.75" customHeight="1" x14ac:dyDescent="0.2">
      <c r="A17" s="115"/>
      <c r="B17" s="1"/>
      <c r="C17" s="1"/>
      <c r="D17" s="1"/>
      <c r="E17" s="2">
        <v>3</v>
      </c>
      <c r="F17" s="210" t="s">
        <v>507</v>
      </c>
      <c r="G17" s="1" t="s">
        <v>505</v>
      </c>
      <c r="H17" s="1"/>
      <c r="I17" s="1"/>
      <c r="J17" s="1"/>
      <c r="K17" s="204" t="s">
        <v>493</v>
      </c>
      <c r="L17" s="208">
        <v>10</v>
      </c>
    </row>
    <row r="18" spans="1:12" ht="15.75" customHeight="1" x14ac:dyDescent="0.2">
      <c r="A18" s="115"/>
      <c r="B18" s="1"/>
      <c r="C18" s="1"/>
      <c r="D18" s="1"/>
      <c r="E18" s="1"/>
      <c r="F18" s="1"/>
      <c r="G18" s="1"/>
      <c r="H18" s="1"/>
      <c r="I18" s="1"/>
      <c r="J18" s="1"/>
      <c r="K18" s="204"/>
      <c r="L18" s="207"/>
    </row>
    <row r="19" spans="1:12" ht="15.75" customHeight="1" x14ac:dyDescent="0.2">
      <c r="A19" s="115" t="s">
        <v>506</v>
      </c>
      <c r="B19" s="1"/>
      <c r="C19" s="1"/>
      <c r="D19" s="1"/>
      <c r="E19" s="1"/>
      <c r="F19" s="1"/>
      <c r="G19" s="1"/>
      <c r="H19" s="1"/>
      <c r="I19" s="1"/>
      <c r="J19" s="1"/>
      <c r="K19" s="204"/>
      <c r="L19" s="207"/>
    </row>
    <row r="20" spans="1:12" ht="16.5" customHeight="1" thickBot="1" x14ac:dyDescent="0.25">
      <c r="A20" s="120"/>
      <c r="B20" s="122"/>
      <c r="C20" s="122"/>
      <c r="D20" s="122"/>
      <c r="E20" s="122"/>
      <c r="F20" s="211" t="s">
        <v>604</v>
      </c>
      <c r="G20" s="122" t="s">
        <v>508</v>
      </c>
      <c r="H20" s="122"/>
      <c r="I20" s="122"/>
      <c r="J20" s="122"/>
      <c r="K20" s="122" t="s">
        <v>509</v>
      </c>
      <c r="L20" s="207"/>
    </row>
    <row r="21" spans="1:12" ht="15.75" customHeight="1" thickBot="1" x14ac:dyDescent="0.25">
      <c r="L21" s="209">
        <f>SUM(L4:L9,L14:L17)</f>
        <v>100</v>
      </c>
    </row>
    <row r="22" spans="1:12" ht="15.75" customHeight="1" x14ac:dyDescent="0.2"/>
    <row r="23" spans="1:12" ht="15.75" customHeight="1" x14ac:dyDescent="0.2"/>
    <row r="24" spans="1:12" ht="15.75" customHeight="1" x14ac:dyDescent="0.2"/>
    <row r="25" spans="1:12" ht="15.75" customHeight="1" x14ac:dyDescent="0.2"/>
    <row r="26" spans="1:12" ht="15.75" customHeight="1" x14ac:dyDescent="0.2"/>
    <row r="27" spans="1:12" ht="15.75" customHeight="1" x14ac:dyDescent="0.2"/>
    <row r="28" spans="1:12" ht="15.75" customHeight="1" x14ac:dyDescent="0.2"/>
    <row r="29" spans="1:12" ht="15.75" customHeight="1" x14ac:dyDescent="0.2"/>
    <row r="30" spans="1:12" ht="15.75" customHeight="1" x14ac:dyDescent="0.2"/>
    <row r="31" spans="1:12" ht="15.75" customHeight="1" x14ac:dyDescent="0.2"/>
    <row r="32" spans="1: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conditionalFormatting sqref="A1:K10">
    <cfRule type="expression" dxfId="1" priority="1">
      <formula>($C$16=2)</formula>
    </cfRule>
  </conditionalFormatting>
  <conditionalFormatting sqref="A11:K20">
    <cfRule type="expression" dxfId="0" priority="2">
      <formula>($C$16=2)</formula>
    </cfRule>
  </conditionalFormatting>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x14ac:dyDescent="0.2"/>
  <cols>
    <col min="1" max="1" width="8.83203125" customWidth="1"/>
    <col min="2" max="2" width="31.1640625" customWidth="1"/>
    <col min="3" max="3" width="8.1640625" customWidth="1"/>
    <col min="4" max="4" width="5.83203125" customWidth="1"/>
    <col min="5" max="5" width="8.5" customWidth="1"/>
    <col min="6" max="6" width="13.83203125" customWidth="1"/>
    <col min="7" max="7" width="50.33203125" customWidth="1"/>
    <col min="8" max="11" width="8.83203125" customWidth="1"/>
    <col min="12" max="16" width="0" hidden="1" customWidth="1"/>
    <col min="17" max="26" width="8.83203125" customWidth="1"/>
  </cols>
  <sheetData>
    <row r="1" spans="1:26" ht="16.5" customHeight="1" x14ac:dyDescent="0.2">
      <c r="A1" s="1"/>
      <c r="B1" s="1"/>
      <c r="C1" s="1"/>
      <c r="D1" s="1"/>
      <c r="E1" s="1"/>
      <c r="F1" s="1"/>
      <c r="G1" s="149"/>
      <c r="H1" s="1"/>
      <c r="I1" s="1"/>
      <c r="J1" s="1"/>
      <c r="K1" s="1"/>
      <c r="L1" s="1"/>
      <c r="M1" s="1"/>
      <c r="N1" s="1"/>
      <c r="O1" s="1"/>
      <c r="P1" s="1"/>
      <c r="Q1" s="1"/>
      <c r="R1" s="1"/>
      <c r="S1" s="2"/>
      <c r="T1" s="2"/>
      <c r="U1" s="2"/>
      <c r="V1" s="2"/>
      <c r="W1" s="2"/>
      <c r="X1" s="2"/>
      <c r="Y1" s="2"/>
      <c r="Z1" s="2"/>
    </row>
    <row r="2" spans="1:26" ht="23.25" customHeight="1" x14ac:dyDescent="0.3">
      <c r="A2" s="1"/>
      <c r="B2" s="232" t="s">
        <v>514</v>
      </c>
      <c r="C2" s="233"/>
      <c r="D2" s="233"/>
      <c r="E2" s="233"/>
      <c r="F2" s="233"/>
      <c r="G2" s="233"/>
      <c r="H2" s="233"/>
      <c r="I2" s="233"/>
      <c r="J2" s="233"/>
      <c r="K2" s="233"/>
      <c r="L2" s="233"/>
      <c r="M2" s="233"/>
      <c r="N2" s="233"/>
      <c r="O2" s="233"/>
      <c r="P2" s="233"/>
      <c r="Q2" s="234"/>
      <c r="R2" s="1"/>
      <c r="S2" s="2"/>
      <c r="T2" s="2"/>
      <c r="U2" s="2"/>
      <c r="V2" s="2"/>
      <c r="W2" s="2"/>
      <c r="X2" s="2"/>
      <c r="Y2" s="2"/>
      <c r="Z2" s="2"/>
    </row>
    <row r="3" spans="1:26" ht="36.75" customHeight="1" x14ac:dyDescent="0.2">
      <c r="A3" s="1"/>
      <c r="B3" s="235" t="s">
        <v>515</v>
      </c>
      <c r="C3" s="236"/>
      <c r="D3" s="236"/>
      <c r="E3" s="236"/>
      <c r="F3" s="236"/>
      <c r="G3" s="236"/>
      <c r="H3" s="236"/>
      <c r="I3" s="236"/>
      <c r="J3" s="236"/>
      <c r="K3" s="236"/>
      <c r="L3" s="236"/>
      <c r="M3" s="236"/>
      <c r="N3" s="236"/>
      <c r="O3" s="236"/>
      <c r="P3" s="236"/>
      <c r="Q3" s="237"/>
      <c r="R3" s="1"/>
      <c r="S3" s="2"/>
      <c r="T3" s="2"/>
      <c r="U3" s="2"/>
      <c r="V3" s="2"/>
      <c r="W3" s="2"/>
      <c r="X3" s="2"/>
      <c r="Y3" s="2"/>
      <c r="Z3" s="2"/>
    </row>
    <row r="4" spans="1:26" ht="15" customHeight="1" x14ac:dyDescent="0.2">
      <c r="A4" s="1"/>
      <c r="B4" s="243" t="s">
        <v>6</v>
      </c>
      <c r="C4" s="236"/>
      <c r="D4" s="236"/>
      <c r="E4" s="236"/>
      <c r="F4" s="236"/>
      <c r="G4" s="236"/>
      <c r="H4" s="236"/>
      <c r="I4" s="236"/>
      <c r="J4" s="236"/>
      <c r="K4" s="236"/>
      <c r="L4" s="236"/>
      <c r="M4" s="236"/>
      <c r="N4" s="236"/>
      <c r="O4" s="236"/>
      <c r="P4" s="236"/>
      <c r="Q4" s="237"/>
      <c r="R4" s="1"/>
      <c r="S4" s="2"/>
      <c r="T4" s="2"/>
      <c r="U4" s="2"/>
      <c r="V4" s="2"/>
      <c r="W4" s="2"/>
      <c r="X4" s="2"/>
      <c r="Y4" s="2"/>
      <c r="Z4" s="2"/>
    </row>
    <row r="5" spans="1:26" ht="33" customHeight="1" x14ac:dyDescent="0.2">
      <c r="A5" s="1"/>
      <c r="B5" s="244" t="s">
        <v>516</v>
      </c>
      <c r="C5" s="239"/>
      <c r="D5" s="239"/>
      <c r="E5" s="239"/>
      <c r="F5" s="239"/>
      <c r="G5" s="239"/>
      <c r="H5" s="239"/>
      <c r="I5" s="239"/>
      <c r="J5" s="239"/>
      <c r="K5" s="239"/>
      <c r="L5" s="239"/>
      <c r="M5" s="239"/>
      <c r="N5" s="239"/>
      <c r="O5" s="239"/>
      <c r="P5" s="239"/>
      <c r="Q5" s="240"/>
      <c r="R5" s="1"/>
      <c r="S5" s="2"/>
      <c r="T5" s="2"/>
      <c r="U5" s="2"/>
      <c r="V5" s="2"/>
      <c r="W5" s="2"/>
      <c r="X5" s="2"/>
      <c r="Y5" s="2"/>
      <c r="Z5" s="2"/>
    </row>
    <row r="6" spans="1:26" ht="15.75" customHeight="1" x14ac:dyDescent="0.2">
      <c r="A6" s="1"/>
      <c r="B6" s="1"/>
      <c r="C6" s="1"/>
      <c r="D6" s="1"/>
      <c r="E6" s="1"/>
      <c r="F6" s="1"/>
      <c r="G6" s="1"/>
      <c r="H6" s="1"/>
      <c r="I6" s="1"/>
      <c r="J6" s="1"/>
      <c r="K6" s="1"/>
      <c r="L6" s="1"/>
      <c r="M6" s="1"/>
      <c r="N6" s="1"/>
      <c r="O6" s="1"/>
      <c r="P6" s="1"/>
      <c r="Q6" s="1"/>
      <c r="R6" s="1"/>
      <c r="S6" s="2"/>
      <c r="T6" s="2"/>
      <c r="U6" s="2"/>
      <c r="V6" s="2"/>
      <c r="W6" s="2"/>
      <c r="X6" s="2"/>
      <c r="Y6" s="2"/>
      <c r="Z6" s="2"/>
    </row>
    <row r="7" spans="1:26" ht="21.75" customHeight="1" x14ac:dyDescent="0.2">
      <c r="A7" s="1"/>
      <c r="B7" s="3" t="s">
        <v>13</v>
      </c>
      <c r="C7" s="1"/>
      <c r="D7" s="1"/>
      <c r="E7" s="1"/>
      <c r="F7" s="1"/>
      <c r="G7" s="1"/>
      <c r="H7" s="5"/>
      <c r="I7" s="5"/>
      <c r="J7" s="5"/>
      <c r="K7" s="5"/>
      <c r="L7" s="1"/>
      <c r="M7" s="1"/>
      <c r="N7" s="1"/>
      <c r="O7" s="1"/>
      <c r="P7" s="1"/>
      <c r="Q7" s="1"/>
      <c r="R7" s="1"/>
      <c r="S7" s="2"/>
      <c r="T7" s="2"/>
      <c r="U7" s="2"/>
      <c r="V7" s="2"/>
      <c r="W7" s="2"/>
      <c r="X7" s="2"/>
      <c r="Y7" s="2"/>
      <c r="Z7" s="2"/>
    </row>
    <row r="8" spans="1:26" ht="15" customHeight="1" x14ac:dyDescent="0.2">
      <c r="A8" s="1"/>
      <c r="B8" s="7" t="s">
        <v>18</v>
      </c>
      <c r="C8" s="7">
        <v>30</v>
      </c>
      <c r="D8" s="1"/>
      <c r="E8" s="247" t="s">
        <v>27</v>
      </c>
      <c r="F8" s="245" t="s">
        <v>240</v>
      </c>
      <c r="G8" s="245" t="s">
        <v>44</v>
      </c>
      <c r="H8" s="249" t="s">
        <v>517</v>
      </c>
      <c r="I8" s="249" t="s">
        <v>54</v>
      </c>
      <c r="J8" s="233"/>
      <c r="K8" s="233"/>
      <c r="L8" s="233"/>
      <c r="M8" s="233"/>
      <c r="N8" s="233"/>
      <c r="O8" s="233"/>
      <c r="P8" s="233"/>
      <c r="Q8" s="234"/>
      <c r="R8" s="1"/>
      <c r="S8" s="2"/>
      <c r="T8" s="2"/>
      <c r="U8" s="2"/>
      <c r="V8" s="2"/>
      <c r="W8" s="2"/>
      <c r="X8" s="2"/>
      <c r="Y8" s="2"/>
      <c r="Z8" s="2"/>
    </row>
    <row r="9" spans="1:26" ht="47.25" customHeight="1" x14ac:dyDescent="0.2">
      <c r="A9" s="1"/>
      <c r="B9" s="7" t="s">
        <v>26</v>
      </c>
      <c r="C9" s="7">
        <v>120</v>
      </c>
      <c r="D9" s="1"/>
      <c r="E9" s="248"/>
      <c r="F9" s="246"/>
      <c r="G9" s="246"/>
      <c r="H9" s="246"/>
      <c r="I9" s="16" t="s">
        <v>518</v>
      </c>
      <c r="J9" s="16" t="s">
        <v>93</v>
      </c>
      <c r="K9" s="16" t="s">
        <v>519</v>
      </c>
      <c r="L9" s="1"/>
      <c r="M9" s="1"/>
      <c r="N9" s="1" t="s">
        <v>130</v>
      </c>
      <c r="O9" s="35">
        <v>0.3</v>
      </c>
      <c r="P9" s="1">
        <v>3</v>
      </c>
      <c r="Q9" s="19" t="s">
        <v>95</v>
      </c>
      <c r="R9" s="1"/>
      <c r="S9" s="2"/>
      <c r="T9" s="2"/>
      <c r="U9" s="2"/>
      <c r="V9" s="2"/>
      <c r="W9" s="2"/>
      <c r="X9" s="2"/>
      <c r="Y9" s="2"/>
      <c r="Z9" s="2"/>
    </row>
    <row r="10" spans="1:26" ht="47.25" customHeight="1" x14ac:dyDescent="0.2">
      <c r="A10" s="1"/>
      <c r="B10" s="7" t="s">
        <v>30</v>
      </c>
      <c r="C10" s="7">
        <v>0</v>
      </c>
      <c r="D10" s="1"/>
      <c r="E10" s="151" t="s">
        <v>520</v>
      </c>
      <c r="F10" s="152" t="s">
        <v>521</v>
      </c>
      <c r="G10" s="152" t="s">
        <v>522</v>
      </c>
      <c r="H10" s="152" t="s">
        <v>153</v>
      </c>
      <c r="I10" s="152">
        <v>10</v>
      </c>
      <c r="J10" s="152"/>
      <c r="K10" s="153"/>
      <c r="L10" s="154"/>
      <c r="M10" s="154"/>
      <c r="N10" s="154"/>
      <c r="O10" s="155"/>
      <c r="P10" s="154"/>
      <c r="Q10" s="156"/>
      <c r="R10" s="1"/>
      <c r="S10" s="2"/>
      <c r="T10" s="2"/>
      <c r="U10" s="2"/>
      <c r="V10" s="2"/>
      <c r="W10" s="2"/>
      <c r="X10" s="2"/>
      <c r="Y10" s="2"/>
      <c r="Z10" s="2"/>
    </row>
    <row r="11" spans="1:26" ht="31.5" customHeight="1" x14ac:dyDescent="0.2">
      <c r="A11" s="1"/>
      <c r="B11" s="7" t="s">
        <v>33</v>
      </c>
      <c r="C11" s="7">
        <f>SUM(C8:C10)</f>
        <v>150</v>
      </c>
      <c r="D11" s="1"/>
      <c r="E11" s="151" t="s">
        <v>523</v>
      </c>
      <c r="F11" s="152" t="s">
        <v>521</v>
      </c>
      <c r="G11" s="152" t="s">
        <v>524</v>
      </c>
      <c r="H11" s="152" t="s">
        <v>153</v>
      </c>
      <c r="I11" s="152">
        <v>10</v>
      </c>
      <c r="J11" s="152"/>
      <c r="K11" s="153"/>
      <c r="L11" s="154"/>
      <c r="M11" s="154"/>
      <c r="N11" s="154"/>
      <c r="O11" s="155"/>
      <c r="P11" s="154"/>
      <c r="Q11" s="156"/>
      <c r="R11" s="1"/>
      <c r="S11" s="2"/>
      <c r="T11" s="2"/>
      <c r="U11" s="2"/>
      <c r="V11" s="2"/>
      <c r="W11" s="2"/>
      <c r="X11" s="2"/>
      <c r="Y11" s="2"/>
      <c r="Z11" s="2"/>
    </row>
    <row r="12" spans="1:26" ht="15.75" customHeight="1" x14ac:dyDescent="0.2">
      <c r="A12" s="1"/>
      <c r="B12" s="1"/>
      <c r="C12" s="1"/>
      <c r="D12" s="1"/>
      <c r="E12" s="151" t="s">
        <v>525</v>
      </c>
      <c r="F12" s="152" t="s">
        <v>521</v>
      </c>
      <c r="G12" s="152" t="s">
        <v>526</v>
      </c>
      <c r="H12" s="152" t="s">
        <v>153</v>
      </c>
      <c r="I12" s="152">
        <v>10</v>
      </c>
      <c r="J12" s="152"/>
      <c r="K12" s="153"/>
      <c r="L12" s="154"/>
      <c r="M12" s="154"/>
      <c r="N12" s="154"/>
      <c r="O12" s="157"/>
      <c r="P12" s="154"/>
      <c r="Q12" s="156"/>
      <c r="R12" s="1"/>
      <c r="S12" s="2"/>
      <c r="T12" s="2"/>
      <c r="U12" s="2"/>
      <c r="V12" s="2"/>
      <c r="W12" s="2"/>
      <c r="X12" s="2"/>
      <c r="Y12" s="2"/>
      <c r="Z12" s="2"/>
    </row>
    <row r="13" spans="1:26" ht="31.5" customHeight="1" x14ac:dyDescent="0.2">
      <c r="A13" s="1"/>
      <c r="B13" s="1"/>
      <c r="C13" s="1"/>
      <c r="D13" s="1"/>
      <c r="E13" s="151" t="s">
        <v>527</v>
      </c>
      <c r="F13" s="152" t="s">
        <v>528</v>
      </c>
      <c r="G13" s="152" t="s">
        <v>529</v>
      </c>
      <c r="H13" s="152" t="s">
        <v>170</v>
      </c>
      <c r="I13" s="152">
        <v>40</v>
      </c>
      <c r="J13" s="152"/>
      <c r="K13" s="153"/>
      <c r="L13" s="154"/>
      <c r="M13" s="154"/>
      <c r="N13" s="154"/>
      <c r="O13" s="157"/>
      <c r="P13" s="154"/>
      <c r="Q13" s="156"/>
      <c r="R13" s="1"/>
      <c r="S13" s="2"/>
      <c r="T13" s="2"/>
      <c r="U13" s="2"/>
      <c r="V13" s="2"/>
      <c r="W13" s="2"/>
      <c r="X13" s="2"/>
      <c r="Y13" s="2"/>
      <c r="Z13" s="2"/>
    </row>
    <row r="14" spans="1:26" ht="31.5" customHeight="1" x14ac:dyDescent="0.25">
      <c r="A14" s="1"/>
      <c r="B14" s="10" t="s">
        <v>157</v>
      </c>
      <c r="C14" s="1"/>
      <c r="D14" s="1"/>
      <c r="E14" s="151" t="s">
        <v>530</v>
      </c>
      <c r="F14" s="152" t="s">
        <v>531</v>
      </c>
      <c r="G14" s="152" t="s">
        <v>532</v>
      </c>
      <c r="H14" s="152" t="s">
        <v>170</v>
      </c>
      <c r="I14" s="152">
        <v>55</v>
      </c>
      <c r="J14" s="152"/>
      <c r="K14" s="153"/>
      <c r="L14" s="154"/>
      <c r="M14" s="154"/>
      <c r="N14" s="154"/>
      <c r="O14" s="157"/>
      <c r="P14" s="154"/>
      <c r="Q14" s="156"/>
      <c r="R14" s="1"/>
      <c r="S14" s="2"/>
      <c r="T14" s="2"/>
      <c r="U14" s="2"/>
      <c r="V14" s="2"/>
      <c r="W14" s="2"/>
      <c r="X14" s="2"/>
      <c r="Y14" s="2"/>
      <c r="Z14" s="2"/>
    </row>
    <row r="15" spans="1:26" ht="15.75" customHeight="1" x14ac:dyDescent="0.2">
      <c r="A15" s="1"/>
      <c r="B15" s="7" t="s">
        <v>49</v>
      </c>
      <c r="C15" s="7">
        <f>'Principal - ABP'!L19</f>
        <v>0</v>
      </c>
      <c r="D15" s="1"/>
      <c r="E15" s="151" t="s">
        <v>533</v>
      </c>
      <c r="F15" s="152" t="s">
        <v>534</v>
      </c>
      <c r="G15" s="152" t="s">
        <v>535</v>
      </c>
      <c r="H15" s="152" t="s">
        <v>170</v>
      </c>
      <c r="I15" s="152">
        <v>5</v>
      </c>
      <c r="J15" s="152"/>
      <c r="K15" s="153"/>
      <c r="L15" s="154"/>
      <c r="M15" s="154"/>
      <c r="N15" s="154"/>
      <c r="O15" s="157"/>
      <c r="P15" s="154"/>
      <c r="Q15" s="156"/>
      <c r="R15" s="1"/>
      <c r="S15" s="2"/>
      <c r="T15" s="2"/>
      <c r="U15" s="2"/>
      <c r="V15" s="2"/>
      <c r="W15" s="2"/>
      <c r="X15" s="2"/>
      <c r="Y15" s="2"/>
      <c r="Z15" s="2"/>
    </row>
    <row r="16" spans="1:26" ht="47.25" customHeight="1" x14ac:dyDescent="0.2">
      <c r="A16" s="1"/>
      <c r="B16" s="7" t="s">
        <v>53</v>
      </c>
      <c r="C16" s="7">
        <f>C9*C15</f>
        <v>0</v>
      </c>
      <c r="D16" s="1"/>
      <c r="E16" s="151" t="s">
        <v>536</v>
      </c>
      <c r="F16" s="152" t="s">
        <v>537</v>
      </c>
      <c r="G16" s="152" t="s">
        <v>538</v>
      </c>
      <c r="H16" s="152" t="s">
        <v>170</v>
      </c>
      <c r="I16" s="152">
        <v>10</v>
      </c>
      <c r="J16" s="152"/>
      <c r="K16" s="153"/>
      <c r="L16" s="154"/>
      <c r="M16" s="154"/>
      <c r="N16" s="154"/>
      <c r="O16" s="154"/>
      <c r="P16" s="154"/>
      <c r="Q16" s="156"/>
      <c r="R16" s="1"/>
      <c r="S16" s="2"/>
      <c r="T16" s="2"/>
      <c r="U16" s="2"/>
      <c r="V16" s="2"/>
      <c r="W16" s="2"/>
      <c r="X16" s="2"/>
      <c r="Y16" s="2"/>
      <c r="Z16" s="2"/>
    </row>
    <row r="17" spans="1:26" ht="15.75" customHeight="1" x14ac:dyDescent="0.2">
      <c r="A17" s="1"/>
      <c r="B17" s="7" t="s">
        <v>57</v>
      </c>
      <c r="C17" s="7">
        <f>J40</f>
        <v>0</v>
      </c>
      <c r="D17" s="1"/>
      <c r="E17" s="151" t="s">
        <v>539</v>
      </c>
      <c r="F17" s="152" t="s">
        <v>540</v>
      </c>
      <c r="G17" s="152" t="s">
        <v>541</v>
      </c>
      <c r="H17" s="152" t="s">
        <v>170</v>
      </c>
      <c r="I17" s="152">
        <v>5</v>
      </c>
      <c r="J17" s="152"/>
      <c r="K17" s="153"/>
      <c r="L17" s="154"/>
      <c r="M17" s="154"/>
      <c r="N17" s="154"/>
      <c r="O17" s="155"/>
      <c r="P17" s="159"/>
      <c r="Q17" s="156"/>
      <c r="R17" s="1"/>
      <c r="S17" s="2"/>
      <c r="T17" s="2"/>
      <c r="U17" s="2"/>
      <c r="V17" s="2"/>
      <c r="W17" s="2"/>
      <c r="X17" s="2"/>
      <c r="Y17" s="2"/>
      <c r="Z17" s="2"/>
    </row>
    <row r="18" spans="1:26" ht="32.25" customHeight="1" x14ac:dyDescent="0.2">
      <c r="A18" s="1"/>
      <c r="B18" s="7" t="s">
        <v>61</v>
      </c>
      <c r="C18" s="12" t="e">
        <f>C17/C16-1</f>
        <v>#DIV/0!</v>
      </c>
      <c r="D18" s="1"/>
      <c r="E18" s="160" t="s">
        <v>542</v>
      </c>
      <c r="F18" s="161" t="s">
        <v>135</v>
      </c>
      <c r="G18" s="161" t="s">
        <v>543</v>
      </c>
      <c r="H18" s="161" t="s">
        <v>170</v>
      </c>
      <c r="I18" s="161">
        <v>5</v>
      </c>
      <c r="J18" s="161"/>
      <c r="K18" s="162"/>
      <c r="L18" s="163"/>
      <c r="M18" s="163"/>
      <c r="N18" s="163"/>
      <c r="O18" s="164"/>
      <c r="P18" s="165"/>
      <c r="Q18" s="166"/>
      <c r="R18" s="1"/>
      <c r="S18" s="2"/>
      <c r="T18" s="2"/>
      <c r="U18" s="2"/>
      <c r="V18" s="2"/>
      <c r="W18" s="2"/>
      <c r="X18" s="2"/>
      <c r="Y18" s="2"/>
      <c r="Z18" s="2"/>
    </row>
    <row r="19" spans="1:26" ht="15.75" customHeight="1" x14ac:dyDescent="0.2">
      <c r="A19" s="1"/>
      <c r="B19" s="7" t="s">
        <v>65</v>
      </c>
      <c r="C19" s="7">
        <f>C15*10</f>
        <v>0</v>
      </c>
      <c r="D19" s="1"/>
      <c r="E19" s="154"/>
      <c r="F19" s="154"/>
      <c r="G19" s="167" t="s">
        <v>224</v>
      </c>
      <c r="H19" s="154"/>
      <c r="I19" s="154">
        <f>SUM(I10:I18)</f>
        <v>150</v>
      </c>
      <c r="J19" s="154"/>
      <c r="K19" s="159"/>
      <c r="L19" s="154"/>
      <c r="M19" s="154"/>
      <c r="N19" s="154"/>
      <c r="O19" s="154"/>
      <c r="P19" s="154"/>
      <c r="Q19" s="154"/>
      <c r="R19" s="1"/>
      <c r="S19" s="2"/>
      <c r="T19" s="2"/>
      <c r="U19" s="2"/>
      <c r="V19" s="2"/>
      <c r="W19" s="2"/>
      <c r="X19" s="2"/>
      <c r="Y19" s="2"/>
      <c r="Z19" s="2"/>
    </row>
    <row r="20" spans="1:26" ht="15.75" customHeight="1" x14ac:dyDescent="0.2">
      <c r="A20" s="1"/>
      <c r="B20" s="7" t="s">
        <v>69</v>
      </c>
      <c r="C20" s="7">
        <f>Q40</f>
        <v>0</v>
      </c>
      <c r="D20" s="1"/>
      <c r="E20" s="154"/>
      <c r="F20" s="1"/>
      <c r="G20" s="1"/>
      <c r="H20" s="1"/>
      <c r="I20" s="1"/>
      <c r="J20" s="154"/>
      <c r="K20" s="159"/>
      <c r="L20" s="154"/>
      <c r="M20" s="154"/>
      <c r="N20" s="154"/>
      <c r="O20" s="157"/>
      <c r="P20" s="154"/>
      <c r="Q20" s="154"/>
      <c r="R20" s="1"/>
      <c r="S20" s="2"/>
      <c r="T20" s="2"/>
      <c r="U20" s="2"/>
      <c r="V20" s="2"/>
      <c r="W20" s="2"/>
      <c r="X20" s="2"/>
      <c r="Y20" s="2"/>
      <c r="Z20" s="2"/>
    </row>
    <row r="21" spans="1:26" ht="15.75" customHeight="1" x14ac:dyDescent="0.2">
      <c r="A21" s="1"/>
      <c r="B21" s="1"/>
      <c r="C21" s="1"/>
      <c r="D21" s="1"/>
      <c r="E21" s="154"/>
      <c r="F21" s="1"/>
      <c r="G21" s="1"/>
      <c r="H21" s="1"/>
      <c r="I21" s="1"/>
      <c r="J21" s="154"/>
      <c r="K21" s="159"/>
      <c r="L21" s="154"/>
      <c r="M21" s="154"/>
      <c r="N21" s="154"/>
      <c r="O21" s="157"/>
      <c r="P21" s="154"/>
      <c r="Q21" s="154"/>
      <c r="R21" s="1"/>
      <c r="S21" s="2"/>
      <c r="T21" s="2"/>
      <c r="U21" s="2"/>
      <c r="V21" s="2"/>
      <c r="W21" s="2"/>
      <c r="X21" s="2"/>
      <c r="Y21" s="2"/>
      <c r="Z21" s="2"/>
    </row>
    <row r="22" spans="1:26" ht="15.75" customHeight="1" x14ac:dyDescent="0.2">
      <c r="A22" s="1"/>
      <c r="B22" s="1"/>
      <c r="C22" s="1"/>
      <c r="D22" s="1"/>
      <c r="E22" s="1"/>
      <c r="F22" s="1"/>
      <c r="G22" s="1"/>
      <c r="H22" s="1"/>
      <c r="I22" s="1"/>
      <c r="J22" s="154"/>
      <c r="K22" s="159"/>
      <c r="L22" s="154"/>
      <c r="M22" s="154"/>
      <c r="N22" s="154"/>
      <c r="O22" s="154"/>
      <c r="P22" s="154"/>
      <c r="Q22" s="154"/>
      <c r="R22" s="1"/>
      <c r="S22" s="2"/>
      <c r="T22" s="2"/>
      <c r="U22" s="2"/>
      <c r="V22" s="2"/>
      <c r="W22" s="2"/>
      <c r="X22" s="2"/>
      <c r="Y22" s="2"/>
      <c r="Z22" s="2"/>
    </row>
    <row r="23" spans="1:26" ht="15.75" customHeight="1" x14ac:dyDescent="0.2">
      <c r="A23" s="1"/>
      <c r="B23" s="1"/>
      <c r="C23" s="1"/>
      <c r="D23" s="1"/>
      <c r="E23" s="1"/>
      <c r="F23" s="1"/>
      <c r="G23" s="1"/>
      <c r="H23" s="1"/>
      <c r="I23" s="1"/>
      <c r="J23" s="154"/>
      <c r="K23" s="159"/>
      <c r="L23" s="154"/>
      <c r="M23" s="154"/>
      <c r="N23" s="154"/>
      <c r="O23" s="155"/>
      <c r="P23" s="159"/>
      <c r="Q23" s="154"/>
      <c r="R23" s="1"/>
      <c r="S23" s="2"/>
      <c r="T23" s="2"/>
      <c r="U23" s="2"/>
      <c r="V23" s="2"/>
      <c r="W23" s="2"/>
      <c r="X23" s="2"/>
      <c r="Y23" s="2"/>
      <c r="Z23" s="2"/>
    </row>
    <row r="24" spans="1:26" ht="15.75" customHeight="1" x14ac:dyDescent="0.2">
      <c r="A24" s="1"/>
      <c r="B24" s="1"/>
      <c r="C24" s="1"/>
      <c r="D24" s="1"/>
      <c r="E24" s="1"/>
      <c r="F24" s="1"/>
      <c r="G24" s="1"/>
      <c r="H24" s="1"/>
      <c r="I24" s="1"/>
      <c r="J24" s="154"/>
      <c r="K24" s="159"/>
      <c r="L24" s="154"/>
      <c r="M24" s="154"/>
      <c r="N24" s="154"/>
      <c r="O24" s="155"/>
      <c r="P24" s="159"/>
      <c r="Q24" s="154"/>
      <c r="R24" s="1"/>
      <c r="S24" s="2"/>
      <c r="T24" s="2"/>
      <c r="U24" s="2"/>
      <c r="V24" s="2"/>
      <c r="W24" s="2"/>
      <c r="X24" s="2"/>
      <c r="Y24" s="2"/>
      <c r="Z24" s="2"/>
    </row>
    <row r="25" spans="1:26" ht="15.75" customHeight="1" x14ac:dyDescent="0.2">
      <c r="A25" s="1"/>
      <c r="B25" s="1"/>
      <c r="C25" s="1"/>
      <c r="D25" s="1"/>
      <c r="E25" s="154"/>
      <c r="F25" s="154"/>
      <c r="G25" s="154"/>
      <c r="H25" s="154"/>
      <c r="I25" s="159"/>
      <c r="J25" s="154"/>
      <c r="K25" s="159"/>
      <c r="L25" s="154"/>
      <c r="M25" s="154"/>
      <c r="N25" s="154"/>
      <c r="O25" s="157"/>
      <c r="P25" s="159"/>
      <c r="Q25" s="154"/>
      <c r="R25" s="1"/>
      <c r="S25" s="2"/>
      <c r="T25" s="2"/>
      <c r="U25" s="2"/>
      <c r="V25" s="2"/>
      <c r="W25" s="2"/>
      <c r="X25" s="2"/>
      <c r="Y25" s="2"/>
      <c r="Z25" s="2"/>
    </row>
    <row r="26" spans="1:26" ht="26.25" customHeight="1" x14ac:dyDescent="0.2">
      <c r="A26" s="1"/>
      <c r="B26" s="1"/>
      <c r="C26" s="1"/>
      <c r="D26" s="1"/>
      <c r="E26" s="154"/>
      <c r="F26" s="154"/>
      <c r="G26" s="168"/>
      <c r="H26" s="154"/>
      <c r="I26" s="159"/>
      <c r="J26" s="154"/>
      <c r="K26" s="159"/>
      <c r="L26" s="154"/>
      <c r="M26" s="154"/>
      <c r="N26" s="154"/>
      <c r="O26" s="155"/>
      <c r="P26" s="154"/>
      <c r="Q26" s="154"/>
      <c r="R26" s="1"/>
      <c r="S26" s="2"/>
      <c r="T26" s="2"/>
      <c r="U26" s="2"/>
      <c r="V26" s="2"/>
      <c r="W26" s="2"/>
      <c r="X26" s="2"/>
      <c r="Y26" s="2"/>
      <c r="Z26" s="2"/>
    </row>
    <row r="27" spans="1:26" ht="26.25" customHeight="1" x14ac:dyDescent="0.2">
      <c r="A27" s="1"/>
      <c r="B27" s="1"/>
      <c r="C27" s="1"/>
      <c r="D27" s="1"/>
      <c r="E27" s="154"/>
      <c r="F27" s="154"/>
      <c r="G27" s="168"/>
      <c r="H27" s="154"/>
      <c r="I27" s="159"/>
      <c r="J27" s="154"/>
      <c r="K27" s="159"/>
      <c r="L27" s="154"/>
      <c r="M27" s="154"/>
      <c r="N27" s="154"/>
      <c r="O27" s="154"/>
      <c r="P27" s="154"/>
      <c r="Q27" s="154"/>
      <c r="R27" s="1"/>
      <c r="S27" s="2"/>
      <c r="T27" s="2"/>
      <c r="U27" s="2"/>
      <c r="V27" s="2"/>
      <c r="W27" s="2"/>
      <c r="X27" s="2"/>
      <c r="Y27" s="2"/>
      <c r="Z27" s="2"/>
    </row>
    <row r="28" spans="1:26" ht="26.25" customHeight="1" x14ac:dyDescent="0.2">
      <c r="A28" s="1"/>
      <c r="B28" s="1"/>
      <c r="C28" s="1"/>
      <c r="D28" s="1"/>
      <c r="E28" s="154"/>
      <c r="F28" s="154"/>
      <c r="G28" s="168"/>
      <c r="H28" s="154"/>
      <c r="I28" s="159"/>
      <c r="J28" s="154"/>
      <c r="K28" s="159"/>
      <c r="L28" s="154"/>
      <c r="M28" s="154"/>
      <c r="N28" s="154"/>
      <c r="O28" s="157"/>
      <c r="P28" s="159"/>
      <c r="Q28" s="154"/>
      <c r="R28" s="1"/>
      <c r="S28" s="2"/>
      <c r="T28" s="2"/>
      <c r="U28" s="2"/>
      <c r="V28" s="2"/>
      <c r="W28" s="2"/>
      <c r="X28" s="2"/>
      <c r="Y28" s="2"/>
      <c r="Z28" s="2"/>
    </row>
    <row r="29" spans="1:26" ht="26.25" customHeight="1" x14ac:dyDescent="0.2">
      <c r="A29" s="1"/>
      <c r="B29" s="1"/>
      <c r="C29" s="1"/>
      <c r="D29" s="1"/>
      <c r="E29" s="154"/>
      <c r="F29" s="154"/>
      <c r="G29" s="168"/>
      <c r="H29" s="154"/>
      <c r="I29" s="159"/>
      <c r="J29" s="154"/>
      <c r="K29" s="159"/>
      <c r="L29" s="154"/>
      <c r="M29" s="154"/>
      <c r="N29" s="154"/>
      <c r="O29" s="157"/>
      <c r="P29" s="159"/>
      <c r="Q29" s="154"/>
      <c r="R29" s="1"/>
      <c r="S29" s="2"/>
      <c r="T29" s="2"/>
      <c r="U29" s="2"/>
      <c r="V29" s="2"/>
      <c r="W29" s="2"/>
      <c r="X29" s="2"/>
      <c r="Y29" s="2"/>
      <c r="Z29" s="2"/>
    </row>
    <row r="30" spans="1:26" ht="15.75" customHeight="1" x14ac:dyDescent="0.2">
      <c r="A30" s="1"/>
      <c r="B30" s="1"/>
      <c r="C30" s="1"/>
      <c r="D30" s="1"/>
      <c r="E30" s="154"/>
      <c r="F30" s="154"/>
      <c r="G30" s="154"/>
      <c r="H30" s="154"/>
      <c r="I30" s="159"/>
      <c r="J30" s="154"/>
      <c r="K30" s="159"/>
      <c r="L30" s="154"/>
      <c r="M30" s="154"/>
      <c r="N30" s="154"/>
      <c r="O30" s="155"/>
      <c r="P30" s="159"/>
      <c r="Q30" s="154"/>
      <c r="R30" s="1"/>
      <c r="S30" s="2"/>
      <c r="T30" s="2"/>
      <c r="U30" s="2"/>
      <c r="V30" s="2"/>
      <c r="W30" s="2"/>
      <c r="X30" s="2"/>
      <c r="Y30" s="2"/>
      <c r="Z30" s="2"/>
    </row>
    <row r="31" spans="1:26" ht="15.75" customHeight="1" x14ac:dyDescent="0.2">
      <c r="A31" s="1"/>
      <c r="B31" s="1"/>
      <c r="C31" s="1"/>
      <c r="D31" s="1"/>
      <c r="E31" s="154"/>
      <c r="F31" s="154"/>
      <c r="G31" s="154"/>
      <c r="H31" s="154"/>
      <c r="I31" s="159"/>
      <c r="J31" s="154"/>
      <c r="K31" s="159"/>
      <c r="L31" s="154"/>
      <c r="M31" s="154"/>
      <c r="N31" s="154"/>
      <c r="O31" s="157"/>
      <c r="P31" s="159"/>
      <c r="Q31" s="154"/>
      <c r="R31" s="1"/>
      <c r="S31" s="2"/>
      <c r="T31" s="2"/>
      <c r="U31" s="2"/>
      <c r="V31" s="2"/>
      <c r="W31" s="2"/>
      <c r="X31" s="2"/>
      <c r="Y31" s="2"/>
      <c r="Z31" s="2"/>
    </row>
    <row r="32" spans="1:26" ht="15.75" customHeight="1" x14ac:dyDescent="0.2">
      <c r="A32" s="1"/>
      <c r="B32" s="1"/>
      <c r="C32" s="1"/>
      <c r="D32" s="1"/>
      <c r="E32" s="154"/>
      <c r="F32" s="154"/>
      <c r="G32" s="154"/>
      <c r="H32" s="154"/>
      <c r="I32" s="159"/>
      <c r="J32" s="154"/>
      <c r="K32" s="159"/>
      <c r="L32" s="154"/>
      <c r="M32" s="154"/>
      <c r="N32" s="154"/>
      <c r="O32" s="154"/>
      <c r="P32" s="154"/>
      <c r="Q32" s="154"/>
      <c r="R32" s="1"/>
      <c r="S32" s="2"/>
      <c r="T32" s="2"/>
      <c r="U32" s="2"/>
      <c r="V32" s="2"/>
      <c r="W32" s="2"/>
      <c r="X32" s="2"/>
      <c r="Y32" s="2"/>
      <c r="Z32" s="2"/>
    </row>
    <row r="33" spans="1:26" ht="15.75" customHeight="1" x14ac:dyDescent="0.2">
      <c r="A33" s="1"/>
      <c r="B33" s="1"/>
      <c r="C33" s="1"/>
      <c r="D33" s="1"/>
      <c r="E33" s="154"/>
      <c r="F33" s="154"/>
      <c r="G33" s="154"/>
      <c r="H33" s="154"/>
      <c r="I33" s="159"/>
      <c r="J33" s="154"/>
      <c r="K33" s="159"/>
      <c r="L33" s="154"/>
      <c r="M33" s="154"/>
      <c r="N33" s="154"/>
      <c r="O33" s="154"/>
      <c r="P33" s="154"/>
      <c r="Q33" s="154"/>
      <c r="R33" s="1"/>
      <c r="S33" s="2"/>
      <c r="T33" s="2"/>
      <c r="U33" s="2"/>
      <c r="V33" s="2"/>
      <c r="W33" s="2"/>
      <c r="X33" s="2"/>
      <c r="Y33" s="2"/>
      <c r="Z33" s="2"/>
    </row>
    <row r="34" spans="1:26" ht="15.75" customHeight="1" x14ac:dyDescent="0.2">
      <c r="A34" s="1"/>
      <c r="B34" s="1"/>
      <c r="C34" s="1"/>
      <c r="D34" s="1"/>
      <c r="E34" s="154"/>
      <c r="F34" s="154"/>
      <c r="G34" s="154"/>
      <c r="H34" s="154"/>
      <c r="I34" s="159"/>
      <c r="J34" s="154"/>
      <c r="K34" s="159"/>
      <c r="L34" s="154"/>
      <c r="M34" s="154"/>
      <c r="N34" s="154"/>
      <c r="O34" s="157"/>
      <c r="P34" s="159"/>
      <c r="Q34" s="154"/>
      <c r="R34" s="1"/>
      <c r="S34" s="2"/>
      <c r="T34" s="2"/>
      <c r="U34" s="2"/>
      <c r="V34" s="2"/>
      <c r="W34" s="2"/>
      <c r="X34" s="2"/>
      <c r="Y34" s="2"/>
      <c r="Z34" s="2"/>
    </row>
    <row r="35" spans="1:26" ht="15.75" customHeight="1" x14ac:dyDescent="0.2">
      <c r="A35" s="1"/>
      <c r="B35" s="1"/>
      <c r="C35" s="1"/>
      <c r="D35" s="1"/>
      <c r="E35" s="154"/>
      <c r="F35" s="154"/>
      <c r="G35" s="154"/>
      <c r="H35" s="154"/>
      <c r="I35" s="159"/>
      <c r="J35" s="154"/>
      <c r="K35" s="159"/>
      <c r="L35" s="154"/>
      <c r="M35" s="154"/>
      <c r="N35" s="154"/>
      <c r="O35" s="157"/>
      <c r="P35" s="159"/>
      <c r="Q35" s="154"/>
      <c r="R35" s="1"/>
      <c r="S35" s="2"/>
      <c r="T35" s="2"/>
      <c r="U35" s="2"/>
      <c r="V35" s="2"/>
      <c r="W35" s="2"/>
      <c r="X35" s="2"/>
      <c r="Y35" s="2"/>
      <c r="Z35" s="2"/>
    </row>
    <row r="36" spans="1:26" ht="15.75" customHeight="1" x14ac:dyDescent="0.2">
      <c r="A36" s="1"/>
      <c r="B36" s="1"/>
      <c r="C36" s="1"/>
      <c r="D36" s="1"/>
      <c r="E36" s="154"/>
      <c r="F36" s="154"/>
      <c r="G36" s="154"/>
      <c r="H36" s="154"/>
      <c r="I36" s="159"/>
      <c r="J36" s="154"/>
      <c r="K36" s="159"/>
      <c r="L36" s="154"/>
      <c r="M36" s="154"/>
      <c r="N36" s="154"/>
      <c r="O36" s="157"/>
      <c r="P36" s="159"/>
      <c r="Q36" s="154"/>
      <c r="R36" s="1"/>
      <c r="S36" s="2"/>
      <c r="T36" s="2"/>
      <c r="U36" s="2"/>
      <c r="V36" s="2"/>
      <c r="W36" s="2"/>
      <c r="X36" s="2"/>
      <c r="Y36" s="2"/>
      <c r="Z36" s="2"/>
    </row>
    <row r="37" spans="1:26" ht="15.75" customHeight="1" x14ac:dyDescent="0.2">
      <c r="A37" s="1"/>
      <c r="B37" s="1"/>
      <c r="C37" s="1"/>
      <c r="D37" s="1"/>
      <c r="E37" s="154"/>
      <c r="F37" s="154"/>
      <c r="G37" s="154"/>
      <c r="H37" s="154"/>
      <c r="I37" s="159"/>
      <c r="J37" s="154"/>
      <c r="K37" s="159"/>
      <c r="L37" s="154"/>
      <c r="M37" s="154"/>
      <c r="N37" s="154"/>
      <c r="O37" s="157"/>
      <c r="P37" s="159"/>
      <c r="Q37" s="154"/>
      <c r="R37" s="1"/>
      <c r="S37" s="2"/>
      <c r="T37" s="2"/>
      <c r="U37" s="2"/>
      <c r="V37" s="2"/>
      <c r="W37" s="2"/>
      <c r="X37" s="2"/>
      <c r="Y37" s="2"/>
      <c r="Z37" s="2"/>
    </row>
    <row r="38" spans="1:26" ht="15.75" customHeight="1" x14ac:dyDescent="0.2">
      <c r="A38" s="1"/>
      <c r="B38" s="1"/>
      <c r="C38" s="1"/>
      <c r="D38" s="1"/>
      <c r="E38" s="1"/>
      <c r="F38" s="1"/>
      <c r="G38" s="1"/>
      <c r="H38" s="20"/>
      <c r="I38" s="134"/>
      <c r="J38" s="1"/>
      <c r="K38" s="134"/>
      <c r="L38" s="1"/>
      <c r="M38" s="1"/>
      <c r="N38" s="1"/>
      <c r="O38" s="1"/>
      <c r="P38" s="1"/>
      <c r="Q38" s="1"/>
      <c r="R38" s="1"/>
      <c r="S38" s="2"/>
      <c r="T38" s="2"/>
      <c r="U38" s="2"/>
      <c r="V38" s="2"/>
      <c r="W38" s="2"/>
      <c r="X38" s="2"/>
      <c r="Y38" s="2"/>
      <c r="Z38" s="2"/>
    </row>
    <row r="39" spans="1:26" ht="15.75" customHeight="1" x14ac:dyDescent="0.2">
      <c r="A39" s="1"/>
      <c r="B39" s="1"/>
      <c r="C39" s="1"/>
      <c r="D39" s="1"/>
      <c r="E39" s="1"/>
      <c r="F39" s="1"/>
      <c r="G39" s="1"/>
      <c r="H39" s="20"/>
      <c r="I39" s="134"/>
      <c r="J39" s="1"/>
      <c r="K39" s="134"/>
      <c r="L39" s="1"/>
      <c r="M39" s="1"/>
      <c r="N39" s="1"/>
      <c r="O39" s="1"/>
      <c r="P39" s="1"/>
      <c r="Q39" s="1"/>
      <c r="R39" s="1"/>
      <c r="S39" s="2"/>
      <c r="T39" s="2"/>
      <c r="U39" s="2"/>
      <c r="V39" s="2"/>
      <c r="W39" s="2"/>
      <c r="X39" s="2"/>
      <c r="Y39" s="2"/>
      <c r="Z39" s="2"/>
    </row>
    <row r="40" spans="1:26" ht="15.75" customHeight="1" x14ac:dyDescent="0.2">
      <c r="A40" s="1"/>
      <c r="B40" s="1"/>
      <c r="C40" s="1"/>
      <c r="D40" s="1"/>
      <c r="E40" s="1"/>
      <c r="F40" s="1"/>
      <c r="G40" s="50"/>
      <c r="H40" s="1"/>
      <c r="I40" s="1"/>
      <c r="J40" s="1"/>
      <c r="K40" s="1"/>
      <c r="L40" s="1"/>
      <c r="M40" s="1"/>
      <c r="N40" s="1"/>
      <c r="O40" s="1"/>
      <c r="P40" s="1"/>
      <c r="Q40" s="1"/>
      <c r="R40" s="1"/>
      <c r="S40" s="2"/>
      <c r="T40" s="2"/>
      <c r="U40" s="2"/>
      <c r="V40" s="2"/>
      <c r="W40" s="2"/>
      <c r="X40" s="2"/>
      <c r="Y40" s="2"/>
      <c r="Z40" s="2"/>
    </row>
    <row r="41" spans="1:26" ht="15.75" customHeight="1" x14ac:dyDescent="0.2">
      <c r="A41" s="1"/>
      <c r="B41" s="1"/>
      <c r="C41" s="1"/>
      <c r="D41" s="1"/>
      <c r="E41" s="1"/>
      <c r="F41" s="1"/>
      <c r="G41" s="1"/>
      <c r="H41" s="1"/>
      <c r="I41" s="1"/>
      <c r="J41" s="1"/>
      <c r="K41" s="1"/>
      <c r="L41" s="1"/>
      <c r="M41" s="1"/>
      <c r="N41" s="1"/>
      <c r="O41" s="1"/>
      <c r="P41" s="1"/>
      <c r="Q41" s="1"/>
      <c r="R41" s="1"/>
      <c r="S41" s="2"/>
      <c r="T41" s="2"/>
      <c r="U41" s="2"/>
      <c r="V41" s="2"/>
      <c r="W41" s="2"/>
      <c r="X41" s="2"/>
      <c r="Y41" s="2"/>
      <c r="Z41" s="2"/>
    </row>
    <row r="42" spans="1:26" ht="15.75" customHeight="1" x14ac:dyDescent="0.2">
      <c r="A42" s="1"/>
      <c r="B42" s="1"/>
      <c r="C42" s="1"/>
      <c r="D42" s="1"/>
      <c r="E42" s="1"/>
      <c r="F42" s="1"/>
      <c r="G42" s="1"/>
      <c r="H42" s="1"/>
      <c r="I42" s="1"/>
      <c r="J42" s="1"/>
      <c r="K42" s="1"/>
      <c r="L42" s="1"/>
      <c r="M42" s="1"/>
      <c r="N42" s="1" t="s">
        <v>204</v>
      </c>
      <c r="O42" s="1"/>
      <c r="P42" s="1"/>
      <c r="Q42" s="1"/>
      <c r="R42" s="1"/>
      <c r="S42" s="2"/>
      <c r="T42" s="2"/>
      <c r="U42" s="2"/>
      <c r="V42" s="2"/>
      <c r="W42" s="2"/>
      <c r="X42" s="2"/>
      <c r="Y42" s="2"/>
      <c r="Z42" s="2"/>
    </row>
    <row r="43" spans="1:26" ht="15.75" customHeight="1" x14ac:dyDescent="0.2">
      <c r="A43" s="1"/>
      <c r="B43" s="1"/>
      <c r="C43" s="1"/>
      <c r="D43" s="1"/>
      <c r="E43" s="1"/>
      <c r="F43" s="1"/>
      <c r="G43" s="1"/>
      <c r="H43" s="1"/>
      <c r="I43" s="1"/>
      <c r="J43" s="1"/>
      <c r="K43" s="1"/>
      <c r="L43" s="1"/>
      <c r="M43" s="1"/>
      <c r="N43" s="1"/>
      <c r="O43" s="1"/>
      <c r="P43" s="1"/>
      <c r="Q43" s="1"/>
      <c r="R43" s="1"/>
      <c r="S43" s="2"/>
      <c r="T43" s="2"/>
      <c r="U43" s="2"/>
      <c r="V43" s="2"/>
      <c r="W43" s="2"/>
      <c r="X43" s="2"/>
      <c r="Y43" s="2"/>
      <c r="Z43" s="2"/>
    </row>
    <row r="44" spans="1:26" ht="1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9">
    <mergeCell ref="B2:Q2"/>
    <mergeCell ref="B3:Q3"/>
    <mergeCell ref="B4:Q4"/>
    <mergeCell ref="B5:Q5"/>
    <mergeCell ref="F8:F9"/>
    <mergeCell ref="E8:E9"/>
    <mergeCell ref="G8:G9"/>
    <mergeCell ref="H8:H9"/>
    <mergeCell ref="I8:Q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B3" workbookViewId="0"/>
  </sheetViews>
  <sheetFormatPr baseColWidth="10" defaultColWidth="13.5" defaultRowHeight="15" customHeight="1" x14ac:dyDescent="0.2"/>
  <cols>
    <col min="1" max="1" width="10.5" customWidth="1"/>
    <col min="2" max="2" width="30.6640625" customWidth="1"/>
    <col min="3" max="3" width="7.33203125" customWidth="1"/>
    <col min="4" max="4" width="6.1640625" customWidth="1"/>
    <col min="5" max="5" width="10.5" customWidth="1"/>
    <col min="6" max="6" width="13.33203125" customWidth="1"/>
    <col min="7" max="7" width="84.83203125" customWidth="1"/>
    <col min="8" max="8" width="12.6640625" customWidth="1"/>
    <col min="9" max="11" width="10.5" customWidth="1"/>
    <col min="12" max="16" width="0" hidden="1" customWidth="1"/>
    <col min="17" max="26" width="10.5" customWidth="1"/>
  </cols>
  <sheetData>
    <row r="1" spans="1:26" ht="16.5" customHeight="1" x14ac:dyDescent="0.2">
      <c r="A1" s="2"/>
      <c r="B1" s="1"/>
      <c r="C1" s="1"/>
      <c r="D1" s="1"/>
      <c r="E1" s="2"/>
      <c r="F1" s="1"/>
      <c r="G1" s="1"/>
      <c r="H1" s="1"/>
      <c r="I1" s="2"/>
      <c r="J1" s="2"/>
      <c r="K1" s="2"/>
      <c r="L1" s="1"/>
      <c r="M1" s="1"/>
      <c r="N1" s="1"/>
      <c r="O1" s="1"/>
      <c r="P1" s="1"/>
      <c r="Q1" s="2"/>
      <c r="R1" s="2"/>
      <c r="S1" s="2"/>
      <c r="T1" s="2"/>
      <c r="U1" s="2"/>
      <c r="V1" s="2"/>
      <c r="W1" s="2"/>
      <c r="X1" s="2"/>
      <c r="Y1" s="2"/>
      <c r="Z1" s="2"/>
    </row>
    <row r="2" spans="1:26" ht="23.25" customHeight="1" x14ac:dyDescent="0.3">
      <c r="A2" s="2"/>
      <c r="B2" s="232" t="s">
        <v>544</v>
      </c>
      <c r="C2" s="233"/>
      <c r="D2" s="233"/>
      <c r="E2" s="233"/>
      <c r="F2" s="233"/>
      <c r="G2" s="233"/>
      <c r="H2" s="233"/>
      <c r="I2" s="233"/>
      <c r="J2" s="233"/>
      <c r="K2" s="233"/>
      <c r="L2" s="233"/>
      <c r="M2" s="233"/>
      <c r="N2" s="233"/>
      <c r="O2" s="233"/>
      <c r="P2" s="233"/>
      <c r="Q2" s="234"/>
      <c r="R2" s="2"/>
      <c r="S2" s="2"/>
      <c r="T2" s="2"/>
      <c r="U2" s="2"/>
      <c r="V2" s="2"/>
      <c r="W2" s="2"/>
      <c r="X2" s="2"/>
      <c r="Y2" s="2"/>
      <c r="Z2" s="2"/>
    </row>
    <row r="3" spans="1:26" ht="36.75" customHeight="1" x14ac:dyDescent="0.2">
      <c r="A3" s="2"/>
      <c r="B3" s="235" t="s">
        <v>515</v>
      </c>
      <c r="C3" s="236"/>
      <c r="D3" s="236"/>
      <c r="E3" s="236"/>
      <c r="F3" s="236"/>
      <c r="G3" s="236"/>
      <c r="H3" s="236"/>
      <c r="I3" s="236"/>
      <c r="J3" s="236"/>
      <c r="K3" s="236"/>
      <c r="L3" s="236"/>
      <c r="M3" s="236"/>
      <c r="N3" s="236"/>
      <c r="O3" s="236"/>
      <c r="P3" s="236"/>
      <c r="Q3" s="237"/>
      <c r="R3" s="2"/>
      <c r="S3" s="2"/>
      <c r="T3" s="2"/>
      <c r="U3" s="2"/>
      <c r="V3" s="2"/>
      <c r="W3" s="2"/>
      <c r="X3" s="2"/>
      <c r="Y3" s="2"/>
      <c r="Z3" s="2"/>
    </row>
    <row r="4" spans="1:26" ht="15.75" customHeight="1" x14ac:dyDescent="0.2">
      <c r="A4" s="2"/>
      <c r="B4" s="243" t="s">
        <v>6</v>
      </c>
      <c r="C4" s="236"/>
      <c r="D4" s="236"/>
      <c r="E4" s="236"/>
      <c r="F4" s="236"/>
      <c r="G4" s="236"/>
      <c r="H4" s="236"/>
      <c r="I4" s="236"/>
      <c r="J4" s="236"/>
      <c r="K4" s="236"/>
      <c r="L4" s="236"/>
      <c r="M4" s="236"/>
      <c r="N4" s="236"/>
      <c r="O4" s="236"/>
      <c r="P4" s="236"/>
      <c r="Q4" s="237"/>
      <c r="R4" s="2"/>
      <c r="S4" s="2"/>
      <c r="T4" s="2"/>
      <c r="U4" s="2"/>
      <c r="V4" s="2"/>
      <c r="W4" s="2"/>
      <c r="X4" s="2"/>
      <c r="Y4" s="2"/>
      <c r="Z4" s="2"/>
    </row>
    <row r="5" spans="1:26" ht="33" customHeight="1" x14ac:dyDescent="0.2">
      <c r="A5" s="2"/>
      <c r="B5" s="244" t="s">
        <v>545</v>
      </c>
      <c r="C5" s="239"/>
      <c r="D5" s="239"/>
      <c r="E5" s="239"/>
      <c r="F5" s="239"/>
      <c r="G5" s="239"/>
      <c r="H5" s="239"/>
      <c r="I5" s="239"/>
      <c r="J5" s="239"/>
      <c r="K5" s="239"/>
      <c r="L5" s="239"/>
      <c r="M5" s="239"/>
      <c r="N5" s="239"/>
      <c r="O5" s="239"/>
      <c r="P5" s="239"/>
      <c r="Q5" s="240"/>
      <c r="R5" s="2"/>
      <c r="S5" s="2"/>
      <c r="T5" s="2"/>
      <c r="U5" s="2"/>
      <c r="V5" s="2"/>
      <c r="W5" s="2"/>
      <c r="X5" s="2"/>
      <c r="Y5" s="2"/>
      <c r="Z5" s="2"/>
    </row>
    <row r="6" spans="1:26" ht="15.75" customHeight="1" x14ac:dyDescent="0.2">
      <c r="A6" s="2"/>
      <c r="B6" s="1"/>
      <c r="C6" s="1"/>
      <c r="D6" s="1"/>
      <c r="E6" s="2"/>
      <c r="F6" s="1"/>
      <c r="G6" s="1"/>
      <c r="H6" s="1"/>
      <c r="I6" s="2"/>
      <c r="J6" s="2"/>
      <c r="K6" s="2"/>
      <c r="L6" s="1"/>
      <c r="M6" s="1"/>
      <c r="N6" s="1"/>
      <c r="O6" s="1"/>
      <c r="P6" s="1"/>
      <c r="Q6" s="2"/>
      <c r="R6" s="2"/>
      <c r="S6" s="2"/>
      <c r="T6" s="2"/>
      <c r="U6" s="2"/>
      <c r="V6" s="2"/>
      <c r="W6" s="2"/>
      <c r="X6" s="2"/>
      <c r="Y6" s="2"/>
      <c r="Z6" s="2"/>
    </row>
    <row r="7" spans="1:26" ht="21.75" customHeight="1" x14ac:dyDescent="0.2">
      <c r="A7" s="2"/>
      <c r="B7" s="3" t="s">
        <v>13</v>
      </c>
      <c r="C7" s="1"/>
      <c r="D7" s="1"/>
      <c r="E7" s="2"/>
      <c r="F7" s="1"/>
      <c r="G7" s="1"/>
      <c r="H7" s="5"/>
      <c r="I7" s="5"/>
      <c r="J7" s="5"/>
      <c r="K7" s="5"/>
      <c r="L7" s="1"/>
      <c r="M7" s="1"/>
      <c r="N7" s="1"/>
      <c r="O7" s="1"/>
      <c r="P7" s="1"/>
      <c r="Q7" s="2"/>
      <c r="R7" s="2"/>
      <c r="S7" s="2"/>
      <c r="T7" s="2"/>
      <c r="U7" s="2"/>
      <c r="V7" s="2"/>
      <c r="W7" s="2"/>
      <c r="X7" s="2"/>
      <c r="Y7" s="2"/>
      <c r="Z7" s="2"/>
    </row>
    <row r="8" spans="1:26" ht="15" customHeight="1" x14ac:dyDescent="0.2">
      <c r="A8" s="2"/>
      <c r="B8" s="7" t="s">
        <v>18</v>
      </c>
      <c r="C8" s="7">
        <v>30</v>
      </c>
      <c r="D8" s="1"/>
      <c r="E8" s="247" t="s">
        <v>27</v>
      </c>
      <c r="F8" s="245" t="s">
        <v>240</v>
      </c>
      <c r="G8" s="245" t="s">
        <v>44</v>
      </c>
      <c r="H8" s="249" t="s">
        <v>517</v>
      </c>
      <c r="I8" s="249" t="s">
        <v>54</v>
      </c>
      <c r="J8" s="233"/>
      <c r="K8" s="233"/>
      <c r="L8" s="233"/>
      <c r="M8" s="233"/>
      <c r="N8" s="233"/>
      <c r="O8" s="233"/>
      <c r="P8" s="233"/>
      <c r="Q8" s="234"/>
      <c r="R8" s="2"/>
      <c r="S8" s="2"/>
      <c r="T8" s="2"/>
      <c r="U8" s="2"/>
      <c r="V8" s="2"/>
      <c r="W8" s="2"/>
      <c r="X8" s="2"/>
      <c r="Y8" s="2"/>
      <c r="Z8" s="2"/>
    </row>
    <row r="9" spans="1:26" ht="47.25" customHeight="1" x14ac:dyDescent="0.2">
      <c r="A9" s="2"/>
      <c r="B9" s="7" t="s">
        <v>26</v>
      </c>
      <c r="C9" s="7">
        <v>120</v>
      </c>
      <c r="D9" s="1"/>
      <c r="E9" s="248"/>
      <c r="F9" s="246"/>
      <c r="G9" s="246"/>
      <c r="H9" s="246"/>
      <c r="I9" s="16" t="s">
        <v>518</v>
      </c>
      <c r="J9" s="16" t="s">
        <v>93</v>
      </c>
      <c r="K9" s="16" t="s">
        <v>519</v>
      </c>
      <c r="L9" s="1"/>
      <c r="M9" s="1"/>
      <c r="N9" s="1" t="s">
        <v>130</v>
      </c>
      <c r="O9" s="35">
        <v>0.3</v>
      </c>
      <c r="P9" s="1">
        <v>3</v>
      </c>
      <c r="Q9" s="19" t="s">
        <v>95</v>
      </c>
      <c r="R9" s="2"/>
      <c r="S9" s="2"/>
      <c r="T9" s="2"/>
      <c r="U9" s="2"/>
      <c r="V9" s="2"/>
      <c r="W9" s="2"/>
      <c r="X9" s="2"/>
      <c r="Y9" s="2"/>
      <c r="Z9" s="2"/>
    </row>
    <row r="10" spans="1:26" ht="15.75" customHeight="1" x14ac:dyDescent="0.2">
      <c r="A10" s="2"/>
      <c r="B10" s="7" t="s">
        <v>30</v>
      </c>
      <c r="C10" s="7">
        <v>0</v>
      </c>
      <c r="D10" s="1"/>
      <c r="E10" s="151" t="s">
        <v>546</v>
      </c>
      <c r="F10" s="169" t="s">
        <v>521</v>
      </c>
      <c r="G10" s="169" t="s">
        <v>547</v>
      </c>
      <c r="H10" s="169" t="s">
        <v>153</v>
      </c>
      <c r="I10" s="170">
        <v>10</v>
      </c>
      <c r="J10" s="154"/>
      <c r="K10" s="170"/>
      <c r="L10" s="154"/>
      <c r="M10" s="154"/>
      <c r="N10" s="154"/>
      <c r="O10" s="155"/>
      <c r="P10" s="154"/>
      <c r="Q10" s="171"/>
      <c r="R10" s="2"/>
      <c r="S10" s="2"/>
      <c r="T10" s="2"/>
      <c r="U10" s="2"/>
      <c r="V10" s="2"/>
      <c r="W10" s="2"/>
      <c r="X10" s="2"/>
      <c r="Y10" s="2"/>
      <c r="Z10" s="2"/>
    </row>
    <row r="11" spans="1:26" ht="31.5" customHeight="1" x14ac:dyDescent="0.2">
      <c r="A11" s="2"/>
      <c r="B11" s="7" t="s">
        <v>33</v>
      </c>
      <c r="C11" s="7">
        <f>SUM(C8:C10)</f>
        <v>150</v>
      </c>
      <c r="D11" s="1"/>
      <c r="E11" s="172" t="s">
        <v>548</v>
      </c>
      <c r="F11" s="173" t="s">
        <v>521</v>
      </c>
      <c r="G11" s="173" t="s">
        <v>549</v>
      </c>
      <c r="H11" s="173" t="s">
        <v>153</v>
      </c>
      <c r="I11" s="174">
        <v>10</v>
      </c>
      <c r="J11" s="174"/>
      <c r="K11" s="174"/>
      <c r="L11" s="174"/>
      <c r="M11" s="174"/>
      <c r="N11" s="174"/>
      <c r="O11" s="174"/>
      <c r="P11" s="174"/>
      <c r="Q11" s="175"/>
      <c r="R11" s="2"/>
      <c r="S11" s="2"/>
      <c r="T11" s="2"/>
      <c r="U11" s="2"/>
      <c r="V11" s="2"/>
      <c r="W11" s="2"/>
      <c r="X11" s="2"/>
      <c r="Y11" s="2"/>
      <c r="Z11" s="2"/>
    </row>
    <row r="12" spans="1:26" ht="15.75" customHeight="1" x14ac:dyDescent="0.2">
      <c r="A12" s="2"/>
      <c r="B12" s="1"/>
      <c r="C12" s="1"/>
      <c r="D12" s="1"/>
      <c r="E12" s="172" t="s">
        <v>550</v>
      </c>
      <c r="F12" s="173" t="s">
        <v>521</v>
      </c>
      <c r="G12" s="173" t="s">
        <v>551</v>
      </c>
      <c r="H12" s="173" t="s">
        <v>170</v>
      </c>
      <c r="I12" s="174">
        <v>2</v>
      </c>
      <c r="J12" s="174"/>
      <c r="K12" s="174"/>
      <c r="L12" s="174"/>
      <c r="M12" s="174"/>
      <c r="N12" s="174"/>
      <c r="O12" s="174"/>
      <c r="P12" s="174"/>
      <c r="Q12" s="175"/>
      <c r="R12" s="2"/>
      <c r="S12" s="2"/>
      <c r="T12" s="2"/>
      <c r="U12" s="2"/>
      <c r="V12" s="2"/>
      <c r="W12" s="2"/>
      <c r="X12" s="2"/>
      <c r="Y12" s="2"/>
      <c r="Z12" s="2"/>
    </row>
    <row r="13" spans="1:26" ht="31.5" customHeight="1" x14ac:dyDescent="0.2">
      <c r="A13" s="2"/>
      <c r="B13" s="1"/>
      <c r="C13" s="1"/>
      <c r="D13" s="1"/>
      <c r="E13" s="172" t="s">
        <v>552</v>
      </c>
      <c r="F13" s="173" t="s">
        <v>521</v>
      </c>
      <c r="G13" s="173" t="s">
        <v>553</v>
      </c>
      <c r="H13" s="173" t="s">
        <v>554</v>
      </c>
      <c r="I13" s="174">
        <v>5</v>
      </c>
      <c r="J13" s="174"/>
      <c r="K13" s="174"/>
      <c r="L13" s="174"/>
      <c r="M13" s="174"/>
      <c r="N13" s="174"/>
      <c r="O13" s="174"/>
      <c r="P13" s="174"/>
      <c r="Q13" s="175"/>
      <c r="R13" s="2"/>
      <c r="S13" s="2"/>
      <c r="T13" s="2"/>
      <c r="U13" s="2"/>
      <c r="V13" s="2"/>
      <c r="W13" s="2"/>
      <c r="X13" s="2"/>
      <c r="Y13" s="2"/>
      <c r="Z13" s="2"/>
    </row>
    <row r="14" spans="1:26" ht="31.5" customHeight="1" x14ac:dyDescent="0.25">
      <c r="A14" s="2"/>
      <c r="B14" s="10" t="s">
        <v>157</v>
      </c>
      <c r="C14" s="1"/>
      <c r="D14" s="1"/>
      <c r="E14" s="172" t="s">
        <v>555</v>
      </c>
      <c r="F14" s="173" t="s">
        <v>521</v>
      </c>
      <c r="G14" s="173" t="s">
        <v>556</v>
      </c>
      <c r="H14" s="176" t="s">
        <v>554</v>
      </c>
      <c r="I14" s="174">
        <v>5</v>
      </c>
      <c r="J14" s="174"/>
      <c r="K14" s="174"/>
      <c r="L14" s="174"/>
      <c r="M14" s="174"/>
      <c r="N14" s="174"/>
      <c r="O14" s="174"/>
      <c r="P14" s="174"/>
      <c r="Q14" s="175"/>
      <c r="R14" s="2"/>
      <c r="S14" s="2"/>
      <c r="T14" s="2"/>
      <c r="U14" s="2"/>
      <c r="V14" s="2"/>
      <c r="W14" s="2"/>
      <c r="X14" s="2"/>
      <c r="Y14" s="2"/>
      <c r="Z14" s="2"/>
    </row>
    <row r="15" spans="1:26" ht="31.5" customHeight="1" x14ac:dyDescent="0.2">
      <c r="A15" s="2"/>
      <c r="B15" s="7" t="s">
        <v>49</v>
      </c>
      <c r="C15" s="7">
        <f>'Principal - ABP'!O19</f>
        <v>0</v>
      </c>
      <c r="D15" s="1"/>
      <c r="E15" s="172" t="s">
        <v>557</v>
      </c>
      <c r="F15" s="173" t="s">
        <v>521</v>
      </c>
      <c r="G15" s="173" t="s">
        <v>558</v>
      </c>
      <c r="H15" s="176" t="s">
        <v>554</v>
      </c>
      <c r="I15" s="174">
        <v>4</v>
      </c>
      <c r="J15" s="174"/>
      <c r="K15" s="174"/>
      <c r="L15" s="174"/>
      <c r="M15" s="174"/>
      <c r="N15" s="174"/>
      <c r="O15" s="174"/>
      <c r="P15" s="174"/>
      <c r="Q15" s="175"/>
      <c r="R15" s="2"/>
      <c r="S15" s="2"/>
      <c r="T15" s="2"/>
      <c r="U15" s="2"/>
      <c r="V15" s="2"/>
      <c r="W15" s="2"/>
      <c r="X15" s="2"/>
      <c r="Y15" s="2"/>
      <c r="Z15" s="2"/>
    </row>
    <row r="16" spans="1:26" ht="31.5" customHeight="1" x14ac:dyDescent="0.2">
      <c r="A16" s="2"/>
      <c r="B16" s="7" t="s">
        <v>53</v>
      </c>
      <c r="C16" s="7">
        <f>C9*C15</f>
        <v>0</v>
      </c>
      <c r="D16" s="1"/>
      <c r="E16" s="172" t="s">
        <v>559</v>
      </c>
      <c r="F16" s="176" t="s">
        <v>521</v>
      </c>
      <c r="G16" s="176" t="s">
        <v>560</v>
      </c>
      <c r="H16" s="176" t="s">
        <v>554</v>
      </c>
      <c r="I16" s="174">
        <v>5</v>
      </c>
      <c r="J16" s="174"/>
      <c r="K16" s="174"/>
      <c r="L16" s="174"/>
      <c r="M16" s="174"/>
      <c r="N16" s="174"/>
      <c r="O16" s="174"/>
      <c r="P16" s="174"/>
      <c r="Q16" s="175"/>
      <c r="R16" s="2"/>
      <c r="S16" s="2"/>
      <c r="T16" s="2"/>
      <c r="U16" s="2"/>
      <c r="V16" s="2"/>
      <c r="W16" s="2"/>
      <c r="X16" s="2"/>
      <c r="Y16" s="2"/>
      <c r="Z16" s="2"/>
    </row>
    <row r="17" spans="1:26" ht="63" customHeight="1" x14ac:dyDescent="0.2">
      <c r="A17" s="2"/>
      <c r="B17" s="7" t="s">
        <v>57</v>
      </c>
      <c r="C17" s="7">
        <f>J43</f>
        <v>0</v>
      </c>
      <c r="D17" s="1"/>
      <c r="E17" s="172" t="s">
        <v>561</v>
      </c>
      <c r="F17" s="173" t="s">
        <v>531</v>
      </c>
      <c r="G17" s="173" t="s">
        <v>562</v>
      </c>
      <c r="H17" s="169" t="s">
        <v>563</v>
      </c>
      <c r="I17" s="174">
        <v>87</v>
      </c>
      <c r="J17" s="174"/>
      <c r="K17" s="174"/>
      <c r="L17" s="174"/>
      <c r="M17" s="174"/>
      <c r="N17" s="174"/>
      <c r="O17" s="174"/>
      <c r="P17" s="174"/>
      <c r="Q17" s="175"/>
      <c r="R17" s="2"/>
      <c r="S17" s="2"/>
      <c r="T17" s="2"/>
      <c r="U17" s="2"/>
      <c r="V17" s="2"/>
      <c r="W17" s="2"/>
      <c r="X17" s="2"/>
      <c r="Y17" s="2"/>
      <c r="Z17" s="2"/>
    </row>
    <row r="18" spans="1:26" ht="63" customHeight="1" x14ac:dyDescent="0.2">
      <c r="A18" s="2"/>
      <c r="B18" s="7" t="s">
        <v>61</v>
      </c>
      <c r="C18" s="12" t="e">
        <f>C17/C16-1</f>
        <v>#DIV/0!</v>
      </c>
      <c r="D18" s="1"/>
      <c r="E18" s="172" t="s">
        <v>564</v>
      </c>
      <c r="F18" s="176" t="s">
        <v>537</v>
      </c>
      <c r="G18" s="176" t="s">
        <v>565</v>
      </c>
      <c r="H18" s="176" t="s">
        <v>84</v>
      </c>
      <c r="I18" s="174">
        <v>10</v>
      </c>
      <c r="J18" s="174"/>
      <c r="K18" s="174"/>
      <c r="L18" s="174"/>
      <c r="M18" s="174"/>
      <c r="N18" s="174"/>
      <c r="O18" s="174"/>
      <c r="P18" s="174"/>
      <c r="Q18" s="175"/>
      <c r="R18" s="2"/>
      <c r="S18" s="2"/>
      <c r="T18" s="2"/>
      <c r="U18" s="2"/>
      <c r="V18" s="2"/>
      <c r="W18" s="2"/>
      <c r="X18" s="2"/>
      <c r="Y18" s="2"/>
      <c r="Z18" s="2"/>
    </row>
    <row r="19" spans="1:26" ht="31.5" customHeight="1" x14ac:dyDescent="0.2">
      <c r="A19" s="2"/>
      <c r="B19" s="7" t="s">
        <v>65</v>
      </c>
      <c r="C19" s="7">
        <f>C15*10</f>
        <v>0</v>
      </c>
      <c r="D19" s="1"/>
      <c r="E19" s="177" t="s">
        <v>566</v>
      </c>
      <c r="F19" s="178" t="s">
        <v>540</v>
      </c>
      <c r="G19" s="178" t="s">
        <v>567</v>
      </c>
      <c r="H19" s="174" t="s">
        <v>84</v>
      </c>
      <c r="I19" s="174">
        <v>5</v>
      </c>
      <c r="J19" s="174"/>
      <c r="K19" s="174"/>
      <c r="L19" s="174"/>
      <c r="M19" s="174"/>
      <c r="N19" s="174"/>
      <c r="O19" s="174"/>
      <c r="P19" s="174"/>
      <c r="Q19" s="175"/>
      <c r="R19" s="2"/>
      <c r="S19" s="2"/>
      <c r="T19" s="2"/>
      <c r="U19" s="2"/>
      <c r="V19" s="2"/>
      <c r="W19" s="2"/>
      <c r="X19" s="2"/>
      <c r="Y19" s="2"/>
      <c r="Z19" s="2"/>
    </row>
    <row r="20" spans="1:26" ht="16.5" customHeight="1" x14ac:dyDescent="0.2">
      <c r="A20" s="2"/>
      <c r="B20" s="7" t="s">
        <v>69</v>
      </c>
      <c r="C20" s="7">
        <f>Q43</f>
        <v>0</v>
      </c>
      <c r="D20" s="1"/>
      <c r="E20" s="179" t="s">
        <v>568</v>
      </c>
      <c r="F20" s="180" t="s">
        <v>135</v>
      </c>
      <c r="G20" s="180" t="s">
        <v>543</v>
      </c>
      <c r="H20" s="163" t="s">
        <v>569</v>
      </c>
      <c r="I20" s="165">
        <v>7</v>
      </c>
      <c r="J20" s="163"/>
      <c r="K20" s="165"/>
      <c r="L20" s="163"/>
      <c r="M20" s="163"/>
      <c r="N20" s="163"/>
      <c r="O20" s="181"/>
      <c r="P20" s="165"/>
      <c r="Q20" s="166"/>
      <c r="R20" s="2"/>
      <c r="S20" s="2"/>
      <c r="T20" s="2"/>
      <c r="U20" s="2"/>
      <c r="V20" s="2"/>
      <c r="W20" s="2"/>
      <c r="X20" s="2"/>
      <c r="Y20" s="2"/>
      <c r="Z20" s="2"/>
    </row>
    <row r="21" spans="1:26" ht="15.75" customHeight="1" x14ac:dyDescent="0.2">
      <c r="A21" s="2"/>
      <c r="B21" s="1"/>
      <c r="C21" s="1"/>
      <c r="D21" s="1"/>
      <c r="E21" s="154"/>
      <c r="F21" s="154"/>
      <c r="G21" s="167" t="s">
        <v>224</v>
      </c>
      <c r="H21" s="154"/>
      <c r="I21" s="159">
        <f>SUM(I10:I20)</f>
        <v>150</v>
      </c>
      <c r="J21" s="154"/>
      <c r="K21" s="159"/>
      <c r="L21" s="154"/>
      <c r="M21" s="154"/>
      <c r="N21" s="154"/>
      <c r="O21" s="154"/>
      <c r="P21" s="154"/>
      <c r="Q21" s="154"/>
      <c r="R21" s="2"/>
      <c r="S21" s="2"/>
      <c r="T21" s="2"/>
      <c r="U21" s="2"/>
      <c r="V21" s="2"/>
      <c r="W21" s="2"/>
      <c r="X21" s="2"/>
      <c r="Y21" s="2"/>
      <c r="Z21" s="2"/>
    </row>
    <row r="22" spans="1:26" ht="15.75" customHeight="1" x14ac:dyDescent="0.2">
      <c r="A22" s="2"/>
      <c r="B22" s="1"/>
      <c r="C22" s="1"/>
      <c r="D22" s="1"/>
      <c r="E22" s="154"/>
      <c r="F22" s="154"/>
      <c r="G22" s="154"/>
      <c r="H22" s="154"/>
      <c r="I22" s="159"/>
      <c r="J22" s="154"/>
      <c r="K22" s="159"/>
      <c r="L22" s="154"/>
      <c r="M22" s="154"/>
      <c r="N22" s="154"/>
      <c r="O22" s="154"/>
      <c r="P22" s="154"/>
      <c r="Q22" s="154"/>
      <c r="R22" s="2"/>
      <c r="S22" s="2"/>
      <c r="T22" s="2"/>
      <c r="U22" s="2"/>
      <c r="V22" s="2"/>
      <c r="W22" s="2"/>
      <c r="X22" s="2"/>
      <c r="Y22" s="2"/>
      <c r="Z22" s="2"/>
    </row>
    <row r="23" spans="1:26" ht="15.75" customHeight="1" x14ac:dyDescent="0.2">
      <c r="A23" s="2"/>
      <c r="B23" s="1"/>
      <c r="C23" s="1"/>
      <c r="D23" s="1"/>
      <c r="E23" s="154"/>
      <c r="F23" s="154"/>
      <c r="G23" s="154"/>
      <c r="H23" s="154"/>
      <c r="I23" s="159"/>
      <c r="J23" s="154"/>
      <c r="K23" s="159"/>
      <c r="L23" s="154"/>
      <c r="M23" s="154"/>
      <c r="N23" s="154"/>
      <c r="O23" s="155"/>
      <c r="P23" s="159"/>
      <c r="Q23" s="154"/>
      <c r="R23" s="2"/>
      <c r="S23" s="2"/>
      <c r="T23" s="2"/>
      <c r="U23" s="2"/>
      <c r="V23" s="2"/>
      <c r="W23" s="2"/>
      <c r="X23" s="2"/>
      <c r="Y23" s="2"/>
      <c r="Z23" s="2"/>
    </row>
    <row r="24" spans="1:26" ht="15.75" customHeight="1" x14ac:dyDescent="0.2">
      <c r="A24" s="2"/>
      <c r="B24" s="1"/>
      <c r="C24" s="1"/>
      <c r="D24" s="1"/>
      <c r="E24" s="154"/>
      <c r="F24" s="154"/>
      <c r="G24" s="154"/>
      <c r="H24" s="154"/>
      <c r="I24" s="159"/>
      <c r="J24" s="154"/>
      <c r="K24" s="159"/>
      <c r="L24" s="154"/>
      <c r="M24" s="154"/>
      <c r="N24" s="154"/>
      <c r="O24" s="155"/>
      <c r="P24" s="159"/>
      <c r="Q24" s="154"/>
      <c r="R24" s="2"/>
      <c r="S24" s="2"/>
      <c r="T24" s="2"/>
      <c r="U24" s="2"/>
      <c r="V24" s="2"/>
      <c r="W24" s="2"/>
      <c r="X24" s="2"/>
      <c r="Y24" s="2"/>
      <c r="Z24" s="2"/>
    </row>
    <row r="25" spans="1:26" ht="15.75" customHeight="1" x14ac:dyDescent="0.2">
      <c r="A25" s="2"/>
      <c r="B25" s="1"/>
      <c r="C25" s="1"/>
      <c r="D25" s="1"/>
      <c r="E25" s="154"/>
      <c r="F25" s="154"/>
      <c r="G25" s="154"/>
      <c r="H25" s="154"/>
      <c r="I25" s="159"/>
      <c r="J25" s="154"/>
      <c r="K25" s="159"/>
      <c r="L25" s="154"/>
      <c r="M25" s="154"/>
      <c r="N25" s="154"/>
      <c r="O25" s="155"/>
      <c r="P25" s="159"/>
      <c r="Q25" s="154"/>
      <c r="R25" s="2"/>
      <c r="S25" s="2"/>
      <c r="T25" s="2"/>
      <c r="U25" s="2"/>
      <c r="V25" s="2"/>
      <c r="W25" s="2"/>
      <c r="X25" s="2"/>
      <c r="Y25" s="2"/>
      <c r="Z25" s="2"/>
    </row>
    <row r="26" spans="1:26" ht="15.75" customHeight="1" x14ac:dyDescent="0.2">
      <c r="A26" s="2"/>
      <c r="B26" s="1"/>
      <c r="C26" s="1"/>
      <c r="D26" s="1"/>
      <c r="E26" s="154"/>
      <c r="F26" s="154"/>
      <c r="G26" s="154"/>
      <c r="H26" s="154"/>
      <c r="I26" s="159"/>
      <c r="J26" s="154"/>
      <c r="K26" s="159"/>
      <c r="L26" s="154"/>
      <c r="M26" s="154"/>
      <c r="N26" s="154"/>
      <c r="O26" s="157"/>
      <c r="P26" s="159"/>
      <c r="Q26" s="154"/>
      <c r="R26" s="2"/>
      <c r="S26" s="2"/>
      <c r="T26" s="2"/>
      <c r="U26" s="2"/>
      <c r="V26" s="2"/>
      <c r="W26" s="2"/>
      <c r="X26" s="2"/>
      <c r="Y26" s="2"/>
      <c r="Z26" s="2"/>
    </row>
    <row r="27" spans="1:26" ht="15.75" customHeight="1" x14ac:dyDescent="0.2">
      <c r="A27" s="2"/>
      <c r="B27" s="1"/>
      <c r="C27" s="1"/>
      <c r="D27" s="1"/>
      <c r="E27" s="154"/>
      <c r="F27" s="154"/>
      <c r="G27" s="154"/>
      <c r="H27" s="154"/>
      <c r="I27" s="159"/>
      <c r="J27" s="154"/>
      <c r="K27" s="159"/>
      <c r="L27" s="154"/>
      <c r="M27" s="154"/>
      <c r="N27" s="154"/>
      <c r="O27" s="155"/>
      <c r="P27" s="159"/>
      <c r="Q27" s="154"/>
      <c r="R27" s="2"/>
      <c r="S27" s="2"/>
      <c r="T27" s="2"/>
      <c r="U27" s="2"/>
      <c r="V27" s="2"/>
      <c r="W27" s="2"/>
      <c r="X27" s="2"/>
      <c r="Y27" s="2"/>
      <c r="Z27" s="2"/>
    </row>
    <row r="28" spans="1:26" ht="15.75" customHeight="1" x14ac:dyDescent="0.2">
      <c r="A28" s="2"/>
      <c r="B28" s="1"/>
      <c r="C28" s="1"/>
      <c r="D28" s="1"/>
      <c r="E28" s="154"/>
      <c r="F28" s="154"/>
      <c r="G28" s="154"/>
      <c r="H28" s="154"/>
      <c r="I28" s="159"/>
      <c r="J28" s="154"/>
      <c r="K28" s="159"/>
      <c r="L28" s="154"/>
      <c r="M28" s="154"/>
      <c r="N28" s="154"/>
      <c r="O28" s="157"/>
      <c r="P28" s="159"/>
      <c r="Q28" s="154"/>
      <c r="R28" s="2"/>
      <c r="S28" s="2"/>
      <c r="T28" s="2"/>
      <c r="U28" s="2"/>
      <c r="V28" s="2"/>
      <c r="W28" s="2"/>
      <c r="X28" s="2"/>
      <c r="Y28" s="2"/>
      <c r="Z28" s="2"/>
    </row>
    <row r="29" spans="1:26" ht="15.75" customHeight="1" x14ac:dyDescent="0.2">
      <c r="A29" s="2"/>
      <c r="B29" s="1"/>
      <c r="C29" s="1"/>
      <c r="D29" s="1"/>
      <c r="E29" s="154"/>
      <c r="F29" s="154"/>
      <c r="G29" s="154"/>
      <c r="H29" s="154"/>
      <c r="I29" s="159"/>
      <c r="J29" s="154"/>
      <c r="K29" s="159"/>
      <c r="L29" s="154"/>
      <c r="M29" s="154"/>
      <c r="N29" s="154"/>
      <c r="O29" s="155"/>
      <c r="P29" s="154"/>
      <c r="Q29" s="154"/>
      <c r="R29" s="2"/>
      <c r="S29" s="2"/>
      <c r="T29" s="2"/>
      <c r="U29" s="2"/>
      <c r="V29" s="2"/>
      <c r="W29" s="2"/>
      <c r="X29" s="2"/>
      <c r="Y29" s="2"/>
      <c r="Z29" s="2"/>
    </row>
    <row r="30" spans="1:26" ht="15.75" customHeight="1" x14ac:dyDescent="0.2">
      <c r="A30" s="2"/>
      <c r="B30" s="1"/>
      <c r="C30" s="1"/>
      <c r="D30" s="1"/>
      <c r="E30" s="154"/>
      <c r="F30" s="154"/>
      <c r="G30" s="154"/>
      <c r="H30" s="154"/>
      <c r="I30" s="159"/>
      <c r="J30" s="154"/>
      <c r="K30" s="159"/>
      <c r="L30" s="154"/>
      <c r="M30" s="154"/>
      <c r="N30" s="154"/>
      <c r="O30" s="154"/>
      <c r="P30" s="154"/>
      <c r="Q30" s="154"/>
      <c r="R30" s="2"/>
      <c r="S30" s="2"/>
      <c r="T30" s="2"/>
      <c r="U30" s="2"/>
      <c r="V30" s="2"/>
      <c r="W30" s="2"/>
      <c r="X30" s="2"/>
      <c r="Y30" s="2"/>
      <c r="Z30" s="2"/>
    </row>
    <row r="31" spans="1:26" ht="15.75" customHeight="1" x14ac:dyDescent="0.2">
      <c r="A31" s="2"/>
      <c r="B31" s="1"/>
      <c r="C31" s="1"/>
      <c r="D31" s="1"/>
      <c r="E31" s="154"/>
      <c r="F31" s="154"/>
      <c r="G31" s="154"/>
      <c r="H31" s="154"/>
      <c r="I31" s="159"/>
      <c r="J31" s="154"/>
      <c r="K31" s="159"/>
      <c r="L31" s="154"/>
      <c r="M31" s="154"/>
      <c r="N31" s="154"/>
      <c r="O31" s="157"/>
      <c r="P31" s="159"/>
      <c r="Q31" s="154"/>
      <c r="R31" s="2"/>
      <c r="S31" s="2"/>
      <c r="T31" s="2"/>
      <c r="U31" s="2"/>
      <c r="V31" s="2"/>
      <c r="W31" s="2"/>
      <c r="X31" s="2"/>
      <c r="Y31" s="2"/>
      <c r="Z31" s="2"/>
    </row>
    <row r="32" spans="1:26" ht="15.75" customHeight="1" x14ac:dyDescent="0.2">
      <c r="A32" s="2"/>
      <c r="B32" s="1"/>
      <c r="C32" s="1"/>
      <c r="D32" s="1"/>
      <c r="E32" s="154"/>
      <c r="F32" s="154"/>
      <c r="G32" s="154"/>
      <c r="H32" s="154"/>
      <c r="I32" s="159"/>
      <c r="J32" s="154"/>
      <c r="K32" s="159"/>
      <c r="L32" s="154"/>
      <c r="M32" s="154"/>
      <c r="N32" s="154"/>
      <c r="O32" s="157"/>
      <c r="P32" s="159"/>
      <c r="Q32" s="154"/>
      <c r="R32" s="2"/>
      <c r="S32" s="2"/>
      <c r="T32" s="2"/>
      <c r="U32" s="2"/>
      <c r="V32" s="2"/>
      <c r="W32" s="2"/>
      <c r="X32" s="2"/>
      <c r="Y32" s="2"/>
      <c r="Z32" s="2"/>
    </row>
    <row r="33" spans="1:26" ht="15.75" customHeight="1" x14ac:dyDescent="0.2">
      <c r="A33" s="2"/>
      <c r="B33" s="1"/>
      <c r="C33" s="1"/>
      <c r="D33" s="1"/>
      <c r="E33" s="154"/>
      <c r="F33" s="154"/>
      <c r="G33" s="154"/>
      <c r="H33" s="154"/>
      <c r="I33" s="159"/>
      <c r="J33" s="154"/>
      <c r="K33" s="159"/>
      <c r="L33" s="154"/>
      <c r="M33" s="154"/>
      <c r="N33" s="154"/>
      <c r="O33" s="155"/>
      <c r="P33" s="159"/>
      <c r="Q33" s="154"/>
      <c r="R33" s="2"/>
      <c r="S33" s="2"/>
      <c r="T33" s="2"/>
      <c r="U33" s="2"/>
      <c r="V33" s="2"/>
      <c r="W33" s="2"/>
      <c r="X33" s="2"/>
      <c r="Y33" s="2"/>
      <c r="Z33" s="2"/>
    </row>
    <row r="34" spans="1:26" ht="15.75" customHeight="1" x14ac:dyDescent="0.2">
      <c r="A34" s="2"/>
      <c r="B34" s="1"/>
      <c r="C34" s="1"/>
      <c r="D34" s="1"/>
      <c r="E34" s="154"/>
      <c r="F34" s="154"/>
      <c r="G34" s="154"/>
      <c r="H34" s="154"/>
      <c r="I34" s="159"/>
      <c r="J34" s="154"/>
      <c r="K34" s="159"/>
      <c r="L34" s="154"/>
      <c r="M34" s="154"/>
      <c r="N34" s="154"/>
      <c r="O34" s="157"/>
      <c r="P34" s="159"/>
      <c r="Q34" s="154"/>
      <c r="R34" s="2"/>
      <c r="S34" s="2"/>
      <c r="T34" s="2"/>
      <c r="U34" s="2"/>
      <c r="V34" s="2"/>
      <c r="W34" s="2"/>
      <c r="X34" s="2"/>
      <c r="Y34" s="2"/>
      <c r="Z34" s="2"/>
    </row>
    <row r="35" spans="1:26" ht="15.75" customHeight="1" x14ac:dyDescent="0.2">
      <c r="A35" s="2"/>
      <c r="B35" s="1"/>
      <c r="C35" s="1"/>
      <c r="D35" s="1"/>
      <c r="E35" s="154"/>
      <c r="F35" s="154"/>
      <c r="G35" s="154"/>
      <c r="H35" s="154"/>
      <c r="I35" s="159"/>
      <c r="J35" s="154"/>
      <c r="K35" s="159"/>
      <c r="L35" s="154"/>
      <c r="M35" s="154"/>
      <c r="N35" s="154"/>
      <c r="O35" s="154"/>
      <c r="P35" s="154"/>
      <c r="Q35" s="154"/>
      <c r="R35" s="2"/>
      <c r="S35" s="2"/>
      <c r="T35" s="2"/>
      <c r="U35" s="2"/>
      <c r="V35" s="2"/>
      <c r="W35" s="2"/>
      <c r="X35" s="2"/>
      <c r="Y35" s="2"/>
      <c r="Z35" s="2"/>
    </row>
    <row r="36" spans="1:26" ht="15.75" customHeight="1" x14ac:dyDescent="0.2">
      <c r="A36" s="2"/>
      <c r="B36" s="1"/>
      <c r="C36" s="1"/>
      <c r="D36" s="1"/>
      <c r="E36" s="154"/>
      <c r="F36" s="154"/>
      <c r="G36" s="154"/>
      <c r="H36" s="154"/>
      <c r="I36" s="159"/>
      <c r="J36" s="154"/>
      <c r="K36" s="159"/>
      <c r="L36" s="154"/>
      <c r="M36" s="154"/>
      <c r="N36" s="154"/>
      <c r="O36" s="154"/>
      <c r="P36" s="154"/>
      <c r="Q36" s="154"/>
      <c r="R36" s="2"/>
      <c r="S36" s="2"/>
      <c r="T36" s="2"/>
      <c r="U36" s="2"/>
      <c r="V36" s="2"/>
      <c r="W36" s="2"/>
      <c r="X36" s="2"/>
      <c r="Y36" s="2"/>
      <c r="Z36" s="2"/>
    </row>
    <row r="37" spans="1:26" ht="15.75" customHeight="1" x14ac:dyDescent="0.2">
      <c r="A37" s="2"/>
      <c r="B37" s="1"/>
      <c r="C37" s="1"/>
      <c r="D37" s="1"/>
      <c r="E37" s="154"/>
      <c r="F37" s="154"/>
      <c r="G37" s="154"/>
      <c r="H37" s="154"/>
      <c r="I37" s="159"/>
      <c r="J37" s="154"/>
      <c r="K37" s="159"/>
      <c r="L37" s="154"/>
      <c r="M37" s="154"/>
      <c r="N37" s="154"/>
      <c r="O37" s="157"/>
      <c r="P37" s="159"/>
      <c r="Q37" s="154"/>
      <c r="R37" s="2"/>
      <c r="S37" s="2"/>
      <c r="T37" s="2"/>
      <c r="U37" s="2"/>
      <c r="V37" s="2"/>
      <c r="W37" s="2"/>
      <c r="X37" s="2"/>
      <c r="Y37" s="2"/>
      <c r="Z37" s="2"/>
    </row>
    <row r="38" spans="1:26" ht="15.75" customHeight="1" x14ac:dyDescent="0.2">
      <c r="A38" s="2"/>
      <c r="B38" s="1"/>
      <c r="C38" s="1"/>
      <c r="D38" s="1"/>
      <c r="E38" s="154"/>
      <c r="F38" s="154"/>
      <c r="G38" s="154"/>
      <c r="H38" s="154"/>
      <c r="I38" s="159"/>
      <c r="J38" s="154"/>
      <c r="K38" s="159"/>
      <c r="L38" s="154"/>
      <c r="M38" s="154"/>
      <c r="N38" s="154"/>
      <c r="O38" s="157"/>
      <c r="P38" s="159"/>
      <c r="Q38" s="154"/>
      <c r="R38" s="2"/>
      <c r="S38" s="2"/>
      <c r="T38" s="2"/>
      <c r="U38" s="2"/>
      <c r="V38" s="2"/>
      <c r="W38" s="2"/>
      <c r="X38" s="2"/>
      <c r="Y38" s="2"/>
      <c r="Z38" s="2"/>
    </row>
    <row r="39" spans="1:26" ht="15.75" customHeight="1" x14ac:dyDescent="0.2">
      <c r="A39" s="2"/>
      <c r="B39" s="1"/>
      <c r="C39" s="1"/>
      <c r="D39" s="1"/>
      <c r="E39" s="154"/>
      <c r="F39" s="154"/>
      <c r="G39" s="154"/>
      <c r="H39" s="154"/>
      <c r="I39" s="159"/>
      <c r="J39" s="154"/>
      <c r="K39" s="159"/>
      <c r="L39" s="154"/>
      <c r="M39" s="154"/>
      <c r="N39" s="154"/>
      <c r="O39" s="157"/>
      <c r="P39" s="159"/>
      <c r="Q39" s="154"/>
      <c r="R39" s="2"/>
      <c r="S39" s="2"/>
      <c r="T39" s="2"/>
      <c r="U39" s="2"/>
      <c r="V39" s="2"/>
      <c r="W39" s="2"/>
      <c r="X39" s="2"/>
      <c r="Y39" s="2"/>
      <c r="Z39" s="2"/>
    </row>
    <row r="40" spans="1:26" ht="15.75" customHeight="1" x14ac:dyDescent="0.2">
      <c r="A40" s="2"/>
      <c r="B40" s="1"/>
      <c r="C40" s="1"/>
      <c r="D40" s="1"/>
      <c r="E40" s="154"/>
      <c r="F40" s="154"/>
      <c r="G40" s="154"/>
      <c r="H40" s="154"/>
      <c r="I40" s="159"/>
      <c r="J40" s="154"/>
      <c r="K40" s="159"/>
      <c r="L40" s="154"/>
      <c r="M40" s="154"/>
      <c r="N40" s="154"/>
      <c r="O40" s="157"/>
      <c r="P40" s="159"/>
      <c r="Q40" s="154"/>
      <c r="R40" s="2"/>
      <c r="S40" s="2"/>
      <c r="T40" s="2"/>
      <c r="U40" s="2"/>
      <c r="V40" s="2"/>
      <c r="W40" s="2"/>
      <c r="X40" s="2"/>
      <c r="Y40" s="2"/>
      <c r="Z40" s="2"/>
    </row>
    <row r="41" spans="1:26" ht="15.75" customHeight="1" x14ac:dyDescent="0.2">
      <c r="A41" s="2"/>
      <c r="B41" s="1"/>
      <c r="C41" s="1"/>
      <c r="D41" s="1"/>
      <c r="E41" s="182"/>
      <c r="F41" s="39"/>
      <c r="G41" s="39"/>
      <c r="H41" s="30"/>
      <c r="I41" s="46"/>
      <c r="J41" s="2"/>
      <c r="K41" s="46"/>
      <c r="L41" s="1">
        <v>32</v>
      </c>
      <c r="M41" s="1"/>
      <c r="N41" s="1"/>
      <c r="O41" s="1"/>
      <c r="P41" s="1"/>
      <c r="Q41" s="2"/>
      <c r="R41" s="2"/>
      <c r="S41" s="2"/>
      <c r="T41" s="2"/>
      <c r="U41" s="2"/>
      <c r="V41" s="2"/>
      <c r="W41" s="2"/>
      <c r="X41" s="2"/>
      <c r="Y41" s="2"/>
      <c r="Z41" s="2"/>
    </row>
    <row r="42" spans="1:26" ht="15.75" customHeight="1" x14ac:dyDescent="0.2">
      <c r="A42" s="2"/>
      <c r="B42" s="1"/>
      <c r="C42" s="1"/>
      <c r="D42" s="1"/>
      <c r="E42" s="182"/>
      <c r="F42" s="39"/>
      <c r="G42" s="39"/>
      <c r="H42" s="30"/>
      <c r="I42" s="46"/>
      <c r="J42" s="2"/>
      <c r="K42" s="46"/>
      <c r="L42" s="1">
        <v>33</v>
      </c>
      <c r="M42" s="1"/>
      <c r="N42" s="1" t="s">
        <v>196</v>
      </c>
      <c r="O42" s="1"/>
      <c r="P42" s="1"/>
      <c r="Q42" s="2"/>
      <c r="R42" s="2"/>
      <c r="S42" s="2"/>
      <c r="T42" s="2"/>
      <c r="U42" s="2"/>
      <c r="V42" s="2"/>
      <c r="W42" s="2"/>
      <c r="X42" s="2"/>
      <c r="Y42" s="2"/>
      <c r="Z42" s="2"/>
    </row>
    <row r="43" spans="1:26" ht="15.75" customHeight="1" x14ac:dyDescent="0.2">
      <c r="A43" s="2"/>
      <c r="B43" s="1"/>
      <c r="C43" s="1"/>
      <c r="D43" s="1"/>
      <c r="E43" s="1"/>
      <c r="F43" s="59" t="s">
        <v>570</v>
      </c>
      <c r="G43" s="50" t="s">
        <v>224</v>
      </c>
      <c r="H43" s="1"/>
      <c r="I43" s="1">
        <v>96</v>
      </c>
      <c r="J43" s="1">
        <f>SUM(J10:J40)</f>
        <v>0</v>
      </c>
      <c r="K43" s="1">
        <v>10</v>
      </c>
      <c r="L43" s="1"/>
      <c r="M43" s="1"/>
      <c r="N43" s="1" t="s">
        <v>199</v>
      </c>
      <c r="O43" s="1">
        <v>96</v>
      </c>
      <c r="P43" s="1"/>
      <c r="Q43" s="1">
        <f>SUM(Q10:Q40)</f>
        <v>0</v>
      </c>
      <c r="R43" s="2"/>
      <c r="S43" s="2"/>
      <c r="T43" s="2"/>
      <c r="U43" s="2"/>
      <c r="V43" s="2"/>
      <c r="W43" s="2"/>
      <c r="X43" s="2"/>
      <c r="Y43" s="2"/>
      <c r="Z43" s="2"/>
    </row>
    <row r="44" spans="1:26" ht="15.75" customHeight="1" x14ac:dyDescent="0.2">
      <c r="A44" s="2"/>
      <c r="B44" s="1"/>
      <c r="C44" s="1"/>
      <c r="D44" s="1"/>
      <c r="E44" s="1"/>
      <c r="F44" s="1"/>
      <c r="G44" s="1"/>
      <c r="H44" s="1"/>
      <c r="I44" s="1"/>
      <c r="J44" s="1"/>
      <c r="K44" s="2"/>
      <c r="L44" s="1"/>
      <c r="M44" s="1"/>
      <c r="N44" s="1" t="s">
        <v>201</v>
      </c>
      <c r="O44" s="1"/>
      <c r="P44" s="1"/>
      <c r="Q44" s="2"/>
      <c r="R44" s="2"/>
      <c r="S44" s="2"/>
      <c r="T44" s="2"/>
      <c r="U44" s="2"/>
      <c r="V44" s="2"/>
      <c r="W44" s="2"/>
      <c r="X44" s="2"/>
      <c r="Y44" s="2"/>
      <c r="Z44" s="2"/>
    </row>
    <row r="45" spans="1:26" ht="15.75" customHeight="1" x14ac:dyDescent="0.2">
      <c r="A45" s="2"/>
      <c r="B45" s="1"/>
      <c r="C45" s="1"/>
      <c r="D45" s="1"/>
      <c r="E45" s="1"/>
      <c r="F45" s="1"/>
      <c r="G45" s="1"/>
      <c r="H45" s="1"/>
      <c r="I45" s="1"/>
      <c r="J45" s="1"/>
      <c r="K45" s="2"/>
      <c r="L45" s="1"/>
      <c r="M45" s="1"/>
      <c r="N45" s="1" t="s">
        <v>204</v>
      </c>
      <c r="O45" s="1"/>
      <c r="P45" s="1"/>
      <c r="Q45" s="2"/>
      <c r="R45" s="2"/>
      <c r="S45" s="2"/>
      <c r="T45" s="2"/>
      <c r="U45" s="2"/>
      <c r="V45" s="2"/>
      <c r="W45" s="2"/>
      <c r="X45" s="2"/>
      <c r="Y45" s="2"/>
      <c r="Z45" s="2"/>
    </row>
    <row r="46" spans="1:26" ht="15.75" customHeight="1" x14ac:dyDescent="0.2">
      <c r="A46" s="2"/>
      <c r="B46" s="1"/>
      <c r="C46" s="1"/>
      <c r="D46" s="1"/>
      <c r="E46" s="2"/>
      <c r="F46" s="1"/>
      <c r="G46" s="1"/>
      <c r="H46" s="1"/>
      <c r="I46" s="2"/>
      <c r="J46" s="2"/>
      <c r="K46" s="2"/>
      <c r="L46" s="1"/>
      <c r="M46" s="1"/>
      <c r="N46" s="1"/>
      <c r="O46" s="1"/>
      <c r="P46" s="1"/>
      <c r="Q46" s="2"/>
      <c r="R46" s="2"/>
      <c r="S46" s="2"/>
      <c r="T46" s="2"/>
      <c r="U46" s="2"/>
      <c r="V46" s="2"/>
      <c r="W46" s="2"/>
      <c r="X46" s="2"/>
      <c r="Y46" s="2"/>
      <c r="Z46" s="2"/>
    </row>
    <row r="47" spans="1:26" ht="1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9">
    <mergeCell ref="B2:Q2"/>
    <mergeCell ref="B3:Q3"/>
    <mergeCell ref="B4:Q4"/>
    <mergeCell ref="B5:Q5"/>
    <mergeCell ref="F8:F9"/>
    <mergeCell ref="E8:E9"/>
    <mergeCell ref="G8:G9"/>
    <mergeCell ref="H8:H9"/>
    <mergeCell ref="I8:Q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x14ac:dyDescent="0.2"/>
  <cols>
    <col min="1" max="1" width="10.5" customWidth="1"/>
    <col min="2" max="2" width="28.83203125" customWidth="1"/>
    <col min="3" max="13" width="10.5" customWidth="1"/>
  </cols>
  <sheetData>
    <row r="1" spans="1:26" ht="16.5" customHeight="1" x14ac:dyDescent="0.2">
      <c r="A1" s="2"/>
      <c r="B1" s="1"/>
      <c r="C1" s="2"/>
      <c r="D1" s="2"/>
      <c r="E1" s="2"/>
      <c r="F1" s="2"/>
      <c r="G1" s="2"/>
      <c r="H1" s="2"/>
      <c r="I1" s="2"/>
      <c r="J1" s="2"/>
      <c r="K1" s="2"/>
      <c r="L1" s="2"/>
      <c r="M1" s="2"/>
      <c r="N1" s="2"/>
      <c r="O1" s="2"/>
      <c r="P1" s="2"/>
      <c r="Q1" s="2"/>
      <c r="R1" s="2"/>
      <c r="S1" s="2"/>
      <c r="T1" s="2"/>
      <c r="U1" s="2"/>
      <c r="V1" s="2"/>
      <c r="W1" s="2"/>
      <c r="X1" s="2"/>
      <c r="Y1" s="2"/>
      <c r="Z1" s="2"/>
    </row>
    <row r="2" spans="1:26" ht="23.25" customHeight="1" x14ac:dyDescent="0.3">
      <c r="A2" s="2"/>
      <c r="B2" s="232" t="s">
        <v>571</v>
      </c>
      <c r="C2" s="233"/>
      <c r="D2" s="233"/>
      <c r="E2" s="233"/>
      <c r="F2" s="233"/>
      <c r="G2" s="233"/>
      <c r="H2" s="233"/>
      <c r="I2" s="233"/>
      <c r="J2" s="233"/>
      <c r="K2" s="234"/>
      <c r="L2" s="2"/>
      <c r="M2" s="2"/>
      <c r="N2" s="2"/>
      <c r="O2" s="2"/>
      <c r="P2" s="2"/>
      <c r="Q2" s="2"/>
      <c r="R2" s="2"/>
      <c r="S2" s="2"/>
      <c r="T2" s="2"/>
      <c r="U2" s="2"/>
      <c r="V2" s="2"/>
      <c r="W2" s="2"/>
      <c r="X2" s="2"/>
      <c r="Y2" s="2"/>
      <c r="Z2" s="2"/>
    </row>
    <row r="3" spans="1:26" ht="16.5" customHeight="1" x14ac:dyDescent="0.2">
      <c r="A3" s="2"/>
      <c r="B3" s="286" t="s">
        <v>572</v>
      </c>
      <c r="C3" s="239"/>
      <c r="D3" s="239"/>
      <c r="E3" s="239"/>
      <c r="F3" s="239"/>
      <c r="G3" s="239"/>
      <c r="H3" s="239"/>
      <c r="I3" s="239"/>
      <c r="J3" s="239"/>
      <c r="K3" s="240"/>
      <c r="L3" s="2"/>
      <c r="M3" s="2"/>
      <c r="N3" s="2"/>
      <c r="O3" s="2"/>
      <c r="P3" s="2"/>
      <c r="Q3" s="2"/>
      <c r="R3" s="2"/>
      <c r="S3" s="2"/>
      <c r="T3" s="2"/>
      <c r="U3" s="2"/>
      <c r="V3" s="2"/>
      <c r="W3" s="2"/>
      <c r="X3" s="2"/>
      <c r="Y3" s="2"/>
      <c r="Z3" s="2"/>
    </row>
    <row r="4" spans="1:26" ht="15.75" customHeight="1" x14ac:dyDescent="0.2">
      <c r="A4" s="2"/>
      <c r="B4" s="1"/>
      <c r="C4" s="2"/>
      <c r="D4" s="2"/>
      <c r="E4" s="2"/>
      <c r="F4" s="2"/>
      <c r="G4" s="2"/>
      <c r="H4" s="2"/>
      <c r="I4" s="2"/>
      <c r="J4" s="2"/>
      <c r="K4" s="2"/>
      <c r="L4" s="2"/>
      <c r="M4" s="2"/>
      <c r="N4" s="2"/>
      <c r="O4" s="2"/>
      <c r="P4" s="2"/>
      <c r="Q4" s="2"/>
      <c r="R4" s="2"/>
      <c r="S4" s="2"/>
      <c r="T4" s="2"/>
      <c r="U4" s="2"/>
      <c r="V4" s="2"/>
      <c r="W4" s="2"/>
      <c r="X4" s="2"/>
      <c r="Y4" s="2"/>
      <c r="Z4" s="2"/>
    </row>
    <row r="5" spans="1:26" ht="21" customHeight="1" x14ac:dyDescent="0.2">
      <c r="A5" s="2"/>
      <c r="B5" s="3" t="s">
        <v>573</v>
      </c>
      <c r="C5" s="2"/>
      <c r="D5" s="2"/>
      <c r="E5" s="2"/>
      <c r="F5" s="2"/>
      <c r="G5" s="2"/>
      <c r="H5" s="2"/>
      <c r="I5" s="2"/>
      <c r="J5" s="2"/>
      <c r="K5" s="2"/>
      <c r="L5" s="2"/>
      <c r="M5" s="2"/>
      <c r="N5" s="2"/>
      <c r="O5" s="2"/>
      <c r="P5" s="2"/>
      <c r="Q5" s="2"/>
      <c r="R5" s="2"/>
      <c r="S5" s="2"/>
      <c r="T5" s="2"/>
      <c r="U5" s="2"/>
      <c r="V5" s="2"/>
      <c r="W5" s="2"/>
      <c r="X5" s="2"/>
      <c r="Y5" s="2"/>
      <c r="Z5" s="2"/>
    </row>
    <row r="6" spans="1:26" ht="15.75" customHeight="1" x14ac:dyDescent="0.2">
      <c r="A6" s="2"/>
      <c r="B6" s="7" t="s">
        <v>18</v>
      </c>
      <c r="C6" s="7">
        <v>30</v>
      </c>
      <c r="D6" s="2"/>
      <c r="E6" s="2"/>
      <c r="F6" s="2"/>
      <c r="G6" s="2"/>
      <c r="H6" s="2"/>
      <c r="I6" s="2"/>
      <c r="J6" s="2"/>
      <c r="K6" s="2"/>
      <c r="L6" s="2"/>
      <c r="M6" s="2"/>
      <c r="N6" s="2"/>
      <c r="O6" s="2"/>
      <c r="P6" s="2"/>
      <c r="Q6" s="2"/>
      <c r="R6" s="2"/>
      <c r="S6" s="2"/>
      <c r="T6" s="2"/>
      <c r="U6" s="2"/>
      <c r="V6" s="2"/>
      <c r="W6" s="2"/>
      <c r="X6" s="2"/>
      <c r="Y6" s="2"/>
      <c r="Z6" s="2"/>
    </row>
    <row r="7" spans="1:26" ht="15.75" customHeight="1" x14ac:dyDescent="0.2">
      <c r="A7" s="2"/>
      <c r="B7" s="7" t="s">
        <v>574</v>
      </c>
      <c r="C7" s="7">
        <v>30</v>
      </c>
      <c r="D7" s="2"/>
      <c r="E7" s="2"/>
      <c r="F7" s="2"/>
      <c r="G7" s="2"/>
      <c r="H7" s="2"/>
      <c r="I7" s="2"/>
      <c r="J7" s="2"/>
      <c r="K7" s="2"/>
      <c r="L7" s="2"/>
      <c r="M7" s="2"/>
      <c r="N7" s="2"/>
      <c r="O7" s="2"/>
      <c r="P7" s="2"/>
      <c r="Q7" s="2"/>
      <c r="R7" s="2"/>
      <c r="S7" s="2"/>
      <c r="T7" s="2"/>
      <c r="U7" s="2"/>
      <c r="V7" s="2"/>
      <c r="W7" s="2"/>
      <c r="X7" s="2"/>
      <c r="Y7" s="2"/>
      <c r="Z7" s="2"/>
    </row>
    <row r="8" spans="1:26" ht="15.75" customHeight="1" x14ac:dyDescent="0.2">
      <c r="A8" s="2"/>
      <c r="B8" s="7" t="s">
        <v>575</v>
      </c>
      <c r="C8" s="7">
        <v>90</v>
      </c>
      <c r="D8" s="2"/>
      <c r="E8" s="2"/>
      <c r="F8" s="2"/>
      <c r="G8" s="2"/>
      <c r="H8" s="2"/>
      <c r="I8" s="2"/>
      <c r="J8" s="2"/>
      <c r="K8" s="2"/>
      <c r="L8" s="2"/>
      <c r="M8" s="2"/>
      <c r="N8" s="2"/>
      <c r="O8" s="2"/>
      <c r="P8" s="2"/>
      <c r="Q8" s="2"/>
      <c r="R8" s="2"/>
      <c r="S8" s="2"/>
      <c r="T8" s="2"/>
      <c r="U8" s="2"/>
      <c r="V8" s="2"/>
      <c r="W8" s="2"/>
      <c r="X8" s="2"/>
      <c r="Y8" s="2"/>
      <c r="Z8" s="2"/>
    </row>
    <row r="9" spans="1:26" ht="15.75" customHeight="1" x14ac:dyDescent="0.2">
      <c r="A9" s="2"/>
      <c r="B9" s="7" t="s">
        <v>33</v>
      </c>
      <c r="C9" s="7">
        <f>SUM(C6:C8)</f>
        <v>150</v>
      </c>
      <c r="D9" s="2"/>
      <c r="E9" s="2"/>
      <c r="F9" s="2"/>
      <c r="G9" s="2"/>
      <c r="H9" s="2"/>
      <c r="I9" s="2"/>
      <c r="J9" s="2"/>
      <c r="K9" s="2"/>
      <c r="L9" s="2"/>
      <c r="M9" s="2"/>
      <c r="N9" s="2"/>
      <c r="O9" s="2"/>
      <c r="P9" s="2"/>
      <c r="Q9" s="2"/>
      <c r="R9" s="2"/>
      <c r="S9" s="2"/>
      <c r="T9" s="2"/>
      <c r="U9" s="2"/>
      <c r="V9" s="2"/>
      <c r="W9" s="2"/>
      <c r="X9" s="2"/>
      <c r="Y9" s="2"/>
      <c r="Z9" s="2"/>
    </row>
    <row r="10" spans="1:26" ht="15.75" customHeight="1" x14ac:dyDescent="0.2">
      <c r="A10" s="2"/>
      <c r="B10" s="1"/>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x14ac:dyDescent="0.2">
      <c r="A11" s="2"/>
      <c r="B11" s="1"/>
      <c r="C11" s="2"/>
      <c r="D11" s="2"/>
      <c r="E11" s="2"/>
      <c r="F11" s="2"/>
      <c r="G11" s="2"/>
      <c r="H11" s="2"/>
      <c r="I11" s="2"/>
      <c r="J11" s="2"/>
      <c r="K11" s="2"/>
      <c r="L11" s="2"/>
      <c r="M11" s="2"/>
      <c r="N11" s="2"/>
      <c r="O11" s="2"/>
      <c r="P11" s="2"/>
      <c r="Q11" s="2"/>
      <c r="R11" s="2"/>
      <c r="S11" s="2"/>
      <c r="T11" s="2"/>
      <c r="U11" s="2"/>
      <c r="V11" s="2"/>
      <c r="W11" s="2"/>
      <c r="X11" s="2"/>
      <c r="Y11" s="2"/>
      <c r="Z11" s="2"/>
    </row>
    <row r="12" spans="1:26" ht="21" customHeight="1" x14ac:dyDescent="0.25">
      <c r="A12" s="2"/>
      <c r="B12" s="10" t="s">
        <v>577</v>
      </c>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2">
      <c r="A13" s="2"/>
      <c r="B13" s="7" t="s">
        <v>49</v>
      </c>
      <c r="C13" s="7">
        <f>'Principal - ABP'!M19</f>
        <v>0</v>
      </c>
      <c r="D13" s="2"/>
      <c r="E13" s="2"/>
      <c r="F13" s="2"/>
      <c r="G13" s="2"/>
      <c r="H13" s="2"/>
      <c r="I13" s="2"/>
      <c r="J13" s="2"/>
      <c r="K13" s="2"/>
      <c r="L13" s="2"/>
      <c r="M13" s="2"/>
      <c r="N13" s="2"/>
      <c r="O13" s="2"/>
      <c r="P13" s="2"/>
      <c r="Q13" s="2"/>
      <c r="R13" s="2"/>
      <c r="S13" s="2"/>
      <c r="T13" s="2"/>
      <c r="U13" s="2"/>
      <c r="V13" s="2"/>
      <c r="W13" s="2"/>
      <c r="X13" s="2"/>
      <c r="Y13" s="2"/>
      <c r="Z13" s="2"/>
    </row>
    <row r="14" spans="1:26" ht="15.75" customHeight="1" x14ac:dyDescent="0.2">
      <c r="A14" s="2"/>
      <c r="B14" s="7" t="s">
        <v>65</v>
      </c>
      <c r="C14" s="7">
        <f>C13*10</f>
        <v>0</v>
      </c>
      <c r="D14" s="2"/>
      <c r="E14" s="2"/>
      <c r="F14" s="2"/>
      <c r="G14" s="2"/>
      <c r="H14" s="2"/>
      <c r="I14" s="2"/>
      <c r="J14" s="2"/>
      <c r="K14" s="2"/>
      <c r="L14" s="2"/>
      <c r="M14" s="2"/>
      <c r="N14" s="2"/>
      <c r="O14" s="2"/>
      <c r="P14" s="2"/>
      <c r="Q14" s="2"/>
      <c r="R14" s="2"/>
      <c r="S14" s="2"/>
      <c r="T14" s="2"/>
      <c r="U14" s="2"/>
      <c r="V14" s="2"/>
      <c r="W14" s="2"/>
      <c r="X14" s="2"/>
      <c r="Y14" s="2"/>
      <c r="Z14" s="2"/>
    </row>
    <row r="15" spans="1:26" ht="15.75" customHeight="1" x14ac:dyDescent="0.2">
      <c r="A15" s="2"/>
      <c r="B15" s="1"/>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
      <c r="A16" s="2"/>
      <c r="B16" s="1"/>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x14ac:dyDescent="0.2">
      <c r="A17" s="2"/>
      <c r="B17" s="1"/>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2">
      <c r="A18" s="2"/>
      <c r="B18" s="1"/>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x14ac:dyDescent="0.2">
      <c r="A19" s="2"/>
      <c r="B19" s="1"/>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x14ac:dyDescent="0.2">
      <c r="A20" s="2"/>
      <c r="B20" s="1"/>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2"/>
      <c r="B21" s="1"/>
      <c r="C21" s="2"/>
      <c r="D21" s="2"/>
      <c r="E21" s="2"/>
      <c r="F21" s="2"/>
      <c r="G21" s="2"/>
      <c r="H21" s="2"/>
      <c r="I21" s="2"/>
      <c r="J21" s="2"/>
      <c r="K21" s="2"/>
      <c r="L21" s="2"/>
      <c r="M21" s="2"/>
      <c r="N21" s="2"/>
      <c r="O21" s="2"/>
      <c r="P21" s="2"/>
      <c r="Q21" s="2"/>
      <c r="R21" s="2"/>
      <c r="S21" s="2"/>
      <c r="T21" s="2"/>
      <c r="U21" s="2"/>
      <c r="V21" s="2"/>
      <c r="W21" s="2"/>
      <c r="X21" s="2"/>
      <c r="Y21" s="2"/>
      <c r="Z21" s="2"/>
    </row>
    <row r="22" spans="1:26" ht="16"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6"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B2:K2"/>
    <mergeCell ref="B3:K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x14ac:dyDescent="0.2"/>
  <cols>
    <col min="1" max="1" width="10.5" customWidth="1"/>
    <col min="2" max="2" width="28.83203125" customWidth="1"/>
    <col min="3" max="13" width="10.5" customWidth="1"/>
  </cols>
  <sheetData>
    <row r="1" spans="1:26" ht="16.5" customHeight="1" x14ac:dyDescent="0.2">
      <c r="A1" s="2"/>
      <c r="B1" s="1"/>
      <c r="C1" s="2"/>
      <c r="D1" s="2"/>
      <c r="E1" s="2"/>
      <c r="F1" s="2"/>
      <c r="G1" s="2"/>
      <c r="H1" s="2"/>
      <c r="I1" s="2"/>
      <c r="J1" s="2"/>
      <c r="K1" s="2"/>
      <c r="L1" s="2"/>
      <c r="M1" s="2"/>
      <c r="N1" s="2"/>
      <c r="O1" s="2"/>
      <c r="P1" s="2"/>
      <c r="Q1" s="2"/>
      <c r="R1" s="2"/>
      <c r="S1" s="2"/>
      <c r="T1" s="2"/>
      <c r="U1" s="2"/>
      <c r="V1" s="2"/>
      <c r="W1" s="2"/>
      <c r="X1" s="2"/>
      <c r="Y1" s="2"/>
      <c r="Z1" s="2"/>
    </row>
    <row r="2" spans="1:26" ht="23.25" customHeight="1" x14ac:dyDescent="0.3">
      <c r="A2" s="2"/>
      <c r="B2" s="232" t="s">
        <v>576</v>
      </c>
      <c r="C2" s="233"/>
      <c r="D2" s="233"/>
      <c r="E2" s="233"/>
      <c r="F2" s="233"/>
      <c r="G2" s="233"/>
      <c r="H2" s="233"/>
      <c r="I2" s="233"/>
      <c r="J2" s="233"/>
      <c r="K2" s="234"/>
      <c r="L2" s="2"/>
      <c r="M2" s="2"/>
      <c r="N2" s="2"/>
      <c r="O2" s="2"/>
      <c r="P2" s="2"/>
      <c r="Q2" s="2"/>
      <c r="R2" s="2"/>
      <c r="S2" s="2"/>
      <c r="T2" s="2"/>
      <c r="U2" s="2"/>
      <c r="V2" s="2"/>
      <c r="W2" s="2"/>
      <c r="X2" s="2"/>
      <c r="Y2" s="2"/>
      <c r="Z2" s="2"/>
    </row>
    <row r="3" spans="1:26" ht="16.5" customHeight="1" x14ac:dyDescent="0.2">
      <c r="A3" s="2"/>
      <c r="B3" s="286" t="s">
        <v>572</v>
      </c>
      <c r="C3" s="239"/>
      <c r="D3" s="239"/>
      <c r="E3" s="239"/>
      <c r="F3" s="239"/>
      <c r="G3" s="239"/>
      <c r="H3" s="239"/>
      <c r="I3" s="239"/>
      <c r="J3" s="239"/>
      <c r="K3" s="240"/>
      <c r="L3" s="2"/>
      <c r="M3" s="2"/>
      <c r="N3" s="2"/>
      <c r="O3" s="2"/>
      <c r="P3" s="2"/>
      <c r="Q3" s="2"/>
      <c r="R3" s="2"/>
      <c r="S3" s="2"/>
      <c r="T3" s="2"/>
      <c r="U3" s="2"/>
      <c r="V3" s="2"/>
      <c r="W3" s="2"/>
      <c r="X3" s="2"/>
      <c r="Y3" s="2"/>
      <c r="Z3" s="2"/>
    </row>
    <row r="4" spans="1:26" ht="15.75" customHeight="1" x14ac:dyDescent="0.2">
      <c r="A4" s="2"/>
      <c r="B4" s="1"/>
      <c r="C4" s="2"/>
      <c r="D4" s="2"/>
      <c r="E4" s="2"/>
      <c r="F4" s="2"/>
      <c r="G4" s="2"/>
      <c r="H4" s="2"/>
      <c r="I4" s="2"/>
      <c r="J4" s="2"/>
      <c r="K4" s="2"/>
      <c r="L4" s="2"/>
      <c r="M4" s="2"/>
      <c r="N4" s="2"/>
      <c r="O4" s="2"/>
      <c r="P4" s="2"/>
      <c r="Q4" s="2"/>
      <c r="R4" s="2"/>
      <c r="S4" s="2"/>
      <c r="T4" s="2"/>
      <c r="U4" s="2"/>
      <c r="V4" s="2"/>
      <c r="W4" s="2"/>
      <c r="X4" s="2"/>
      <c r="Y4" s="2"/>
      <c r="Z4" s="2"/>
    </row>
    <row r="5" spans="1:26" ht="21" customHeight="1" x14ac:dyDescent="0.2">
      <c r="A5" s="2"/>
      <c r="B5" s="3" t="s">
        <v>578</v>
      </c>
      <c r="C5" s="2"/>
      <c r="D5" s="2"/>
      <c r="E5" s="2"/>
      <c r="F5" s="2"/>
      <c r="G5" s="2"/>
      <c r="H5" s="2"/>
      <c r="I5" s="2"/>
      <c r="J5" s="2"/>
      <c r="K5" s="2"/>
      <c r="L5" s="2"/>
      <c r="M5" s="2"/>
      <c r="N5" s="2"/>
      <c r="O5" s="2"/>
      <c r="P5" s="2"/>
      <c r="Q5" s="2"/>
      <c r="R5" s="2"/>
      <c r="S5" s="2"/>
      <c r="T5" s="2"/>
      <c r="U5" s="2"/>
      <c r="V5" s="2"/>
      <c r="W5" s="2"/>
      <c r="X5" s="2"/>
      <c r="Y5" s="2"/>
      <c r="Z5" s="2"/>
    </row>
    <row r="6" spans="1:26" ht="15.75" customHeight="1" x14ac:dyDescent="0.2">
      <c r="A6" s="2"/>
      <c r="B6" s="7" t="s">
        <v>18</v>
      </c>
      <c r="C6" s="7">
        <v>30</v>
      </c>
      <c r="D6" s="2"/>
      <c r="E6" s="2"/>
      <c r="F6" s="2"/>
      <c r="G6" s="2"/>
      <c r="H6" s="2"/>
      <c r="I6" s="2"/>
      <c r="J6" s="2"/>
      <c r="K6" s="2"/>
      <c r="L6" s="2"/>
      <c r="M6" s="2"/>
      <c r="N6" s="2"/>
      <c r="O6" s="2"/>
      <c r="P6" s="2"/>
      <c r="Q6" s="2"/>
      <c r="R6" s="2"/>
      <c r="S6" s="2"/>
      <c r="T6" s="2"/>
      <c r="U6" s="2"/>
      <c r="V6" s="2"/>
      <c r="W6" s="2"/>
      <c r="X6" s="2"/>
      <c r="Y6" s="2"/>
      <c r="Z6" s="2"/>
    </row>
    <row r="7" spans="1:26" ht="15.75" customHeight="1" x14ac:dyDescent="0.2">
      <c r="A7" s="2"/>
      <c r="B7" s="7" t="s">
        <v>574</v>
      </c>
      <c r="C7" s="7">
        <v>30</v>
      </c>
      <c r="D7" s="2"/>
      <c r="E7" s="2"/>
      <c r="F7" s="2"/>
      <c r="G7" s="2"/>
      <c r="H7" s="2"/>
      <c r="I7" s="2"/>
      <c r="J7" s="2"/>
      <c r="K7" s="2"/>
      <c r="L7" s="2"/>
      <c r="M7" s="2"/>
      <c r="N7" s="2"/>
      <c r="O7" s="2"/>
      <c r="P7" s="2"/>
      <c r="Q7" s="2"/>
      <c r="R7" s="2"/>
      <c r="S7" s="2"/>
      <c r="T7" s="2"/>
      <c r="U7" s="2"/>
      <c r="V7" s="2"/>
      <c r="W7" s="2"/>
      <c r="X7" s="2"/>
      <c r="Y7" s="2"/>
      <c r="Z7" s="2"/>
    </row>
    <row r="8" spans="1:26" ht="15.75" customHeight="1" x14ac:dyDescent="0.2">
      <c r="A8" s="2"/>
      <c r="B8" s="7" t="s">
        <v>575</v>
      </c>
      <c r="C8" s="7">
        <v>90</v>
      </c>
      <c r="D8" s="2"/>
      <c r="E8" s="2"/>
      <c r="F8" s="2"/>
      <c r="G8" s="2"/>
      <c r="H8" s="2"/>
      <c r="I8" s="2"/>
      <c r="J8" s="2"/>
      <c r="K8" s="2"/>
      <c r="L8" s="2"/>
      <c r="M8" s="2"/>
      <c r="N8" s="2"/>
      <c r="O8" s="2"/>
      <c r="P8" s="2"/>
      <c r="Q8" s="2"/>
      <c r="R8" s="2"/>
      <c r="S8" s="2"/>
      <c r="T8" s="2"/>
      <c r="U8" s="2"/>
      <c r="V8" s="2"/>
      <c r="W8" s="2"/>
      <c r="X8" s="2"/>
      <c r="Y8" s="2"/>
      <c r="Z8" s="2"/>
    </row>
    <row r="9" spans="1:26" ht="15.75" customHeight="1" x14ac:dyDescent="0.2">
      <c r="A9" s="2"/>
      <c r="B9" s="7" t="s">
        <v>33</v>
      </c>
      <c r="C9" s="7">
        <f>SUM(C6:C8)</f>
        <v>150</v>
      </c>
      <c r="D9" s="2"/>
      <c r="E9" s="2"/>
      <c r="F9" s="2"/>
      <c r="G9" s="2"/>
      <c r="H9" s="2"/>
      <c r="I9" s="2"/>
      <c r="J9" s="2"/>
      <c r="K9" s="2"/>
      <c r="L9" s="2"/>
      <c r="M9" s="2"/>
      <c r="N9" s="2"/>
      <c r="O9" s="2"/>
      <c r="P9" s="2"/>
      <c r="Q9" s="2"/>
      <c r="R9" s="2"/>
      <c r="S9" s="2"/>
      <c r="T9" s="2"/>
      <c r="U9" s="2"/>
      <c r="V9" s="2"/>
      <c r="W9" s="2"/>
      <c r="X9" s="2"/>
      <c r="Y9" s="2"/>
      <c r="Z9" s="2"/>
    </row>
    <row r="10" spans="1:26" ht="15.75" customHeight="1" x14ac:dyDescent="0.2">
      <c r="A10" s="2"/>
      <c r="B10" s="1"/>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x14ac:dyDescent="0.2">
      <c r="A11" s="2"/>
      <c r="B11" s="1"/>
      <c r="C11" s="2"/>
      <c r="D11" s="2"/>
      <c r="E11" s="2"/>
      <c r="F11" s="2"/>
      <c r="G11" s="2"/>
      <c r="H11" s="2"/>
      <c r="I11" s="2"/>
      <c r="J11" s="2"/>
      <c r="K11" s="2"/>
      <c r="L11" s="2"/>
      <c r="M11" s="2"/>
      <c r="N11" s="2"/>
      <c r="O11" s="2"/>
      <c r="P11" s="2"/>
      <c r="Q11" s="2"/>
      <c r="R11" s="2"/>
      <c r="S11" s="2"/>
      <c r="T11" s="2"/>
      <c r="U11" s="2"/>
      <c r="V11" s="2"/>
      <c r="W11" s="2"/>
      <c r="X11" s="2"/>
      <c r="Y11" s="2"/>
      <c r="Z11" s="2"/>
    </row>
    <row r="12" spans="1:26" ht="21" customHeight="1" x14ac:dyDescent="0.25">
      <c r="A12" s="2"/>
      <c r="B12" s="10" t="s">
        <v>579</v>
      </c>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2">
      <c r="A13" s="2"/>
      <c r="B13" s="7" t="s">
        <v>49</v>
      </c>
      <c r="C13" s="7">
        <f>'Principal - ABP'!N19</f>
        <v>0</v>
      </c>
      <c r="D13" s="2"/>
      <c r="E13" s="2"/>
      <c r="F13" s="2"/>
      <c r="G13" s="2"/>
      <c r="H13" s="2"/>
      <c r="I13" s="2"/>
      <c r="J13" s="2"/>
      <c r="K13" s="2"/>
      <c r="L13" s="2"/>
      <c r="M13" s="2"/>
      <c r="N13" s="2"/>
      <c r="O13" s="2"/>
      <c r="P13" s="2"/>
      <c r="Q13" s="2"/>
      <c r="R13" s="2"/>
      <c r="S13" s="2"/>
      <c r="T13" s="2"/>
      <c r="U13" s="2"/>
      <c r="V13" s="2"/>
      <c r="W13" s="2"/>
      <c r="X13" s="2"/>
      <c r="Y13" s="2"/>
      <c r="Z13" s="2"/>
    </row>
    <row r="14" spans="1:26" ht="15.75" customHeight="1" x14ac:dyDescent="0.2">
      <c r="A14" s="2"/>
      <c r="B14" s="7" t="s">
        <v>65</v>
      </c>
      <c r="C14" s="7">
        <f>C13*10</f>
        <v>0</v>
      </c>
      <c r="D14" s="2"/>
      <c r="E14" s="2"/>
      <c r="F14" s="2"/>
      <c r="G14" s="2"/>
      <c r="H14" s="2"/>
      <c r="I14" s="2"/>
      <c r="J14" s="2"/>
      <c r="K14" s="2"/>
      <c r="L14" s="2"/>
      <c r="M14" s="2"/>
      <c r="N14" s="2"/>
      <c r="O14" s="2"/>
      <c r="P14" s="2"/>
      <c r="Q14" s="2"/>
      <c r="R14" s="2"/>
      <c r="S14" s="2"/>
      <c r="T14" s="2"/>
      <c r="U14" s="2"/>
      <c r="V14" s="2"/>
      <c r="W14" s="2"/>
      <c r="X14" s="2"/>
      <c r="Y14" s="2"/>
      <c r="Z14" s="2"/>
    </row>
    <row r="15" spans="1:26" ht="15.75" customHeight="1" x14ac:dyDescent="0.2">
      <c r="A15" s="2"/>
      <c r="B15" s="1"/>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
      <c r="A16" s="2"/>
      <c r="B16" s="1"/>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x14ac:dyDescent="0.2">
      <c r="A17" s="2"/>
      <c r="B17" s="1"/>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2">
      <c r="A18" s="2"/>
      <c r="B18" s="1"/>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x14ac:dyDescent="0.2">
      <c r="A19" s="2"/>
      <c r="B19" s="1"/>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x14ac:dyDescent="0.2">
      <c r="A20" s="2"/>
      <c r="B20" s="1"/>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2"/>
      <c r="B21" s="1"/>
      <c r="C21" s="2"/>
      <c r="D21" s="2"/>
      <c r="E21" s="2"/>
      <c r="F21" s="2"/>
      <c r="G21" s="2"/>
      <c r="H21" s="2"/>
      <c r="I21" s="2"/>
      <c r="J21" s="2"/>
      <c r="K21" s="2"/>
      <c r="L21" s="2"/>
      <c r="M21" s="2"/>
      <c r="N21" s="2"/>
      <c r="O21" s="2"/>
      <c r="P21" s="2"/>
      <c r="Q21" s="2"/>
      <c r="R21" s="2"/>
      <c r="S21" s="2"/>
      <c r="T21" s="2"/>
      <c r="U21" s="2"/>
      <c r="V21" s="2"/>
      <c r="W21" s="2"/>
      <c r="X21" s="2"/>
      <c r="Y21" s="2"/>
      <c r="Z21" s="2"/>
    </row>
    <row r="22" spans="1:26" ht="16"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6"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B2:K2"/>
    <mergeCell ref="B3:K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5" sqref="I15"/>
    </sheetView>
  </sheetViews>
  <sheetFormatPr baseColWidth="10" defaultColWidth="13.5" defaultRowHeight="15" customHeight="1" x14ac:dyDescent="0.2"/>
  <cols>
    <col min="1" max="1" width="10.5" customWidth="1"/>
    <col min="2" max="2" width="28.83203125" customWidth="1"/>
    <col min="3" max="6" width="10.5" customWidth="1"/>
    <col min="7" max="7" width="60" customWidth="1"/>
    <col min="8" max="13" width="10.5" customWidth="1"/>
  </cols>
  <sheetData>
    <row r="1" spans="1:26" ht="16.5" customHeight="1" x14ac:dyDescent="0.2">
      <c r="A1" s="2"/>
      <c r="B1" s="1"/>
      <c r="C1" s="2"/>
      <c r="D1" s="2"/>
      <c r="E1" s="2"/>
      <c r="F1" s="2"/>
      <c r="G1" s="2"/>
      <c r="H1" s="2"/>
      <c r="I1" s="2"/>
      <c r="J1" s="2"/>
      <c r="K1" s="2"/>
      <c r="L1" s="2"/>
      <c r="M1" s="2"/>
      <c r="N1" s="2"/>
      <c r="O1" s="2"/>
      <c r="P1" s="2"/>
      <c r="Q1" s="2"/>
      <c r="R1" s="2"/>
      <c r="S1" s="2"/>
      <c r="T1" s="2"/>
      <c r="U1" s="2"/>
      <c r="V1" s="2"/>
      <c r="W1" s="2"/>
      <c r="X1" s="2"/>
      <c r="Y1" s="2"/>
      <c r="Z1" s="2"/>
    </row>
    <row r="2" spans="1:26" ht="23.25" customHeight="1" x14ac:dyDescent="0.3">
      <c r="A2" s="2"/>
      <c r="B2" s="232" t="s">
        <v>580</v>
      </c>
      <c r="C2" s="233"/>
      <c r="D2" s="233"/>
      <c r="E2" s="233"/>
      <c r="F2" s="233"/>
      <c r="G2" s="233"/>
      <c r="H2" s="233"/>
      <c r="I2" s="233"/>
      <c r="J2" s="233"/>
      <c r="K2" s="234"/>
      <c r="L2" s="2"/>
      <c r="M2" s="2"/>
      <c r="N2" s="2"/>
      <c r="O2" s="2"/>
      <c r="P2" s="2"/>
      <c r="Q2" s="2"/>
      <c r="R2" s="2"/>
      <c r="S2" s="2"/>
      <c r="T2" s="2"/>
      <c r="U2" s="2"/>
      <c r="V2" s="2"/>
      <c r="W2" s="2"/>
      <c r="X2" s="2"/>
      <c r="Y2" s="2"/>
      <c r="Z2" s="2"/>
    </row>
    <row r="3" spans="1:26" ht="16.5" customHeight="1" x14ac:dyDescent="0.2">
      <c r="A3" s="2"/>
      <c r="B3" s="286" t="s">
        <v>572</v>
      </c>
      <c r="C3" s="239"/>
      <c r="D3" s="239"/>
      <c r="E3" s="239"/>
      <c r="F3" s="239"/>
      <c r="G3" s="239"/>
      <c r="H3" s="239"/>
      <c r="I3" s="239"/>
      <c r="J3" s="239"/>
      <c r="K3" s="240"/>
      <c r="L3" s="2"/>
      <c r="M3" s="2"/>
      <c r="N3" s="2"/>
      <c r="O3" s="2"/>
      <c r="P3" s="2"/>
      <c r="Q3" s="2"/>
      <c r="R3" s="2"/>
      <c r="S3" s="2"/>
      <c r="T3" s="2"/>
      <c r="U3" s="2"/>
      <c r="V3" s="2"/>
      <c r="W3" s="2"/>
      <c r="X3" s="2"/>
      <c r="Y3" s="2"/>
      <c r="Z3" s="2"/>
    </row>
    <row r="4" spans="1:26" ht="15.75" customHeight="1" x14ac:dyDescent="0.2">
      <c r="A4" s="2"/>
      <c r="B4" s="1"/>
      <c r="C4" s="2"/>
      <c r="D4" s="2"/>
      <c r="E4" s="2"/>
      <c r="F4" s="2"/>
      <c r="G4" s="2"/>
      <c r="H4" s="2"/>
      <c r="I4" s="2"/>
      <c r="J4" s="2"/>
      <c r="K4" s="2"/>
      <c r="L4" s="2"/>
      <c r="M4" s="2"/>
      <c r="N4" s="2"/>
      <c r="O4" s="2"/>
      <c r="P4" s="2"/>
      <c r="Q4" s="2"/>
      <c r="R4" s="2"/>
      <c r="S4" s="2"/>
      <c r="T4" s="2"/>
      <c r="U4" s="2"/>
      <c r="V4" s="2"/>
      <c r="W4" s="2"/>
      <c r="X4" s="2"/>
      <c r="Y4" s="2"/>
      <c r="Z4" s="2"/>
    </row>
    <row r="5" spans="1:26" ht="21" customHeight="1" x14ac:dyDescent="0.2">
      <c r="A5" s="2"/>
      <c r="B5" s="3" t="s">
        <v>581</v>
      </c>
      <c r="C5" s="2"/>
      <c r="D5" s="2"/>
      <c r="E5" s="2"/>
      <c r="F5" s="2"/>
      <c r="G5" s="2"/>
      <c r="H5" s="2"/>
      <c r="I5" s="2"/>
      <c r="J5" s="2"/>
      <c r="K5" s="2"/>
      <c r="L5" s="2"/>
      <c r="M5" s="2"/>
      <c r="N5" s="2"/>
      <c r="O5" s="2"/>
      <c r="P5" s="2"/>
      <c r="Q5" s="2"/>
      <c r="R5" s="2"/>
      <c r="S5" s="2"/>
      <c r="T5" s="2"/>
      <c r="U5" s="2"/>
      <c r="V5" s="2"/>
      <c r="W5" s="2"/>
      <c r="X5" s="2"/>
      <c r="Y5" s="2"/>
      <c r="Z5" s="2"/>
    </row>
    <row r="6" spans="1:26" ht="15.75" customHeight="1" x14ac:dyDescent="0.2">
      <c r="A6" s="2"/>
      <c r="B6" s="7" t="s">
        <v>18</v>
      </c>
      <c r="C6" s="7">
        <v>30</v>
      </c>
      <c r="D6" s="2"/>
      <c r="E6" s="287" t="s">
        <v>27</v>
      </c>
      <c r="F6" s="288" t="s">
        <v>240</v>
      </c>
      <c r="G6" s="288" t="s">
        <v>44</v>
      </c>
      <c r="H6" s="289" t="s">
        <v>517</v>
      </c>
      <c r="I6" s="289" t="s">
        <v>54</v>
      </c>
      <c r="J6" s="233"/>
      <c r="K6" s="233"/>
      <c r="L6" s="234"/>
      <c r="M6" s="2"/>
      <c r="N6" s="2"/>
      <c r="O6" s="2"/>
      <c r="P6" s="2"/>
      <c r="Q6" s="2"/>
      <c r="R6" s="2"/>
      <c r="S6" s="2"/>
      <c r="T6" s="2"/>
      <c r="U6" s="2"/>
      <c r="V6" s="2"/>
      <c r="W6" s="2"/>
      <c r="X6" s="2"/>
      <c r="Y6" s="2"/>
      <c r="Z6" s="2"/>
    </row>
    <row r="7" spans="1:26" ht="15.75" customHeight="1" x14ac:dyDescent="0.2">
      <c r="A7" s="2"/>
      <c r="B7" s="7" t="s">
        <v>574</v>
      </c>
      <c r="C7" s="7">
        <v>30</v>
      </c>
      <c r="D7" s="2"/>
      <c r="E7" s="248"/>
      <c r="F7" s="246"/>
      <c r="G7" s="246"/>
      <c r="H7" s="246"/>
      <c r="I7" s="183" t="s">
        <v>518</v>
      </c>
      <c r="J7" s="183" t="s">
        <v>93</v>
      </c>
      <c r="K7" s="183" t="s">
        <v>519</v>
      </c>
      <c r="L7" s="184" t="s">
        <v>95</v>
      </c>
      <c r="M7" s="185"/>
      <c r="N7" s="186"/>
      <c r="O7" s="187"/>
      <c r="P7" s="188"/>
      <c r="R7" s="2"/>
      <c r="S7" s="2"/>
      <c r="T7" s="2"/>
      <c r="U7" s="2"/>
      <c r="V7" s="2"/>
      <c r="W7" s="2"/>
      <c r="X7" s="2"/>
      <c r="Y7" s="2"/>
      <c r="Z7" s="2"/>
    </row>
    <row r="8" spans="1:26" ht="15.75" customHeight="1" x14ac:dyDescent="0.2">
      <c r="A8" s="2"/>
      <c r="B8" s="7" t="s">
        <v>575</v>
      </c>
      <c r="C8" s="7">
        <v>90</v>
      </c>
      <c r="D8" s="2"/>
      <c r="E8" s="189" t="s">
        <v>582</v>
      </c>
      <c r="F8" s="173" t="s">
        <v>521</v>
      </c>
      <c r="G8" s="215" t="s">
        <v>583</v>
      </c>
      <c r="H8" s="173" t="s">
        <v>153</v>
      </c>
      <c r="I8" s="190">
        <v>5</v>
      </c>
      <c r="J8" s="191">
        <v>10</v>
      </c>
      <c r="K8" s="192"/>
      <c r="L8" s="193"/>
      <c r="M8" s="194"/>
      <c r="N8" s="194"/>
      <c r="O8" s="195"/>
      <c r="P8" s="194"/>
      <c r="R8" s="2"/>
      <c r="S8" s="2"/>
      <c r="T8" s="2"/>
      <c r="U8" s="2"/>
      <c r="V8" s="2"/>
      <c r="W8" s="2"/>
      <c r="X8" s="2"/>
      <c r="Y8" s="2"/>
      <c r="Z8" s="2"/>
    </row>
    <row r="9" spans="1:26" ht="15.75" customHeight="1" x14ac:dyDescent="0.2">
      <c r="A9" s="2"/>
      <c r="B9" s="7" t="s">
        <v>33</v>
      </c>
      <c r="C9" s="7">
        <f>SUM(C6:C8)</f>
        <v>150</v>
      </c>
      <c r="D9" s="2"/>
      <c r="E9" s="196" t="s">
        <v>584</v>
      </c>
      <c r="F9" s="173" t="s">
        <v>521</v>
      </c>
      <c r="G9" s="215" t="s">
        <v>585</v>
      </c>
      <c r="H9" s="173" t="s">
        <v>153</v>
      </c>
      <c r="I9" s="190">
        <v>5</v>
      </c>
      <c r="J9" s="191">
        <v>10</v>
      </c>
      <c r="K9" s="192"/>
      <c r="L9" s="193"/>
      <c r="M9" s="194"/>
      <c r="N9" s="194"/>
      <c r="O9" s="195"/>
      <c r="P9" s="194"/>
      <c r="R9" s="2"/>
      <c r="S9" s="2"/>
      <c r="T9" s="2"/>
      <c r="U9" s="2"/>
      <c r="V9" s="2"/>
      <c r="W9" s="2"/>
      <c r="X9" s="2"/>
      <c r="Y9" s="2"/>
      <c r="Z9" s="2"/>
    </row>
    <row r="10" spans="1:26" ht="15.75" customHeight="1" x14ac:dyDescent="0.2">
      <c r="A10" s="2"/>
      <c r="B10" s="1"/>
      <c r="C10" s="2"/>
      <c r="D10" s="2"/>
      <c r="E10" s="196" t="s">
        <v>586</v>
      </c>
      <c r="F10" s="173" t="s">
        <v>521</v>
      </c>
      <c r="G10" s="173" t="s">
        <v>587</v>
      </c>
      <c r="H10" s="173" t="s">
        <v>170</v>
      </c>
      <c r="I10" s="190">
        <v>5</v>
      </c>
      <c r="J10" s="191">
        <v>10</v>
      </c>
      <c r="K10" s="192"/>
      <c r="L10" s="193"/>
      <c r="M10" s="194"/>
      <c r="N10" s="194"/>
      <c r="O10" s="197"/>
      <c r="P10" s="194"/>
      <c r="R10" s="2"/>
      <c r="S10" s="2"/>
      <c r="T10" s="2"/>
      <c r="U10" s="2"/>
      <c r="V10" s="2"/>
      <c r="W10" s="2"/>
      <c r="X10" s="2"/>
      <c r="Y10" s="2"/>
      <c r="Z10" s="2"/>
    </row>
    <row r="11" spans="1:26" ht="15.75" customHeight="1" x14ac:dyDescent="0.2">
      <c r="A11" s="2"/>
      <c r="B11" s="1"/>
      <c r="C11" s="2"/>
      <c r="D11" s="2"/>
      <c r="E11" s="196" t="s">
        <v>588</v>
      </c>
      <c r="F11" s="173" t="s">
        <v>521</v>
      </c>
      <c r="G11" s="215" t="s">
        <v>589</v>
      </c>
      <c r="H11" s="173" t="s">
        <v>170</v>
      </c>
      <c r="I11" s="190">
        <v>5</v>
      </c>
      <c r="J11" s="191">
        <v>10</v>
      </c>
      <c r="K11" s="192"/>
      <c r="L11" s="193"/>
      <c r="M11" s="194"/>
      <c r="N11" s="194"/>
      <c r="O11" s="197"/>
      <c r="P11" s="194"/>
      <c r="R11" s="2"/>
      <c r="S11" s="2"/>
      <c r="T11" s="2"/>
      <c r="U11" s="2"/>
      <c r="V11" s="2"/>
      <c r="W11" s="2"/>
      <c r="X11" s="2"/>
      <c r="Y11" s="2"/>
      <c r="Z11" s="2"/>
    </row>
    <row r="12" spans="1:26" ht="21" customHeight="1" x14ac:dyDescent="0.25">
      <c r="A12" s="2"/>
      <c r="B12" s="10" t="s">
        <v>590</v>
      </c>
      <c r="C12" s="2"/>
      <c r="D12" s="2"/>
      <c r="E12" s="196" t="s">
        <v>591</v>
      </c>
      <c r="F12" s="173" t="s">
        <v>531</v>
      </c>
      <c r="G12" s="215" t="s">
        <v>592</v>
      </c>
      <c r="H12" s="173" t="s">
        <v>554</v>
      </c>
      <c r="I12" s="190">
        <v>25</v>
      </c>
      <c r="J12" s="191">
        <v>50</v>
      </c>
      <c r="K12" s="192"/>
      <c r="L12" s="193"/>
      <c r="M12" s="194"/>
      <c r="N12" s="194"/>
      <c r="O12" s="197"/>
      <c r="P12" s="194"/>
      <c r="R12" s="2"/>
      <c r="S12" s="2"/>
      <c r="T12" s="2"/>
      <c r="U12" s="2"/>
      <c r="V12" s="2"/>
      <c r="W12" s="2"/>
      <c r="X12" s="2"/>
      <c r="Y12" s="2"/>
      <c r="Z12" s="2"/>
    </row>
    <row r="13" spans="1:26" ht="15.75" customHeight="1" x14ac:dyDescent="0.2">
      <c r="A13" s="2"/>
      <c r="B13" s="7" t="s">
        <v>49</v>
      </c>
      <c r="C13" s="198">
        <v>2</v>
      </c>
      <c r="D13" s="2"/>
      <c r="E13" s="196" t="s">
        <v>593</v>
      </c>
      <c r="F13" s="173" t="s">
        <v>534</v>
      </c>
      <c r="G13" s="215" t="s">
        <v>594</v>
      </c>
      <c r="H13" s="173" t="s">
        <v>554</v>
      </c>
      <c r="I13" s="190">
        <v>10</v>
      </c>
      <c r="J13" s="199"/>
      <c r="K13" s="192"/>
      <c r="L13" s="193"/>
      <c r="M13" s="194"/>
      <c r="N13" s="194"/>
      <c r="O13" s="197"/>
      <c r="P13" s="194"/>
      <c r="R13" s="2"/>
      <c r="S13" s="2"/>
      <c r="T13" s="2"/>
      <c r="U13" s="2"/>
      <c r="V13" s="2"/>
      <c r="W13" s="2"/>
      <c r="X13" s="2"/>
      <c r="Y13" s="2"/>
      <c r="Z13" s="2"/>
    </row>
    <row r="14" spans="1:26" ht="15.75" customHeight="1" x14ac:dyDescent="0.2">
      <c r="A14" s="2"/>
      <c r="B14" s="7" t="s">
        <v>65</v>
      </c>
      <c r="C14" s="7">
        <f>C13*10</f>
        <v>20</v>
      </c>
      <c r="D14" s="2"/>
      <c r="E14" s="196" t="s">
        <v>595</v>
      </c>
      <c r="F14" s="173" t="s">
        <v>537</v>
      </c>
      <c r="G14" s="173" t="s">
        <v>596</v>
      </c>
      <c r="H14" s="173" t="s">
        <v>38</v>
      </c>
      <c r="I14" s="190">
        <v>55</v>
      </c>
      <c r="J14" s="199"/>
      <c r="K14" s="192"/>
      <c r="L14" s="193"/>
      <c r="M14" s="194"/>
      <c r="N14" s="194"/>
      <c r="O14" s="194"/>
      <c r="P14" s="194"/>
      <c r="R14" s="2"/>
      <c r="S14" s="2"/>
      <c r="T14" s="2"/>
      <c r="U14" s="2"/>
      <c r="V14" s="2"/>
      <c r="W14" s="2"/>
      <c r="X14" s="2"/>
      <c r="Y14" s="2"/>
      <c r="Z14" s="2"/>
    </row>
    <row r="15" spans="1:26" ht="15.75" customHeight="1" x14ac:dyDescent="0.2">
      <c r="A15" s="2"/>
      <c r="B15" s="1"/>
      <c r="C15" s="2"/>
      <c r="D15" s="2"/>
      <c r="E15" s="196" t="s">
        <v>597</v>
      </c>
      <c r="F15" s="173" t="s">
        <v>534</v>
      </c>
      <c r="G15" s="173" t="s">
        <v>598</v>
      </c>
      <c r="H15" s="173" t="s">
        <v>38</v>
      </c>
      <c r="I15" s="190">
        <v>15</v>
      </c>
      <c r="J15" s="199"/>
      <c r="K15" s="192"/>
      <c r="L15" s="193"/>
      <c r="M15" s="194"/>
      <c r="N15" s="194"/>
      <c r="O15" s="195"/>
      <c r="P15" s="200"/>
      <c r="R15" s="2"/>
      <c r="S15" s="2"/>
      <c r="T15" s="2"/>
      <c r="U15" s="2"/>
      <c r="V15" s="2"/>
      <c r="W15" s="2"/>
      <c r="X15" s="2"/>
      <c r="Y15" s="2"/>
      <c r="Z15" s="2"/>
    </row>
    <row r="16" spans="1:26" ht="15.75" customHeight="1" x14ac:dyDescent="0.2">
      <c r="A16" s="2"/>
      <c r="B16" s="1"/>
      <c r="C16" s="2"/>
      <c r="D16" s="2"/>
      <c r="E16" s="196" t="s">
        <v>599</v>
      </c>
      <c r="F16" s="173" t="s">
        <v>540</v>
      </c>
      <c r="G16" s="173" t="s">
        <v>600</v>
      </c>
      <c r="H16" s="173" t="s">
        <v>84</v>
      </c>
      <c r="I16" s="190">
        <v>15</v>
      </c>
      <c r="J16" s="199"/>
      <c r="K16" s="192"/>
      <c r="L16" s="193"/>
      <c r="M16" s="194"/>
      <c r="N16" s="194"/>
      <c r="O16" s="195"/>
      <c r="P16" s="200"/>
      <c r="R16" s="2"/>
      <c r="S16" s="2"/>
      <c r="T16" s="2"/>
      <c r="U16" s="2"/>
      <c r="V16" s="2"/>
      <c r="W16" s="2"/>
      <c r="X16" s="2"/>
      <c r="Y16" s="2"/>
      <c r="Z16" s="2"/>
    </row>
    <row r="17" spans="1:26" ht="15.75" customHeight="1" x14ac:dyDescent="0.2">
      <c r="A17" s="2"/>
      <c r="B17" s="1"/>
      <c r="C17" s="2"/>
      <c r="D17" s="2"/>
      <c r="E17" s="196" t="s">
        <v>601</v>
      </c>
      <c r="F17" s="173" t="s">
        <v>135</v>
      </c>
      <c r="G17" s="173" t="s">
        <v>543</v>
      </c>
      <c r="H17" s="173" t="s">
        <v>602</v>
      </c>
      <c r="I17" s="201">
        <v>10</v>
      </c>
      <c r="J17" s="194"/>
      <c r="K17" s="200"/>
      <c r="L17" s="194"/>
      <c r="M17" s="194"/>
      <c r="N17" s="194"/>
      <c r="O17" s="194"/>
      <c r="P17" s="194"/>
      <c r="Q17" s="194"/>
      <c r="R17" s="2"/>
      <c r="S17" s="2"/>
      <c r="T17" s="2"/>
      <c r="U17" s="2"/>
      <c r="V17" s="2"/>
      <c r="W17" s="2"/>
      <c r="X17" s="2"/>
      <c r="Y17" s="2"/>
      <c r="Z17" s="2"/>
    </row>
    <row r="18" spans="1:26" ht="15.75" customHeight="1" x14ac:dyDescent="0.2">
      <c r="A18" s="2"/>
      <c r="B18" s="1"/>
      <c r="C18" s="2"/>
      <c r="D18" s="2"/>
      <c r="E18" s="194"/>
      <c r="F18" s="194"/>
      <c r="G18" s="194"/>
      <c r="H18" s="194"/>
      <c r="I18" s="167">
        <f>SUM(I8:I17)</f>
        <v>150</v>
      </c>
      <c r="J18" s="194"/>
      <c r="K18" s="200"/>
      <c r="L18" s="194"/>
      <c r="M18" s="194"/>
      <c r="N18" s="194"/>
      <c r="O18" s="197"/>
      <c r="P18" s="194"/>
      <c r="Q18" s="194"/>
      <c r="R18" s="2"/>
      <c r="S18" s="2"/>
      <c r="T18" s="2"/>
      <c r="U18" s="2"/>
      <c r="V18" s="2"/>
      <c r="W18" s="2"/>
      <c r="X18" s="2"/>
      <c r="Y18" s="2"/>
      <c r="Z18" s="2"/>
    </row>
    <row r="19" spans="1:26" ht="15.75" customHeight="1" x14ac:dyDescent="0.2">
      <c r="A19" s="2"/>
      <c r="B19" s="1"/>
      <c r="C19" s="2"/>
      <c r="D19" s="2"/>
      <c r="F19" s="2"/>
      <c r="G19" s="2"/>
      <c r="H19" s="2"/>
      <c r="I19" s="2"/>
      <c r="J19" s="2"/>
      <c r="K19" s="2"/>
      <c r="L19" s="2"/>
      <c r="M19" s="2"/>
      <c r="N19" s="2"/>
      <c r="O19" s="2"/>
      <c r="P19" s="2"/>
      <c r="Q19" s="2"/>
      <c r="R19" s="2"/>
      <c r="S19" s="2"/>
      <c r="T19" s="2"/>
      <c r="U19" s="2"/>
      <c r="V19" s="2"/>
      <c r="W19" s="2"/>
      <c r="X19" s="2"/>
      <c r="Y19" s="2"/>
      <c r="Z19" s="2"/>
    </row>
    <row r="20" spans="1:26" ht="15.75" customHeight="1" x14ac:dyDescent="0.2">
      <c r="A20" s="2"/>
      <c r="B20" s="1"/>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2"/>
      <c r="B21" s="1"/>
      <c r="C21" s="2"/>
      <c r="D21" s="2"/>
      <c r="E21" s="2"/>
      <c r="F21" s="2"/>
      <c r="G21" s="2"/>
      <c r="H21" s="2"/>
      <c r="I21" s="2"/>
      <c r="J21" s="2"/>
      <c r="K21" s="2"/>
      <c r="L21" s="2"/>
      <c r="M21" s="2"/>
      <c r="N21" s="2"/>
      <c r="O21" s="2"/>
      <c r="P21" s="2"/>
      <c r="Q21" s="2"/>
      <c r="R21" s="2"/>
      <c r="S21" s="2"/>
      <c r="T21" s="2"/>
      <c r="U21" s="2"/>
      <c r="V21" s="2"/>
      <c r="W21" s="2"/>
      <c r="X21" s="2"/>
      <c r="Y21" s="2"/>
      <c r="Z21" s="2"/>
    </row>
    <row r="22" spans="1:26" ht="16"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6"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7">
    <mergeCell ref="B2:K2"/>
    <mergeCell ref="B3:K3"/>
    <mergeCell ref="E6:E7"/>
    <mergeCell ref="F6:F7"/>
    <mergeCell ref="G6:G7"/>
    <mergeCell ref="H6:H7"/>
    <mergeCell ref="I6:L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B2" workbookViewId="0"/>
  </sheetViews>
  <sheetFormatPr baseColWidth="10" defaultColWidth="13.5" defaultRowHeight="15" customHeight="1" x14ac:dyDescent="0.2"/>
  <cols>
    <col min="1" max="1" width="5.83203125" customWidth="1"/>
    <col min="2" max="2" width="30.6640625" customWidth="1"/>
    <col min="3" max="3" width="10.5" customWidth="1"/>
    <col min="4" max="4" width="4.6640625" customWidth="1"/>
    <col min="5" max="5" width="10.5" customWidth="1"/>
    <col min="6" max="6" width="14.6640625" customWidth="1"/>
    <col min="7" max="7" width="82" customWidth="1"/>
    <col min="8" max="8" width="6.1640625" customWidth="1"/>
    <col min="9" max="9" width="11.33203125" customWidth="1"/>
    <col min="10" max="10" width="11.1640625" customWidth="1"/>
    <col min="11" max="12" width="10.5" customWidth="1"/>
    <col min="13" max="13" width="3.83203125" customWidth="1"/>
    <col min="14" max="14" width="15.1640625" hidden="1" customWidth="1"/>
    <col min="15" max="15" width="11.83203125" hidden="1" customWidth="1"/>
    <col min="16" max="16" width="6.6640625" hidden="1" customWidth="1"/>
    <col min="17" max="26" width="10.5" customWidth="1"/>
  </cols>
  <sheetData>
    <row r="1" spans="1:26" ht="16.5" customHeight="1" x14ac:dyDescent="0.2">
      <c r="A1" s="1"/>
      <c r="B1" s="1"/>
      <c r="C1" s="2"/>
      <c r="D1" s="1"/>
      <c r="E1" s="2"/>
      <c r="F1" s="1"/>
      <c r="G1" s="1"/>
      <c r="H1" s="1"/>
      <c r="I1" s="1"/>
      <c r="J1" s="1"/>
      <c r="K1" s="2"/>
      <c r="L1" s="2"/>
      <c r="M1" s="1"/>
      <c r="N1" s="1"/>
      <c r="O1" s="1"/>
      <c r="P1" s="1"/>
      <c r="Q1" s="2"/>
      <c r="R1" s="2"/>
      <c r="S1" s="2"/>
      <c r="T1" s="2"/>
      <c r="U1" s="2"/>
      <c r="V1" s="2"/>
      <c r="W1" s="2"/>
      <c r="X1" s="2"/>
      <c r="Y1" s="2"/>
      <c r="Z1" s="2"/>
    </row>
    <row r="2" spans="1:26" ht="23.25" customHeight="1" x14ac:dyDescent="0.3">
      <c r="A2" s="1"/>
      <c r="B2" s="232" t="s">
        <v>1</v>
      </c>
      <c r="C2" s="233"/>
      <c r="D2" s="233"/>
      <c r="E2" s="233"/>
      <c r="F2" s="233"/>
      <c r="G2" s="233"/>
      <c r="H2" s="233"/>
      <c r="I2" s="233"/>
      <c r="J2" s="233"/>
      <c r="K2" s="233"/>
      <c r="L2" s="234"/>
      <c r="M2" s="1"/>
      <c r="N2" s="1"/>
      <c r="O2" s="1"/>
      <c r="P2" s="1"/>
      <c r="Q2" s="2"/>
      <c r="R2" s="2"/>
      <c r="S2" s="2"/>
      <c r="T2" s="2"/>
      <c r="U2" s="2"/>
      <c r="V2" s="2"/>
      <c r="W2" s="2"/>
      <c r="X2" s="2"/>
      <c r="Y2" s="2"/>
      <c r="Z2" s="2"/>
    </row>
    <row r="3" spans="1:26" ht="36.75" customHeight="1" x14ac:dyDescent="0.2">
      <c r="A3" s="1"/>
      <c r="B3" s="235" t="s">
        <v>4</v>
      </c>
      <c r="C3" s="236"/>
      <c r="D3" s="236"/>
      <c r="E3" s="236"/>
      <c r="F3" s="236"/>
      <c r="G3" s="236"/>
      <c r="H3" s="236"/>
      <c r="I3" s="236"/>
      <c r="J3" s="236"/>
      <c r="K3" s="236"/>
      <c r="L3" s="237"/>
      <c r="M3" s="1"/>
      <c r="N3" s="1"/>
      <c r="O3" s="1"/>
      <c r="P3" s="1"/>
      <c r="Q3" s="2"/>
      <c r="R3" s="2"/>
      <c r="S3" s="2"/>
      <c r="T3" s="2"/>
      <c r="U3" s="2"/>
      <c r="V3" s="2"/>
      <c r="W3" s="2"/>
      <c r="X3" s="2"/>
      <c r="Y3" s="2"/>
      <c r="Z3" s="2"/>
    </row>
    <row r="4" spans="1:26" ht="15.75" customHeight="1" x14ac:dyDescent="0.2">
      <c r="A4" s="1"/>
      <c r="B4" s="243" t="s">
        <v>6</v>
      </c>
      <c r="C4" s="236"/>
      <c r="D4" s="236"/>
      <c r="E4" s="236"/>
      <c r="F4" s="236"/>
      <c r="G4" s="236"/>
      <c r="H4" s="236"/>
      <c r="I4" s="236"/>
      <c r="J4" s="236"/>
      <c r="K4" s="236"/>
      <c r="L4" s="237"/>
      <c r="M4" s="1"/>
      <c r="N4" s="1"/>
      <c r="O4" s="1"/>
      <c r="P4" s="1"/>
      <c r="Q4" s="2"/>
      <c r="R4" s="2"/>
      <c r="S4" s="2"/>
      <c r="T4" s="2"/>
      <c r="U4" s="2"/>
      <c r="V4" s="2"/>
      <c r="W4" s="2"/>
      <c r="X4" s="2"/>
      <c r="Y4" s="2"/>
      <c r="Z4" s="2"/>
    </row>
    <row r="5" spans="1:26" ht="33" customHeight="1" x14ac:dyDescent="0.2">
      <c r="A5" s="1"/>
      <c r="B5" s="244" t="s">
        <v>10</v>
      </c>
      <c r="C5" s="239"/>
      <c r="D5" s="239"/>
      <c r="E5" s="239"/>
      <c r="F5" s="239"/>
      <c r="G5" s="239"/>
      <c r="H5" s="239"/>
      <c r="I5" s="239"/>
      <c r="J5" s="239"/>
      <c r="K5" s="239"/>
      <c r="L5" s="240"/>
      <c r="M5" s="1"/>
      <c r="N5" s="1"/>
      <c r="O5" s="1"/>
      <c r="P5" s="1"/>
      <c r="Q5" s="2"/>
      <c r="R5" s="2"/>
      <c r="S5" s="2"/>
      <c r="T5" s="2"/>
      <c r="U5" s="2"/>
      <c r="V5" s="2"/>
      <c r="W5" s="2"/>
      <c r="X5" s="2"/>
      <c r="Y5" s="2"/>
      <c r="Z5" s="2"/>
    </row>
    <row r="6" spans="1:26" ht="15.75" customHeight="1" x14ac:dyDescent="0.2">
      <c r="A6" s="1"/>
      <c r="B6" s="1"/>
      <c r="C6" s="2"/>
      <c r="D6" s="1"/>
      <c r="E6" s="2"/>
      <c r="F6" s="1"/>
      <c r="G6" s="1"/>
      <c r="H6" s="1"/>
      <c r="I6" s="1"/>
      <c r="J6" s="1"/>
      <c r="K6" s="2"/>
      <c r="L6" s="2"/>
      <c r="M6" s="1"/>
      <c r="N6" s="1"/>
      <c r="O6" s="1"/>
      <c r="P6" s="1"/>
      <c r="Q6" s="2"/>
      <c r="R6" s="2"/>
      <c r="S6" s="2"/>
      <c r="T6" s="2"/>
      <c r="U6" s="2"/>
      <c r="V6" s="2"/>
      <c r="W6" s="2"/>
      <c r="X6" s="2"/>
      <c r="Y6" s="2"/>
      <c r="Z6" s="2"/>
    </row>
    <row r="7" spans="1:26" ht="21.75" customHeight="1" x14ac:dyDescent="0.2">
      <c r="A7" s="1"/>
      <c r="B7" s="3" t="s">
        <v>13</v>
      </c>
      <c r="C7" s="2"/>
      <c r="D7" s="1"/>
      <c r="E7" s="2"/>
      <c r="F7" s="1"/>
      <c r="G7" s="1"/>
      <c r="H7" s="5"/>
      <c r="I7" s="5"/>
      <c r="J7" s="5"/>
      <c r="K7" s="5"/>
      <c r="L7" s="2"/>
      <c r="M7" s="1"/>
      <c r="N7" s="1"/>
      <c r="O7" s="1"/>
      <c r="P7" s="1"/>
      <c r="Q7" s="2"/>
      <c r="R7" s="2"/>
      <c r="S7" s="2"/>
      <c r="T7" s="2"/>
      <c r="U7" s="2"/>
      <c r="V7" s="2"/>
      <c r="W7" s="2"/>
      <c r="X7" s="2"/>
      <c r="Y7" s="2"/>
      <c r="Z7" s="2"/>
    </row>
    <row r="8" spans="1:26" ht="15" customHeight="1" x14ac:dyDescent="0.2">
      <c r="A8" s="1"/>
      <c r="B8" s="7" t="s">
        <v>18</v>
      </c>
      <c r="C8" s="7">
        <v>30</v>
      </c>
      <c r="D8" s="1"/>
      <c r="E8" s="247" t="s">
        <v>27</v>
      </c>
      <c r="F8" s="245" t="s">
        <v>39</v>
      </c>
      <c r="G8" s="245" t="s">
        <v>44</v>
      </c>
      <c r="H8" s="249" t="s">
        <v>17</v>
      </c>
      <c r="I8" s="249" t="s">
        <v>54</v>
      </c>
      <c r="J8" s="233"/>
      <c r="K8" s="233"/>
      <c r="L8" s="234"/>
      <c r="M8" s="1"/>
      <c r="N8" s="1"/>
      <c r="O8" s="1"/>
      <c r="P8" s="1"/>
      <c r="Q8" s="2"/>
      <c r="R8" s="2"/>
      <c r="S8" s="2"/>
      <c r="T8" s="2"/>
      <c r="U8" s="2"/>
      <c r="V8" s="2"/>
      <c r="W8" s="2"/>
      <c r="X8" s="2"/>
      <c r="Y8" s="2"/>
      <c r="Z8" s="2"/>
    </row>
    <row r="9" spans="1:26" ht="47.25" customHeight="1" x14ac:dyDescent="0.2">
      <c r="A9" s="1"/>
      <c r="B9" s="7" t="s">
        <v>26</v>
      </c>
      <c r="C9" s="7">
        <v>96</v>
      </c>
      <c r="D9" s="1"/>
      <c r="E9" s="248"/>
      <c r="F9" s="246"/>
      <c r="G9" s="246"/>
      <c r="H9" s="246"/>
      <c r="I9" s="16" t="s">
        <v>81</v>
      </c>
      <c r="J9" s="16" t="s">
        <v>93</v>
      </c>
      <c r="K9" s="16" t="s">
        <v>94</v>
      </c>
      <c r="L9" s="19" t="s">
        <v>95</v>
      </c>
      <c r="M9" s="1"/>
      <c r="N9" s="20" t="s">
        <v>104</v>
      </c>
      <c r="O9" s="20" t="s">
        <v>105</v>
      </c>
      <c r="P9" s="1" t="s">
        <v>106</v>
      </c>
      <c r="Q9" s="2"/>
      <c r="R9" s="2"/>
      <c r="S9" s="2"/>
      <c r="T9" s="2"/>
      <c r="U9" s="2"/>
      <c r="V9" s="2"/>
      <c r="W9" s="2"/>
      <c r="X9" s="2"/>
      <c r="Y9" s="2"/>
      <c r="Z9" s="2"/>
    </row>
    <row r="10" spans="1:26" ht="15.75" customHeight="1" x14ac:dyDescent="0.2">
      <c r="A10" s="1"/>
      <c r="B10" s="7" t="s">
        <v>30</v>
      </c>
      <c r="C10" s="7">
        <v>24</v>
      </c>
      <c r="D10" s="1"/>
      <c r="E10" s="22" t="s">
        <v>107</v>
      </c>
      <c r="F10" s="24" t="s">
        <v>109</v>
      </c>
      <c r="G10" s="24" t="s">
        <v>110</v>
      </c>
      <c r="H10" s="26">
        <v>0</v>
      </c>
      <c r="I10" s="28">
        <f t="shared" ref="I10:I15" si="0">VLOOKUP(F10,$N$18:$P$20,2,FALSE)/VLOOKUP(F10,$N$18:$P$20,3,FALSE)*96</f>
        <v>1.6</v>
      </c>
      <c r="J10" s="30">
        <f t="shared" ref="J10:J15" si="1">$C$20*I10</f>
        <v>9.6000000000000014</v>
      </c>
      <c r="K10" s="28">
        <f t="shared" ref="K10:K15" si="2">VLOOKUP(F10,$N$18:$P$20,2,FALSE)/VLOOKUP(F10,$N$18:$P$20,3,FALSE)*10</f>
        <v>0.16666666666666666</v>
      </c>
      <c r="L10" s="33">
        <f t="shared" ref="L10:L15" si="3">$C$20*K10</f>
        <v>1</v>
      </c>
      <c r="M10" s="1"/>
      <c r="N10" s="1" t="s">
        <v>109</v>
      </c>
      <c r="O10" s="35">
        <v>0.1</v>
      </c>
      <c r="P10" s="1">
        <f>COUNTIF($F$10:$F$51,"Especificación")</f>
        <v>4</v>
      </c>
      <c r="Q10" s="2"/>
      <c r="R10" s="2"/>
      <c r="S10" s="2"/>
      <c r="T10" s="2"/>
      <c r="U10" s="2"/>
      <c r="V10" s="2"/>
      <c r="W10" s="2"/>
      <c r="X10" s="2"/>
      <c r="Y10" s="2"/>
      <c r="Z10" s="2"/>
    </row>
    <row r="11" spans="1:26" ht="15.75" customHeight="1" x14ac:dyDescent="0.2">
      <c r="A11" s="1"/>
      <c r="B11" s="7" t="s">
        <v>33</v>
      </c>
      <c r="C11" s="7">
        <f>SUM(C8:C10)</f>
        <v>150</v>
      </c>
      <c r="D11" s="1"/>
      <c r="E11" s="37" t="s">
        <v>123</v>
      </c>
      <c r="F11" s="39" t="s">
        <v>109</v>
      </c>
      <c r="G11" s="39" t="s">
        <v>128</v>
      </c>
      <c r="H11" s="30">
        <v>0</v>
      </c>
      <c r="I11" s="28">
        <f t="shared" si="0"/>
        <v>1.6</v>
      </c>
      <c r="J11" s="30">
        <f t="shared" si="1"/>
        <v>9.6000000000000014</v>
      </c>
      <c r="K11" s="28">
        <f t="shared" si="2"/>
        <v>0.16666666666666666</v>
      </c>
      <c r="L11" s="33">
        <f t="shared" si="3"/>
        <v>1</v>
      </c>
      <c r="M11" s="1"/>
      <c r="N11" s="1" t="s">
        <v>130</v>
      </c>
      <c r="O11" s="35">
        <v>0.35</v>
      </c>
      <c r="P11" s="1">
        <f>COUNTIF($F$10:$F$51,"Planificación")</f>
        <v>13</v>
      </c>
      <c r="Q11" s="2"/>
      <c r="R11" s="2"/>
      <c r="S11" s="2"/>
      <c r="T11" s="2"/>
      <c r="U11" s="2"/>
      <c r="V11" s="2"/>
      <c r="W11" s="2"/>
      <c r="X11" s="2"/>
      <c r="Y11" s="2"/>
      <c r="Z11" s="2"/>
    </row>
    <row r="12" spans="1:26" ht="15.75" customHeight="1" x14ac:dyDescent="0.2">
      <c r="A12" s="1"/>
      <c r="B12" s="1"/>
      <c r="C12" s="1"/>
      <c r="D12" s="1"/>
      <c r="E12" s="37" t="s">
        <v>131</v>
      </c>
      <c r="F12" s="39" t="s">
        <v>109</v>
      </c>
      <c r="G12" s="39" t="s">
        <v>132</v>
      </c>
      <c r="H12" s="30">
        <v>0</v>
      </c>
      <c r="I12" s="28">
        <f t="shared" si="0"/>
        <v>1.6</v>
      </c>
      <c r="J12" s="30">
        <f t="shared" si="1"/>
        <v>9.6000000000000014</v>
      </c>
      <c r="K12" s="28">
        <f t="shared" si="2"/>
        <v>0.16666666666666666</v>
      </c>
      <c r="L12" s="33">
        <f t="shared" si="3"/>
        <v>1</v>
      </c>
      <c r="M12" s="1"/>
      <c r="N12" s="1" t="s">
        <v>135</v>
      </c>
      <c r="O12" s="35">
        <v>0.3</v>
      </c>
      <c r="P12" s="1">
        <f>COUNTIF($F$10:$F$51,"Seguimiento")</f>
        <v>13</v>
      </c>
      <c r="Q12" s="2"/>
      <c r="R12" s="2"/>
      <c r="S12" s="2"/>
      <c r="T12" s="2"/>
      <c r="U12" s="2"/>
      <c r="V12" s="2"/>
      <c r="W12" s="2"/>
      <c r="X12" s="2"/>
      <c r="Y12" s="2"/>
      <c r="Z12" s="2"/>
    </row>
    <row r="13" spans="1:26" ht="15.75" customHeight="1" x14ac:dyDescent="0.2">
      <c r="A13" s="1"/>
      <c r="B13" s="1"/>
      <c r="C13" s="2"/>
      <c r="D13" s="1"/>
      <c r="E13" s="37" t="s">
        <v>138</v>
      </c>
      <c r="F13" s="39" t="s">
        <v>139</v>
      </c>
      <c r="G13" s="39" t="s">
        <v>140</v>
      </c>
      <c r="H13" s="30">
        <v>0</v>
      </c>
      <c r="I13" s="28">
        <f t="shared" si="0"/>
        <v>9.6000000000000014</v>
      </c>
      <c r="J13" s="30">
        <f t="shared" si="1"/>
        <v>57.600000000000009</v>
      </c>
      <c r="K13" s="28">
        <f t="shared" si="2"/>
        <v>1</v>
      </c>
      <c r="L13" s="33">
        <f t="shared" si="3"/>
        <v>6</v>
      </c>
      <c r="M13" s="1"/>
      <c r="N13" s="1" t="s">
        <v>139</v>
      </c>
      <c r="O13" s="35">
        <v>0.15</v>
      </c>
      <c r="P13" s="1">
        <f>COUNTIF($F$10:$F$51,"Estimación")</f>
        <v>2</v>
      </c>
      <c r="Q13" s="2"/>
      <c r="R13" s="2"/>
      <c r="S13" s="2"/>
      <c r="T13" s="2"/>
      <c r="U13" s="2"/>
      <c r="V13" s="2"/>
      <c r="W13" s="2"/>
      <c r="X13" s="2"/>
      <c r="Y13" s="2"/>
      <c r="Z13" s="2"/>
    </row>
    <row r="14" spans="1:26" ht="15.75" customHeight="1" x14ac:dyDescent="0.2">
      <c r="A14" s="1"/>
      <c r="B14" s="1"/>
      <c r="C14" s="2"/>
      <c r="D14" s="1"/>
      <c r="E14" s="37" t="s">
        <v>144</v>
      </c>
      <c r="F14" s="39" t="s">
        <v>130</v>
      </c>
      <c r="G14" s="39" t="s">
        <v>145</v>
      </c>
      <c r="H14" s="30">
        <v>0</v>
      </c>
      <c r="I14" s="28">
        <f t="shared" si="0"/>
        <v>4.8000000000000007</v>
      </c>
      <c r="J14" s="30">
        <f t="shared" si="1"/>
        <v>28.800000000000004</v>
      </c>
      <c r="K14" s="28">
        <f t="shared" si="2"/>
        <v>0.5</v>
      </c>
      <c r="L14" s="33">
        <f t="shared" si="3"/>
        <v>3</v>
      </c>
      <c r="M14" s="1"/>
      <c r="N14" s="1" t="s">
        <v>147</v>
      </c>
      <c r="O14" s="35">
        <v>0.1</v>
      </c>
      <c r="P14" s="1">
        <f>COUNTIF($F$10:$F$51,"Presentación")</f>
        <v>6</v>
      </c>
      <c r="Q14" s="2"/>
      <c r="R14" s="2"/>
      <c r="S14" s="2"/>
      <c r="T14" s="2"/>
      <c r="U14" s="2"/>
      <c r="V14" s="2"/>
      <c r="W14" s="2"/>
      <c r="X14" s="2"/>
      <c r="Y14" s="2"/>
      <c r="Z14" s="2"/>
    </row>
    <row r="15" spans="1:26" ht="15.75" customHeight="1" x14ac:dyDescent="0.2">
      <c r="A15" s="1"/>
      <c r="B15" s="1"/>
      <c r="C15" s="2"/>
      <c r="D15" s="1"/>
      <c r="E15" s="37" t="s">
        <v>148</v>
      </c>
      <c r="F15" s="39" t="s">
        <v>130</v>
      </c>
      <c r="G15" s="39" t="s">
        <v>149</v>
      </c>
      <c r="H15" s="30">
        <v>0</v>
      </c>
      <c r="I15" s="28">
        <f t="shared" si="0"/>
        <v>4.8000000000000007</v>
      </c>
      <c r="J15" s="30">
        <f t="shared" si="1"/>
        <v>28.800000000000004</v>
      </c>
      <c r="K15" s="28">
        <f t="shared" si="2"/>
        <v>0.5</v>
      </c>
      <c r="L15" s="33">
        <f t="shared" si="3"/>
        <v>3</v>
      </c>
      <c r="M15" s="1"/>
      <c r="N15" s="1"/>
      <c r="O15" s="45">
        <f t="shared" ref="O15:P15" si="4">SUM(O10:O14)</f>
        <v>1</v>
      </c>
      <c r="P15" s="1">
        <f t="shared" si="4"/>
        <v>38</v>
      </c>
      <c r="Q15" s="2"/>
      <c r="R15" s="2"/>
      <c r="S15" s="2"/>
      <c r="T15" s="2"/>
      <c r="U15" s="2"/>
      <c r="V15" s="2"/>
      <c r="W15" s="2"/>
      <c r="X15" s="2"/>
      <c r="Y15" s="2"/>
      <c r="Z15" s="2"/>
    </row>
    <row r="16" spans="1:26" ht="15.75" customHeight="1" x14ac:dyDescent="0.2">
      <c r="A16" s="1"/>
      <c r="B16" s="1"/>
      <c r="C16" s="2"/>
      <c r="D16" s="1"/>
      <c r="E16" s="37"/>
      <c r="F16" s="39"/>
      <c r="G16" s="39"/>
      <c r="H16" s="30"/>
      <c r="I16" s="46"/>
      <c r="J16" s="30"/>
      <c r="K16" s="28"/>
      <c r="L16" s="33"/>
      <c r="M16" s="1"/>
      <c r="N16" s="1"/>
      <c r="O16" s="45"/>
      <c r="P16" s="1"/>
      <c r="Q16" s="2"/>
      <c r="R16" s="2"/>
      <c r="S16" s="2"/>
      <c r="T16" s="2"/>
      <c r="U16" s="2"/>
      <c r="V16" s="2"/>
      <c r="W16" s="2"/>
      <c r="X16" s="2"/>
      <c r="Y16" s="2"/>
      <c r="Z16" s="2"/>
    </row>
    <row r="17" spans="1:26" ht="15.75" customHeight="1" x14ac:dyDescent="0.2">
      <c r="A17" s="1"/>
      <c r="B17" s="1"/>
      <c r="C17" s="2"/>
      <c r="D17" s="1"/>
      <c r="E17" s="37" t="s">
        <v>151</v>
      </c>
      <c r="F17" s="39" t="s">
        <v>130</v>
      </c>
      <c r="G17" s="39" t="s">
        <v>152</v>
      </c>
      <c r="H17" s="30">
        <v>1</v>
      </c>
      <c r="I17" s="28">
        <f t="shared" ref="I17:I27" si="5">VLOOKUP(F17,$N$24:$P$26,2,FALSE)/VLOOKUP(F17,$N$24:$P$26,3,FALSE)*96</f>
        <v>3.84</v>
      </c>
      <c r="J17" s="30">
        <f t="shared" ref="J17:J27" si="6">$C$20*I17</f>
        <v>23.04</v>
      </c>
      <c r="K17" s="28">
        <f t="shared" ref="K17:K27" si="7">VLOOKUP(F17,$N$24:$P$26,2,FALSE)/VLOOKUP(F17,$N$24:$P$26,3,FALSE)*10</f>
        <v>0.4</v>
      </c>
      <c r="L17" s="33">
        <f t="shared" ref="L17:L27" si="8">$C$20*K17</f>
        <v>2.4000000000000004</v>
      </c>
      <c r="M17" s="1"/>
      <c r="N17" s="1" t="s">
        <v>153</v>
      </c>
      <c r="O17" s="45"/>
      <c r="P17" s="1"/>
      <c r="Q17" s="2"/>
      <c r="R17" s="2"/>
      <c r="S17" s="2"/>
      <c r="T17" s="2"/>
      <c r="U17" s="2"/>
      <c r="V17" s="2"/>
      <c r="W17" s="2"/>
      <c r="X17" s="2"/>
      <c r="Y17" s="2"/>
      <c r="Z17" s="2"/>
    </row>
    <row r="18" spans="1:26" ht="15.75" customHeight="1" x14ac:dyDescent="0.2">
      <c r="A18" s="1"/>
      <c r="B18" s="1"/>
      <c r="C18" s="2"/>
      <c r="D18" s="1"/>
      <c r="E18" s="37" t="s">
        <v>154</v>
      </c>
      <c r="F18" s="39" t="s">
        <v>130</v>
      </c>
      <c r="G18" s="39" t="s">
        <v>155</v>
      </c>
      <c r="H18" s="30">
        <v>1</v>
      </c>
      <c r="I18" s="28">
        <f t="shared" si="5"/>
        <v>3.84</v>
      </c>
      <c r="J18" s="30">
        <f t="shared" si="6"/>
        <v>23.04</v>
      </c>
      <c r="K18" s="28">
        <f t="shared" si="7"/>
        <v>0.4</v>
      </c>
      <c r="L18" s="33">
        <f t="shared" si="8"/>
        <v>2.4000000000000004</v>
      </c>
      <c r="M18" s="1"/>
      <c r="N18" s="1" t="s">
        <v>109</v>
      </c>
      <c r="O18" s="35">
        <v>0.05</v>
      </c>
      <c r="P18" s="1">
        <f>COUNTIF($F$10:$F$15,"Especificación")</f>
        <v>3</v>
      </c>
      <c r="Q18" s="2"/>
      <c r="R18" s="2"/>
      <c r="S18" s="2"/>
      <c r="T18" s="2"/>
      <c r="U18" s="2"/>
      <c r="V18" s="2"/>
      <c r="W18" s="2"/>
      <c r="X18" s="2"/>
      <c r="Y18" s="2"/>
      <c r="Z18" s="2"/>
    </row>
    <row r="19" spans="1:26" ht="18" customHeight="1" x14ac:dyDescent="0.25">
      <c r="A19" s="1"/>
      <c r="B19" s="10" t="s">
        <v>157</v>
      </c>
      <c r="C19" s="2"/>
      <c r="D19" s="1"/>
      <c r="E19" s="37" t="s">
        <v>159</v>
      </c>
      <c r="F19" s="39" t="s">
        <v>130</v>
      </c>
      <c r="G19" s="39" t="s">
        <v>160</v>
      </c>
      <c r="H19" s="30">
        <v>1</v>
      </c>
      <c r="I19" s="28">
        <f t="shared" si="5"/>
        <v>3.84</v>
      </c>
      <c r="J19" s="30">
        <f t="shared" si="6"/>
        <v>23.04</v>
      </c>
      <c r="K19" s="28">
        <f t="shared" si="7"/>
        <v>0.4</v>
      </c>
      <c r="L19" s="33">
        <f t="shared" si="8"/>
        <v>2.4000000000000004</v>
      </c>
      <c r="M19" s="1"/>
      <c r="N19" s="1" t="s">
        <v>130</v>
      </c>
      <c r="O19" s="35">
        <v>0.1</v>
      </c>
      <c r="P19" s="1">
        <f>COUNTIF($F$10:$F$15,"Planificación")</f>
        <v>2</v>
      </c>
      <c r="Q19" s="2"/>
      <c r="R19" s="2"/>
      <c r="S19" s="2"/>
      <c r="T19" s="2"/>
      <c r="U19" s="2"/>
      <c r="V19" s="2"/>
      <c r="W19" s="2"/>
      <c r="X19" s="2"/>
      <c r="Y19" s="2"/>
      <c r="Z19" s="2"/>
    </row>
    <row r="20" spans="1:26" ht="15.75" customHeight="1" x14ac:dyDescent="0.2">
      <c r="A20" s="1"/>
      <c r="B20" s="7" t="s">
        <v>49</v>
      </c>
      <c r="C20" s="7">
        <f>'Principal - ABP'!E19</f>
        <v>6</v>
      </c>
      <c r="D20" s="1"/>
      <c r="E20" s="37" t="s">
        <v>161</v>
      </c>
      <c r="F20" s="39" t="s">
        <v>130</v>
      </c>
      <c r="G20" s="39" t="s">
        <v>162</v>
      </c>
      <c r="H20" s="30">
        <v>1</v>
      </c>
      <c r="I20" s="28">
        <f t="shared" si="5"/>
        <v>3.84</v>
      </c>
      <c r="J20" s="30">
        <f t="shared" si="6"/>
        <v>23.04</v>
      </c>
      <c r="K20" s="28">
        <f t="shared" si="7"/>
        <v>0.4</v>
      </c>
      <c r="L20" s="33">
        <f t="shared" si="8"/>
        <v>2.4000000000000004</v>
      </c>
      <c r="M20" s="1"/>
      <c r="N20" s="1" t="s">
        <v>139</v>
      </c>
      <c r="O20" s="35">
        <v>0.1</v>
      </c>
      <c r="P20" s="1">
        <f>COUNTIF($F$10:$F$15,"Estimación")</f>
        <v>1</v>
      </c>
      <c r="Q20" s="2"/>
      <c r="R20" s="2"/>
      <c r="S20" s="2"/>
      <c r="T20" s="2"/>
      <c r="U20" s="2"/>
      <c r="V20" s="2"/>
      <c r="W20" s="2"/>
      <c r="X20" s="2"/>
      <c r="Y20" s="2"/>
      <c r="Z20" s="2"/>
    </row>
    <row r="21" spans="1:26" ht="15.75" customHeight="1" x14ac:dyDescent="0.2">
      <c r="A21" s="1"/>
      <c r="B21" s="7" t="s">
        <v>53</v>
      </c>
      <c r="C21" s="7">
        <f>C9*C20</f>
        <v>576</v>
      </c>
      <c r="D21" s="1"/>
      <c r="E21" s="37" t="s">
        <v>163</v>
      </c>
      <c r="F21" s="49" t="s">
        <v>130</v>
      </c>
      <c r="G21" s="49" t="s">
        <v>164</v>
      </c>
      <c r="H21" s="30">
        <v>1</v>
      </c>
      <c r="I21" s="28">
        <f t="shared" si="5"/>
        <v>3.84</v>
      </c>
      <c r="J21" s="30">
        <f t="shared" si="6"/>
        <v>23.04</v>
      </c>
      <c r="K21" s="28">
        <f t="shared" si="7"/>
        <v>0.4</v>
      </c>
      <c r="L21" s="33">
        <f t="shared" si="8"/>
        <v>2.4000000000000004</v>
      </c>
      <c r="M21" s="1"/>
      <c r="N21" s="50" t="s">
        <v>165</v>
      </c>
      <c r="O21" s="45">
        <f t="shared" ref="O21:P21" si="9">SUM(O18:O20)</f>
        <v>0.25</v>
      </c>
      <c r="P21" s="1">
        <f t="shared" si="9"/>
        <v>6</v>
      </c>
      <c r="Q21" s="2"/>
      <c r="R21" s="2"/>
      <c r="S21" s="2"/>
      <c r="T21" s="2"/>
      <c r="U21" s="2"/>
      <c r="V21" s="2"/>
      <c r="W21" s="2"/>
      <c r="X21" s="2"/>
      <c r="Y21" s="2"/>
      <c r="Z21" s="2"/>
    </row>
    <row r="22" spans="1:26" ht="15.75" customHeight="1" x14ac:dyDescent="0.2">
      <c r="A22" s="1"/>
      <c r="B22" s="7" t="s">
        <v>57</v>
      </c>
      <c r="C22" s="7">
        <f>J53</f>
        <v>576.00000000000034</v>
      </c>
      <c r="D22" s="1"/>
      <c r="E22" s="37" t="s">
        <v>166</v>
      </c>
      <c r="F22" s="24" t="s">
        <v>135</v>
      </c>
      <c r="G22" s="24" t="s">
        <v>167</v>
      </c>
      <c r="H22" s="26">
        <v>1</v>
      </c>
      <c r="I22" s="28">
        <f t="shared" si="5"/>
        <v>3.5999999999999996</v>
      </c>
      <c r="J22" s="30">
        <f t="shared" si="6"/>
        <v>21.599999999999998</v>
      </c>
      <c r="K22" s="28">
        <f t="shared" si="7"/>
        <v>0.375</v>
      </c>
      <c r="L22" s="33">
        <f t="shared" si="8"/>
        <v>2.25</v>
      </c>
      <c r="M22" s="1"/>
      <c r="N22" s="1"/>
      <c r="O22" s="35"/>
      <c r="P22" s="1"/>
      <c r="Q22" s="2"/>
      <c r="R22" s="2"/>
      <c r="S22" s="2"/>
      <c r="T22" s="2"/>
      <c r="U22" s="2"/>
      <c r="V22" s="2"/>
      <c r="W22" s="2"/>
      <c r="X22" s="2"/>
      <c r="Y22" s="2"/>
      <c r="Z22" s="2"/>
    </row>
    <row r="23" spans="1:26" ht="15.75" customHeight="1" x14ac:dyDescent="0.2">
      <c r="A23" s="1"/>
      <c r="B23" s="7" t="s">
        <v>61</v>
      </c>
      <c r="C23" s="12">
        <f>C22/C21-1</f>
        <v>0</v>
      </c>
      <c r="D23" s="1"/>
      <c r="E23" s="37" t="s">
        <v>168</v>
      </c>
      <c r="F23" s="39" t="s">
        <v>135</v>
      </c>
      <c r="G23" s="39" t="s">
        <v>169</v>
      </c>
      <c r="H23" s="51">
        <v>1</v>
      </c>
      <c r="I23" s="28">
        <f t="shared" si="5"/>
        <v>3.5999999999999996</v>
      </c>
      <c r="J23" s="30">
        <f t="shared" si="6"/>
        <v>21.599999999999998</v>
      </c>
      <c r="K23" s="28">
        <f t="shared" si="7"/>
        <v>0.375</v>
      </c>
      <c r="L23" s="33">
        <f t="shared" si="8"/>
        <v>2.25</v>
      </c>
      <c r="M23" s="1"/>
      <c r="N23" s="1" t="s">
        <v>170</v>
      </c>
      <c r="O23" s="1"/>
      <c r="P23" s="1"/>
      <c r="Q23" s="2"/>
      <c r="R23" s="2"/>
      <c r="S23" s="2"/>
      <c r="T23" s="2"/>
      <c r="U23" s="2"/>
      <c r="V23" s="2"/>
      <c r="W23" s="2"/>
      <c r="X23" s="2"/>
      <c r="Y23" s="2"/>
      <c r="Z23" s="2"/>
    </row>
    <row r="24" spans="1:26" ht="15.75" customHeight="1" x14ac:dyDescent="0.2">
      <c r="A24" s="1"/>
      <c r="B24" s="7" t="s">
        <v>65</v>
      </c>
      <c r="C24" s="7">
        <f>C20*10</f>
        <v>60</v>
      </c>
      <c r="D24" s="1"/>
      <c r="E24" s="37" t="s">
        <v>171</v>
      </c>
      <c r="F24" s="39" t="s">
        <v>135</v>
      </c>
      <c r="G24" s="39" t="s">
        <v>172</v>
      </c>
      <c r="H24" s="26">
        <v>1</v>
      </c>
      <c r="I24" s="28">
        <f t="shared" si="5"/>
        <v>3.5999999999999996</v>
      </c>
      <c r="J24" s="30">
        <f t="shared" si="6"/>
        <v>21.599999999999998</v>
      </c>
      <c r="K24" s="28">
        <f t="shared" si="7"/>
        <v>0.375</v>
      </c>
      <c r="L24" s="33">
        <f t="shared" si="8"/>
        <v>2.25</v>
      </c>
      <c r="M24" s="1"/>
      <c r="N24" s="1" t="s">
        <v>130</v>
      </c>
      <c r="O24" s="35">
        <v>0.2</v>
      </c>
      <c r="P24" s="1">
        <f>COUNTIF($F$17:$F$27,"Planificación")</f>
        <v>5</v>
      </c>
      <c r="Q24" s="2"/>
      <c r="R24" s="2"/>
      <c r="S24" s="2"/>
      <c r="T24" s="2"/>
      <c r="U24" s="2"/>
      <c r="V24" s="2"/>
      <c r="W24" s="2"/>
      <c r="X24" s="2"/>
      <c r="Y24" s="2"/>
      <c r="Z24" s="2"/>
    </row>
    <row r="25" spans="1:26" ht="15.75" customHeight="1" x14ac:dyDescent="0.2">
      <c r="A25" s="1"/>
      <c r="B25" s="7" t="s">
        <v>69</v>
      </c>
      <c r="C25" s="52">
        <f>L53</f>
        <v>59.999999999999993</v>
      </c>
      <c r="D25" s="1"/>
      <c r="E25" s="37" t="s">
        <v>173</v>
      </c>
      <c r="F25" s="39" t="s">
        <v>135</v>
      </c>
      <c r="G25" s="39" t="s">
        <v>174</v>
      </c>
      <c r="H25" s="30">
        <v>1</v>
      </c>
      <c r="I25" s="28">
        <f t="shared" si="5"/>
        <v>3.5999999999999996</v>
      </c>
      <c r="J25" s="30">
        <f t="shared" si="6"/>
        <v>21.599999999999998</v>
      </c>
      <c r="K25" s="28">
        <f t="shared" si="7"/>
        <v>0.375</v>
      </c>
      <c r="L25" s="33">
        <f t="shared" si="8"/>
        <v>2.25</v>
      </c>
      <c r="M25" s="1"/>
      <c r="N25" s="1" t="s">
        <v>135</v>
      </c>
      <c r="O25" s="35">
        <v>0.15</v>
      </c>
      <c r="P25" s="1">
        <f>COUNTIF($F$17:$F$27,"Seguimiento")</f>
        <v>4</v>
      </c>
      <c r="Q25" s="2"/>
      <c r="R25" s="2"/>
      <c r="S25" s="2"/>
      <c r="T25" s="2"/>
      <c r="U25" s="2"/>
      <c r="V25" s="2"/>
      <c r="W25" s="2"/>
      <c r="X25" s="2"/>
      <c r="Y25" s="2"/>
      <c r="Z25" s="2"/>
    </row>
    <row r="26" spans="1:26" ht="15.75" customHeight="1" x14ac:dyDescent="0.2">
      <c r="A26" s="1"/>
      <c r="B26" s="1"/>
      <c r="C26" s="2"/>
      <c r="D26" s="1"/>
      <c r="E26" s="37" t="s">
        <v>175</v>
      </c>
      <c r="F26" s="39" t="s">
        <v>176</v>
      </c>
      <c r="G26" s="39" t="s">
        <v>177</v>
      </c>
      <c r="H26" s="30">
        <v>1</v>
      </c>
      <c r="I26" s="28">
        <f t="shared" si="5"/>
        <v>2.4000000000000004</v>
      </c>
      <c r="J26" s="30">
        <f t="shared" si="6"/>
        <v>14.400000000000002</v>
      </c>
      <c r="K26" s="28">
        <f t="shared" si="7"/>
        <v>0.25</v>
      </c>
      <c r="L26" s="33">
        <f t="shared" si="8"/>
        <v>1.5</v>
      </c>
      <c r="M26" s="1"/>
      <c r="N26" s="1" t="s">
        <v>176</v>
      </c>
      <c r="O26" s="35">
        <v>0.05</v>
      </c>
      <c r="P26" s="1">
        <f>COUNTIF($F$17:$F$27,"Presentación")</f>
        <v>2</v>
      </c>
      <c r="Q26" s="2"/>
      <c r="R26" s="2"/>
      <c r="S26" s="2"/>
      <c r="T26" s="2"/>
      <c r="U26" s="2"/>
      <c r="V26" s="2"/>
      <c r="W26" s="2"/>
      <c r="X26" s="2"/>
      <c r="Y26" s="2"/>
      <c r="Z26" s="2"/>
    </row>
    <row r="27" spans="1:26" ht="15.75" customHeight="1" x14ac:dyDescent="0.2">
      <c r="A27" s="1"/>
      <c r="B27" s="1"/>
      <c r="C27" s="2"/>
      <c r="D27" s="1"/>
      <c r="E27" s="37" t="s">
        <v>178</v>
      </c>
      <c r="F27" s="39" t="s">
        <v>176</v>
      </c>
      <c r="G27" s="39" t="s">
        <v>179</v>
      </c>
      <c r="H27" s="30">
        <v>1</v>
      </c>
      <c r="I27" s="28">
        <f t="shared" si="5"/>
        <v>2.4000000000000004</v>
      </c>
      <c r="J27" s="30">
        <f t="shared" si="6"/>
        <v>14.400000000000002</v>
      </c>
      <c r="K27" s="28">
        <f t="shared" si="7"/>
        <v>0.25</v>
      </c>
      <c r="L27" s="33">
        <f t="shared" si="8"/>
        <v>1.5</v>
      </c>
      <c r="M27" s="1"/>
      <c r="N27" s="50" t="s">
        <v>165</v>
      </c>
      <c r="O27" s="45">
        <f t="shared" ref="O27:P27" si="10">SUM(O24:O26)</f>
        <v>0.39999999999999997</v>
      </c>
      <c r="P27" s="1">
        <f t="shared" si="10"/>
        <v>11</v>
      </c>
      <c r="Q27" s="2"/>
      <c r="R27" s="2"/>
      <c r="S27" s="2"/>
      <c r="T27" s="2"/>
      <c r="U27" s="2"/>
      <c r="V27" s="2"/>
      <c r="W27" s="2"/>
      <c r="X27" s="2"/>
      <c r="Y27" s="2"/>
      <c r="Z27" s="2"/>
    </row>
    <row r="28" spans="1:26" ht="15.75" customHeight="1" x14ac:dyDescent="0.2">
      <c r="A28" s="1"/>
      <c r="B28" s="1"/>
      <c r="C28" s="2"/>
      <c r="D28" s="1"/>
      <c r="E28" s="37"/>
      <c r="F28" s="39"/>
      <c r="G28" s="39"/>
      <c r="H28" s="30"/>
      <c r="I28" s="46"/>
      <c r="J28" s="30"/>
      <c r="K28" s="28"/>
      <c r="L28" s="33"/>
      <c r="M28" s="1"/>
      <c r="N28" s="1"/>
      <c r="O28" s="1"/>
      <c r="P28" s="1"/>
      <c r="Q28" s="2"/>
      <c r="R28" s="2"/>
      <c r="S28" s="2"/>
      <c r="T28" s="2"/>
      <c r="U28" s="2"/>
      <c r="V28" s="2"/>
      <c r="W28" s="2"/>
      <c r="X28" s="2"/>
      <c r="Y28" s="2"/>
      <c r="Z28" s="2"/>
    </row>
    <row r="29" spans="1:26" ht="15.75" customHeight="1" x14ac:dyDescent="0.2">
      <c r="A29" s="1"/>
      <c r="B29" s="1"/>
      <c r="C29" s="1"/>
      <c r="D29" s="1"/>
      <c r="E29" s="37" t="s">
        <v>180</v>
      </c>
      <c r="F29" s="39" t="s">
        <v>109</v>
      </c>
      <c r="G29" s="39" t="s">
        <v>181</v>
      </c>
      <c r="H29" s="30">
        <v>2</v>
      </c>
      <c r="I29" s="28">
        <f t="shared" ref="I29:I35" si="11">VLOOKUP(F29,$N$30:$P$34,2,FALSE)/VLOOKUP(F29,$N$30:$P$34,3,FALSE)*96</f>
        <v>4.8000000000000007</v>
      </c>
      <c r="J29" s="30">
        <f t="shared" ref="J29:J35" si="12">$C$20*I29</f>
        <v>28.800000000000004</v>
      </c>
      <c r="K29" s="28">
        <f t="shared" ref="K29:K35" si="13">VLOOKUP(F29,$N$30:$P$34,2,FALSE)/VLOOKUP(F29,$N$30:$P$34,3,FALSE)*10</f>
        <v>0.5</v>
      </c>
      <c r="L29" s="33">
        <f t="shared" ref="L29:L35" si="14">$C$20*K29</f>
        <v>3</v>
      </c>
      <c r="M29" s="1"/>
      <c r="N29" s="1" t="s">
        <v>182</v>
      </c>
      <c r="O29" s="45"/>
      <c r="P29" s="1"/>
      <c r="Q29" s="2"/>
      <c r="R29" s="2"/>
      <c r="S29" s="2"/>
      <c r="T29" s="2"/>
      <c r="U29" s="2"/>
      <c r="V29" s="2"/>
      <c r="W29" s="2"/>
      <c r="X29" s="2"/>
      <c r="Y29" s="2"/>
      <c r="Z29" s="2"/>
    </row>
    <row r="30" spans="1:26" ht="15.75" customHeight="1" x14ac:dyDescent="0.2">
      <c r="A30" s="1"/>
      <c r="B30" s="1"/>
      <c r="C30" s="1"/>
      <c r="D30" s="1"/>
      <c r="E30" s="37" t="s">
        <v>183</v>
      </c>
      <c r="F30" s="39" t="s">
        <v>139</v>
      </c>
      <c r="G30" s="39" t="s">
        <v>184</v>
      </c>
      <c r="H30" s="30">
        <v>2</v>
      </c>
      <c r="I30" s="28">
        <f t="shared" si="11"/>
        <v>4.8000000000000007</v>
      </c>
      <c r="J30" s="30">
        <f t="shared" si="12"/>
        <v>28.800000000000004</v>
      </c>
      <c r="K30" s="28">
        <f t="shared" si="13"/>
        <v>0.5</v>
      </c>
      <c r="L30" s="33">
        <f t="shared" si="14"/>
        <v>3</v>
      </c>
      <c r="M30" s="1"/>
      <c r="N30" s="1" t="s">
        <v>109</v>
      </c>
      <c r="O30" s="35">
        <v>0.05</v>
      </c>
      <c r="P30" s="1">
        <f>COUNTIF($F$29:$F$51,"Especificación")</f>
        <v>1</v>
      </c>
      <c r="Q30" s="2"/>
      <c r="R30" s="2"/>
      <c r="S30" s="2"/>
      <c r="T30" s="2"/>
      <c r="U30" s="2"/>
      <c r="V30" s="2"/>
      <c r="W30" s="2"/>
      <c r="X30" s="2"/>
      <c r="Y30" s="2"/>
      <c r="Z30" s="2"/>
    </row>
    <row r="31" spans="1:26" ht="15.75" customHeight="1" x14ac:dyDescent="0.2">
      <c r="A31" s="1"/>
      <c r="B31" s="1"/>
      <c r="C31" s="2"/>
      <c r="D31" s="1"/>
      <c r="E31" s="37" t="s">
        <v>185</v>
      </c>
      <c r="F31" s="39" t="s">
        <v>130</v>
      </c>
      <c r="G31" s="39" t="s">
        <v>186</v>
      </c>
      <c r="H31" s="30">
        <v>2</v>
      </c>
      <c r="I31" s="28">
        <f t="shared" si="11"/>
        <v>0.8</v>
      </c>
      <c r="J31" s="30">
        <f t="shared" si="12"/>
        <v>4.8000000000000007</v>
      </c>
      <c r="K31" s="28">
        <f t="shared" si="13"/>
        <v>8.3333333333333329E-2</v>
      </c>
      <c r="L31" s="33">
        <f t="shared" si="14"/>
        <v>0.5</v>
      </c>
      <c r="M31" s="1"/>
      <c r="N31" s="1" t="s">
        <v>139</v>
      </c>
      <c r="O31" s="35">
        <v>0.05</v>
      </c>
      <c r="P31" s="1">
        <f>COUNTIF($F$29:$F$51,"Estimación")</f>
        <v>1</v>
      </c>
      <c r="Q31" s="2"/>
      <c r="R31" s="2"/>
      <c r="S31" s="2"/>
      <c r="T31" s="2"/>
      <c r="U31" s="2"/>
      <c r="V31" s="2"/>
      <c r="W31" s="2"/>
      <c r="X31" s="2"/>
      <c r="Y31" s="2"/>
      <c r="Z31" s="2"/>
    </row>
    <row r="32" spans="1:26" ht="15.75" customHeight="1" x14ac:dyDescent="0.2">
      <c r="A32" s="1"/>
      <c r="B32" s="1"/>
      <c r="C32" s="2"/>
      <c r="D32" s="1"/>
      <c r="E32" s="37" t="s">
        <v>187</v>
      </c>
      <c r="F32" s="39" t="s">
        <v>130</v>
      </c>
      <c r="G32" s="39" t="s">
        <v>188</v>
      </c>
      <c r="H32" s="30">
        <v>2</v>
      </c>
      <c r="I32" s="28">
        <f t="shared" si="11"/>
        <v>0.8</v>
      </c>
      <c r="J32" s="30">
        <f t="shared" si="12"/>
        <v>4.8000000000000007</v>
      </c>
      <c r="K32" s="28">
        <f t="shared" si="13"/>
        <v>8.3333333333333329E-2</v>
      </c>
      <c r="L32" s="33">
        <f t="shared" si="14"/>
        <v>0.5</v>
      </c>
      <c r="M32" s="1"/>
      <c r="N32" s="1" t="s">
        <v>135</v>
      </c>
      <c r="O32" s="35">
        <v>0.15</v>
      </c>
      <c r="P32" s="1">
        <f>COUNTIF($F$29:$F$51,"Seguimiento")</f>
        <v>9</v>
      </c>
      <c r="Q32" s="2"/>
      <c r="R32" s="2"/>
      <c r="S32" s="2"/>
      <c r="T32" s="2"/>
      <c r="U32" s="2"/>
      <c r="V32" s="2"/>
      <c r="W32" s="2"/>
      <c r="X32" s="2"/>
      <c r="Y32" s="2"/>
      <c r="Z32" s="2"/>
    </row>
    <row r="33" spans="1:26" ht="15.75" customHeight="1" x14ac:dyDescent="0.2">
      <c r="A33" s="1"/>
      <c r="B33" s="1"/>
      <c r="C33" s="2"/>
      <c r="D33" s="1"/>
      <c r="E33" s="37" t="s">
        <v>189</v>
      </c>
      <c r="F33" s="24" t="s">
        <v>135</v>
      </c>
      <c r="G33" s="24" t="s">
        <v>167</v>
      </c>
      <c r="H33" s="26">
        <v>2</v>
      </c>
      <c r="I33" s="28">
        <f t="shared" si="11"/>
        <v>1.6</v>
      </c>
      <c r="J33" s="30">
        <f t="shared" si="12"/>
        <v>9.6000000000000014</v>
      </c>
      <c r="K33" s="28">
        <f t="shared" si="13"/>
        <v>0.16666666666666666</v>
      </c>
      <c r="L33" s="33">
        <f t="shared" si="14"/>
        <v>1</v>
      </c>
      <c r="M33" s="1"/>
      <c r="N33" s="1" t="s">
        <v>130</v>
      </c>
      <c r="O33" s="35">
        <v>0.05</v>
      </c>
      <c r="P33" s="1">
        <f>COUNTIF($F$29:$F$51,"Planificación")</f>
        <v>6</v>
      </c>
      <c r="Q33" s="2"/>
      <c r="R33" s="2"/>
      <c r="S33" s="2"/>
      <c r="T33" s="2"/>
      <c r="U33" s="2"/>
      <c r="V33" s="2"/>
      <c r="W33" s="2"/>
      <c r="X33" s="2"/>
      <c r="Y33" s="2"/>
      <c r="Z33" s="2"/>
    </row>
    <row r="34" spans="1:26" ht="15.75" customHeight="1" x14ac:dyDescent="0.2">
      <c r="A34" s="1"/>
      <c r="B34" s="1"/>
      <c r="C34" s="2"/>
      <c r="D34" s="1"/>
      <c r="E34" s="37" t="s">
        <v>190</v>
      </c>
      <c r="F34" s="39" t="s">
        <v>135</v>
      </c>
      <c r="G34" s="39" t="s">
        <v>191</v>
      </c>
      <c r="H34" s="26">
        <v>2</v>
      </c>
      <c r="I34" s="28">
        <f t="shared" si="11"/>
        <v>1.6</v>
      </c>
      <c r="J34" s="30">
        <f t="shared" si="12"/>
        <v>9.6000000000000014</v>
      </c>
      <c r="K34" s="28">
        <f t="shared" si="13"/>
        <v>0.16666666666666666</v>
      </c>
      <c r="L34" s="33">
        <f t="shared" si="14"/>
        <v>1</v>
      </c>
      <c r="M34" s="1"/>
      <c r="N34" s="1" t="s">
        <v>176</v>
      </c>
      <c r="O34" s="35">
        <v>0.05</v>
      </c>
      <c r="P34" s="1">
        <f>COUNTIF($F$29:$F$51,"Presentación")</f>
        <v>4</v>
      </c>
      <c r="Q34" s="2"/>
      <c r="R34" s="2"/>
      <c r="S34" s="2"/>
      <c r="T34" s="2"/>
      <c r="U34" s="2"/>
      <c r="V34" s="2"/>
      <c r="W34" s="2"/>
      <c r="X34" s="2"/>
      <c r="Y34" s="2"/>
      <c r="Z34" s="2"/>
    </row>
    <row r="35" spans="1:26" ht="15.75" customHeight="1" x14ac:dyDescent="0.2">
      <c r="A35" s="1"/>
      <c r="B35" s="1"/>
      <c r="C35" s="2"/>
      <c r="D35" s="1"/>
      <c r="E35" s="37" t="s">
        <v>192</v>
      </c>
      <c r="F35" s="39" t="s">
        <v>135</v>
      </c>
      <c r="G35" s="39" t="s">
        <v>193</v>
      </c>
      <c r="H35" s="26">
        <v>2</v>
      </c>
      <c r="I35" s="28">
        <f t="shared" si="11"/>
        <v>1.6</v>
      </c>
      <c r="J35" s="30">
        <f t="shared" si="12"/>
        <v>9.6000000000000014</v>
      </c>
      <c r="K35" s="28">
        <f t="shared" si="13"/>
        <v>0.16666666666666666</v>
      </c>
      <c r="L35" s="33">
        <f t="shared" si="14"/>
        <v>1</v>
      </c>
      <c r="M35" s="1"/>
      <c r="N35" s="50" t="s">
        <v>165</v>
      </c>
      <c r="O35" s="45">
        <f t="shared" ref="O35:P35" si="15">SUM(O30:O34)</f>
        <v>0.35</v>
      </c>
      <c r="P35" s="1">
        <f t="shared" si="15"/>
        <v>21</v>
      </c>
      <c r="Q35" s="2"/>
      <c r="R35" s="2"/>
      <c r="S35" s="2"/>
      <c r="T35" s="2"/>
      <c r="U35" s="2"/>
      <c r="V35" s="2"/>
      <c r="W35" s="2"/>
      <c r="X35" s="2"/>
      <c r="Y35" s="2"/>
      <c r="Z35" s="2"/>
    </row>
    <row r="36" spans="1:26" ht="15.75" customHeight="1" x14ac:dyDescent="0.2">
      <c r="A36" s="1"/>
      <c r="B36" s="1"/>
      <c r="C36" s="2"/>
      <c r="D36" s="1"/>
      <c r="E36" s="37"/>
      <c r="F36" s="39"/>
      <c r="G36" s="39"/>
      <c r="H36" s="26"/>
      <c r="I36" s="46"/>
      <c r="J36" s="30"/>
      <c r="K36" s="28"/>
      <c r="L36" s="33"/>
      <c r="M36" s="1"/>
      <c r="N36" s="1"/>
      <c r="O36" s="1"/>
      <c r="P36" s="1"/>
      <c r="Q36" s="2"/>
      <c r="R36" s="2"/>
      <c r="S36" s="2"/>
      <c r="T36" s="2"/>
      <c r="U36" s="2"/>
      <c r="V36" s="2"/>
      <c r="W36" s="2"/>
      <c r="X36" s="2"/>
      <c r="Y36" s="2"/>
      <c r="Z36" s="2"/>
    </row>
    <row r="37" spans="1:26" ht="15.75" customHeight="1" x14ac:dyDescent="0.2">
      <c r="A37" s="1"/>
      <c r="B37" s="1"/>
      <c r="C37" s="2"/>
      <c r="D37" s="1"/>
      <c r="E37" s="37" t="s">
        <v>194</v>
      </c>
      <c r="F37" s="39" t="s">
        <v>130</v>
      </c>
      <c r="G37" s="39" t="s">
        <v>195</v>
      </c>
      <c r="H37" s="26">
        <v>3</v>
      </c>
      <c r="I37" s="28">
        <f t="shared" ref="I37:I43" si="16">VLOOKUP(F37,$N$30:$P$34,2,FALSE)/VLOOKUP(F37,$N$30:$P$34,3,FALSE)*96</f>
        <v>0.8</v>
      </c>
      <c r="J37" s="30">
        <f t="shared" ref="J37:J43" si="17">$C$20*I37</f>
        <v>4.8000000000000007</v>
      </c>
      <c r="K37" s="28">
        <f t="shared" ref="K37:K43" si="18">VLOOKUP(F37,$N$30:$P$34,2,FALSE)/VLOOKUP(F37,$N$30:$P$34,3,FALSE)*10</f>
        <v>8.3333333333333329E-2</v>
      </c>
      <c r="L37" s="33">
        <f t="shared" ref="L37:L43" si="19">$C$20*K37</f>
        <v>0.5</v>
      </c>
      <c r="M37" s="1"/>
      <c r="N37" s="1" t="s">
        <v>196</v>
      </c>
      <c r="O37" s="1">
        <v>96</v>
      </c>
      <c r="P37" s="1"/>
      <c r="Q37" s="2"/>
      <c r="R37" s="2"/>
      <c r="S37" s="2"/>
      <c r="T37" s="2"/>
      <c r="U37" s="2"/>
      <c r="V37" s="2"/>
      <c r="W37" s="2"/>
      <c r="X37" s="2"/>
      <c r="Y37" s="2"/>
      <c r="Z37" s="2"/>
    </row>
    <row r="38" spans="1:26" ht="15.75" customHeight="1" x14ac:dyDescent="0.2">
      <c r="A38" s="1"/>
      <c r="B38" s="1"/>
      <c r="C38" s="2"/>
      <c r="D38" s="1"/>
      <c r="E38" s="37" t="s">
        <v>197</v>
      </c>
      <c r="F38" s="39" t="s">
        <v>130</v>
      </c>
      <c r="G38" s="39" t="s">
        <v>198</v>
      </c>
      <c r="H38" s="26">
        <v>3</v>
      </c>
      <c r="I38" s="28">
        <f t="shared" si="16"/>
        <v>0.8</v>
      </c>
      <c r="J38" s="30">
        <f t="shared" si="17"/>
        <v>4.8000000000000007</v>
      </c>
      <c r="K38" s="28">
        <f t="shared" si="18"/>
        <v>8.3333333333333329E-2</v>
      </c>
      <c r="L38" s="33">
        <f t="shared" si="19"/>
        <v>0.5</v>
      </c>
      <c r="M38" s="1"/>
      <c r="N38" s="1" t="s">
        <v>199</v>
      </c>
      <c r="O38" s="1"/>
      <c r="P38" s="1"/>
      <c r="Q38" s="2"/>
      <c r="R38" s="2"/>
      <c r="S38" s="2"/>
      <c r="T38" s="2"/>
      <c r="U38" s="2"/>
      <c r="V38" s="2"/>
      <c r="W38" s="2"/>
      <c r="X38" s="2"/>
      <c r="Y38" s="2"/>
      <c r="Z38" s="2"/>
    </row>
    <row r="39" spans="1:26" ht="15.75" customHeight="1" x14ac:dyDescent="0.2">
      <c r="A39" s="1"/>
      <c r="B39" s="1"/>
      <c r="C39" s="2"/>
      <c r="D39" s="1"/>
      <c r="E39" s="37" t="s">
        <v>200</v>
      </c>
      <c r="F39" s="24" t="s">
        <v>135</v>
      </c>
      <c r="G39" s="24" t="s">
        <v>167</v>
      </c>
      <c r="H39" s="26">
        <v>3</v>
      </c>
      <c r="I39" s="28">
        <f t="shared" si="16"/>
        <v>1.6</v>
      </c>
      <c r="J39" s="30">
        <f t="shared" si="17"/>
        <v>9.6000000000000014</v>
      </c>
      <c r="K39" s="28">
        <f t="shared" si="18"/>
        <v>0.16666666666666666</v>
      </c>
      <c r="L39" s="33">
        <f t="shared" si="19"/>
        <v>1</v>
      </c>
      <c r="M39" s="1"/>
      <c r="N39" s="1" t="s">
        <v>201</v>
      </c>
      <c r="O39" s="1"/>
      <c r="P39" s="1"/>
      <c r="Q39" s="2"/>
      <c r="R39" s="2"/>
      <c r="S39" s="2"/>
      <c r="T39" s="2"/>
      <c r="U39" s="2"/>
      <c r="V39" s="2"/>
      <c r="W39" s="2"/>
      <c r="X39" s="2"/>
      <c r="Y39" s="2"/>
      <c r="Z39" s="2"/>
    </row>
    <row r="40" spans="1:26" ht="15.75" customHeight="1" x14ac:dyDescent="0.2">
      <c r="A40" s="1"/>
      <c r="B40" s="1"/>
      <c r="C40" s="2"/>
      <c r="D40" s="1"/>
      <c r="E40" s="37" t="s">
        <v>202</v>
      </c>
      <c r="F40" s="39" t="s">
        <v>135</v>
      </c>
      <c r="G40" s="39" t="s">
        <v>203</v>
      </c>
      <c r="H40" s="26">
        <v>3</v>
      </c>
      <c r="I40" s="28">
        <f t="shared" si="16"/>
        <v>1.6</v>
      </c>
      <c r="J40" s="30">
        <f t="shared" si="17"/>
        <v>9.6000000000000014</v>
      </c>
      <c r="K40" s="28">
        <f t="shared" si="18"/>
        <v>0.16666666666666666</v>
      </c>
      <c r="L40" s="33">
        <f t="shared" si="19"/>
        <v>1</v>
      </c>
      <c r="M40" s="1"/>
      <c r="N40" s="1" t="s">
        <v>204</v>
      </c>
      <c r="O40" s="1"/>
      <c r="P40" s="1"/>
      <c r="Q40" s="2"/>
      <c r="R40" s="2"/>
      <c r="S40" s="2"/>
      <c r="T40" s="2"/>
      <c r="U40" s="2"/>
      <c r="V40" s="2"/>
      <c r="W40" s="2"/>
      <c r="X40" s="2"/>
      <c r="Y40" s="2"/>
      <c r="Z40" s="2"/>
    </row>
    <row r="41" spans="1:26" ht="15.75" customHeight="1" x14ac:dyDescent="0.2">
      <c r="A41" s="1"/>
      <c r="B41" s="1"/>
      <c r="C41" s="2"/>
      <c r="D41" s="1"/>
      <c r="E41" s="37" t="s">
        <v>205</v>
      </c>
      <c r="F41" s="39" t="s">
        <v>135</v>
      </c>
      <c r="G41" s="39" t="s">
        <v>206</v>
      </c>
      <c r="H41" s="26">
        <v>3</v>
      </c>
      <c r="I41" s="28">
        <f t="shared" si="16"/>
        <v>1.6</v>
      </c>
      <c r="J41" s="30">
        <f t="shared" si="17"/>
        <v>9.6000000000000014</v>
      </c>
      <c r="K41" s="28">
        <f t="shared" si="18"/>
        <v>0.16666666666666666</v>
      </c>
      <c r="L41" s="33">
        <f t="shared" si="19"/>
        <v>1</v>
      </c>
      <c r="M41" s="1"/>
      <c r="N41" s="1"/>
      <c r="O41" s="1"/>
      <c r="P41" s="1"/>
      <c r="Q41" s="2"/>
      <c r="R41" s="2"/>
      <c r="S41" s="2"/>
      <c r="T41" s="2"/>
      <c r="U41" s="2"/>
      <c r="V41" s="2"/>
      <c r="W41" s="2"/>
      <c r="X41" s="2"/>
      <c r="Y41" s="2"/>
      <c r="Z41" s="2"/>
    </row>
    <row r="42" spans="1:26" ht="15.75" customHeight="1" x14ac:dyDescent="0.2">
      <c r="A42" s="1"/>
      <c r="B42" s="1"/>
      <c r="C42" s="2"/>
      <c r="D42" s="1"/>
      <c r="E42" s="37" t="s">
        <v>207</v>
      </c>
      <c r="F42" s="39" t="s">
        <v>176</v>
      </c>
      <c r="G42" s="39" t="s">
        <v>208</v>
      </c>
      <c r="H42" s="30">
        <v>3</v>
      </c>
      <c r="I42" s="28">
        <f t="shared" si="16"/>
        <v>1.2000000000000002</v>
      </c>
      <c r="J42" s="30">
        <f t="shared" si="17"/>
        <v>7.2000000000000011</v>
      </c>
      <c r="K42" s="28">
        <f t="shared" si="18"/>
        <v>0.125</v>
      </c>
      <c r="L42" s="33">
        <f t="shared" si="19"/>
        <v>0.75</v>
      </c>
      <c r="M42" s="1"/>
      <c r="N42" s="1"/>
      <c r="O42" s="1"/>
      <c r="P42" s="1"/>
      <c r="Q42" s="2"/>
      <c r="R42" s="2"/>
      <c r="S42" s="2"/>
      <c r="T42" s="2"/>
      <c r="U42" s="2"/>
      <c r="V42" s="2"/>
      <c r="W42" s="2"/>
      <c r="X42" s="2"/>
      <c r="Y42" s="2"/>
      <c r="Z42" s="2"/>
    </row>
    <row r="43" spans="1:26" ht="15.75" customHeight="1" x14ac:dyDescent="0.2">
      <c r="A43" s="1"/>
      <c r="B43" s="1"/>
      <c r="C43" s="2"/>
      <c r="D43" s="1"/>
      <c r="E43" s="37" t="s">
        <v>209</v>
      </c>
      <c r="F43" s="39" t="s">
        <v>176</v>
      </c>
      <c r="G43" s="39" t="s">
        <v>210</v>
      </c>
      <c r="H43" s="30">
        <v>3</v>
      </c>
      <c r="I43" s="28">
        <f t="shared" si="16"/>
        <v>1.2000000000000002</v>
      </c>
      <c r="J43" s="30">
        <f t="shared" si="17"/>
        <v>7.2000000000000011</v>
      </c>
      <c r="K43" s="28">
        <f t="shared" si="18"/>
        <v>0.125</v>
      </c>
      <c r="L43" s="33">
        <f t="shared" si="19"/>
        <v>0.75</v>
      </c>
      <c r="M43" s="1"/>
      <c r="N43" s="1"/>
      <c r="O43" s="1"/>
      <c r="P43" s="1"/>
      <c r="Q43" s="2"/>
      <c r="R43" s="2"/>
      <c r="S43" s="2"/>
      <c r="T43" s="2"/>
      <c r="U43" s="2"/>
      <c r="V43" s="2"/>
      <c r="W43" s="2"/>
      <c r="X43" s="2"/>
      <c r="Y43" s="2"/>
      <c r="Z43" s="2"/>
    </row>
    <row r="44" spans="1:26" ht="15.75" customHeight="1" x14ac:dyDescent="0.2">
      <c r="A44" s="1"/>
      <c r="B44" s="1"/>
      <c r="C44" s="2"/>
      <c r="D44" s="1"/>
      <c r="E44" s="37"/>
      <c r="F44" s="39"/>
      <c r="G44" s="39"/>
      <c r="H44" s="30"/>
      <c r="I44" s="46"/>
      <c r="J44" s="30"/>
      <c r="K44" s="28"/>
      <c r="L44" s="33"/>
      <c r="M44" s="1"/>
      <c r="N44" s="1"/>
      <c r="O44" s="1"/>
      <c r="P44" s="1"/>
      <c r="Q44" s="2"/>
      <c r="R44" s="2"/>
      <c r="S44" s="2"/>
      <c r="T44" s="2"/>
      <c r="U44" s="2"/>
      <c r="V44" s="2"/>
      <c r="W44" s="2"/>
      <c r="X44" s="2"/>
      <c r="Y44" s="2"/>
      <c r="Z44" s="2"/>
    </row>
    <row r="45" spans="1:26" ht="15.75" customHeight="1" x14ac:dyDescent="0.2">
      <c r="A45" s="1"/>
      <c r="B45" s="1"/>
      <c r="C45" s="2"/>
      <c r="D45" s="1"/>
      <c r="E45" s="37" t="s">
        <v>211</v>
      </c>
      <c r="F45" s="39" t="s">
        <v>130</v>
      </c>
      <c r="G45" s="39" t="s">
        <v>212</v>
      </c>
      <c r="H45" s="30">
        <v>4</v>
      </c>
      <c r="I45" s="28">
        <f t="shared" ref="I45:I51" si="20">VLOOKUP(F45,$N$30:$P$34,2,FALSE)/VLOOKUP(F45,$N$30:$P$34,3,FALSE)*96</f>
        <v>0.8</v>
      </c>
      <c r="J45" s="30">
        <f t="shared" ref="J45:J51" si="21">$C$20*I45</f>
        <v>4.8000000000000007</v>
      </c>
      <c r="K45" s="28">
        <f t="shared" ref="K45:K51" si="22">VLOOKUP(F45,$N$30:$P$34,2,FALSE)/VLOOKUP(F45,$N$30:$P$34,3,FALSE)*10</f>
        <v>8.3333333333333329E-2</v>
      </c>
      <c r="L45" s="33">
        <f t="shared" ref="L45:L51" si="23">$C$20*K45</f>
        <v>0.5</v>
      </c>
      <c r="M45" s="1"/>
      <c r="N45" s="1"/>
      <c r="O45" s="45"/>
      <c r="P45" s="1"/>
      <c r="Q45" s="2"/>
      <c r="R45" s="2"/>
      <c r="S45" s="2"/>
      <c r="T45" s="2"/>
      <c r="U45" s="2"/>
      <c r="V45" s="2"/>
      <c r="W45" s="2"/>
      <c r="X45" s="2"/>
      <c r="Y45" s="2"/>
      <c r="Z45" s="2"/>
    </row>
    <row r="46" spans="1:26" ht="15.75" customHeight="1" x14ac:dyDescent="0.2">
      <c r="A46" s="1"/>
      <c r="B46" s="1"/>
      <c r="C46" s="2"/>
      <c r="D46" s="1"/>
      <c r="E46" s="37" t="s">
        <v>213</v>
      </c>
      <c r="F46" s="39" t="s">
        <v>130</v>
      </c>
      <c r="G46" s="39" t="s">
        <v>214</v>
      </c>
      <c r="H46" s="30">
        <v>4</v>
      </c>
      <c r="I46" s="28">
        <f t="shared" si="20"/>
        <v>0.8</v>
      </c>
      <c r="J46" s="30">
        <f t="shared" si="21"/>
        <v>4.8000000000000007</v>
      </c>
      <c r="K46" s="28">
        <f t="shared" si="22"/>
        <v>8.3333333333333329E-2</v>
      </c>
      <c r="L46" s="33">
        <f t="shared" si="23"/>
        <v>0.5</v>
      </c>
      <c r="M46" s="1"/>
      <c r="N46" s="1"/>
      <c r="O46" s="45"/>
      <c r="P46" s="1"/>
      <c r="Q46" s="2"/>
      <c r="R46" s="2"/>
      <c r="S46" s="2"/>
      <c r="T46" s="2"/>
      <c r="U46" s="2"/>
      <c r="V46" s="2"/>
      <c r="W46" s="2"/>
      <c r="X46" s="2"/>
      <c r="Y46" s="2"/>
      <c r="Z46" s="2"/>
    </row>
    <row r="47" spans="1:26" ht="15.75" customHeight="1" x14ac:dyDescent="0.2">
      <c r="A47" s="1"/>
      <c r="B47" s="1"/>
      <c r="C47" s="2"/>
      <c r="D47" s="1"/>
      <c r="E47" s="37" t="s">
        <v>215</v>
      </c>
      <c r="F47" s="24" t="s">
        <v>135</v>
      </c>
      <c r="G47" s="24" t="s">
        <v>167</v>
      </c>
      <c r="H47" s="26">
        <v>4</v>
      </c>
      <c r="I47" s="28">
        <f t="shared" si="20"/>
        <v>1.6</v>
      </c>
      <c r="J47" s="30">
        <f t="shared" si="21"/>
        <v>9.6000000000000014</v>
      </c>
      <c r="K47" s="28">
        <f t="shared" si="22"/>
        <v>0.16666666666666666</v>
      </c>
      <c r="L47" s="33">
        <f t="shared" si="23"/>
        <v>1</v>
      </c>
      <c r="M47" s="1"/>
      <c r="N47" s="1"/>
      <c r="O47" s="35"/>
      <c r="P47" s="1"/>
      <c r="Q47" s="2"/>
      <c r="R47" s="2"/>
      <c r="S47" s="2"/>
      <c r="T47" s="2"/>
      <c r="U47" s="2"/>
      <c r="V47" s="2"/>
      <c r="W47" s="2"/>
      <c r="X47" s="2"/>
      <c r="Y47" s="2"/>
      <c r="Z47" s="2"/>
    </row>
    <row r="48" spans="1:26" ht="15.75" customHeight="1" x14ac:dyDescent="0.2">
      <c r="A48" s="1"/>
      <c r="B48" s="1"/>
      <c r="C48" s="2"/>
      <c r="D48" s="1"/>
      <c r="E48" s="37" t="s">
        <v>216</v>
      </c>
      <c r="F48" s="39" t="s">
        <v>135</v>
      </c>
      <c r="G48" s="39" t="s">
        <v>217</v>
      </c>
      <c r="H48" s="51">
        <v>4</v>
      </c>
      <c r="I48" s="28">
        <f t="shared" si="20"/>
        <v>1.6</v>
      </c>
      <c r="J48" s="30">
        <f t="shared" si="21"/>
        <v>9.6000000000000014</v>
      </c>
      <c r="K48" s="28">
        <f t="shared" si="22"/>
        <v>0.16666666666666666</v>
      </c>
      <c r="L48" s="33">
        <f t="shared" si="23"/>
        <v>1</v>
      </c>
      <c r="M48" s="1"/>
      <c r="N48" s="1"/>
      <c r="O48" s="35"/>
      <c r="P48" s="1"/>
      <c r="Q48" s="2"/>
      <c r="R48" s="2"/>
      <c r="S48" s="2"/>
      <c r="T48" s="2"/>
      <c r="U48" s="2"/>
      <c r="V48" s="2"/>
      <c r="W48" s="2"/>
      <c r="X48" s="2"/>
      <c r="Y48" s="2"/>
      <c r="Z48" s="2"/>
    </row>
    <row r="49" spans="1:26" ht="15.75" customHeight="1" x14ac:dyDescent="0.2">
      <c r="A49" s="1"/>
      <c r="B49" s="1"/>
      <c r="C49" s="2"/>
      <c r="D49" s="1"/>
      <c r="E49" s="37" t="s">
        <v>218</v>
      </c>
      <c r="F49" s="39" t="s">
        <v>135</v>
      </c>
      <c r="G49" s="39" t="s">
        <v>219</v>
      </c>
      <c r="H49" s="30">
        <v>4</v>
      </c>
      <c r="I49" s="28">
        <f t="shared" si="20"/>
        <v>1.6</v>
      </c>
      <c r="J49" s="30">
        <f t="shared" si="21"/>
        <v>9.6000000000000014</v>
      </c>
      <c r="K49" s="28">
        <f t="shared" si="22"/>
        <v>0.16666666666666666</v>
      </c>
      <c r="L49" s="33">
        <f t="shared" si="23"/>
        <v>1</v>
      </c>
      <c r="M49" s="1"/>
      <c r="N49" s="50"/>
      <c r="O49" s="45"/>
      <c r="P49" s="1"/>
      <c r="Q49" s="2"/>
      <c r="R49" s="2"/>
      <c r="S49" s="2"/>
      <c r="T49" s="2"/>
      <c r="U49" s="2"/>
      <c r="V49" s="2"/>
      <c r="W49" s="2"/>
      <c r="X49" s="2"/>
      <c r="Y49" s="2"/>
      <c r="Z49" s="2"/>
    </row>
    <row r="50" spans="1:26" ht="15.75" customHeight="1" x14ac:dyDescent="0.2">
      <c r="A50" s="1"/>
      <c r="B50" s="1"/>
      <c r="C50" s="2"/>
      <c r="D50" s="1"/>
      <c r="E50" s="37" t="s">
        <v>220</v>
      </c>
      <c r="F50" s="39" t="s">
        <v>176</v>
      </c>
      <c r="G50" s="39" t="s">
        <v>221</v>
      </c>
      <c r="H50" s="30">
        <v>4</v>
      </c>
      <c r="I50" s="28">
        <f t="shared" si="20"/>
        <v>1.2000000000000002</v>
      </c>
      <c r="J50" s="30">
        <f t="shared" si="21"/>
        <v>7.2000000000000011</v>
      </c>
      <c r="K50" s="28">
        <f t="shared" si="22"/>
        <v>0.125</v>
      </c>
      <c r="L50" s="33">
        <f t="shared" si="23"/>
        <v>0.75</v>
      </c>
      <c r="M50" s="1"/>
      <c r="N50" s="1"/>
      <c r="O50" s="1"/>
      <c r="P50" s="1"/>
      <c r="Q50" s="2"/>
      <c r="R50" s="2"/>
      <c r="S50" s="2"/>
      <c r="T50" s="2"/>
      <c r="U50" s="2"/>
      <c r="V50" s="2"/>
      <c r="W50" s="2"/>
      <c r="X50" s="2"/>
      <c r="Y50" s="2"/>
      <c r="Z50" s="2"/>
    </row>
    <row r="51" spans="1:26" ht="15.75" customHeight="1" x14ac:dyDescent="0.2">
      <c r="A51" s="1"/>
      <c r="B51" s="1"/>
      <c r="C51" s="2"/>
      <c r="D51" s="1"/>
      <c r="E51" s="37" t="s">
        <v>222</v>
      </c>
      <c r="F51" s="39" t="s">
        <v>176</v>
      </c>
      <c r="G51" s="39" t="s">
        <v>223</v>
      </c>
      <c r="H51" s="30">
        <v>4</v>
      </c>
      <c r="I51" s="28">
        <f t="shared" si="20"/>
        <v>1.2000000000000002</v>
      </c>
      <c r="J51" s="30">
        <f t="shared" si="21"/>
        <v>7.2000000000000011</v>
      </c>
      <c r="K51" s="28">
        <f t="shared" si="22"/>
        <v>0.125</v>
      </c>
      <c r="L51" s="33">
        <f t="shared" si="23"/>
        <v>0.75</v>
      </c>
      <c r="M51" s="1"/>
      <c r="N51" s="1"/>
      <c r="O51" s="1"/>
      <c r="P51" s="1"/>
      <c r="Q51" s="2"/>
      <c r="R51" s="2"/>
      <c r="S51" s="2"/>
      <c r="T51" s="2"/>
      <c r="U51" s="2"/>
      <c r="V51" s="2"/>
      <c r="W51" s="2"/>
      <c r="X51" s="2"/>
      <c r="Y51" s="2"/>
      <c r="Z51" s="2"/>
    </row>
    <row r="52" spans="1:26" ht="16.5" customHeight="1" x14ac:dyDescent="0.2">
      <c r="A52" s="1"/>
      <c r="B52" s="1"/>
      <c r="C52" s="2"/>
      <c r="D52" s="1"/>
      <c r="E52" s="53"/>
      <c r="F52" s="54"/>
      <c r="G52" s="54"/>
      <c r="H52" s="55"/>
      <c r="I52" s="56"/>
      <c r="J52" s="55"/>
      <c r="K52" s="57"/>
      <c r="L52" s="58"/>
      <c r="M52" s="1"/>
      <c r="N52" s="1"/>
      <c r="O52" s="1"/>
      <c r="P52" s="1"/>
      <c r="Q52" s="2"/>
      <c r="R52" s="2"/>
      <c r="S52" s="2"/>
      <c r="T52" s="2"/>
      <c r="U52" s="2"/>
      <c r="V52" s="2"/>
      <c r="W52" s="2"/>
      <c r="X52" s="2"/>
      <c r="Y52" s="2"/>
      <c r="Z52" s="2"/>
    </row>
    <row r="53" spans="1:26" ht="15.75" customHeight="1" x14ac:dyDescent="0.2">
      <c r="A53" s="1"/>
      <c r="B53" s="1"/>
      <c r="C53" s="2"/>
      <c r="D53" s="1"/>
      <c r="E53" s="1"/>
      <c r="F53" s="59"/>
      <c r="G53" s="50" t="s">
        <v>224</v>
      </c>
      <c r="H53" s="1"/>
      <c r="I53" s="60">
        <f>SUM(I10:I52)</f>
        <v>95.999999999999943</v>
      </c>
      <c r="J53" s="1">
        <f>SUM(J10:J51)</f>
        <v>576.00000000000034</v>
      </c>
      <c r="K53" s="60">
        <f>SUM(K10:K52)</f>
        <v>9.9999999999999982</v>
      </c>
      <c r="L53" s="60">
        <f>SUM(L10:L51)</f>
        <v>59.999999999999993</v>
      </c>
      <c r="M53" s="1"/>
      <c r="N53" s="1"/>
      <c r="O53" s="1"/>
      <c r="P53" s="1"/>
      <c r="Q53" s="2"/>
      <c r="R53" s="2"/>
      <c r="S53" s="2"/>
      <c r="T53" s="2"/>
      <c r="U53" s="2"/>
      <c r="V53" s="2"/>
      <c r="W53" s="2"/>
      <c r="X53" s="2"/>
      <c r="Y53" s="2"/>
      <c r="Z53" s="2"/>
    </row>
    <row r="54" spans="1:26" ht="15.75" customHeight="1" x14ac:dyDescent="0.2">
      <c r="A54" s="1"/>
      <c r="B54" s="1"/>
      <c r="C54" s="2"/>
      <c r="D54" s="1"/>
      <c r="E54" s="1"/>
      <c r="F54" s="1"/>
      <c r="G54" s="1"/>
      <c r="H54" s="1"/>
      <c r="I54" s="1"/>
      <c r="J54" s="1"/>
      <c r="K54" s="2"/>
      <c r="L54" s="2"/>
      <c r="M54" s="1"/>
      <c r="N54" s="1"/>
      <c r="O54" s="1"/>
      <c r="P54" s="1"/>
      <c r="Q54" s="2"/>
      <c r="R54" s="2"/>
      <c r="S54" s="2"/>
      <c r="T54" s="2"/>
      <c r="U54" s="2"/>
      <c r="V54" s="2"/>
      <c r="W54" s="2"/>
      <c r="X54" s="2"/>
      <c r="Y54" s="2"/>
      <c r="Z54" s="2"/>
    </row>
    <row r="55" spans="1:26" ht="15.75" customHeight="1" x14ac:dyDescent="0.2">
      <c r="A55" s="1"/>
      <c r="B55" s="1"/>
      <c r="C55" s="2"/>
      <c r="D55" s="1"/>
      <c r="E55" s="2"/>
      <c r="F55" s="1"/>
      <c r="G55" s="1"/>
      <c r="H55" s="1"/>
      <c r="I55" s="1"/>
      <c r="J55" s="1"/>
      <c r="K55" s="2"/>
      <c r="L55" s="2"/>
      <c r="M55" s="1"/>
      <c r="N55" s="1"/>
      <c r="O55" s="1"/>
      <c r="P55" s="1"/>
      <c r="Q55" s="2"/>
      <c r="R55" s="2"/>
      <c r="S55" s="2"/>
      <c r="T55" s="2"/>
      <c r="U55" s="2"/>
      <c r="V55" s="2"/>
      <c r="W55" s="2"/>
      <c r="X55" s="2"/>
      <c r="Y55" s="2"/>
      <c r="Z55" s="2"/>
    </row>
    <row r="56" spans="1:26" ht="1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9">
    <mergeCell ref="B2:L2"/>
    <mergeCell ref="B3:L3"/>
    <mergeCell ref="B4:L4"/>
    <mergeCell ref="B5:L5"/>
    <mergeCell ref="F8:F9"/>
    <mergeCell ref="E8:E9"/>
    <mergeCell ref="G8:G9"/>
    <mergeCell ref="H8:H9"/>
    <mergeCell ref="I8:L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B54" workbookViewId="0"/>
  </sheetViews>
  <sheetFormatPr baseColWidth="10" defaultColWidth="13.5" defaultRowHeight="15" customHeight="1" x14ac:dyDescent="0.2"/>
  <cols>
    <col min="1" max="1" width="10.5" customWidth="1"/>
    <col min="2" max="2" width="30.83203125" customWidth="1"/>
    <col min="3" max="4" width="10.5" customWidth="1"/>
    <col min="5" max="5" width="12.83203125" customWidth="1"/>
    <col min="6" max="6" width="14.5" customWidth="1"/>
    <col min="7" max="7" width="152.33203125" customWidth="1"/>
    <col min="8" max="9" width="10.5" customWidth="1"/>
    <col min="10" max="10" width="14.5" customWidth="1"/>
    <col min="11" max="11" width="8.5" customWidth="1"/>
    <col min="12" max="21" width="10.5" customWidth="1"/>
  </cols>
  <sheetData>
    <row r="1" spans="1:26" ht="16.5" customHeight="1" x14ac:dyDescent="0.2">
      <c r="A1" s="2"/>
      <c r="B1" s="1"/>
      <c r="C1" s="2"/>
      <c r="D1" s="2"/>
      <c r="E1" s="1"/>
      <c r="F1" s="1"/>
      <c r="G1" s="1"/>
      <c r="H1" s="2"/>
      <c r="I1" s="2"/>
      <c r="J1" s="1"/>
      <c r="K1" s="1"/>
      <c r="L1" s="2"/>
      <c r="M1" s="2"/>
      <c r="N1" s="2"/>
      <c r="O1" s="2"/>
      <c r="P1" s="2"/>
      <c r="Q1" s="2"/>
      <c r="R1" s="2"/>
      <c r="S1" s="2"/>
      <c r="T1" s="2"/>
      <c r="U1" s="2"/>
      <c r="V1" s="2"/>
      <c r="W1" s="2"/>
      <c r="X1" s="2"/>
      <c r="Y1" s="2"/>
      <c r="Z1" s="2"/>
    </row>
    <row r="2" spans="1:26" ht="23.25" customHeight="1" x14ac:dyDescent="0.3">
      <c r="A2" s="2"/>
      <c r="B2" s="232" t="s">
        <v>0</v>
      </c>
      <c r="C2" s="233"/>
      <c r="D2" s="233"/>
      <c r="E2" s="233"/>
      <c r="F2" s="233"/>
      <c r="G2" s="233"/>
      <c r="H2" s="233"/>
      <c r="I2" s="233"/>
      <c r="J2" s="233"/>
      <c r="K2" s="234"/>
      <c r="L2" s="2"/>
      <c r="M2" s="2"/>
      <c r="N2" s="2"/>
      <c r="O2" s="2"/>
      <c r="P2" s="2"/>
      <c r="Q2" s="2"/>
      <c r="R2" s="2"/>
      <c r="S2" s="2"/>
      <c r="T2" s="2"/>
      <c r="U2" s="2"/>
      <c r="V2" s="2"/>
      <c r="W2" s="2"/>
      <c r="X2" s="2"/>
      <c r="Y2" s="2"/>
      <c r="Z2" s="2"/>
    </row>
    <row r="3" spans="1:26" ht="15.75" customHeight="1" x14ac:dyDescent="0.2">
      <c r="A3" s="2"/>
      <c r="B3" s="235" t="s">
        <v>3</v>
      </c>
      <c r="C3" s="236"/>
      <c r="D3" s="236"/>
      <c r="E3" s="236"/>
      <c r="F3" s="236"/>
      <c r="G3" s="236"/>
      <c r="H3" s="236"/>
      <c r="I3" s="236"/>
      <c r="J3" s="236"/>
      <c r="K3" s="237"/>
      <c r="L3" s="2"/>
      <c r="M3" s="2"/>
      <c r="N3" s="2"/>
      <c r="O3" s="2"/>
      <c r="P3" s="2"/>
      <c r="Q3" s="2"/>
      <c r="R3" s="2"/>
      <c r="S3" s="2"/>
      <c r="T3" s="2"/>
      <c r="U3" s="2"/>
      <c r="V3" s="2"/>
      <c r="W3" s="2"/>
      <c r="X3" s="2"/>
      <c r="Y3" s="2"/>
      <c r="Z3" s="2"/>
    </row>
    <row r="4" spans="1:26" ht="15.75" customHeight="1" x14ac:dyDescent="0.2">
      <c r="A4" s="2"/>
      <c r="B4" s="243" t="s">
        <v>6</v>
      </c>
      <c r="C4" s="236"/>
      <c r="D4" s="236"/>
      <c r="E4" s="236"/>
      <c r="F4" s="236"/>
      <c r="G4" s="236"/>
      <c r="H4" s="236"/>
      <c r="I4" s="236"/>
      <c r="J4" s="236"/>
      <c r="K4" s="237"/>
      <c r="L4" s="2"/>
      <c r="M4" s="2"/>
      <c r="N4" s="2"/>
      <c r="O4" s="2"/>
      <c r="P4" s="2"/>
      <c r="Q4" s="2"/>
      <c r="R4" s="2"/>
      <c r="S4" s="2"/>
      <c r="T4" s="2"/>
      <c r="U4" s="2"/>
      <c r="V4" s="2"/>
      <c r="W4" s="2"/>
      <c r="X4" s="2"/>
      <c r="Y4" s="2"/>
      <c r="Z4" s="2"/>
    </row>
    <row r="5" spans="1:26" ht="15.75" customHeight="1" x14ac:dyDescent="0.2">
      <c r="A5" s="2"/>
      <c r="B5" s="244" t="s">
        <v>8</v>
      </c>
      <c r="C5" s="239"/>
      <c r="D5" s="239"/>
      <c r="E5" s="239"/>
      <c r="F5" s="239"/>
      <c r="G5" s="239"/>
      <c r="H5" s="239"/>
      <c r="I5" s="239"/>
      <c r="J5" s="239"/>
      <c r="K5" s="240"/>
      <c r="L5" s="2"/>
      <c r="M5" s="2"/>
      <c r="N5" s="2"/>
      <c r="O5" s="2"/>
      <c r="P5" s="2"/>
      <c r="Q5" s="2"/>
      <c r="R5" s="2"/>
      <c r="S5" s="2"/>
      <c r="T5" s="2"/>
      <c r="U5" s="2"/>
      <c r="V5" s="2"/>
      <c r="W5" s="2"/>
      <c r="X5" s="2"/>
      <c r="Y5" s="2"/>
      <c r="Z5" s="2"/>
    </row>
    <row r="6" spans="1:26" ht="15.75" customHeight="1" x14ac:dyDescent="0.2">
      <c r="A6" s="2"/>
      <c r="B6" s="1"/>
      <c r="C6" s="2"/>
      <c r="D6" s="2"/>
      <c r="E6" s="1"/>
      <c r="F6" s="1"/>
      <c r="G6" s="1"/>
      <c r="H6" s="2"/>
      <c r="I6" s="2"/>
      <c r="J6" s="1"/>
      <c r="K6" s="1"/>
      <c r="L6" s="2"/>
      <c r="M6" s="2"/>
      <c r="N6" s="2"/>
      <c r="O6" s="2"/>
      <c r="P6" s="2"/>
      <c r="Q6" s="2"/>
      <c r="R6" s="2"/>
      <c r="S6" s="2"/>
      <c r="T6" s="2"/>
      <c r="U6" s="2"/>
      <c r="V6" s="2"/>
      <c r="W6" s="2"/>
      <c r="X6" s="2"/>
      <c r="Y6" s="2"/>
      <c r="Z6" s="2"/>
    </row>
    <row r="7" spans="1:26" ht="21.75" customHeight="1" x14ac:dyDescent="0.2">
      <c r="A7" s="2"/>
      <c r="B7" s="3" t="s">
        <v>11</v>
      </c>
      <c r="C7" s="2"/>
      <c r="D7" s="2"/>
      <c r="E7" s="1"/>
      <c r="F7" s="1"/>
      <c r="G7" s="1"/>
      <c r="H7" s="5" t="s">
        <v>12</v>
      </c>
      <c r="I7" s="5" t="s">
        <v>14</v>
      </c>
      <c r="J7" s="5" t="s">
        <v>16</v>
      </c>
      <c r="K7" s="5" t="s">
        <v>17</v>
      </c>
      <c r="L7" s="2"/>
      <c r="M7" s="2"/>
      <c r="N7" s="2"/>
      <c r="O7" s="2"/>
      <c r="P7" s="2"/>
      <c r="Q7" s="2"/>
      <c r="R7" s="2"/>
      <c r="S7" s="2"/>
      <c r="T7" s="2"/>
      <c r="U7" s="2"/>
      <c r="V7" s="2"/>
      <c r="W7" s="2"/>
      <c r="X7" s="2"/>
      <c r="Y7" s="2"/>
      <c r="Z7" s="2"/>
    </row>
    <row r="8" spans="1:26" ht="15.75" customHeight="1" x14ac:dyDescent="0.2">
      <c r="A8" s="2"/>
      <c r="B8" s="7" t="s">
        <v>18</v>
      </c>
      <c r="C8" s="7">
        <v>30</v>
      </c>
      <c r="D8" s="2"/>
      <c r="E8" s="253" t="s">
        <v>20</v>
      </c>
      <c r="F8" s="8" t="s">
        <v>21</v>
      </c>
      <c r="G8" s="8" t="s">
        <v>22</v>
      </c>
      <c r="H8" s="8">
        <v>6</v>
      </c>
      <c r="I8" s="8">
        <v>0.5</v>
      </c>
      <c r="J8" s="8" t="s">
        <v>23</v>
      </c>
      <c r="K8" s="250" t="s">
        <v>24</v>
      </c>
      <c r="L8" s="2"/>
      <c r="M8" s="2"/>
      <c r="N8" s="2"/>
      <c r="O8" s="2"/>
      <c r="P8" s="2"/>
      <c r="Q8" s="2"/>
      <c r="R8" s="2"/>
      <c r="S8" s="2"/>
      <c r="T8" s="2"/>
      <c r="U8" s="2"/>
      <c r="V8" s="2"/>
      <c r="W8" s="2"/>
      <c r="X8" s="2"/>
      <c r="Y8" s="2"/>
      <c r="Z8" s="2"/>
    </row>
    <row r="9" spans="1:26" ht="15.75" customHeight="1" x14ac:dyDescent="0.2">
      <c r="A9" s="2"/>
      <c r="B9" s="7" t="s">
        <v>26</v>
      </c>
      <c r="C9" s="7">
        <v>120</v>
      </c>
      <c r="D9" s="2"/>
      <c r="E9" s="254"/>
      <c r="F9" s="9" t="s">
        <v>28</v>
      </c>
      <c r="G9" s="9" t="s">
        <v>29</v>
      </c>
      <c r="H9" s="9">
        <v>15</v>
      </c>
      <c r="I9" s="9">
        <v>1.6</v>
      </c>
      <c r="J9" s="9" t="s">
        <v>23</v>
      </c>
      <c r="K9" s="251"/>
      <c r="L9" s="2"/>
      <c r="M9" s="2"/>
      <c r="N9" s="2"/>
      <c r="O9" s="2"/>
      <c r="P9" s="2"/>
      <c r="Q9" s="2"/>
      <c r="R9" s="2"/>
      <c r="S9" s="2"/>
      <c r="T9" s="2"/>
      <c r="U9" s="2"/>
      <c r="V9" s="2"/>
      <c r="W9" s="2"/>
      <c r="X9" s="2"/>
      <c r="Y9" s="2"/>
      <c r="Z9" s="2"/>
    </row>
    <row r="10" spans="1:26" ht="15.75" customHeight="1" x14ac:dyDescent="0.2">
      <c r="A10" s="2"/>
      <c r="B10" s="7" t="s">
        <v>30</v>
      </c>
      <c r="C10" s="7">
        <v>0</v>
      </c>
      <c r="D10" s="2"/>
      <c r="E10" s="254"/>
      <c r="F10" s="9" t="s">
        <v>31</v>
      </c>
      <c r="G10" s="9" t="s">
        <v>32</v>
      </c>
      <c r="H10" s="9">
        <v>5</v>
      </c>
      <c r="I10" s="9">
        <v>0.5</v>
      </c>
      <c r="J10" s="9" t="s">
        <v>23</v>
      </c>
      <c r="K10" s="252"/>
      <c r="L10" s="2"/>
      <c r="M10" s="2"/>
      <c r="N10" s="2"/>
      <c r="O10" s="2"/>
      <c r="P10" s="2"/>
      <c r="Q10" s="2"/>
      <c r="R10" s="2"/>
      <c r="S10" s="2"/>
      <c r="T10" s="2"/>
      <c r="U10" s="2"/>
      <c r="V10" s="2"/>
      <c r="W10" s="2"/>
      <c r="X10" s="2"/>
      <c r="Y10" s="2"/>
      <c r="Z10" s="2"/>
    </row>
    <row r="11" spans="1:26" ht="15.75" customHeight="1" x14ac:dyDescent="0.2">
      <c r="A11" s="2"/>
      <c r="B11" s="7" t="s">
        <v>33</v>
      </c>
      <c r="C11" s="7">
        <f>SUM(C8:C10)</f>
        <v>150</v>
      </c>
      <c r="D11" s="2"/>
      <c r="E11" s="254"/>
      <c r="F11" s="9" t="s">
        <v>35</v>
      </c>
      <c r="G11" s="9" t="s">
        <v>36</v>
      </c>
      <c r="H11" s="9">
        <v>10</v>
      </c>
      <c r="I11" s="9">
        <v>1.1000000000000001</v>
      </c>
      <c r="J11" s="9" t="s">
        <v>37</v>
      </c>
      <c r="K11" s="256" t="s">
        <v>38</v>
      </c>
      <c r="L11" s="2"/>
      <c r="M11" s="2"/>
      <c r="N11" s="2"/>
      <c r="O11" s="2"/>
      <c r="P11" s="2"/>
      <c r="Q11" s="2"/>
      <c r="R11" s="2"/>
      <c r="S11" s="2"/>
      <c r="T11" s="2"/>
      <c r="U11" s="2"/>
      <c r="V11" s="2"/>
      <c r="W11" s="2"/>
      <c r="X11" s="2"/>
      <c r="Y11" s="2"/>
      <c r="Z11" s="2"/>
    </row>
    <row r="12" spans="1:26" ht="15.75" customHeight="1" x14ac:dyDescent="0.2">
      <c r="A12" s="2"/>
      <c r="B12" s="1"/>
      <c r="C12" s="2"/>
      <c r="D12" s="2"/>
      <c r="E12" s="254"/>
      <c r="F12" s="9" t="s">
        <v>40</v>
      </c>
      <c r="G12" s="9" t="s">
        <v>41</v>
      </c>
      <c r="H12" s="9">
        <v>25</v>
      </c>
      <c r="I12" s="9">
        <v>2.6</v>
      </c>
      <c r="J12" s="9" t="s">
        <v>37</v>
      </c>
      <c r="K12" s="251"/>
      <c r="L12" s="2"/>
      <c r="M12" s="2"/>
      <c r="N12" s="2"/>
      <c r="O12" s="2"/>
      <c r="P12" s="2"/>
      <c r="Q12" s="2"/>
      <c r="R12" s="2"/>
      <c r="S12" s="2"/>
      <c r="T12" s="2"/>
      <c r="U12" s="2"/>
      <c r="V12" s="2"/>
      <c r="W12" s="2"/>
      <c r="X12" s="2"/>
      <c r="Y12" s="2"/>
      <c r="Z12" s="2"/>
    </row>
    <row r="13" spans="1:26" ht="15.75" customHeight="1" x14ac:dyDescent="0.2">
      <c r="A13" s="2"/>
      <c r="B13" s="1"/>
      <c r="C13" s="2"/>
      <c r="D13" s="2"/>
      <c r="E13" s="254"/>
      <c r="F13" s="9" t="s">
        <v>42</v>
      </c>
      <c r="G13" s="9" t="s">
        <v>43</v>
      </c>
      <c r="H13" s="9">
        <v>15</v>
      </c>
      <c r="I13" s="9">
        <v>1.6</v>
      </c>
      <c r="J13" s="9" t="s">
        <v>37</v>
      </c>
      <c r="K13" s="251"/>
      <c r="L13" s="2"/>
      <c r="M13" s="2"/>
      <c r="N13" s="2"/>
      <c r="O13" s="2"/>
      <c r="P13" s="2"/>
      <c r="Q13" s="2"/>
      <c r="R13" s="2"/>
      <c r="S13" s="2"/>
      <c r="T13" s="2"/>
      <c r="U13" s="2"/>
      <c r="V13" s="2"/>
      <c r="W13" s="2"/>
      <c r="X13" s="2"/>
      <c r="Y13" s="2"/>
      <c r="Z13" s="2"/>
    </row>
    <row r="14" spans="1:26" ht="21" customHeight="1" x14ac:dyDescent="0.25">
      <c r="A14" s="2"/>
      <c r="B14" s="10" t="s">
        <v>45</v>
      </c>
      <c r="C14" s="2"/>
      <c r="D14" s="2"/>
      <c r="E14" s="254"/>
      <c r="F14" s="9" t="s">
        <v>46</v>
      </c>
      <c r="G14" s="9" t="s">
        <v>47</v>
      </c>
      <c r="H14" s="9">
        <v>8</v>
      </c>
      <c r="I14" s="9">
        <v>1</v>
      </c>
      <c r="J14" s="9" t="s">
        <v>48</v>
      </c>
      <c r="K14" s="251"/>
      <c r="L14" s="2"/>
      <c r="M14" s="2"/>
      <c r="N14" s="2"/>
      <c r="O14" s="2"/>
      <c r="P14" s="2"/>
      <c r="Q14" s="2"/>
      <c r="R14" s="2"/>
      <c r="S14" s="2"/>
      <c r="T14" s="2"/>
      <c r="U14" s="2"/>
      <c r="V14" s="2"/>
      <c r="W14" s="2"/>
      <c r="X14" s="2"/>
      <c r="Y14" s="2"/>
      <c r="Z14" s="2"/>
    </row>
    <row r="15" spans="1:26" ht="15.75" customHeight="1" x14ac:dyDescent="0.2">
      <c r="A15" s="2"/>
      <c r="B15" s="7" t="s">
        <v>49</v>
      </c>
      <c r="C15" s="7">
        <f>'Principal - ABP'!F19</f>
        <v>6</v>
      </c>
      <c r="D15" s="2"/>
      <c r="E15" s="254"/>
      <c r="F15" s="9" t="s">
        <v>51</v>
      </c>
      <c r="G15" s="9" t="s">
        <v>52</v>
      </c>
      <c r="H15" s="9">
        <v>15</v>
      </c>
      <c r="I15" s="9">
        <v>1.6</v>
      </c>
      <c r="J15" s="9" t="s">
        <v>48</v>
      </c>
      <c r="K15" s="251"/>
      <c r="L15" s="2"/>
      <c r="M15" s="2"/>
      <c r="N15" s="2"/>
      <c r="O15" s="2"/>
      <c r="P15" s="2"/>
      <c r="Q15" s="2"/>
      <c r="R15" s="2"/>
      <c r="S15" s="2"/>
      <c r="T15" s="2"/>
      <c r="U15" s="2"/>
      <c r="V15" s="2"/>
      <c r="W15" s="2"/>
      <c r="X15" s="2"/>
      <c r="Y15" s="2"/>
      <c r="Z15" s="2"/>
    </row>
    <row r="16" spans="1:26" ht="15.75" customHeight="1" x14ac:dyDescent="0.2">
      <c r="A16" s="2"/>
      <c r="B16" s="7" t="s">
        <v>53</v>
      </c>
      <c r="C16" s="7">
        <f>C9*C15</f>
        <v>720</v>
      </c>
      <c r="D16" s="2"/>
      <c r="E16" s="254"/>
      <c r="F16" s="9" t="s">
        <v>55</v>
      </c>
      <c r="G16" s="9" t="s">
        <v>56</v>
      </c>
      <c r="H16" s="9">
        <v>20</v>
      </c>
      <c r="I16" s="9">
        <v>2.1</v>
      </c>
      <c r="J16" s="9" t="s">
        <v>48</v>
      </c>
      <c r="K16" s="251"/>
      <c r="L16" s="2"/>
      <c r="M16" s="2"/>
      <c r="N16" s="2"/>
      <c r="O16" s="2"/>
      <c r="P16" s="2"/>
      <c r="Q16" s="2"/>
      <c r="R16" s="2"/>
      <c r="S16" s="2"/>
      <c r="T16" s="2"/>
      <c r="U16" s="2"/>
      <c r="V16" s="2"/>
      <c r="W16" s="2"/>
      <c r="X16" s="2"/>
      <c r="Y16" s="2"/>
      <c r="Z16" s="2"/>
    </row>
    <row r="17" spans="1:26" ht="15.75" customHeight="1" x14ac:dyDescent="0.2">
      <c r="A17" s="2"/>
      <c r="B17" s="7" t="s">
        <v>57</v>
      </c>
      <c r="C17" s="7">
        <f>(IF(C15=1,#REF!,IF(C15=2,#REF!,IF(C15=3,#REF!,IF(C15=4,H27,IF(C15=5,H48,H69))))))</f>
        <v>574</v>
      </c>
      <c r="D17" s="2"/>
      <c r="E17" s="254"/>
      <c r="F17" s="9" t="s">
        <v>58</v>
      </c>
      <c r="G17" s="9" t="s">
        <v>59</v>
      </c>
      <c r="H17" s="9">
        <v>10</v>
      </c>
      <c r="I17" s="9">
        <v>1.1000000000000001</v>
      </c>
      <c r="J17" s="9" t="s">
        <v>60</v>
      </c>
      <c r="K17" s="251"/>
      <c r="L17" s="2"/>
      <c r="M17" s="2"/>
      <c r="N17" s="2"/>
      <c r="O17" s="2"/>
      <c r="P17" s="2"/>
      <c r="Q17" s="2"/>
      <c r="R17" s="2"/>
      <c r="S17" s="2"/>
      <c r="T17" s="2"/>
      <c r="U17" s="2"/>
      <c r="V17" s="2"/>
      <c r="W17" s="2"/>
      <c r="X17" s="2"/>
      <c r="Y17" s="2"/>
      <c r="Z17" s="2"/>
    </row>
    <row r="18" spans="1:26" ht="15.75" customHeight="1" x14ac:dyDescent="0.2">
      <c r="A18" s="2"/>
      <c r="B18" s="7" t="s">
        <v>61</v>
      </c>
      <c r="C18" s="12">
        <f>C17/C16-1</f>
        <v>-0.20277777777777772</v>
      </c>
      <c r="D18" s="2"/>
      <c r="E18" s="254"/>
      <c r="F18" s="9" t="s">
        <v>63</v>
      </c>
      <c r="G18" s="9" t="s">
        <v>64</v>
      </c>
      <c r="H18" s="9">
        <v>20</v>
      </c>
      <c r="I18" s="9">
        <v>2.1</v>
      </c>
      <c r="J18" s="9" t="s">
        <v>60</v>
      </c>
      <c r="K18" s="251"/>
      <c r="L18" s="2"/>
      <c r="M18" s="2"/>
      <c r="N18" s="2"/>
      <c r="O18" s="2"/>
      <c r="P18" s="2"/>
      <c r="Q18" s="2"/>
      <c r="R18" s="2"/>
      <c r="S18" s="2"/>
      <c r="T18" s="2"/>
      <c r="U18" s="2"/>
      <c r="V18" s="2"/>
      <c r="W18" s="2"/>
      <c r="X18" s="2"/>
      <c r="Y18" s="2"/>
      <c r="Z18" s="2"/>
    </row>
    <row r="19" spans="1:26" ht="15.75" customHeight="1" x14ac:dyDescent="0.2">
      <c r="A19" s="2"/>
      <c r="B19" s="7" t="s">
        <v>65</v>
      </c>
      <c r="C19" s="7">
        <f>C15*10</f>
        <v>60</v>
      </c>
      <c r="D19" s="2"/>
      <c r="E19" s="254"/>
      <c r="F19" s="9" t="s">
        <v>66</v>
      </c>
      <c r="G19" s="9" t="s">
        <v>67</v>
      </c>
      <c r="H19" s="9">
        <v>20</v>
      </c>
      <c r="I19" s="9">
        <v>2.1</v>
      </c>
      <c r="J19" s="9" t="s">
        <v>68</v>
      </c>
      <c r="K19" s="251"/>
      <c r="L19" s="2"/>
      <c r="M19" s="2"/>
      <c r="N19" s="2"/>
      <c r="O19" s="2"/>
      <c r="P19" s="2"/>
      <c r="Q19" s="2"/>
      <c r="R19" s="2"/>
      <c r="S19" s="2"/>
      <c r="T19" s="2"/>
      <c r="U19" s="2"/>
      <c r="V19" s="2"/>
      <c r="W19" s="2"/>
      <c r="X19" s="2"/>
      <c r="Y19" s="2"/>
      <c r="Z19" s="2"/>
    </row>
    <row r="20" spans="1:26" ht="15.75" customHeight="1" x14ac:dyDescent="0.2">
      <c r="A20" s="2"/>
      <c r="B20" s="7" t="s">
        <v>69</v>
      </c>
      <c r="C20" s="7">
        <f>IF(C15=1,#REF!,IF(C15=2,#REF!,IF(C15=3,#REF!,IF(C15=4,I27,IF(C15=5,I48,I69)))))</f>
        <v>60.000000000000007</v>
      </c>
      <c r="D20" s="2"/>
      <c r="E20" s="254"/>
      <c r="F20" s="9" t="s">
        <v>71</v>
      </c>
      <c r="G20" s="9" t="s">
        <v>72</v>
      </c>
      <c r="H20" s="9">
        <v>20</v>
      </c>
      <c r="I20" s="9">
        <v>2.1</v>
      </c>
      <c r="J20" s="9" t="s">
        <v>68</v>
      </c>
      <c r="K20" s="251"/>
      <c r="L20" s="2"/>
      <c r="M20" s="2"/>
      <c r="N20" s="2"/>
      <c r="O20" s="2"/>
      <c r="P20" s="2"/>
      <c r="Q20" s="2"/>
      <c r="R20" s="2"/>
      <c r="S20" s="2"/>
      <c r="T20" s="2"/>
      <c r="U20" s="2"/>
      <c r="V20" s="2"/>
      <c r="W20" s="2"/>
      <c r="X20" s="2"/>
      <c r="Y20" s="2"/>
      <c r="Z20" s="2"/>
    </row>
    <row r="21" spans="1:26" ht="15.75" customHeight="1" x14ac:dyDescent="0.2">
      <c r="A21" s="2"/>
      <c r="B21" s="1"/>
      <c r="C21" s="2"/>
      <c r="D21" s="2"/>
      <c r="E21" s="254"/>
      <c r="F21" s="9" t="s">
        <v>73</v>
      </c>
      <c r="G21" s="9" t="s">
        <v>74</v>
      </c>
      <c r="H21" s="9">
        <v>25</v>
      </c>
      <c r="I21" s="9">
        <v>2.6</v>
      </c>
      <c r="J21" s="9" t="s">
        <v>75</v>
      </c>
      <c r="K21" s="251"/>
      <c r="L21" s="2"/>
      <c r="M21" s="2"/>
      <c r="N21" s="2"/>
      <c r="O21" s="2"/>
      <c r="P21" s="2"/>
      <c r="Q21" s="2"/>
      <c r="R21" s="2"/>
      <c r="S21" s="2"/>
      <c r="T21" s="2"/>
      <c r="U21" s="2"/>
      <c r="V21" s="2"/>
      <c r="W21" s="2"/>
      <c r="X21" s="2"/>
      <c r="Y21" s="2"/>
      <c r="Z21" s="2"/>
    </row>
    <row r="22" spans="1:26" ht="15.75" customHeight="1" x14ac:dyDescent="0.2">
      <c r="A22" s="2"/>
      <c r="B22" s="1"/>
      <c r="C22" s="2"/>
      <c r="D22" s="2"/>
      <c r="E22" s="254"/>
      <c r="F22" s="9" t="s">
        <v>78</v>
      </c>
      <c r="G22" s="9" t="s">
        <v>79</v>
      </c>
      <c r="H22" s="9">
        <v>35</v>
      </c>
      <c r="I22" s="9">
        <v>3.5</v>
      </c>
      <c r="J22" s="9" t="s">
        <v>75</v>
      </c>
      <c r="K22" s="252"/>
      <c r="L22" s="2"/>
      <c r="M22" s="2"/>
      <c r="N22" s="2"/>
      <c r="O22" s="2"/>
      <c r="P22" s="2"/>
      <c r="Q22" s="2"/>
      <c r="R22" s="2"/>
      <c r="S22" s="2"/>
      <c r="T22" s="2"/>
      <c r="U22" s="2"/>
      <c r="V22" s="2"/>
      <c r="W22" s="2"/>
      <c r="X22" s="2"/>
      <c r="Y22" s="2"/>
      <c r="Z22" s="2"/>
    </row>
    <row r="23" spans="1:26" ht="15.75" customHeight="1" x14ac:dyDescent="0.2">
      <c r="A23" s="2"/>
      <c r="B23" s="1"/>
      <c r="C23" s="2"/>
      <c r="D23" s="2"/>
      <c r="E23" s="254"/>
      <c r="F23" s="9" t="s">
        <v>80</v>
      </c>
      <c r="G23" s="9" t="s">
        <v>82</v>
      </c>
      <c r="H23" s="9">
        <v>60</v>
      </c>
      <c r="I23" s="9">
        <v>6.5</v>
      </c>
      <c r="J23" s="9" t="s">
        <v>83</v>
      </c>
      <c r="K23" s="256" t="s">
        <v>84</v>
      </c>
      <c r="L23" s="2"/>
      <c r="M23" s="2"/>
      <c r="N23" s="2"/>
      <c r="O23" s="2"/>
      <c r="P23" s="2"/>
      <c r="Q23" s="2"/>
      <c r="R23" s="2"/>
      <c r="S23" s="2"/>
      <c r="T23" s="2"/>
      <c r="U23" s="2"/>
      <c r="V23" s="2"/>
      <c r="W23" s="2"/>
      <c r="X23" s="2"/>
      <c r="Y23" s="2"/>
      <c r="Z23" s="2"/>
    </row>
    <row r="24" spans="1:26" ht="15.75" customHeight="1" x14ac:dyDescent="0.2">
      <c r="A24" s="2"/>
      <c r="B24" s="1"/>
      <c r="C24" s="2"/>
      <c r="D24" s="2"/>
      <c r="E24" s="254"/>
      <c r="F24" s="9" t="s">
        <v>87</v>
      </c>
      <c r="G24" s="9" t="s">
        <v>88</v>
      </c>
      <c r="H24" s="9">
        <v>20</v>
      </c>
      <c r="I24" s="9">
        <v>2.1</v>
      </c>
      <c r="J24" s="9" t="s">
        <v>89</v>
      </c>
      <c r="K24" s="251"/>
      <c r="L24" s="2"/>
      <c r="M24" s="2"/>
      <c r="N24" s="2"/>
      <c r="O24" s="2"/>
      <c r="P24" s="2"/>
      <c r="Q24" s="2"/>
      <c r="R24" s="2"/>
      <c r="S24" s="2"/>
      <c r="T24" s="2"/>
      <c r="U24" s="2"/>
      <c r="V24" s="2"/>
      <c r="W24" s="2"/>
      <c r="X24" s="2"/>
      <c r="Y24" s="2"/>
      <c r="Z24" s="2"/>
    </row>
    <row r="25" spans="1:26" ht="15.75" customHeight="1" x14ac:dyDescent="0.2">
      <c r="A25" s="2"/>
      <c r="B25" s="1"/>
      <c r="C25" s="2"/>
      <c r="D25" s="2"/>
      <c r="E25" s="254"/>
      <c r="F25" s="9" t="s">
        <v>90</v>
      </c>
      <c r="G25" s="9" t="s">
        <v>91</v>
      </c>
      <c r="H25" s="9">
        <v>20</v>
      </c>
      <c r="I25" s="9">
        <v>2.1</v>
      </c>
      <c r="J25" s="9" t="s">
        <v>92</v>
      </c>
      <c r="K25" s="251"/>
      <c r="L25" s="2"/>
      <c r="M25" s="2"/>
      <c r="N25" s="2"/>
      <c r="O25" s="2"/>
      <c r="P25" s="2"/>
      <c r="Q25" s="2"/>
      <c r="R25" s="2"/>
      <c r="S25" s="2"/>
      <c r="T25" s="2"/>
      <c r="U25" s="2"/>
      <c r="V25" s="2"/>
      <c r="W25" s="2"/>
      <c r="X25" s="2"/>
      <c r="Y25" s="2"/>
      <c r="Z25" s="2"/>
    </row>
    <row r="26" spans="1:26" ht="16.5" customHeight="1" x14ac:dyDescent="0.2">
      <c r="A26" s="2"/>
      <c r="B26" s="1"/>
      <c r="C26" s="2"/>
      <c r="D26" s="2"/>
      <c r="E26" s="255"/>
      <c r="F26" s="18" t="s">
        <v>101</v>
      </c>
      <c r="G26" s="18" t="s">
        <v>102</v>
      </c>
      <c r="H26" s="18">
        <v>30</v>
      </c>
      <c r="I26" s="18">
        <v>3.2</v>
      </c>
      <c r="J26" s="18" t="s">
        <v>103</v>
      </c>
      <c r="K26" s="257"/>
      <c r="L26" s="2"/>
      <c r="M26" s="2"/>
      <c r="N26" s="2"/>
      <c r="O26" s="2"/>
      <c r="P26" s="2"/>
      <c r="Q26" s="2"/>
      <c r="R26" s="2"/>
      <c r="S26" s="2"/>
      <c r="T26" s="2"/>
      <c r="U26" s="2"/>
      <c r="V26" s="2"/>
      <c r="W26" s="2"/>
      <c r="X26" s="2"/>
      <c r="Y26" s="2"/>
      <c r="Z26" s="2"/>
    </row>
    <row r="27" spans="1:26" ht="15.75" customHeight="1" x14ac:dyDescent="0.2">
      <c r="A27" s="2"/>
      <c r="B27" s="1"/>
      <c r="C27" s="2"/>
      <c r="D27" s="2"/>
      <c r="E27" s="1"/>
      <c r="F27" s="21"/>
      <c r="G27" s="23" t="s">
        <v>108</v>
      </c>
      <c r="H27" s="25">
        <f t="shared" ref="H27:I27" si="0">SUM(H8:H26)</f>
        <v>379</v>
      </c>
      <c r="I27" s="25">
        <f t="shared" si="0"/>
        <v>40.000000000000007</v>
      </c>
      <c r="J27" s="21"/>
      <c r="K27" s="21"/>
      <c r="L27" s="2"/>
      <c r="M27" s="2"/>
      <c r="N27" s="2"/>
      <c r="O27" s="2"/>
      <c r="P27" s="2"/>
      <c r="Q27" s="2"/>
      <c r="R27" s="2"/>
      <c r="S27" s="2"/>
      <c r="T27" s="2"/>
      <c r="U27" s="2"/>
      <c r="V27" s="2"/>
      <c r="W27" s="2"/>
      <c r="X27" s="2"/>
      <c r="Y27" s="2"/>
      <c r="Z27" s="2"/>
    </row>
    <row r="28" spans="1:26" ht="16.5" customHeight="1" x14ac:dyDescent="0.2">
      <c r="A28" s="2"/>
      <c r="B28" s="1"/>
      <c r="C28" s="2"/>
      <c r="D28" s="2"/>
      <c r="E28" s="1"/>
      <c r="F28" s="1"/>
      <c r="G28" s="1"/>
      <c r="H28" s="2"/>
      <c r="I28" s="2"/>
      <c r="J28" s="1"/>
      <c r="K28" s="1"/>
      <c r="L28" s="2"/>
      <c r="M28" s="2"/>
      <c r="N28" s="2"/>
      <c r="O28" s="2"/>
      <c r="P28" s="2"/>
      <c r="Q28" s="2"/>
      <c r="R28" s="2"/>
      <c r="S28" s="2"/>
      <c r="T28" s="2"/>
      <c r="U28" s="2"/>
      <c r="V28" s="2"/>
      <c r="W28" s="2"/>
      <c r="X28" s="2"/>
      <c r="Y28" s="2"/>
      <c r="Z28" s="2"/>
    </row>
    <row r="29" spans="1:26" ht="15.75" customHeight="1" x14ac:dyDescent="0.2">
      <c r="A29" s="2"/>
      <c r="B29" s="1"/>
      <c r="C29" s="2"/>
      <c r="D29" s="2"/>
      <c r="E29" s="253" t="s">
        <v>111</v>
      </c>
      <c r="F29" s="8" t="s">
        <v>21</v>
      </c>
      <c r="G29" s="8" t="s">
        <v>22</v>
      </c>
      <c r="H29" s="8">
        <v>6</v>
      </c>
      <c r="I29" s="8">
        <v>0.5</v>
      </c>
      <c r="J29" s="8" t="s">
        <v>23</v>
      </c>
      <c r="K29" s="250" t="s">
        <v>24</v>
      </c>
      <c r="L29" s="2"/>
      <c r="M29" s="2"/>
      <c r="N29" s="2"/>
      <c r="O29" s="2"/>
      <c r="P29" s="2"/>
      <c r="Q29" s="2"/>
      <c r="R29" s="2"/>
      <c r="S29" s="2"/>
      <c r="T29" s="2"/>
      <c r="U29" s="2"/>
      <c r="V29" s="2"/>
      <c r="W29" s="2"/>
      <c r="X29" s="2"/>
      <c r="Y29" s="2"/>
      <c r="Z29" s="2"/>
    </row>
    <row r="30" spans="1:26" ht="15.75" customHeight="1" x14ac:dyDescent="0.2">
      <c r="A30" s="2"/>
      <c r="B30" s="1"/>
      <c r="C30" s="2"/>
      <c r="D30" s="2"/>
      <c r="E30" s="254"/>
      <c r="F30" s="9" t="s">
        <v>28</v>
      </c>
      <c r="G30" s="9" t="s">
        <v>29</v>
      </c>
      <c r="H30" s="9">
        <v>15</v>
      </c>
      <c r="I30" s="9">
        <v>1.6</v>
      </c>
      <c r="J30" s="9" t="s">
        <v>23</v>
      </c>
      <c r="K30" s="251"/>
      <c r="L30" s="2"/>
      <c r="M30" s="2"/>
      <c r="N30" s="2"/>
      <c r="O30" s="2"/>
      <c r="P30" s="2"/>
      <c r="Q30" s="2"/>
      <c r="R30" s="2"/>
      <c r="S30" s="2"/>
      <c r="T30" s="2"/>
      <c r="U30" s="2"/>
      <c r="V30" s="2"/>
      <c r="W30" s="2"/>
      <c r="X30" s="2"/>
      <c r="Y30" s="2"/>
      <c r="Z30" s="2"/>
    </row>
    <row r="31" spans="1:26" ht="15.75" customHeight="1" x14ac:dyDescent="0.2">
      <c r="A31" s="2"/>
      <c r="B31" s="1"/>
      <c r="C31" s="2"/>
      <c r="D31" s="2"/>
      <c r="E31" s="254"/>
      <c r="F31" s="9" t="s">
        <v>31</v>
      </c>
      <c r="G31" s="9" t="s">
        <v>32</v>
      </c>
      <c r="H31" s="9">
        <v>5</v>
      </c>
      <c r="I31" s="9">
        <v>0.5</v>
      </c>
      <c r="J31" s="9" t="s">
        <v>23</v>
      </c>
      <c r="K31" s="252"/>
      <c r="L31" s="2"/>
      <c r="M31" s="2"/>
      <c r="N31" s="2"/>
      <c r="O31" s="2"/>
      <c r="P31" s="2"/>
      <c r="Q31" s="2"/>
      <c r="R31" s="2"/>
      <c r="S31" s="2"/>
      <c r="T31" s="2"/>
      <c r="U31" s="2"/>
      <c r="V31" s="2"/>
      <c r="W31" s="2"/>
      <c r="X31" s="2"/>
      <c r="Y31" s="2"/>
      <c r="Z31" s="2"/>
    </row>
    <row r="32" spans="1:26" ht="15.75" customHeight="1" x14ac:dyDescent="0.2">
      <c r="A32" s="2"/>
      <c r="B32" s="1"/>
      <c r="C32" s="2"/>
      <c r="D32" s="2"/>
      <c r="E32" s="254"/>
      <c r="F32" s="9" t="s">
        <v>35</v>
      </c>
      <c r="G32" s="9" t="s">
        <v>36</v>
      </c>
      <c r="H32" s="9">
        <v>10</v>
      </c>
      <c r="I32" s="9">
        <v>1.1000000000000001</v>
      </c>
      <c r="J32" s="9" t="s">
        <v>37</v>
      </c>
      <c r="K32" s="256" t="s">
        <v>38</v>
      </c>
      <c r="L32" s="2"/>
      <c r="M32" s="2"/>
      <c r="N32" s="2"/>
      <c r="O32" s="2"/>
      <c r="P32" s="2"/>
      <c r="Q32" s="2"/>
      <c r="R32" s="2"/>
      <c r="S32" s="2"/>
      <c r="T32" s="2"/>
      <c r="U32" s="2"/>
      <c r="V32" s="2"/>
      <c r="W32" s="2"/>
      <c r="X32" s="2"/>
      <c r="Y32" s="2"/>
      <c r="Z32" s="2"/>
    </row>
    <row r="33" spans="1:26" ht="15.75" customHeight="1" x14ac:dyDescent="0.2">
      <c r="A33" s="2"/>
      <c r="B33" s="1"/>
      <c r="C33" s="2"/>
      <c r="D33" s="2"/>
      <c r="E33" s="254"/>
      <c r="F33" s="9" t="s">
        <v>40</v>
      </c>
      <c r="G33" s="9" t="s">
        <v>41</v>
      </c>
      <c r="H33" s="9">
        <v>25</v>
      </c>
      <c r="I33" s="9">
        <v>2.6</v>
      </c>
      <c r="J33" s="9" t="s">
        <v>37</v>
      </c>
      <c r="K33" s="251"/>
      <c r="L33" s="2"/>
      <c r="M33" s="2"/>
      <c r="N33" s="2"/>
      <c r="O33" s="2"/>
      <c r="P33" s="2"/>
      <c r="Q33" s="2"/>
      <c r="R33" s="2"/>
      <c r="S33" s="2"/>
      <c r="T33" s="2"/>
      <c r="U33" s="2"/>
      <c r="V33" s="2"/>
      <c r="W33" s="2"/>
      <c r="X33" s="2"/>
      <c r="Y33" s="2"/>
      <c r="Z33" s="2"/>
    </row>
    <row r="34" spans="1:26" ht="15.75" customHeight="1" x14ac:dyDescent="0.2">
      <c r="A34" s="2"/>
      <c r="B34" s="1"/>
      <c r="C34" s="2"/>
      <c r="D34" s="2"/>
      <c r="E34" s="254"/>
      <c r="F34" s="9" t="s">
        <v>42</v>
      </c>
      <c r="G34" s="9" t="s">
        <v>43</v>
      </c>
      <c r="H34" s="9">
        <v>15</v>
      </c>
      <c r="I34" s="9">
        <v>1.6</v>
      </c>
      <c r="J34" s="9" t="s">
        <v>37</v>
      </c>
      <c r="K34" s="251"/>
      <c r="L34" s="2"/>
      <c r="M34" s="2"/>
      <c r="N34" s="2"/>
      <c r="O34" s="2"/>
      <c r="P34" s="2"/>
      <c r="Q34" s="2"/>
      <c r="R34" s="2"/>
      <c r="S34" s="2"/>
      <c r="T34" s="2"/>
      <c r="U34" s="2"/>
      <c r="V34" s="2"/>
      <c r="W34" s="2"/>
      <c r="X34" s="2"/>
      <c r="Y34" s="2"/>
      <c r="Z34" s="2"/>
    </row>
    <row r="35" spans="1:26" ht="15.75" customHeight="1" x14ac:dyDescent="0.2">
      <c r="A35" s="2"/>
      <c r="B35" s="1"/>
      <c r="C35" s="2"/>
      <c r="D35" s="2"/>
      <c r="E35" s="254"/>
      <c r="F35" s="9" t="s">
        <v>46</v>
      </c>
      <c r="G35" s="9" t="s">
        <v>47</v>
      </c>
      <c r="H35" s="9">
        <v>8</v>
      </c>
      <c r="I35" s="9">
        <v>1</v>
      </c>
      <c r="J35" s="9" t="s">
        <v>48</v>
      </c>
      <c r="K35" s="251"/>
      <c r="L35" s="2"/>
      <c r="M35" s="2"/>
      <c r="N35" s="2"/>
      <c r="O35" s="2"/>
      <c r="P35" s="2"/>
      <c r="Q35" s="2"/>
      <c r="R35" s="2"/>
      <c r="S35" s="2"/>
      <c r="T35" s="2"/>
      <c r="U35" s="2"/>
      <c r="V35" s="2"/>
      <c r="W35" s="2"/>
      <c r="X35" s="2"/>
      <c r="Y35" s="2"/>
      <c r="Z35" s="2"/>
    </row>
    <row r="36" spans="1:26" ht="15.75" customHeight="1" x14ac:dyDescent="0.2">
      <c r="A36" s="2"/>
      <c r="B36" s="1"/>
      <c r="C36" s="2"/>
      <c r="D36" s="2"/>
      <c r="E36" s="254"/>
      <c r="F36" s="9" t="s">
        <v>51</v>
      </c>
      <c r="G36" s="9" t="s">
        <v>52</v>
      </c>
      <c r="H36" s="9">
        <v>15</v>
      </c>
      <c r="I36" s="9">
        <v>1.6</v>
      </c>
      <c r="J36" s="9" t="s">
        <v>48</v>
      </c>
      <c r="K36" s="251"/>
      <c r="L36" s="2"/>
      <c r="M36" s="2"/>
      <c r="N36" s="2"/>
      <c r="O36" s="2"/>
      <c r="P36" s="2"/>
      <c r="Q36" s="2"/>
      <c r="R36" s="2"/>
      <c r="S36" s="2"/>
      <c r="T36" s="2"/>
      <c r="U36" s="2"/>
      <c r="V36" s="2"/>
      <c r="W36" s="2"/>
      <c r="X36" s="2"/>
      <c r="Y36" s="2"/>
      <c r="Z36" s="2"/>
    </row>
    <row r="37" spans="1:26" ht="15.75" customHeight="1" x14ac:dyDescent="0.2">
      <c r="A37" s="2"/>
      <c r="B37" s="1"/>
      <c r="C37" s="2"/>
      <c r="D37" s="2"/>
      <c r="E37" s="254"/>
      <c r="F37" s="9" t="s">
        <v>55</v>
      </c>
      <c r="G37" s="9" t="s">
        <v>56</v>
      </c>
      <c r="H37" s="9">
        <v>20</v>
      </c>
      <c r="I37" s="9">
        <v>2.1</v>
      </c>
      <c r="J37" s="9" t="s">
        <v>48</v>
      </c>
      <c r="K37" s="251"/>
      <c r="L37" s="2"/>
      <c r="M37" s="2"/>
      <c r="N37" s="2"/>
      <c r="O37" s="2"/>
      <c r="P37" s="2"/>
      <c r="Q37" s="2"/>
      <c r="R37" s="2"/>
      <c r="S37" s="2"/>
      <c r="T37" s="2"/>
      <c r="U37" s="2"/>
      <c r="V37" s="2"/>
      <c r="W37" s="2"/>
      <c r="X37" s="2"/>
      <c r="Y37" s="2"/>
      <c r="Z37" s="2"/>
    </row>
    <row r="38" spans="1:26" ht="15.75" customHeight="1" x14ac:dyDescent="0.2">
      <c r="A38" s="2"/>
      <c r="B38" s="1"/>
      <c r="C38" s="2"/>
      <c r="D38" s="2"/>
      <c r="E38" s="254"/>
      <c r="F38" s="9" t="s">
        <v>58</v>
      </c>
      <c r="G38" s="9" t="s">
        <v>59</v>
      </c>
      <c r="H38" s="9">
        <v>10</v>
      </c>
      <c r="I38" s="9">
        <v>1.1000000000000001</v>
      </c>
      <c r="J38" s="9" t="s">
        <v>60</v>
      </c>
      <c r="K38" s="251"/>
      <c r="L38" s="2"/>
      <c r="M38" s="2"/>
      <c r="N38" s="2"/>
      <c r="O38" s="2"/>
      <c r="P38" s="2"/>
      <c r="Q38" s="2"/>
      <c r="R38" s="2"/>
      <c r="S38" s="2"/>
      <c r="T38" s="2"/>
      <c r="U38" s="2"/>
      <c r="V38" s="2"/>
      <c r="W38" s="2"/>
      <c r="X38" s="2"/>
      <c r="Y38" s="2"/>
      <c r="Z38" s="2"/>
    </row>
    <row r="39" spans="1:26" ht="15.75" customHeight="1" x14ac:dyDescent="0.2">
      <c r="A39" s="2"/>
      <c r="B39" s="1"/>
      <c r="C39" s="2"/>
      <c r="D39" s="2"/>
      <c r="E39" s="254"/>
      <c r="F39" s="9" t="s">
        <v>63</v>
      </c>
      <c r="G39" s="9" t="s">
        <v>64</v>
      </c>
      <c r="H39" s="9">
        <v>20</v>
      </c>
      <c r="I39" s="9">
        <v>2.1</v>
      </c>
      <c r="J39" s="9" t="s">
        <v>60</v>
      </c>
      <c r="K39" s="251"/>
      <c r="L39" s="2"/>
      <c r="M39" s="2"/>
      <c r="N39" s="2"/>
      <c r="O39" s="2"/>
      <c r="P39" s="2"/>
      <c r="Q39" s="2"/>
      <c r="R39" s="2"/>
      <c r="S39" s="2"/>
      <c r="T39" s="2"/>
      <c r="U39" s="2"/>
      <c r="V39" s="2"/>
      <c r="W39" s="2"/>
      <c r="X39" s="2"/>
      <c r="Y39" s="2"/>
      <c r="Z39" s="2"/>
    </row>
    <row r="40" spans="1:26" ht="15.75" customHeight="1" x14ac:dyDescent="0.2">
      <c r="A40" s="2"/>
      <c r="B40" s="1"/>
      <c r="C40" s="2"/>
      <c r="D40" s="2"/>
      <c r="E40" s="254"/>
      <c r="F40" s="9" t="s">
        <v>66</v>
      </c>
      <c r="G40" s="9" t="s">
        <v>67</v>
      </c>
      <c r="H40" s="9">
        <v>20</v>
      </c>
      <c r="I40" s="9">
        <v>2.1</v>
      </c>
      <c r="J40" s="9" t="s">
        <v>60</v>
      </c>
      <c r="K40" s="251"/>
      <c r="L40" s="2"/>
      <c r="M40" s="2"/>
      <c r="N40" s="2"/>
      <c r="O40" s="2"/>
      <c r="P40" s="2"/>
      <c r="Q40" s="2"/>
      <c r="R40" s="2"/>
      <c r="S40" s="2"/>
      <c r="T40" s="2"/>
      <c r="U40" s="2"/>
      <c r="V40" s="2"/>
      <c r="W40" s="2"/>
      <c r="X40" s="2"/>
      <c r="Y40" s="2"/>
      <c r="Z40" s="2"/>
    </row>
    <row r="41" spans="1:26" ht="15.75" customHeight="1" x14ac:dyDescent="0.2">
      <c r="A41" s="2"/>
      <c r="B41" s="1"/>
      <c r="C41" s="2"/>
      <c r="D41" s="2"/>
      <c r="E41" s="254"/>
      <c r="F41" s="9" t="s">
        <v>71</v>
      </c>
      <c r="G41" s="9" t="s">
        <v>72</v>
      </c>
      <c r="H41" s="9">
        <v>20</v>
      </c>
      <c r="I41" s="9">
        <v>2.1</v>
      </c>
      <c r="J41" s="9" t="s">
        <v>68</v>
      </c>
      <c r="K41" s="251"/>
      <c r="L41" s="2"/>
      <c r="M41" s="2"/>
      <c r="N41" s="2"/>
      <c r="O41" s="2"/>
      <c r="P41" s="2"/>
      <c r="Q41" s="2"/>
      <c r="R41" s="2"/>
      <c r="S41" s="2"/>
      <c r="T41" s="2"/>
      <c r="U41" s="2"/>
      <c r="V41" s="2"/>
      <c r="W41" s="2"/>
      <c r="X41" s="2"/>
      <c r="Y41" s="2"/>
      <c r="Z41" s="2"/>
    </row>
    <row r="42" spans="1:26" ht="15.75" customHeight="1" x14ac:dyDescent="0.2">
      <c r="A42" s="2"/>
      <c r="B42" s="1"/>
      <c r="C42" s="2"/>
      <c r="D42" s="2"/>
      <c r="E42" s="254"/>
      <c r="F42" s="9" t="s">
        <v>73</v>
      </c>
      <c r="G42" s="9" t="s">
        <v>74</v>
      </c>
      <c r="H42" s="9">
        <v>25</v>
      </c>
      <c r="I42" s="9">
        <v>2.6</v>
      </c>
      <c r="J42" s="9" t="s">
        <v>68</v>
      </c>
      <c r="K42" s="251"/>
      <c r="L42" s="2"/>
      <c r="M42" s="2"/>
      <c r="N42" s="2"/>
      <c r="O42" s="2"/>
      <c r="P42" s="2"/>
      <c r="Q42" s="2"/>
      <c r="R42" s="2"/>
      <c r="S42" s="2"/>
      <c r="T42" s="2"/>
      <c r="U42" s="2"/>
      <c r="V42" s="2"/>
      <c r="W42" s="2"/>
      <c r="X42" s="2"/>
      <c r="Y42" s="2"/>
      <c r="Z42" s="2"/>
    </row>
    <row r="43" spans="1:26" ht="15.75" customHeight="1" x14ac:dyDescent="0.2">
      <c r="A43" s="2"/>
      <c r="B43" s="1"/>
      <c r="C43" s="2"/>
      <c r="D43" s="2"/>
      <c r="E43" s="254"/>
      <c r="F43" s="9" t="s">
        <v>78</v>
      </c>
      <c r="G43" s="9" t="s">
        <v>121</v>
      </c>
      <c r="H43" s="9">
        <v>45</v>
      </c>
      <c r="I43" s="9">
        <v>4.5</v>
      </c>
      <c r="J43" s="9" t="s">
        <v>75</v>
      </c>
      <c r="K43" s="251"/>
      <c r="L43" s="2"/>
      <c r="M43" s="2"/>
      <c r="N43" s="2"/>
      <c r="O43" s="2"/>
      <c r="P43" s="2"/>
      <c r="Q43" s="2"/>
      <c r="R43" s="2"/>
      <c r="S43" s="2"/>
      <c r="T43" s="2"/>
      <c r="U43" s="2"/>
      <c r="V43" s="2"/>
      <c r="W43" s="2"/>
      <c r="X43" s="2"/>
      <c r="Y43" s="2"/>
      <c r="Z43" s="2"/>
    </row>
    <row r="44" spans="1:26" ht="15.75" customHeight="1" x14ac:dyDescent="0.2">
      <c r="A44" s="2"/>
      <c r="B44" s="1"/>
      <c r="C44" s="2"/>
      <c r="D44" s="2"/>
      <c r="E44" s="254"/>
      <c r="F44" s="9" t="s">
        <v>80</v>
      </c>
      <c r="G44" s="9" t="s">
        <v>82</v>
      </c>
      <c r="H44" s="9">
        <v>60</v>
      </c>
      <c r="I44" s="9">
        <v>6.5</v>
      </c>
      <c r="J44" s="9" t="s">
        <v>122</v>
      </c>
      <c r="K44" s="252"/>
      <c r="L44" s="2"/>
      <c r="M44" s="2"/>
      <c r="N44" s="2"/>
      <c r="O44" s="2"/>
      <c r="P44" s="2"/>
      <c r="Q44" s="2"/>
      <c r="R44" s="2"/>
      <c r="S44" s="2"/>
      <c r="T44" s="2"/>
      <c r="U44" s="2"/>
      <c r="V44" s="2"/>
      <c r="W44" s="2"/>
      <c r="X44" s="2"/>
      <c r="Y44" s="2"/>
      <c r="Z44" s="2"/>
    </row>
    <row r="45" spans="1:26" ht="15.75" customHeight="1" x14ac:dyDescent="0.2">
      <c r="A45" s="2"/>
      <c r="B45" s="1"/>
      <c r="C45" s="2"/>
      <c r="D45" s="2"/>
      <c r="E45" s="254"/>
      <c r="F45" s="9" t="s">
        <v>87</v>
      </c>
      <c r="G45" s="9" t="s">
        <v>124</v>
      </c>
      <c r="H45" s="9">
        <v>35</v>
      </c>
      <c r="I45" s="9">
        <v>3.7</v>
      </c>
      <c r="J45" s="9" t="s">
        <v>83</v>
      </c>
      <c r="K45" s="256" t="s">
        <v>84</v>
      </c>
      <c r="L45" s="2"/>
      <c r="M45" s="2"/>
      <c r="N45" s="2"/>
      <c r="O45" s="2"/>
      <c r="P45" s="2"/>
      <c r="Q45" s="2"/>
      <c r="R45" s="2"/>
      <c r="S45" s="2"/>
      <c r="T45" s="2"/>
      <c r="U45" s="2"/>
      <c r="V45" s="2"/>
      <c r="W45" s="2"/>
      <c r="X45" s="2"/>
      <c r="Y45" s="2"/>
      <c r="Z45" s="2"/>
    </row>
    <row r="46" spans="1:26" ht="15.75" customHeight="1" x14ac:dyDescent="0.2">
      <c r="A46" s="2"/>
      <c r="B46" s="1"/>
      <c r="C46" s="2"/>
      <c r="D46" s="2"/>
      <c r="E46" s="254"/>
      <c r="F46" s="9" t="s">
        <v>90</v>
      </c>
      <c r="G46" s="9" t="s">
        <v>126</v>
      </c>
      <c r="H46" s="9">
        <v>35</v>
      </c>
      <c r="I46" s="9">
        <v>3.7</v>
      </c>
      <c r="J46" s="9" t="s">
        <v>89</v>
      </c>
      <c r="K46" s="251"/>
      <c r="L46" s="2"/>
      <c r="M46" s="2"/>
      <c r="N46" s="2"/>
      <c r="O46" s="2"/>
      <c r="P46" s="2"/>
      <c r="Q46" s="2"/>
      <c r="R46" s="2"/>
      <c r="S46" s="2"/>
      <c r="T46" s="2"/>
      <c r="U46" s="2"/>
      <c r="V46" s="2"/>
      <c r="W46" s="2"/>
      <c r="X46" s="2"/>
      <c r="Y46" s="2"/>
      <c r="Z46" s="2"/>
    </row>
    <row r="47" spans="1:26" ht="16.5" customHeight="1" x14ac:dyDescent="0.2">
      <c r="A47" s="2"/>
      <c r="B47" s="1"/>
      <c r="C47" s="2"/>
      <c r="D47" s="2"/>
      <c r="E47" s="255"/>
      <c r="F47" s="18" t="s">
        <v>101</v>
      </c>
      <c r="G47" s="18" t="s">
        <v>102</v>
      </c>
      <c r="H47" s="18">
        <v>90</v>
      </c>
      <c r="I47" s="18">
        <v>9</v>
      </c>
      <c r="J47" s="18" t="s">
        <v>103</v>
      </c>
      <c r="K47" s="257"/>
      <c r="L47" s="2"/>
      <c r="M47" s="2"/>
      <c r="N47" s="2"/>
      <c r="O47" s="2"/>
      <c r="P47" s="2"/>
      <c r="Q47" s="2"/>
      <c r="R47" s="2"/>
      <c r="S47" s="2"/>
      <c r="T47" s="2"/>
      <c r="U47" s="2"/>
      <c r="V47" s="2"/>
      <c r="W47" s="2"/>
      <c r="X47" s="2"/>
      <c r="Y47" s="2"/>
      <c r="Z47" s="2"/>
    </row>
    <row r="48" spans="1:26" ht="15.75" customHeight="1" x14ac:dyDescent="0.2">
      <c r="A48" s="2"/>
      <c r="B48" s="1"/>
      <c r="C48" s="2"/>
      <c r="D48" s="2"/>
      <c r="E48" s="1"/>
      <c r="F48" s="21"/>
      <c r="G48" s="23" t="s">
        <v>108</v>
      </c>
      <c r="H48" s="25">
        <f t="shared" ref="H48:I48" si="1">SUM(H29:H47)</f>
        <v>479</v>
      </c>
      <c r="I48" s="25">
        <f t="shared" si="1"/>
        <v>50.000000000000007</v>
      </c>
      <c r="J48" s="21"/>
      <c r="K48" s="21"/>
      <c r="L48" s="2"/>
      <c r="M48" s="2"/>
      <c r="N48" s="2"/>
      <c r="O48" s="2"/>
      <c r="P48" s="2"/>
      <c r="Q48" s="2"/>
      <c r="R48" s="2"/>
      <c r="S48" s="2"/>
      <c r="T48" s="2"/>
      <c r="U48" s="2"/>
      <c r="V48" s="2"/>
      <c r="W48" s="2"/>
      <c r="X48" s="2"/>
      <c r="Y48" s="2"/>
      <c r="Z48" s="2"/>
    </row>
    <row r="49" spans="1:26" ht="16.5" customHeight="1" x14ac:dyDescent="0.2">
      <c r="A49" s="2"/>
      <c r="B49" s="1"/>
      <c r="C49" s="2"/>
      <c r="D49" s="2"/>
      <c r="E49" s="1"/>
      <c r="F49" s="1"/>
      <c r="G49" s="1"/>
      <c r="H49" s="2"/>
      <c r="I49" s="2"/>
      <c r="J49" s="1"/>
      <c r="K49" s="1"/>
      <c r="L49" s="2"/>
      <c r="M49" s="2"/>
      <c r="N49" s="2"/>
      <c r="O49" s="2"/>
      <c r="P49" s="2"/>
      <c r="Q49" s="2"/>
      <c r="R49" s="2"/>
      <c r="S49" s="2"/>
      <c r="T49" s="2"/>
      <c r="U49" s="2"/>
      <c r="V49" s="2"/>
      <c r="W49" s="2"/>
      <c r="X49" s="2"/>
      <c r="Y49" s="2"/>
      <c r="Z49" s="2"/>
    </row>
    <row r="50" spans="1:26" ht="15.75" customHeight="1" x14ac:dyDescent="0.2">
      <c r="A50" s="2"/>
      <c r="B50" s="1"/>
      <c r="C50" s="2"/>
      <c r="D50" s="2"/>
      <c r="E50" s="253" t="s">
        <v>129</v>
      </c>
      <c r="F50" s="8" t="s">
        <v>21</v>
      </c>
      <c r="G50" s="8" t="s">
        <v>22</v>
      </c>
      <c r="H50" s="8">
        <v>6</v>
      </c>
      <c r="I50" s="8">
        <v>0.5</v>
      </c>
      <c r="J50" s="8" t="s">
        <v>23</v>
      </c>
      <c r="K50" s="250" t="s">
        <v>24</v>
      </c>
      <c r="L50" s="2"/>
      <c r="M50" s="2"/>
      <c r="N50" s="2"/>
      <c r="O50" s="2"/>
      <c r="P50" s="2"/>
      <c r="Q50" s="2"/>
      <c r="R50" s="2"/>
      <c r="S50" s="2"/>
      <c r="T50" s="2"/>
      <c r="U50" s="2"/>
      <c r="V50" s="2"/>
      <c r="W50" s="2"/>
      <c r="X50" s="2"/>
      <c r="Y50" s="2"/>
      <c r="Z50" s="2"/>
    </row>
    <row r="51" spans="1:26" ht="15.75" customHeight="1" x14ac:dyDescent="0.2">
      <c r="A51" s="2"/>
      <c r="B51" s="1"/>
      <c r="C51" s="2"/>
      <c r="D51" s="2"/>
      <c r="E51" s="254"/>
      <c r="F51" s="9" t="s">
        <v>28</v>
      </c>
      <c r="G51" s="9" t="s">
        <v>29</v>
      </c>
      <c r="H51" s="9">
        <v>15</v>
      </c>
      <c r="I51" s="9">
        <v>1.6</v>
      </c>
      <c r="J51" s="9" t="s">
        <v>23</v>
      </c>
      <c r="K51" s="251"/>
      <c r="L51" s="2"/>
      <c r="M51" s="2"/>
      <c r="N51" s="2"/>
      <c r="O51" s="2"/>
      <c r="P51" s="2"/>
      <c r="Q51" s="2"/>
      <c r="R51" s="2"/>
      <c r="S51" s="2"/>
      <c r="T51" s="2"/>
      <c r="U51" s="2"/>
      <c r="V51" s="2"/>
      <c r="W51" s="2"/>
      <c r="X51" s="2"/>
      <c r="Y51" s="2"/>
      <c r="Z51" s="2"/>
    </row>
    <row r="52" spans="1:26" ht="15.75" customHeight="1" x14ac:dyDescent="0.2">
      <c r="A52" s="2"/>
      <c r="B52" s="1"/>
      <c r="C52" s="2"/>
      <c r="D52" s="2"/>
      <c r="E52" s="254"/>
      <c r="F52" s="9" t="s">
        <v>31</v>
      </c>
      <c r="G52" s="9" t="s">
        <v>32</v>
      </c>
      <c r="H52" s="9">
        <v>5</v>
      </c>
      <c r="I52" s="9">
        <v>0.5</v>
      </c>
      <c r="J52" s="9" t="s">
        <v>23</v>
      </c>
      <c r="K52" s="252"/>
      <c r="L52" s="2"/>
      <c r="M52" s="2"/>
      <c r="N52" s="2"/>
      <c r="O52" s="2"/>
      <c r="P52" s="2"/>
      <c r="Q52" s="2"/>
      <c r="R52" s="2"/>
      <c r="S52" s="2"/>
      <c r="T52" s="2"/>
      <c r="U52" s="2"/>
      <c r="V52" s="2"/>
      <c r="W52" s="2"/>
      <c r="X52" s="2"/>
      <c r="Y52" s="2"/>
      <c r="Z52" s="2"/>
    </row>
    <row r="53" spans="1:26" ht="15.75" customHeight="1" x14ac:dyDescent="0.2">
      <c r="A53" s="2"/>
      <c r="B53" s="1"/>
      <c r="C53" s="2"/>
      <c r="D53" s="2"/>
      <c r="E53" s="254"/>
      <c r="F53" s="9" t="s">
        <v>35</v>
      </c>
      <c r="G53" s="9" t="s">
        <v>36</v>
      </c>
      <c r="H53" s="9">
        <v>10</v>
      </c>
      <c r="I53" s="9">
        <v>1.1000000000000001</v>
      </c>
      <c r="J53" s="9" t="s">
        <v>37</v>
      </c>
      <c r="K53" s="256" t="s">
        <v>38</v>
      </c>
      <c r="L53" s="2"/>
      <c r="M53" s="2"/>
      <c r="N53" s="2"/>
      <c r="O53" s="2"/>
      <c r="P53" s="2"/>
      <c r="Q53" s="2"/>
      <c r="R53" s="2"/>
      <c r="S53" s="2"/>
      <c r="T53" s="2"/>
      <c r="U53" s="2"/>
      <c r="V53" s="2"/>
      <c r="W53" s="2"/>
      <c r="X53" s="2"/>
      <c r="Y53" s="2"/>
      <c r="Z53" s="2"/>
    </row>
    <row r="54" spans="1:26" ht="15.75" customHeight="1" x14ac:dyDescent="0.2">
      <c r="A54" s="2"/>
      <c r="B54" s="1"/>
      <c r="C54" s="2"/>
      <c r="D54" s="2"/>
      <c r="E54" s="254"/>
      <c r="F54" s="9" t="s">
        <v>40</v>
      </c>
      <c r="G54" s="9" t="s">
        <v>41</v>
      </c>
      <c r="H54" s="9">
        <v>25</v>
      </c>
      <c r="I54" s="9">
        <v>2.6</v>
      </c>
      <c r="J54" s="9" t="s">
        <v>37</v>
      </c>
      <c r="K54" s="251"/>
      <c r="L54" s="2"/>
      <c r="M54" s="2"/>
      <c r="N54" s="2"/>
      <c r="O54" s="2"/>
      <c r="P54" s="2"/>
      <c r="Q54" s="2"/>
      <c r="R54" s="2"/>
      <c r="S54" s="2"/>
      <c r="T54" s="2"/>
      <c r="U54" s="2"/>
      <c r="V54" s="2"/>
      <c r="W54" s="2"/>
      <c r="X54" s="2"/>
      <c r="Y54" s="2"/>
      <c r="Z54" s="2"/>
    </row>
    <row r="55" spans="1:26" ht="15.75" customHeight="1" x14ac:dyDescent="0.2">
      <c r="A55" s="2"/>
      <c r="B55" s="1"/>
      <c r="C55" s="2"/>
      <c r="D55" s="2"/>
      <c r="E55" s="254"/>
      <c r="F55" s="9" t="s">
        <v>42</v>
      </c>
      <c r="G55" s="9" t="s">
        <v>43</v>
      </c>
      <c r="H55" s="9">
        <v>15</v>
      </c>
      <c r="I55" s="9">
        <v>1.6</v>
      </c>
      <c r="J55" s="9" t="s">
        <v>37</v>
      </c>
      <c r="K55" s="251"/>
      <c r="L55" s="2"/>
      <c r="M55" s="2"/>
      <c r="N55" s="2"/>
      <c r="O55" s="2"/>
      <c r="P55" s="2"/>
      <c r="Q55" s="2"/>
      <c r="R55" s="2"/>
      <c r="S55" s="2"/>
      <c r="T55" s="2"/>
      <c r="U55" s="2"/>
      <c r="V55" s="2"/>
      <c r="W55" s="2"/>
      <c r="X55" s="2"/>
      <c r="Y55" s="2"/>
      <c r="Z55" s="2"/>
    </row>
    <row r="56" spans="1:26" ht="15.75" customHeight="1" x14ac:dyDescent="0.2">
      <c r="A56" s="2"/>
      <c r="B56" s="1"/>
      <c r="C56" s="2"/>
      <c r="D56" s="2"/>
      <c r="E56" s="254"/>
      <c r="F56" s="9" t="s">
        <v>46</v>
      </c>
      <c r="G56" s="9" t="s">
        <v>47</v>
      </c>
      <c r="H56" s="9">
        <v>8</v>
      </c>
      <c r="I56" s="9">
        <v>1</v>
      </c>
      <c r="J56" s="9" t="s">
        <v>48</v>
      </c>
      <c r="K56" s="251"/>
      <c r="L56" s="2"/>
      <c r="M56" s="2"/>
      <c r="N56" s="2"/>
      <c r="O56" s="2"/>
      <c r="P56" s="2"/>
      <c r="Q56" s="2"/>
      <c r="R56" s="2"/>
      <c r="S56" s="2"/>
      <c r="T56" s="2"/>
      <c r="U56" s="2"/>
      <c r="V56" s="2"/>
      <c r="W56" s="2"/>
      <c r="X56" s="2"/>
      <c r="Y56" s="2"/>
      <c r="Z56" s="2"/>
    </row>
    <row r="57" spans="1:26" ht="15.75" customHeight="1" x14ac:dyDescent="0.2">
      <c r="A57" s="2"/>
      <c r="B57" s="1"/>
      <c r="C57" s="2"/>
      <c r="D57" s="2"/>
      <c r="E57" s="254"/>
      <c r="F57" s="9" t="s">
        <v>51</v>
      </c>
      <c r="G57" s="9" t="s">
        <v>52</v>
      </c>
      <c r="H57" s="9">
        <v>15</v>
      </c>
      <c r="I57" s="9">
        <v>1.6</v>
      </c>
      <c r="J57" s="9" t="s">
        <v>48</v>
      </c>
      <c r="K57" s="251"/>
      <c r="L57" s="2"/>
      <c r="M57" s="2"/>
      <c r="N57" s="2"/>
      <c r="O57" s="2"/>
      <c r="P57" s="2"/>
      <c r="Q57" s="2"/>
      <c r="R57" s="2"/>
      <c r="S57" s="2"/>
      <c r="T57" s="2"/>
      <c r="U57" s="2"/>
      <c r="V57" s="2"/>
      <c r="W57" s="2"/>
      <c r="X57" s="2"/>
      <c r="Y57" s="2"/>
      <c r="Z57" s="2"/>
    </row>
    <row r="58" spans="1:26" ht="15.75" customHeight="1" x14ac:dyDescent="0.2">
      <c r="A58" s="2"/>
      <c r="B58" s="1"/>
      <c r="C58" s="2"/>
      <c r="D58" s="2"/>
      <c r="E58" s="254"/>
      <c r="F58" s="9" t="s">
        <v>55</v>
      </c>
      <c r="G58" s="9" t="s">
        <v>56</v>
      </c>
      <c r="H58" s="9">
        <v>20</v>
      </c>
      <c r="I58" s="9">
        <v>2.1</v>
      </c>
      <c r="J58" s="9" t="s">
        <v>48</v>
      </c>
      <c r="K58" s="251"/>
      <c r="L58" s="2"/>
      <c r="M58" s="2"/>
      <c r="N58" s="2"/>
      <c r="O58" s="2"/>
      <c r="P58" s="2"/>
      <c r="Q58" s="2"/>
      <c r="R58" s="2"/>
      <c r="S58" s="2"/>
      <c r="T58" s="2"/>
      <c r="U58" s="2"/>
      <c r="V58" s="2"/>
      <c r="W58" s="2"/>
      <c r="X58" s="2"/>
      <c r="Y58" s="2"/>
      <c r="Z58" s="2"/>
    </row>
    <row r="59" spans="1:26" ht="15.75" customHeight="1" x14ac:dyDescent="0.2">
      <c r="A59" s="2"/>
      <c r="B59" s="1"/>
      <c r="C59" s="2"/>
      <c r="D59" s="2"/>
      <c r="E59" s="254"/>
      <c r="F59" s="9" t="s">
        <v>58</v>
      </c>
      <c r="G59" s="9" t="s">
        <v>59</v>
      </c>
      <c r="H59" s="9">
        <v>10</v>
      </c>
      <c r="I59" s="9">
        <v>1.1000000000000001</v>
      </c>
      <c r="J59" s="9" t="s">
        <v>60</v>
      </c>
      <c r="K59" s="251"/>
      <c r="L59" s="2"/>
      <c r="M59" s="2"/>
      <c r="N59" s="2"/>
      <c r="O59" s="2"/>
      <c r="P59" s="2"/>
      <c r="Q59" s="2"/>
      <c r="R59" s="2"/>
      <c r="S59" s="2"/>
      <c r="T59" s="2"/>
      <c r="U59" s="2"/>
      <c r="V59" s="2"/>
      <c r="W59" s="2"/>
      <c r="X59" s="2"/>
      <c r="Y59" s="2"/>
      <c r="Z59" s="2"/>
    </row>
    <row r="60" spans="1:26" ht="15.75" customHeight="1" x14ac:dyDescent="0.2">
      <c r="A60" s="2"/>
      <c r="B60" s="1"/>
      <c r="C60" s="2"/>
      <c r="D60" s="2"/>
      <c r="E60" s="254"/>
      <c r="F60" s="9" t="s">
        <v>63</v>
      </c>
      <c r="G60" s="9" t="s">
        <v>64</v>
      </c>
      <c r="H60" s="9">
        <v>20</v>
      </c>
      <c r="I60" s="9">
        <v>2.1</v>
      </c>
      <c r="J60" s="9" t="s">
        <v>60</v>
      </c>
      <c r="K60" s="251"/>
      <c r="L60" s="2"/>
      <c r="M60" s="2"/>
      <c r="N60" s="2"/>
      <c r="O60" s="2"/>
      <c r="P60" s="2"/>
      <c r="Q60" s="2"/>
      <c r="R60" s="2"/>
      <c r="S60" s="2"/>
      <c r="T60" s="2"/>
      <c r="U60" s="2"/>
      <c r="V60" s="2"/>
      <c r="W60" s="2"/>
      <c r="X60" s="2"/>
      <c r="Y60" s="2"/>
      <c r="Z60" s="2"/>
    </row>
    <row r="61" spans="1:26" ht="15.75" customHeight="1" x14ac:dyDescent="0.2">
      <c r="A61" s="2"/>
      <c r="B61" s="1"/>
      <c r="C61" s="2"/>
      <c r="D61" s="2"/>
      <c r="E61" s="254"/>
      <c r="F61" s="9" t="s">
        <v>66</v>
      </c>
      <c r="G61" s="9" t="s">
        <v>67</v>
      </c>
      <c r="H61" s="9">
        <v>20</v>
      </c>
      <c r="I61" s="9">
        <v>2.1</v>
      </c>
      <c r="J61" s="9" t="s">
        <v>60</v>
      </c>
      <c r="K61" s="251"/>
      <c r="L61" s="2"/>
      <c r="M61" s="2"/>
      <c r="N61" s="2"/>
      <c r="O61" s="2"/>
      <c r="P61" s="2"/>
      <c r="Q61" s="2"/>
      <c r="R61" s="2"/>
      <c r="S61" s="2"/>
      <c r="T61" s="2"/>
      <c r="U61" s="2"/>
      <c r="V61" s="2"/>
      <c r="W61" s="2"/>
      <c r="X61" s="2"/>
      <c r="Y61" s="2"/>
      <c r="Z61" s="2"/>
    </row>
    <row r="62" spans="1:26" ht="15.75" customHeight="1" x14ac:dyDescent="0.2">
      <c r="A62" s="2"/>
      <c r="B62" s="1"/>
      <c r="C62" s="2"/>
      <c r="D62" s="2"/>
      <c r="E62" s="254"/>
      <c r="F62" s="9" t="s">
        <v>71</v>
      </c>
      <c r="G62" s="9" t="s">
        <v>72</v>
      </c>
      <c r="H62" s="9">
        <v>20</v>
      </c>
      <c r="I62" s="9">
        <v>2.1</v>
      </c>
      <c r="J62" s="9" t="s">
        <v>68</v>
      </c>
      <c r="K62" s="251"/>
      <c r="L62" s="2"/>
      <c r="M62" s="2"/>
      <c r="N62" s="2"/>
      <c r="O62" s="2"/>
      <c r="P62" s="2"/>
      <c r="Q62" s="2"/>
      <c r="R62" s="2"/>
      <c r="S62" s="2"/>
      <c r="T62" s="2"/>
      <c r="U62" s="2"/>
      <c r="V62" s="2"/>
      <c r="W62" s="2"/>
      <c r="X62" s="2"/>
      <c r="Y62" s="2"/>
      <c r="Z62" s="2"/>
    </row>
    <row r="63" spans="1:26" ht="15.75" customHeight="1" x14ac:dyDescent="0.2">
      <c r="A63" s="2"/>
      <c r="B63" s="1"/>
      <c r="C63" s="2"/>
      <c r="D63" s="2"/>
      <c r="E63" s="254"/>
      <c r="F63" s="9" t="s">
        <v>73</v>
      </c>
      <c r="G63" s="9" t="s">
        <v>74</v>
      </c>
      <c r="H63" s="9">
        <v>25</v>
      </c>
      <c r="I63" s="9">
        <v>2.6</v>
      </c>
      <c r="J63" s="9" t="s">
        <v>68</v>
      </c>
      <c r="K63" s="251"/>
      <c r="L63" s="2"/>
      <c r="M63" s="2"/>
      <c r="N63" s="2"/>
      <c r="O63" s="2"/>
      <c r="P63" s="2"/>
      <c r="Q63" s="2"/>
      <c r="R63" s="2"/>
      <c r="S63" s="2"/>
      <c r="T63" s="2"/>
      <c r="U63" s="2"/>
      <c r="V63" s="2"/>
      <c r="W63" s="2"/>
      <c r="X63" s="2"/>
      <c r="Y63" s="2"/>
      <c r="Z63" s="2"/>
    </row>
    <row r="64" spans="1:26" ht="15.75" customHeight="1" x14ac:dyDescent="0.2">
      <c r="A64" s="2"/>
      <c r="B64" s="1"/>
      <c r="C64" s="2"/>
      <c r="D64" s="2"/>
      <c r="E64" s="254"/>
      <c r="F64" s="9" t="s">
        <v>78</v>
      </c>
      <c r="G64" s="9" t="s">
        <v>121</v>
      </c>
      <c r="H64" s="9">
        <v>45</v>
      </c>
      <c r="I64" s="9">
        <v>4.5</v>
      </c>
      <c r="J64" s="9" t="s">
        <v>68</v>
      </c>
      <c r="K64" s="251"/>
      <c r="L64" s="2"/>
      <c r="M64" s="2"/>
      <c r="N64" s="2"/>
      <c r="O64" s="2"/>
      <c r="P64" s="2"/>
      <c r="Q64" s="2"/>
      <c r="R64" s="2"/>
      <c r="S64" s="2"/>
      <c r="T64" s="2"/>
      <c r="U64" s="2"/>
      <c r="V64" s="2"/>
      <c r="W64" s="2"/>
      <c r="X64" s="2"/>
      <c r="Y64" s="2"/>
      <c r="Z64" s="2"/>
    </row>
    <row r="65" spans="1:26" ht="15.75" customHeight="1" x14ac:dyDescent="0.2">
      <c r="A65" s="2"/>
      <c r="B65" s="1"/>
      <c r="C65" s="2"/>
      <c r="D65" s="2"/>
      <c r="E65" s="254"/>
      <c r="F65" s="9" t="s">
        <v>80</v>
      </c>
      <c r="G65" s="9" t="s">
        <v>82</v>
      </c>
      <c r="H65" s="9">
        <v>60</v>
      </c>
      <c r="I65" s="9">
        <v>6.5</v>
      </c>
      <c r="J65" s="9" t="s">
        <v>75</v>
      </c>
      <c r="K65" s="251"/>
      <c r="L65" s="2"/>
      <c r="M65" s="2"/>
      <c r="N65" s="2"/>
      <c r="O65" s="2"/>
      <c r="P65" s="2"/>
      <c r="Q65" s="2"/>
      <c r="R65" s="2"/>
      <c r="S65" s="2"/>
      <c r="T65" s="2"/>
      <c r="U65" s="2"/>
      <c r="V65" s="2"/>
      <c r="W65" s="2"/>
      <c r="X65" s="2"/>
      <c r="Y65" s="2"/>
      <c r="Z65" s="2"/>
    </row>
    <row r="66" spans="1:26" ht="15.75" customHeight="1" x14ac:dyDescent="0.2">
      <c r="A66" s="2"/>
      <c r="B66" s="1"/>
      <c r="C66" s="2"/>
      <c r="D66" s="2"/>
      <c r="E66" s="254"/>
      <c r="F66" s="9" t="s">
        <v>87</v>
      </c>
      <c r="G66" s="9" t="s">
        <v>156</v>
      </c>
      <c r="H66" s="9">
        <v>45</v>
      </c>
      <c r="I66" s="9">
        <v>4.7</v>
      </c>
      <c r="J66" s="9" t="s">
        <v>122</v>
      </c>
      <c r="K66" s="252"/>
      <c r="L66" s="2"/>
      <c r="M66" s="2"/>
      <c r="N66" s="2"/>
      <c r="O66" s="2"/>
      <c r="P66" s="2"/>
      <c r="Q66" s="2"/>
      <c r="R66" s="2"/>
      <c r="S66" s="2"/>
      <c r="T66" s="2"/>
      <c r="U66" s="2"/>
      <c r="V66" s="2"/>
      <c r="W66" s="2"/>
      <c r="X66" s="2"/>
      <c r="Y66" s="2"/>
      <c r="Z66" s="2"/>
    </row>
    <row r="67" spans="1:26" ht="15.75" customHeight="1" x14ac:dyDescent="0.2">
      <c r="A67" s="2"/>
      <c r="B67" s="1"/>
      <c r="C67" s="2"/>
      <c r="D67" s="2"/>
      <c r="E67" s="254"/>
      <c r="F67" s="9" t="s">
        <v>90</v>
      </c>
      <c r="G67" s="9" t="s">
        <v>158</v>
      </c>
      <c r="H67" s="9">
        <v>40</v>
      </c>
      <c r="I67" s="9">
        <v>4.2</v>
      </c>
      <c r="J67" s="9" t="s">
        <v>83</v>
      </c>
      <c r="K67" s="256" t="s">
        <v>84</v>
      </c>
      <c r="L67" s="2"/>
      <c r="M67" s="2"/>
      <c r="N67" s="2"/>
      <c r="O67" s="2"/>
      <c r="P67" s="2"/>
      <c r="Q67" s="2"/>
      <c r="R67" s="2"/>
      <c r="S67" s="2"/>
      <c r="T67" s="2"/>
      <c r="U67" s="2"/>
      <c r="V67" s="2"/>
      <c r="W67" s="2"/>
      <c r="X67" s="2"/>
      <c r="Y67" s="2"/>
      <c r="Z67" s="2"/>
    </row>
    <row r="68" spans="1:26" ht="16.5" customHeight="1" x14ac:dyDescent="0.2">
      <c r="A68" s="2"/>
      <c r="B68" s="1"/>
      <c r="C68" s="2"/>
      <c r="D68" s="2"/>
      <c r="E68" s="255"/>
      <c r="F68" s="18" t="s">
        <v>101</v>
      </c>
      <c r="G68" s="18" t="s">
        <v>102</v>
      </c>
      <c r="H68" s="18">
        <v>170</v>
      </c>
      <c r="I68" s="18">
        <v>17.5</v>
      </c>
      <c r="J68" s="18" t="s">
        <v>103</v>
      </c>
      <c r="K68" s="257"/>
      <c r="L68" s="2"/>
      <c r="M68" s="2"/>
      <c r="N68" s="2"/>
      <c r="O68" s="2"/>
      <c r="P68" s="2"/>
      <c r="Q68" s="2"/>
      <c r="R68" s="2"/>
      <c r="S68" s="2"/>
      <c r="T68" s="2"/>
      <c r="U68" s="2"/>
      <c r="V68" s="2"/>
      <c r="W68" s="2"/>
      <c r="X68" s="2"/>
      <c r="Y68" s="2"/>
      <c r="Z68" s="2"/>
    </row>
    <row r="69" spans="1:26" ht="15.75" customHeight="1" x14ac:dyDescent="0.2">
      <c r="A69" s="2"/>
      <c r="B69" s="1"/>
      <c r="C69" s="2"/>
      <c r="D69" s="2"/>
      <c r="E69" s="1"/>
      <c r="F69" s="21"/>
      <c r="G69" s="23" t="s">
        <v>108</v>
      </c>
      <c r="H69" s="25">
        <f t="shared" ref="H69:I69" si="2">SUM(H50:H68)</f>
        <v>574</v>
      </c>
      <c r="I69" s="25">
        <f t="shared" si="2"/>
        <v>60.000000000000007</v>
      </c>
      <c r="J69" s="21"/>
      <c r="K69" s="21"/>
      <c r="L69" s="2"/>
      <c r="M69" s="2"/>
      <c r="N69" s="2"/>
      <c r="O69" s="2"/>
      <c r="P69" s="2"/>
      <c r="Q69" s="2"/>
      <c r="R69" s="2"/>
      <c r="S69" s="2"/>
      <c r="T69" s="2"/>
      <c r="U69" s="2"/>
      <c r="V69" s="2"/>
      <c r="W69" s="2"/>
      <c r="X69" s="2"/>
      <c r="Y69" s="2"/>
      <c r="Z69" s="2"/>
    </row>
    <row r="70" spans="1:26" ht="15.75" customHeight="1" x14ac:dyDescent="0.2">
      <c r="A70" s="2"/>
      <c r="B70" s="1"/>
      <c r="C70" s="2"/>
      <c r="D70" s="2"/>
      <c r="E70" s="1"/>
      <c r="F70" s="1"/>
      <c r="G70" s="1"/>
      <c r="H70" s="2"/>
      <c r="I70" s="2"/>
      <c r="J70" s="1"/>
      <c r="K70" s="1"/>
      <c r="L70" s="2"/>
      <c r="M70" s="2"/>
      <c r="N70" s="2"/>
      <c r="O70" s="2"/>
      <c r="P70" s="2"/>
      <c r="Q70" s="2"/>
      <c r="R70" s="2"/>
      <c r="S70" s="2"/>
      <c r="T70" s="2"/>
      <c r="U70" s="2"/>
      <c r="V70" s="2"/>
      <c r="W70" s="2"/>
      <c r="X70" s="2"/>
      <c r="Y70" s="2"/>
      <c r="Z70" s="2"/>
    </row>
    <row r="71" spans="1:26" ht="1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6">
    <mergeCell ref="K8:K10"/>
    <mergeCell ref="E29:E47"/>
    <mergeCell ref="E50:E68"/>
    <mergeCell ref="B2:K2"/>
    <mergeCell ref="B3:K3"/>
    <mergeCell ref="B4:K4"/>
    <mergeCell ref="B5:K5"/>
    <mergeCell ref="E8:E26"/>
    <mergeCell ref="K45:K47"/>
    <mergeCell ref="K11:K22"/>
    <mergeCell ref="K23:K26"/>
    <mergeCell ref="K53:K66"/>
    <mergeCell ref="K67:K68"/>
    <mergeCell ref="K29:K31"/>
    <mergeCell ref="K50:K52"/>
    <mergeCell ref="K32:K44"/>
  </mergeCells>
  <conditionalFormatting sqref="E8:K8 E27:K27 F11:K11 F9:J10 F23:K23 F12:J22 F24:J26">
    <cfRule type="expression" dxfId="24" priority="1">
      <formula>($C$15=4)</formula>
    </cfRule>
  </conditionalFormatting>
  <conditionalFormatting sqref="E29:K48">
    <cfRule type="expression" dxfId="23" priority="2">
      <formula>($C$15=5)</formula>
    </cfRule>
  </conditionalFormatting>
  <conditionalFormatting sqref="E50:K69">
    <cfRule type="expression" dxfId="22" priority="3">
      <formula>($C$15=6)</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election activeCell="K17" sqref="K17"/>
    </sheetView>
  </sheetViews>
  <sheetFormatPr baseColWidth="10" defaultColWidth="13.5" defaultRowHeight="15" customHeight="1" x14ac:dyDescent="0.2"/>
  <cols>
    <col min="1" max="1" width="10.5" customWidth="1"/>
    <col min="2" max="2" width="12.33203125" customWidth="1"/>
    <col min="3" max="3" width="149.83203125" customWidth="1"/>
    <col min="4" max="26" width="10.5" customWidth="1"/>
  </cols>
  <sheetData>
    <row r="1" spans="1:8" ht="15.75" customHeight="1" x14ac:dyDescent="0.2">
      <c r="A1" s="253" t="s">
        <v>129</v>
      </c>
      <c r="B1" s="61" t="s">
        <v>21</v>
      </c>
      <c r="C1" s="216" t="s">
        <v>22</v>
      </c>
      <c r="D1" s="216">
        <v>6</v>
      </c>
      <c r="E1" s="216">
        <v>0.5</v>
      </c>
      <c r="F1" s="217" t="s">
        <v>23</v>
      </c>
      <c r="G1" s="218" t="s">
        <v>170</v>
      </c>
      <c r="H1" s="2"/>
    </row>
    <row r="2" spans="1:8" ht="15.75" customHeight="1" x14ac:dyDescent="0.2">
      <c r="A2" s="254"/>
      <c r="B2" s="7" t="s">
        <v>28</v>
      </c>
      <c r="C2" s="219" t="s">
        <v>29</v>
      </c>
      <c r="D2" s="219">
        <v>15</v>
      </c>
      <c r="E2" s="219">
        <v>1.6</v>
      </c>
      <c r="F2" s="220" t="s">
        <v>23</v>
      </c>
      <c r="G2" s="221" t="s">
        <v>554</v>
      </c>
      <c r="H2" s="2"/>
    </row>
    <row r="3" spans="1:8" ht="15.75" customHeight="1" thickBot="1" x14ac:dyDescent="0.25">
      <c r="A3" s="254"/>
      <c r="B3" s="7" t="s">
        <v>31</v>
      </c>
      <c r="C3" s="219" t="s">
        <v>32</v>
      </c>
      <c r="D3" s="219">
        <v>5</v>
      </c>
      <c r="E3" s="219">
        <v>0.5</v>
      </c>
      <c r="F3" s="220" t="s">
        <v>23</v>
      </c>
      <c r="G3" s="222" t="s">
        <v>170</v>
      </c>
      <c r="H3" s="2"/>
    </row>
    <row r="4" spans="1:8" ht="15.75" customHeight="1" x14ac:dyDescent="0.2">
      <c r="A4" s="254"/>
      <c r="B4" s="7" t="s">
        <v>35</v>
      </c>
      <c r="C4" s="223" t="s">
        <v>36</v>
      </c>
      <c r="D4" s="219">
        <v>10</v>
      </c>
      <c r="E4" s="219">
        <v>1.1000000000000001</v>
      </c>
      <c r="F4" s="219" t="s">
        <v>37</v>
      </c>
      <c r="G4" s="258" t="s">
        <v>38</v>
      </c>
    </row>
    <row r="5" spans="1:8" ht="15.75" customHeight="1" x14ac:dyDescent="0.2">
      <c r="A5" s="254"/>
      <c r="B5" s="7" t="s">
        <v>40</v>
      </c>
      <c r="C5" s="223" t="s">
        <v>41</v>
      </c>
      <c r="D5" s="219">
        <v>25</v>
      </c>
      <c r="E5" s="219">
        <v>2.6</v>
      </c>
      <c r="F5" s="219" t="s">
        <v>37</v>
      </c>
      <c r="G5" s="259"/>
    </row>
    <row r="6" spans="1:8" ht="15.75" customHeight="1" x14ac:dyDescent="0.2">
      <c r="A6" s="254"/>
      <c r="B6" s="7" t="s">
        <v>42</v>
      </c>
      <c r="C6" s="223" t="s">
        <v>43</v>
      </c>
      <c r="D6" s="219">
        <v>15</v>
      </c>
      <c r="E6" s="219">
        <v>1.6</v>
      </c>
      <c r="F6" s="219" t="s">
        <v>37</v>
      </c>
      <c r="G6" s="259"/>
    </row>
    <row r="7" spans="1:8" ht="15.75" customHeight="1" x14ac:dyDescent="0.2">
      <c r="A7" s="254"/>
      <c r="B7" s="7" t="s">
        <v>46</v>
      </c>
      <c r="C7" s="223" t="s">
        <v>47</v>
      </c>
      <c r="D7" s="219">
        <v>8</v>
      </c>
      <c r="E7" s="219">
        <v>1</v>
      </c>
      <c r="F7" s="219" t="s">
        <v>48</v>
      </c>
      <c r="G7" s="259"/>
    </row>
    <row r="8" spans="1:8" ht="15.75" customHeight="1" x14ac:dyDescent="0.2">
      <c r="A8" s="254"/>
      <c r="B8" s="7" t="s">
        <v>51</v>
      </c>
      <c r="C8" s="223" t="s">
        <v>52</v>
      </c>
      <c r="D8" s="219">
        <v>15</v>
      </c>
      <c r="E8" s="219">
        <v>1.6</v>
      </c>
      <c r="F8" s="219" t="s">
        <v>48</v>
      </c>
      <c r="G8" s="259"/>
    </row>
    <row r="9" spans="1:8" ht="15.75" customHeight="1" x14ac:dyDescent="0.2">
      <c r="A9" s="254"/>
      <c r="B9" s="7" t="s">
        <v>55</v>
      </c>
      <c r="C9" s="223" t="s">
        <v>56</v>
      </c>
      <c r="D9" s="219">
        <v>20</v>
      </c>
      <c r="E9" s="219">
        <v>2.1</v>
      </c>
      <c r="F9" s="219" t="s">
        <v>48</v>
      </c>
      <c r="G9" s="259"/>
    </row>
    <row r="10" spans="1:8" ht="15.75" customHeight="1" x14ac:dyDescent="0.2">
      <c r="A10" s="254"/>
      <c r="B10" s="7" t="s">
        <v>58</v>
      </c>
      <c r="C10" s="223" t="s">
        <v>59</v>
      </c>
      <c r="D10" s="219">
        <v>10</v>
      </c>
      <c r="E10" s="219">
        <v>1.1000000000000001</v>
      </c>
      <c r="F10" s="219" t="s">
        <v>60</v>
      </c>
      <c r="G10" s="259"/>
    </row>
    <row r="11" spans="1:8" ht="15.75" customHeight="1" x14ac:dyDescent="0.2">
      <c r="A11" s="254"/>
      <c r="B11" s="7" t="s">
        <v>63</v>
      </c>
      <c r="C11" s="223" t="s">
        <v>64</v>
      </c>
      <c r="D11" s="219">
        <v>20</v>
      </c>
      <c r="E11" s="219">
        <v>2.1</v>
      </c>
      <c r="F11" s="219" t="s">
        <v>60</v>
      </c>
      <c r="G11" s="259"/>
    </row>
    <row r="12" spans="1:8" ht="15.75" customHeight="1" x14ac:dyDescent="0.2">
      <c r="A12" s="254"/>
      <c r="B12" s="7" t="s">
        <v>66</v>
      </c>
      <c r="C12" s="223" t="s">
        <v>67</v>
      </c>
      <c r="D12" s="219">
        <v>20</v>
      </c>
      <c r="E12" s="219">
        <v>2.1</v>
      </c>
      <c r="F12" s="219" t="s">
        <v>60</v>
      </c>
      <c r="G12" s="259"/>
    </row>
    <row r="13" spans="1:8" ht="15.75" customHeight="1" x14ac:dyDescent="0.2">
      <c r="A13" s="254"/>
      <c r="B13" s="7" t="s">
        <v>71</v>
      </c>
      <c r="C13" s="223" t="s">
        <v>72</v>
      </c>
      <c r="D13" s="219">
        <v>20</v>
      </c>
      <c r="E13" s="219">
        <v>2.1</v>
      </c>
      <c r="F13" s="219" t="s">
        <v>68</v>
      </c>
      <c r="G13" s="259"/>
    </row>
    <row r="14" spans="1:8" ht="15.75" customHeight="1" x14ac:dyDescent="0.2">
      <c r="A14" s="254"/>
      <c r="B14" s="7" t="s">
        <v>73</v>
      </c>
      <c r="C14" s="223" t="s">
        <v>74</v>
      </c>
      <c r="D14" s="219">
        <v>25</v>
      </c>
      <c r="E14" s="219">
        <v>2.6</v>
      </c>
      <c r="F14" s="219" t="s">
        <v>68</v>
      </c>
      <c r="G14" s="259"/>
    </row>
    <row r="15" spans="1:8" ht="15.75" customHeight="1" x14ac:dyDescent="0.2">
      <c r="A15" s="254"/>
      <c r="B15" s="7" t="s">
        <v>78</v>
      </c>
      <c r="C15" s="223" t="s">
        <v>121</v>
      </c>
      <c r="D15" s="219">
        <v>45</v>
      </c>
      <c r="E15" s="219">
        <v>4.5</v>
      </c>
      <c r="F15" s="219" t="s">
        <v>68</v>
      </c>
      <c r="G15" s="259"/>
    </row>
    <row r="16" spans="1:8" ht="41" customHeight="1" x14ac:dyDescent="0.2">
      <c r="A16" s="254"/>
      <c r="B16" s="7" t="s">
        <v>80</v>
      </c>
      <c r="C16" s="223" t="s">
        <v>82</v>
      </c>
      <c r="D16" s="219">
        <v>60</v>
      </c>
      <c r="E16" s="219">
        <v>6.5</v>
      </c>
      <c r="F16" s="219" t="s">
        <v>75</v>
      </c>
      <c r="G16" s="259"/>
    </row>
    <row r="17" spans="1:8" ht="15.75" customHeight="1" x14ac:dyDescent="0.2">
      <c r="A17" s="254"/>
      <c r="B17" s="7" t="s">
        <v>87</v>
      </c>
      <c r="C17" s="219" t="s">
        <v>156</v>
      </c>
      <c r="D17" s="219">
        <v>45</v>
      </c>
      <c r="E17" s="219">
        <v>4.7</v>
      </c>
      <c r="F17" s="219" t="s">
        <v>122</v>
      </c>
      <c r="G17" s="260"/>
    </row>
    <row r="18" spans="1:8" ht="15.75" customHeight="1" x14ac:dyDescent="0.2">
      <c r="A18" s="254"/>
      <c r="B18" s="7" t="s">
        <v>90</v>
      </c>
      <c r="C18" s="219" t="s">
        <v>158</v>
      </c>
      <c r="D18" s="219">
        <v>40</v>
      </c>
      <c r="E18" s="219">
        <v>4.2</v>
      </c>
      <c r="F18" s="219" t="s">
        <v>83</v>
      </c>
      <c r="G18" s="261" t="s">
        <v>84</v>
      </c>
    </row>
    <row r="19" spans="1:8" ht="16.5" customHeight="1" x14ac:dyDescent="0.2">
      <c r="A19" s="255"/>
      <c r="B19" s="62" t="s">
        <v>101</v>
      </c>
      <c r="C19" s="224" t="s">
        <v>102</v>
      </c>
      <c r="D19" s="224">
        <v>170</v>
      </c>
      <c r="E19" s="224">
        <v>17.5</v>
      </c>
      <c r="F19" s="224" t="s">
        <v>103</v>
      </c>
      <c r="G19" s="262"/>
    </row>
    <row r="20" spans="1:8" ht="15.75" customHeight="1" x14ac:dyDescent="0.2">
      <c r="A20" s="1"/>
      <c r="B20" s="1"/>
      <c r="C20" s="63" t="s">
        <v>108</v>
      </c>
      <c r="D20" s="64">
        <f t="shared" ref="D20:E20" si="0">SUM(D1:D19)</f>
        <v>574</v>
      </c>
      <c r="E20" s="64">
        <f t="shared" si="0"/>
        <v>60.000000000000007</v>
      </c>
      <c r="F20" s="1"/>
      <c r="G20" s="1"/>
    </row>
    <row r="21" spans="1:8" ht="15.75" customHeight="1" x14ac:dyDescent="0.2">
      <c r="B21" s="2"/>
      <c r="C21" s="2"/>
    </row>
    <row r="22" spans="1:8" ht="15.75" customHeight="1" x14ac:dyDescent="0.2">
      <c r="B22" s="2"/>
      <c r="C22" s="2"/>
    </row>
    <row r="23" spans="1:8" ht="15.75" customHeight="1" x14ac:dyDescent="0.2">
      <c r="B23" s="2"/>
      <c r="C23" s="2"/>
    </row>
    <row r="24" spans="1:8" ht="15.75" customHeight="1" x14ac:dyDescent="0.2">
      <c r="B24" s="2"/>
      <c r="C24" s="2"/>
    </row>
    <row r="25" spans="1:8" ht="15.75" customHeight="1" x14ac:dyDescent="0.2">
      <c r="B25" s="2"/>
      <c r="C25" s="2"/>
    </row>
    <row r="26" spans="1:8" ht="15.75" customHeight="1" x14ac:dyDescent="0.2">
      <c r="B26" s="2"/>
      <c r="C26" s="2"/>
      <c r="H26" s="2"/>
    </row>
    <row r="27" spans="1:8" ht="15.75" customHeight="1" x14ac:dyDescent="0.2">
      <c r="B27" s="2"/>
      <c r="C27" s="2"/>
      <c r="H27" s="2"/>
    </row>
    <row r="28" spans="1:8" ht="15.75" customHeight="1" x14ac:dyDescent="0.2">
      <c r="B28" s="2"/>
      <c r="C28" s="2"/>
      <c r="H28" s="2"/>
    </row>
    <row r="29" spans="1:8" ht="15.75" customHeight="1" x14ac:dyDescent="0.2">
      <c r="B29" s="2"/>
      <c r="C29" s="2"/>
      <c r="H29" s="2"/>
    </row>
    <row r="30" spans="1:8" ht="15.75" customHeight="1" x14ac:dyDescent="0.2">
      <c r="B30" s="2"/>
      <c r="C30" s="2"/>
    </row>
    <row r="31" spans="1:8" ht="15.75" customHeight="1" x14ac:dyDescent="0.2">
      <c r="B31" s="2"/>
      <c r="C31" s="2"/>
    </row>
    <row r="32" spans="1:8" ht="15.75" customHeight="1" x14ac:dyDescent="0.2">
      <c r="B32" s="2"/>
      <c r="C32" s="2"/>
    </row>
    <row r="33" spans="2:3" ht="15.75" customHeight="1" x14ac:dyDescent="0.2">
      <c r="B33" s="2"/>
      <c r="C33" s="2"/>
    </row>
    <row r="34" spans="2:3" ht="15.75" customHeight="1" x14ac:dyDescent="0.2">
      <c r="B34" s="2"/>
      <c r="C34" s="2"/>
    </row>
    <row r="35" spans="2:3" ht="15.75" customHeight="1" x14ac:dyDescent="0.2">
      <c r="B35" s="2"/>
      <c r="C35" s="2"/>
    </row>
    <row r="36" spans="2:3" ht="15.75" customHeight="1" x14ac:dyDescent="0.2">
      <c r="B36" s="2"/>
      <c r="C36" s="2"/>
    </row>
    <row r="37" spans="2:3" ht="15.75" customHeight="1" x14ac:dyDescent="0.2">
      <c r="B37" s="2"/>
      <c r="C37" s="2"/>
    </row>
    <row r="38" spans="2:3" ht="15.75" customHeight="1" x14ac:dyDescent="0.2">
      <c r="B38" s="2"/>
      <c r="C38" s="2"/>
    </row>
    <row r="39" spans="2:3" ht="15.75" customHeight="1" x14ac:dyDescent="0.2">
      <c r="B39" s="2"/>
      <c r="C39" s="2"/>
    </row>
    <row r="40" spans="2:3" ht="15.75" customHeight="1" x14ac:dyDescent="0.2">
      <c r="B40" s="2"/>
      <c r="C40" s="2"/>
    </row>
    <row r="41" spans="2:3" ht="15.75" customHeight="1" x14ac:dyDescent="0.2">
      <c r="B41" s="2"/>
      <c r="C41" s="2"/>
    </row>
    <row r="42" spans="2:3" ht="15.75" customHeight="1" x14ac:dyDescent="0.2">
      <c r="B42" s="2"/>
      <c r="C42" s="2"/>
    </row>
    <row r="43" spans="2:3" ht="15.75" customHeight="1" x14ac:dyDescent="0.2">
      <c r="B43" s="2"/>
      <c r="C43" s="2"/>
    </row>
    <row r="44" spans="2:3" ht="15.75" customHeight="1" x14ac:dyDescent="0.2">
      <c r="B44" s="2"/>
      <c r="C44" s="2"/>
    </row>
    <row r="45" spans="2:3" ht="15.75" customHeight="1" x14ac:dyDescent="0.2">
      <c r="B45" s="2"/>
      <c r="C45" s="2"/>
    </row>
    <row r="46" spans="2:3" ht="15.75" customHeight="1" x14ac:dyDescent="0.2">
      <c r="B46" s="2"/>
      <c r="C46" s="2"/>
    </row>
    <row r="47" spans="2:3" ht="15.75" customHeight="1" x14ac:dyDescent="0.2">
      <c r="B47" s="2"/>
      <c r="C47" s="2"/>
    </row>
    <row r="48" spans="2:3" ht="15.75" customHeight="1" x14ac:dyDescent="0.2">
      <c r="B48" s="2"/>
      <c r="C48" s="2"/>
    </row>
    <row r="49" spans="2:3" ht="15.75" customHeight="1" x14ac:dyDescent="0.2">
      <c r="B49" s="2"/>
      <c r="C49" s="2"/>
    </row>
    <row r="50" spans="2:3" ht="15.75" customHeight="1" x14ac:dyDescent="0.2">
      <c r="B50" s="2"/>
      <c r="C50" s="2"/>
    </row>
    <row r="51" spans="2:3" ht="15.75" customHeight="1" x14ac:dyDescent="0.2">
      <c r="B51" s="2"/>
      <c r="C51" s="2"/>
    </row>
    <row r="52" spans="2:3" ht="15.75" customHeight="1" x14ac:dyDescent="0.2">
      <c r="B52" s="2"/>
      <c r="C52" s="2"/>
    </row>
    <row r="53" spans="2:3" ht="15.75" customHeight="1" x14ac:dyDescent="0.2">
      <c r="B53" s="2"/>
      <c r="C53" s="2"/>
    </row>
    <row r="54" spans="2:3" ht="15.75" customHeight="1" x14ac:dyDescent="0.2">
      <c r="B54" s="2"/>
      <c r="C54" s="2"/>
    </row>
    <row r="55" spans="2:3" ht="15.75" customHeight="1" x14ac:dyDescent="0.2">
      <c r="B55" s="2"/>
      <c r="C55" s="2"/>
    </row>
    <row r="56" spans="2:3" ht="15.75" customHeight="1" x14ac:dyDescent="0.2">
      <c r="B56" s="2"/>
      <c r="C56" s="2"/>
    </row>
    <row r="57" spans="2:3" ht="15.75" customHeight="1" x14ac:dyDescent="0.2">
      <c r="B57" s="2"/>
      <c r="C57" s="2"/>
    </row>
    <row r="58" spans="2:3" ht="15.75" customHeight="1" x14ac:dyDescent="0.2">
      <c r="B58" s="2"/>
      <c r="C58" s="2"/>
    </row>
    <row r="59" spans="2:3" ht="15.75" customHeight="1" x14ac:dyDescent="0.2">
      <c r="B59" s="2"/>
      <c r="C59" s="2"/>
    </row>
    <row r="60" spans="2:3" ht="15.75" customHeight="1" x14ac:dyDescent="0.2">
      <c r="B60" s="2"/>
      <c r="C60" s="2"/>
    </row>
    <row r="61" spans="2:3" ht="15.75" customHeight="1" x14ac:dyDescent="0.2">
      <c r="B61" s="2"/>
      <c r="C61" s="2"/>
    </row>
    <row r="62" spans="2:3" ht="15.75" customHeight="1" x14ac:dyDescent="0.2">
      <c r="B62" s="2"/>
      <c r="C62" s="2"/>
    </row>
    <row r="63" spans="2:3" ht="15.75" customHeight="1" x14ac:dyDescent="0.2">
      <c r="B63" s="2"/>
      <c r="C63" s="2"/>
    </row>
    <row r="64" spans="2:3" ht="15.75" customHeight="1" x14ac:dyDescent="0.2">
      <c r="B64" s="2"/>
      <c r="C64" s="2"/>
    </row>
    <row r="65" spans="2:3" ht="15.75" customHeight="1" x14ac:dyDescent="0.2">
      <c r="B65" s="2"/>
      <c r="C65" s="2"/>
    </row>
    <row r="66" spans="2:3" ht="15.75" customHeight="1" x14ac:dyDescent="0.2">
      <c r="B66" s="2"/>
      <c r="C66" s="2"/>
    </row>
    <row r="67" spans="2:3" ht="15.75" customHeight="1" x14ac:dyDescent="0.2">
      <c r="B67" s="2"/>
      <c r="C67" s="2"/>
    </row>
    <row r="68" spans="2:3" ht="15.75" customHeight="1" x14ac:dyDescent="0.2">
      <c r="B68" s="2"/>
      <c r="C68" s="2"/>
    </row>
    <row r="69" spans="2:3" ht="15.75" customHeight="1" x14ac:dyDescent="0.2">
      <c r="B69" s="2"/>
      <c r="C69" s="2"/>
    </row>
    <row r="70" spans="2:3" ht="15.75" customHeight="1" x14ac:dyDescent="0.2">
      <c r="B70" s="2"/>
      <c r="C70" s="2"/>
    </row>
    <row r="71" spans="2:3" ht="15.75" customHeight="1" x14ac:dyDescent="0.2">
      <c r="B71" s="2"/>
      <c r="C71" s="2"/>
    </row>
    <row r="72" spans="2:3" ht="15.75" customHeight="1" x14ac:dyDescent="0.2">
      <c r="B72" s="2"/>
      <c r="C72" s="2"/>
    </row>
    <row r="73" spans="2:3" ht="15.75" customHeight="1" x14ac:dyDescent="0.2">
      <c r="B73" s="2"/>
      <c r="C73" s="2"/>
    </row>
    <row r="74" spans="2:3" ht="15.75" customHeight="1" x14ac:dyDescent="0.2">
      <c r="B74" s="2"/>
      <c r="C74" s="2"/>
    </row>
    <row r="75" spans="2:3" ht="15.75" customHeight="1" x14ac:dyDescent="0.2">
      <c r="B75" s="2"/>
      <c r="C75" s="2"/>
    </row>
    <row r="76" spans="2:3" ht="15.75" customHeight="1" x14ac:dyDescent="0.2">
      <c r="B76" s="2"/>
      <c r="C76" s="2"/>
    </row>
    <row r="77" spans="2:3" ht="15.75" customHeight="1" x14ac:dyDescent="0.2">
      <c r="B77" s="2"/>
      <c r="C77" s="2"/>
    </row>
    <row r="78" spans="2:3" ht="15.75" customHeight="1" x14ac:dyDescent="0.2">
      <c r="B78" s="2"/>
      <c r="C78" s="2"/>
    </row>
    <row r="79" spans="2:3" ht="15.75" customHeight="1" x14ac:dyDescent="0.2">
      <c r="B79" s="2"/>
      <c r="C79" s="2"/>
    </row>
    <row r="80" spans="2:3" ht="15.75" customHeight="1" x14ac:dyDescent="0.2">
      <c r="B80" s="2"/>
      <c r="C80" s="2"/>
    </row>
    <row r="81" spans="2:3" ht="15.75" customHeight="1" x14ac:dyDescent="0.2">
      <c r="B81" s="2"/>
      <c r="C81" s="2"/>
    </row>
    <row r="82" spans="2:3" ht="15.75" customHeight="1" x14ac:dyDescent="0.2">
      <c r="B82" s="2"/>
      <c r="C82" s="2"/>
    </row>
    <row r="83" spans="2:3" ht="15.75" customHeight="1" x14ac:dyDescent="0.2">
      <c r="B83" s="2"/>
      <c r="C83" s="2"/>
    </row>
    <row r="84" spans="2:3" ht="15.75" customHeight="1" x14ac:dyDescent="0.2">
      <c r="B84" s="2"/>
      <c r="C84" s="2"/>
    </row>
    <row r="85" spans="2:3" ht="15.75" customHeight="1" x14ac:dyDescent="0.2">
      <c r="B85" s="2"/>
      <c r="C85" s="2"/>
    </row>
    <row r="86" spans="2:3" ht="15.75" customHeight="1" x14ac:dyDescent="0.2">
      <c r="B86" s="2"/>
      <c r="C86" s="2"/>
    </row>
    <row r="87" spans="2:3" ht="15.75" customHeight="1" x14ac:dyDescent="0.2">
      <c r="B87" s="2"/>
      <c r="C87" s="2"/>
    </row>
    <row r="88" spans="2:3" ht="15.75" customHeight="1" x14ac:dyDescent="0.2">
      <c r="B88" s="2"/>
      <c r="C88" s="2"/>
    </row>
    <row r="89" spans="2:3" ht="15.75" customHeight="1" x14ac:dyDescent="0.2">
      <c r="B89" s="2"/>
      <c r="C89" s="2"/>
    </row>
    <row r="90" spans="2:3" ht="15.75" customHeight="1" x14ac:dyDescent="0.2">
      <c r="B90" s="2"/>
      <c r="C90" s="2"/>
    </row>
    <row r="91" spans="2:3" ht="15.75" customHeight="1" x14ac:dyDescent="0.2">
      <c r="B91" s="2"/>
      <c r="C91" s="2"/>
    </row>
    <row r="92" spans="2:3" ht="15.75" customHeight="1" x14ac:dyDescent="0.2">
      <c r="B92" s="2"/>
      <c r="C92" s="2"/>
    </row>
    <row r="93" spans="2:3" ht="15.75" customHeight="1" x14ac:dyDescent="0.2">
      <c r="B93" s="2"/>
      <c r="C93" s="2"/>
    </row>
    <row r="94" spans="2:3" ht="15.75" customHeight="1" x14ac:dyDescent="0.2">
      <c r="B94" s="2"/>
      <c r="C94" s="2"/>
    </row>
    <row r="95" spans="2:3" ht="15.75" customHeight="1" x14ac:dyDescent="0.2">
      <c r="B95" s="2"/>
      <c r="C95" s="2"/>
    </row>
    <row r="96" spans="2:3" ht="15.75" customHeight="1" x14ac:dyDescent="0.2">
      <c r="B96" s="2"/>
      <c r="C96" s="2"/>
    </row>
    <row r="97" spans="2:3" ht="15.75" customHeight="1" x14ac:dyDescent="0.2">
      <c r="B97" s="2"/>
      <c r="C97" s="2"/>
    </row>
    <row r="98" spans="2:3" ht="15.75" customHeight="1" x14ac:dyDescent="0.2">
      <c r="B98" s="2"/>
      <c r="C98" s="2"/>
    </row>
    <row r="99" spans="2:3" ht="15.75" customHeight="1" x14ac:dyDescent="0.2">
      <c r="B99" s="2"/>
      <c r="C99" s="2"/>
    </row>
    <row r="100" spans="2:3" ht="15.75" customHeight="1" x14ac:dyDescent="0.2">
      <c r="B100" s="2"/>
      <c r="C100" s="2"/>
    </row>
    <row r="101" spans="2:3" ht="15.75" customHeight="1" x14ac:dyDescent="0.2">
      <c r="B101" s="2"/>
      <c r="C101" s="2"/>
    </row>
    <row r="102" spans="2:3" ht="15.75" customHeight="1" x14ac:dyDescent="0.2">
      <c r="B102" s="2"/>
      <c r="C102" s="2"/>
    </row>
    <row r="103" spans="2:3" ht="15.75" customHeight="1" x14ac:dyDescent="0.2">
      <c r="B103" s="2"/>
      <c r="C103" s="2"/>
    </row>
    <row r="104" spans="2:3" ht="15.75" customHeight="1" x14ac:dyDescent="0.2">
      <c r="B104" s="2"/>
      <c r="C104" s="2"/>
    </row>
    <row r="105" spans="2:3" ht="15.75" customHeight="1" x14ac:dyDescent="0.2">
      <c r="B105" s="2"/>
      <c r="C105" s="2"/>
    </row>
    <row r="106" spans="2:3" ht="15.75" customHeight="1" x14ac:dyDescent="0.2">
      <c r="B106" s="2"/>
      <c r="C106" s="2"/>
    </row>
    <row r="107" spans="2:3" ht="15.75" customHeight="1" x14ac:dyDescent="0.2">
      <c r="B107" s="2"/>
      <c r="C107" s="2"/>
    </row>
    <row r="108" spans="2:3" ht="15.75" customHeight="1" x14ac:dyDescent="0.2">
      <c r="B108" s="2"/>
      <c r="C108" s="2"/>
    </row>
    <row r="109" spans="2:3" ht="15.75" customHeight="1" x14ac:dyDescent="0.2">
      <c r="B109" s="2"/>
      <c r="C109" s="2"/>
    </row>
    <row r="110" spans="2:3" ht="15.75" customHeight="1" x14ac:dyDescent="0.2">
      <c r="B110" s="2"/>
      <c r="C110" s="2"/>
    </row>
    <row r="111" spans="2:3" ht="15.75" customHeight="1" x14ac:dyDescent="0.2">
      <c r="B111" s="2"/>
      <c r="C111" s="2"/>
    </row>
    <row r="112" spans="2:3" ht="15.75" customHeight="1" x14ac:dyDescent="0.2">
      <c r="B112" s="2"/>
      <c r="C112" s="2"/>
    </row>
    <row r="113" spans="2:3" ht="15.75" customHeight="1" x14ac:dyDescent="0.2">
      <c r="B113" s="2"/>
      <c r="C113" s="2"/>
    </row>
    <row r="114" spans="2:3" ht="15.75" customHeight="1" x14ac:dyDescent="0.2">
      <c r="B114" s="2"/>
      <c r="C114" s="2"/>
    </row>
    <row r="115" spans="2:3" ht="15.75" customHeight="1" x14ac:dyDescent="0.2">
      <c r="B115" s="2"/>
      <c r="C115" s="2"/>
    </row>
    <row r="116" spans="2:3" ht="15.75" customHeight="1" x14ac:dyDescent="0.2">
      <c r="B116" s="2"/>
      <c r="C116" s="2"/>
    </row>
    <row r="117" spans="2:3" ht="15.75" customHeight="1" x14ac:dyDescent="0.2">
      <c r="B117" s="2"/>
      <c r="C117" s="2"/>
    </row>
    <row r="118" spans="2:3" ht="15.75" customHeight="1" x14ac:dyDescent="0.2">
      <c r="B118" s="2"/>
      <c r="C118" s="2"/>
    </row>
    <row r="119" spans="2:3" ht="15.75" customHeight="1" x14ac:dyDescent="0.2">
      <c r="B119" s="2"/>
      <c r="C119" s="2"/>
    </row>
    <row r="120" spans="2:3" ht="15.75" customHeight="1" x14ac:dyDescent="0.2">
      <c r="B120" s="2"/>
      <c r="C120" s="2"/>
    </row>
    <row r="121" spans="2:3" ht="15.75" customHeight="1" x14ac:dyDescent="0.2">
      <c r="B121" s="2"/>
      <c r="C121" s="2"/>
    </row>
    <row r="122" spans="2:3" ht="15.75" customHeight="1" x14ac:dyDescent="0.2">
      <c r="B122" s="2"/>
      <c r="C122" s="2"/>
    </row>
    <row r="123" spans="2:3" ht="15.75" customHeight="1" x14ac:dyDescent="0.2">
      <c r="B123" s="2"/>
      <c r="C123" s="2"/>
    </row>
    <row r="124" spans="2:3" ht="15.75" customHeight="1" x14ac:dyDescent="0.2">
      <c r="B124" s="2"/>
      <c r="C124" s="2"/>
    </row>
    <row r="125" spans="2:3" ht="15.75" customHeight="1" x14ac:dyDescent="0.2">
      <c r="B125" s="2"/>
      <c r="C125" s="2"/>
    </row>
    <row r="126" spans="2:3" ht="15.75" customHeight="1" x14ac:dyDescent="0.2">
      <c r="B126" s="2"/>
      <c r="C126" s="2"/>
    </row>
    <row r="127" spans="2:3" ht="15.75" customHeight="1" x14ac:dyDescent="0.2">
      <c r="B127" s="2"/>
      <c r="C127" s="2"/>
    </row>
    <row r="128" spans="2:3" ht="15.75" customHeight="1" x14ac:dyDescent="0.2">
      <c r="B128" s="2"/>
      <c r="C128" s="2"/>
    </row>
    <row r="129" spans="2:3" ht="15.75" customHeight="1" x14ac:dyDescent="0.2">
      <c r="B129" s="2"/>
      <c r="C129" s="2"/>
    </row>
    <row r="130" spans="2:3" ht="15.75" customHeight="1" x14ac:dyDescent="0.2">
      <c r="B130" s="2"/>
      <c r="C130" s="2"/>
    </row>
    <row r="131" spans="2:3" ht="15.75" customHeight="1" x14ac:dyDescent="0.2">
      <c r="B131" s="2"/>
      <c r="C131" s="2"/>
    </row>
    <row r="132" spans="2:3" ht="15.75" customHeight="1" x14ac:dyDescent="0.2">
      <c r="B132" s="2"/>
      <c r="C132" s="2"/>
    </row>
    <row r="133" spans="2:3" ht="15.75" customHeight="1" x14ac:dyDescent="0.2">
      <c r="B133" s="2"/>
      <c r="C133" s="2"/>
    </row>
    <row r="134" spans="2:3" ht="15.75" customHeight="1" x14ac:dyDescent="0.2">
      <c r="B134" s="2"/>
      <c r="C134" s="2"/>
    </row>
    <row r="135" spans="2:3" ht="15.75" customHeight="1" x14ac:dyDescent="0.2">
      <c r="B135" s="2"/>
      <c r="C135" s="2"/>
    </row>
    <row r="136" spans="2:3" ht="15.75" customHeight="1" x14ac:dyDescent="0.2">
      <c r="B136" s="2"/>
      <c r="C136" s="2"/>
    </row>
    <row r="137" spans="2:3" ht="15.75" customHeight="1" x14ac:dyDescent="0.2">
      <c r="B137" s="2"/>
      <c r="C137" s="2"/>
    </row>
    <row r="138" spans="2:3" ht="15.75" customHeight="1" x14ac:dyDescent="0.2">
      <c r="B138" s="2"/>
      <c r="C138" s="2"/>
    </row>
    <row r="139" spans="2:3" ht="15.75" customHeight="1" x14ac:dyDescent="0.2">
      <c r="B139" s="2"/>
      <c r="C139" s="2"/>
    </row>
    <row r="140" spans="2:3" ht="15.75" customHeight="1" x14ac:dyDescent="0.2">
      <c r="B140" s="2"/>
      <c r="C140" s="2"/>
    </row>
    <row r="141" spans="2:3" ht="15.75" customHeight="1" x14ac:dyDescent="0.2">
      <c r="B141" s="2"/>
      <c r="C141" s="2"/>
    </row>
    <row r="142" spans="2:3" ht="15.75" customHeight="1" x14ac:dyDescent="0.2">
      <c r="B142" s="2"/>
      <c r="C142" s="2"/>
    </row>
    <row r="143" spans="2:3" ht="15.75" customHeight="1" x14ac:dyDescent="0.2">
      <c r="B143" s="2"/>
      <c r="C143" s="2"/>
    </row>
    <row r="144" spans="2:3" ht="15.75" customHeight="1" x14ac:dyDescent="0.2">
      <c r="B144" s="2"/>
      <c r="C144" s="2"/>
    </row>
    <row r="145" spans="2:3" ht="15.75" customHeight="1" x14ac:dyDescent="0.2">
      <c r="B145" s="2"/>
      <c r="C145" s="2"/>
    </row>
    <row r="146" spans="2:3" ht="15.75" customHeight="1" x14ac:dyDescent="0.2">
      <c r="B146" s="2"/>
      <c r="C146" s="2"/>
    </row>
    <row r="147" spans="2:3" ht="15.75" customHeight="1" x14ac:dyDescent="0.2">
      <c r="B147" s="2"/>
      <c r="C147" s="2"/>
    </row>
    <row r="148" spans="2:3" ht="15.75" customHeight="1" x14ac:dyDescent="0.2">
      <c r="B148" s="2"/>
      <c r="C148" s="2"/>
    </row>
    <row r="149" spans="2:3" ht="15.75" customHeight="1" x14ac:dyDescent="0.2">
      <c r="B149" s="2"/>
      <c r="C149" s="2"/>
    </row>
    <row r="150" spans="2:3" ht="15.75" customHeight="1" x14ac:dyDescent="0.2">
      <c r="B150" s="2"/>
      <c r="C150" s="2"/>
    </row>
    <row r="151" spans="2:3" ht="15.75" customHeight="1" x14ac:dyDescent="0.2">
      <c r="B151" s="2"/>
      <c r="C151" s="2"/>
    </row>
    <row r="152" spans="2:3" ht="15.75" customHeight="1" x14ac:dyDescent="0.2">
      <c r="B152" s="2"/>
      <c r="C152" s="2"/>
    </row>
    <row r="153" spans="2:3" ht="15.75" customHeight="1" x14ac:dyDescent="0.2">
      <c r="B153" s="2"/>
      <c r="C153" s="2"/>
    </row>
    <row r="154" spans="2:3" ht="15.75" customHeight="1" x14ac:dyDescent="0.2">
      <c r="B154" s="2"/>
      <c r="C154" s="2"/>
    </row>
    <row r="155" spans="2:3" ht="15.75" customHeight="1" x14ac:dyDescent="0.2">
      <c r="B155" s="2"/>
      <c r="C155" s="2"/>
    </row>
    <row r="156" spans="2:3" ht="15.75" customHeight="1" x14ac:dyDescent="0.2">
      <c r="B156" s="2"/>
      <c r="C156" s="2"/>
    </row>
    <row r="157" spans="2:3" ht="15.75" customHeight="1" x14ac:dyDescent="0.2">
      <c r="B157" s="2"/>
      <c r="C157" s="2"/>
    </row>
    <row r="158" spans="2:3" ht="15.75" customHeight="1" x14ac:dyDescent="0.2">
      <c r="B158" s="2"/>
      <c r="C158" s="2"/>
    </row>
    <row r="159" spans="2:3" ht="15.75" customHeight="1" x14ac:dyDescent="0.2">
      <c r="B159" s="2"/>
      <c r="C159" s="2"/>
    </row>
    <row r="160" spans="2:3" ht="15.75" customHeight="1" x14ac:dyDescent="0.2">
      <c r="B160" s="2"/>
      <c r="C160" s="2"/>
    </row>
    <row r="161" spans="2:3" ht="15.75" customHeight="1" x14ac:dyDescent="0.2">
      <c r="B161" s="2"/>
      <c r="C161" s="2"/>
    </row>
    <row r="162" spans="2:3" ht="15.75" customHeight="1" x14ac:dyDescent="0.2">
      <c r="B162" s="2"/>
      <c r="C162" s="2"/>
    </row>
    <row r="163" spans="2:3" ht="15.75" customHeight="1" x14ac:dyDescent="0.2">
      <c r="B163" s="2"/>
      <c r="C163" s="2"/>
    </row>
    <row r="164" spans="2:3" ht="15.75" customHeight="1" x14ac:dyDescent="0.2">
      <c r="B164" s="2"/>
      <c r="C164" s="2"/>
    </row>
    <row r="165" spans="2:3" ht="15.75" customHeight="1" x14ac:dyDescent="0.2">
      <c r="B165" s="2"/>
      <c r="C165" s="2"/>
    </row>
    <row r="166" spans="2:3" ht="15.75" customHeight="1" x14ac:dyDescent="0.2">
      <c r="B166" s="2"/>
      <c r="C166" s="2"/>
    </row>
    <row r="167" spans="2:3" ht="15.75" customHeight="1" x14ac:dyDescent="0.2">
      <c r="B167" s="2"/>
      <c r="C167" s="2"/>
    </row>
    <row r="168" spans="2:3" ht="15.75" customHeight="1" x14ac:dyDescent="0.2">
      <c r="B168" s="2"/>
      <c r="C168" s="2"/>
    </row>
    <row r="169" spans="2:3" ht="15.75" customHeight="1" x14ac:dyDescent="0.2">
      <c r="B169" s="2"/>
      <c r="C169" s="2"/>
    </row>
    <row r="170" spans="2:3" ht="15.75" customHeight="1" x14ac:dyDescent="0.2">
      <c r="B170" s="2"/>
      <c r="C170" s="2"/>
    </row>
    <row r="171" spans="2:3" ht="15.75" customHeight="1" x14ac:dyDescent="0.2">
      <c r="B171" s="2"/>
      <c r="C171" s="2"/>
    </row>
    <row r="172" spans="2:3" ht="15.75" customHeight="1" x14ac:dyDescent="0.2">
      <c r="B172" s="2"/>
      <c r="C172" s="2"/>
    </row>
    <row r="173" spans="2:3" ht="15.75" customHeight="1" x14ac:dyDescent="0.2">
      <c r="B173" s="2"/>
      <c r="C173" s="2"/>
    </row>
    <row r="174" spans="2:3" ht="15.75" customHeight="1" x14ac:dyDescent="0.2">
      <c r="B174" s="2"/>
      <c r="C174" s="2"/>
    </row>
    <row r="175" spans="2:3" ht="15.75" customHeight="1" x14ac:dyDescent="0.2">
      <c r="B175" s="2"/>
      <c r="C175" s="2"/>
    </row>
    <row r="176" spans="2:3" ht="15.75" customHeight="1" x14ac:dyDescent="0.2">
      <c r="B176" s="2"/>
      <c r="C176" s="2"/>
    </row>
    <row r="177" spans="2:3" ht="15.75" customHeight="1" x14ac:dyDescent="0.2">
      <c r="B177" s="2"/>
      <c r="C177" s="2"/>
    </row>
    <row r="178" spans="2:3" ht="15.75" customHeight="1" x14ac:dyDescent="0.2">
      <c r="B178" s="2"/>
      <c r="C178" s="2"/>
    </row>
    <row r="179" spans="2:3" ht="15.75" customHeight="1" x14ac:dyDescent="0.2">
      <c r="B179" s="2"/>
      <c r="C179" s="2"/>
    </row>
    <row r="180" spans="2:3" ht="15.75" customHeight="1" x14ac:dyDescent="0.2">
      <c r="B180" s="2"/>
      <c r="C180" s="2"/>
    </row>
    <row r="181" spans="2:3" ht="15.75" customHeight="1" x14ac:dyDescent="0.2">
      <c r="B181" s="2"/>
      <c r="C181" s="2"/>
    </row>
    <row r="182" spans="2:3" ht="15.75" customHeight="1" x14ac:dyDescent="0.2">
      <c r="B182" s="2"/>
      <c r="C182" s="2"/>
    </row>
    <row r="183" spans="2:3" ht="15.75" customHeight="1" x14ac:dyDescent="0.2">
      <c r="B183" s="2"/>
      <c r="C183" s="2"/>
    </row>
    <row r="184" spans="2:3" ht="15.75" customHeight="1" x14ac:dyDescent="0.2">
      <c r="B184" s="2"/>
      <c r="C184" s="2"/>
    </row>
    <row r="185" spans="2:3" ht="15.75" customHeight="1" x14ac:dyDescent="0.2">
      <c r="B185" s="2"/>
      <c r="C185" s="2"/>
    </row>
    <row r="186" spans="2:3" ht="15.75" customHeight="1" x14ac:dyDescent="0.2">
      <c r="B186" s="2"/>
      <c r="C186" s="2"/>
    </row>
    <row r="187" spans="2:3" ht="15.75" customHeight="1" x14ac:dyDescent="0.2">
      <c r="B187" s="2"/>
      <c r="C187" s="2"/>
    </row>
    <row r="188" spans="2:3" ht="15.75" customHeight="1" x14ac:dyDescent="0.2">
      <c r="B188" s="2"/>
      <c r="C188" s="2"/>
    </row>
    <row r="189" spans="2:3" ht="15.75" customHeight="1" x14ac:dyDescent="0.2">
      <c r="B189" s="2"/>
      <c r="C189" s="2"/>
    </row>
    <row r="190" spans="2:3" ht="15.75" customHeight="1" x14ac:dyDescent="0.2">
      <c r="B190" s="2"/>
      <c r="C190" s="2"/>
    </row>
    <row r="191" spans="2:3" ht="15.75" customHeight="1" x14ac:dyDescent="0.2">
      <c r="B191" s="2"/>
      <c r="C191" s="2"/>
    </row>
    <row r="192" spans="2:3" ht="15.75" customHeight="1" x14ac:dyDescent="0.2">
      <c r="B192" s="2"/>
      <c r="C192" s="2"/>
    </row>
    <row r="193" spans="2:3" ht="15.75" customHeight="1" x14ac:dyDescent="0.2">
      <c r="B193" s="2"/>
      <c r="C193" s="2"/>
    </row>
    <row r="194" spans="2:3" ht="15.75" customHeight="1" x14ac:dyDescent="0.2">
      <c r="B194" s="2"/>
      <c r="C194" s="2"/>
    </row>
    <row r="195" spans="2:3" ht="15.75" customHeight="1" x14ac:dyDescent="0.2">
      <c r="B195" s="2"/>
      <c r="C195" s="2"/>
    </row>
    <row r="196" spans="2:3" ht="15.75" customHeight="1" x14ac:dyDescent="0.2">
      <c r="B196" s="2"/>
      <c r="C196" s="2"/>
    </row>
    <row r="197" spans="2:3" ht="15.75" customHeight="1" x14ac:dyDescent="0.2">
      <c r="B197" s="2"/>
      <c r="C197" s="2"/>
    </row>
    <row r="198" spans="2:3" ht="15.75" customHeight="1" x14ac:dyDescent="0.2">
      <c r="B198" s="2"/>
      <c r="C198" s="2"/>
    </row>
    <row r="199" spans="2:3" ht="15.75" customHeight="1" x14ac:dyDescent="0.2">
      <c r="B199" s="2"/>
      <c r="C199" s="2"/>
    </row>
    <row r="200" spans="2:3" ht="15.75" customHeight="1" x14ac:dyDescent="0.2">
      <c r="B200" s="2"/>
      <c r="C200" s="2"/>
    </row>
    <row r="201" spans="2:3" ht="15.75" customHeight="1" x14ac:dyDescent="0.2">
      <c r="B201" s="2"/>
      <c r="C201" s="2"/>
    </row>
    <row r="202" spans="2:3" ht="15.75" customHeight="1" x14ac:dyDescent="0.2">
      <c r="B202" s="2"/>
      <c r="C202" s="2"/>
    </row>
    <row r="203" spans="2:3" ht="15.75" customHeight="1" x14ac:dyDescent="0.2">
      <c r="B203" s="2"/>
      <c r="C203" s="2"/>
    </row>
    <row r="204" spans="2:3" ht="15.75" customHeight="1" x14ac:dyDescent="0.2">
      <c r="B204" s="2"/>
      <c r="C204" s="2"/>
    </row>
    <row r="205" spans="2:3" ht="15.75" customHeight="1" x14ac:dyDescent="0.2">
      <c r="B205" s="2"/>
      <c r="C205" s="2"/>
    </row>
    <row r="206" spans="2:3" ht="15.75" customHeight="1" x14ac:dyDescent="0.2">
      <c r="B206" s="2"/>
      <c r="C206" s="2"/>
    </row>
    <row r="207" spans="2:3" ht="15.75" customHeight="1" x14ac:dyDescent="0.2">
      <c r="B207" s="2"/>
      <c r="C207" s="2"/>
    </row>
    <row r="208" spans="2:3" ht="15.75" customHeight="1" x14ac:dyDescent="0.2">
      <c r="B208" s="2"/>
      <c r="C208" s="2"/>
    </row>
    <row r="209" spans="2:3" ht="15.75" customHeight="1" x14ac:dyDescent="0.2">
      <c r="B209" s="2"/>
      <c r="C209" s="2"/>
    </row>
    <row r="210" spans="2:3" ht="15.75" customHeight="1" x14ac:dyDescent="0.2">
      <c r="B210" s="2"/>
      <c r="C210" s="2"/>
    </row>
    <row r="211" spans="2:3" ht="15.75" customHeight="1" x14ac:dyDescent="0.2">
      <c r="B211" s="2"/>
      <c r="C211" s="2"/>
    </row>
    <row r="212" spans="2:3" ht="15.75" customHeight="1" x14ac:dyDescent="0.2">
      <c r="B212" s="2"/>
      <c r="C212" s="2"/>
    </row>
    <row r="213" spans="2:3" ht="15.75" customHeight="1" x14ac:dyDescent="0.2">
      <c r="B213" s="2"/>
      <c r="C213" s="2"/>
    </row>
    <row r="214" spans="2:3" ht="15.75" customHeight="1" x14ac:dyDescent="0.2">
      <c r="B214" s="2"/>
      <c r="C214" s="2"/>
    </row>
    <row r="215" spans="2:3" ht="15.75" customHeight="1" x14ac:dyDescent="0.2">
      <c r="B215" s="2"/>
      <c r="C215" s="2"/>
    </row>
    <row r="216" spans="2:3" ht="15.75" customHeight="1" x14ac:dyDescent="0.2">
      <c r="B216" s="2"/>
      <c r="C216" s="2"/>
    </row>
    <row r="217" spans="2:3" ht="15.75" customHeight="1" x14ac:dyDescent="0.2">
      <c r="B217" s="2"/>
      <c r="C217" s="2"/>
    </row>
    <row r="218" spans="2:3" ht="15.75" customHeight="1" x14ac:dyDescent="0.2">
      <c r="B218" s="2"/>
      <c r="C218" s="2"/>
    </row>
    <row r="219" spans="2:3" ht="15.75" customHeight="1" x14ac:dyDescent="0.2">
      <c r="B219" s="2"/>
      <c r="C219" s="2"/>
    </row>
    <row r="220" spans="2:3" ht="15.75" customHeight="1" x14ac:dyDescent="0.2">
      <c r="B220" s="2"/>
      <c r="C220" s="2"/>
    </row>
    <row r="221" spans="2:3" ht="15.75" customHeight="1" x14ac:dyDescent="0.2">
      <c r="B221" s="2"/>
      <c r="C221" s="2"/>
    </row>
    <row r="222" spans="2:3" ht="15.75" customHeight="1" x14ac:dyDescent="0.2">
      <c r="B222" s="2"/>
      <c r="C222" s="2"/>
    </row>
    <row r="223" spans="2:3" ht="15.75" customHeight="1" x14ac:dyDescent="0.2">
      <c r="B223" s="2"/>
      <c r="C223" s="2"/>
    </row>
    <row r="224" spans="2:3" ht="15.75" customHeight="1" x14ac:dyDescent="0.2">
      <c r="B224" s="2"/>
      <c r="C224" s="2"/>
    </row>
    <row r="225" spans="2:3" ht="15.75" customHeight="1" x14ac:dyDescent="0.2">
      <c r="B225" s="2"/>
      <c r="C225" s="2"/>
    </row>
    <row r="226" spans="2:3" ht="15.75" customHeight="1" x14ac:dyDescent="0.2">
      <c r="B226" s="2"/>
      <c r="C226" s="2"/>
    </row>
    <row r="227" spans="2:3" ht="15.75" customHeight="1" x14ac:dyDescent="0.2">
      <c r="B227" s="2"/>
      <c r="C227" s="2"/>
    </row>
    <row r="228" spans="2:3" ht="15.75" customHeight="1" x14ac:dyDescent="0.2">
      <c r="B228" s="2"/>
      <c r="C228" s="2"/>
    </row>
    <row r="229" spans="2:3" ht="15.75" customHeight="1" x14ac:dyDescent="0.2">
      <c r="B229" s="2"/>
      <c r="C229" s="2"/>
    </row>
    <row r="230" spans="2:3" ht="15.75" customHeight="1" x14ac:dyDescent="0.2">
      <c r="B230" s="2"/>
      <c r="C230" s="2"/>
    </row>
    <row r="231" spans="2:3" ht="15.75" customHeight="1" x14ac:dyDescent="0.2">
      <c r="B231" s="2"/>
      <c r="C231" s="2"/>
    </row>
    <row r="232" spans="2:3" ht="15.75" customHeight="1" x14ac:dyDescent="0.2">
      <c r="B232" s="2"/>
      <c r="C232" s="2"/>
    </row>
    <row r="233" spans="2:3" ht="15.75" customHeight="1" x14ac:dyDescent="0.2">
      <c r="B233" s="2"/>
      <c r="C233" s="2"/>
    </row>
    <row r="234" spans="2:3" ht="15.75" customHeight="1" x14ac:dyDescent="0.2">
      <c r="B234" s="2"/>
      <c r="C234" s="2"/>
    </row>
    <row r="235" spans="2:3" ht="15.75" customHeight="1" x14ac:dyDescent="0.2">
      <c r="B235" s="2"/>
      <c r="C235" s="2"/>
    </row>
    <row r="236" spans="2:3" ht="15.75" customHeight="1" x14ac:dyDescent="0.2">
      <c r="B236" s="2"/>
      <c r="C236" s="2"/>
    </row>
    <row r="237" spans="2:3" ht="15.75" customHeight="1" x14ac:dyDescent="0.2">
      <c r="B237" s="2"/>
      <c r="C237" s="2"/>
    </row>
    <row r="238" spans="2:3" ht="15.75" customHeight="1" x14ac:dyDescent="0.2">
      <c r="B238" s="2"/>
      <c r="C238" s="2"/>
    </row>
    <row r="239" spans="2:3" ht="15.75" customHeight="1" x14ac:dyDescent="0.2">
      <c r="B239" s="2"/>
      <c r="C239" s="2"/>
    </row>
    <row r="240" spans="2:3" ht="15.75" customHeight="1" x14ac:dyDescent="0.2">
      <c r="B240" s="2"/>
      <c r="C240" s="2"/>
    </row>
    <row r="241" spans="2:3" ht="15.75" customHeight="1" x14ac:dyDescent="0.2">
      <c r="B241" s="2"/>
      <c r="C241" s="2"/>
    </row>
    <row r="242" spans="2:3" ht="15.75" customHeight="1" x14ac:dyDescent="0.2">
      <c r="B242" s="2"/>
      <c r="C242" s="2"/>
    </row>
    <row r="243" spans="2:3" ht="15.75" customHeight="1" x14ac:dyDescent="0.2">
      <c r="B243" s="2"/>
      <c r="C243" s="2"/>
    </row>
    <row r="244" spans="2:3" ht="15.75" customHeight="1" x14ac:dyDescent="0.2">
      <c r="B244" s="2"/>
      <c r="C244" s="2"/>
    </row>
    <row r="245" spans="2:3" ht="15.75" customHeight="1" x14ac:dyDescent="0.2">
      <c r="B245" s="2"/>
      <c r="C245" s="2"/>
    </row>
    <row r="246" spans="2:3" ht="15.75" customHeight="1" x14ac:dyDescent="0.2">
      <c r="B246" s="2"/>
      <c r="C246" s="2"/>
    </row>
    <row r="247" spans="2:3" ht="15.75" customHeight="1" x14ac:dyDescent="0.2">
      <c r="B247" s="2"/>
      <c r="C247" s="2"/>
    </row>
    <row r="248" spans="2:3" ht="15.75" customHeight="1" x14ac:dyDescent="0.2">
      <c r="B248" s="2"/>
      <c r="C248" s="2"/>
    </row>
    <row r="249" spans="2:3" ht="15.75" customHeight="1" x14ac:dyDescent="0.2">
      <c r="B249" s="2"/>
      <c r="C249" s="2"/>
    </row>
    <row r="250" spans="2:3" ht="15.75" customHeight="1" x14ac:dyDescent="0.2">
      <c r="B250" s="2"/>
      <c r="C250" s="2"/>
    </row>
    <row r="251" spans="2:3" ht="15.75" customHeight="1" x14ac:dyDescent="0.2">
      <c r="B251" s="2"/>
      <c r="C251" s="2"/>
    </row>
    <row r="252" spans="2:3" ht="15.75" customHeight="1" x14ac:dyDescent="0.2">
      <c r="B252" s="2"/>
      <c r="C252" s="2"/>
    </row>
    <row r="253" spans="2:3" ht="15.75" customHeight="1" x14ac:dyDescent="0.2">
      <c r="B253" s="2"/>
      <c r="C253" s="2"/>
    </row>
    <row r="254" spans="2:3" ht="15.75" customHeight="1" x14ac:dyDescent="0.2">
      <c r="B254" s="2"/>
      <c r="C254" s="2"/>
    </row>
    <row r="255" spans="2:3" ht="15.75" customHeight="1" x14ac:dyDescent="0.2">
      <c r="B255" s="2"/>
      <c r="C255" s="2"/>
    </row>
    <row r="256" spans="2:3" ht="15.75" customHeight="1" x14ac:dyDescent="0.2">
      <c r="B256" s="2"/>
      <c r="C256" s="2"/>
    </row>
    <row r="257" spans="2:3" ht="15.75" customHeight="1" x14ac:dyDescent="0.2">
      <c r="B257" s="2"/>
      <c r="C257" s="2"/>
    </row>
    <row r="258" spans="2:3" ht="15.75" customHeight="1" x14ac:dyDescent="0.2">
      <c r="B258" s="2"/>
      <c r="C258" s="2"/>
    </row>
    <row r="259" spans="2:3" ht="15.75" customHeight="1" x14ac:dyDescent="0.2">
      <c r="B259" s="2"/>
      <c r="C259" s="2"/>
    </row>
    <row r="260" spans="2:3" ht="15.75" customHeight="1" x14ac:dyDescent="0.2">
      <c r="B260" s="2"/>
      <c r="C260" s="2"/>
    </row>
    <row r="261" spans="2:3" ht="15.75" customHeight="1" x14ac:dyDescent="0.2">
      <c r="B261" s="2"/>
      <c r="C261" s="2"/>
    </row>
    <row r="262" spans="2:3" ht="15.75" customHeight="1" x14ac:dyDescent="0.2">
      <c r="B262" s="2"/>
      <c r="C262" s="2"/>
    </row>
    <row r="263" spans="2:3" ht="15.75" customHeight="1" x14ac:dyDescent="0.2">
      <c r="B263" s="2"/>
      <c r="C263" s="2"/>
    </row>
    <row r="264" spans="2:3" ht="15.75" customHeight="1" x14ac:dyDescent="0.2">
      <c r="B264" s="2"/>
      <c r="C264" s="2"/>
    </row>
    <row r="265" spans="2:3" ht="15.75" customHeight="1" x14ac:dyDescent="0.2">
      <c r="B265" s="2"/>
      <c r="C265" s="2"/>
    </row>
    <row r="266" spans="2:3" ht="15.75" customHeight="1" x14ac:dyDescent="0.2">
      <c r="B266" s="2"/>
      <c r="C266" s="2"/>
    </row>
    <row r="267" spans="2:3" ht="15.75" customHeight="1" x14ac:dyDescent="0.2">
      <c r="B267" s="2"/>
      <c r="C267" s="2"/>
    </row>
    <row r="268" spans="2:3" ht="15.75" customHeight="1" x14ac:dyDescent="0.2">
      <c r="B268" s="2"/>
      <c r="C268" s="2"/>
    </row>
    <row r="269" spans="2:3" ht="15.75" customHeight="1" x14ac:dyDescent="0.2">
      <c r="B269" s="2"/>
      <c r="C269" s="2"/>
    </row>
    <row r="270" spans="2:3" ht="15.75" customHeight="1" x14ac:dyDescent="0.2">
      <c r="B270" s="2"/>
      <c r="C270" s="2"/>
    </row>
    <row r="271" spans="2:3" ht="15.75" customHeight="1" x14ac:dyDescent="0.2">
      <c r="B271" s="2"/>
      <c r="C271" s="2"/>
    </row>
    <row r="272" spans="2:3" ht="15.75" customHeight="1" x14ac:dyDescent="0.2">
      <c r="B272" s="2"/>
      <c r="C272" s="2"/>
    </row>
    <row r="273" spans="2:3" ht="15.75" customHeight="1" x14ac:dyDescent="0.2">
      <c r="B273" s="2"/>
      <c r="C273" s="2"/>
    </row>
    <row r="274" spans="2:3" ht="15.75" customHeight="1" x14ac:dyDescent="0.2">
      <c r="B274" s="2"/>
      <c r="C274" s="2"/>
    </row>
    <row r="275" spans="2:3" ht="15.75" customHeight="1" x14ac:dyDescent="0.2">
      <c r="B275" s="2"/>
      <c r="C275" s="2"/>
    </row>
    <row r="276" spans="2:3" ht="15.75" customHeight="1" x14ac:dyDescent="0.2">
      <c r="B276" s="2"/>
      <c r="C276" s="2"/>
    </row>
    <row r="277" spans="2:3" ht="15.75" customHeight="1" x14ac:dyDescent="0.2">
      <c r="B277" s="2"/>
      <c r="C277" s="2"/>
    </row>
    <row r="278" spans="2:3" ht="15.75" customHeight="1" x14ac:dyDescent="0.2">
      <c r="B278" s="2"/>
      <c r="C278" s="2"/>
    </row>
    <row r="279" spans="2:3" ht="15.75" customHeight="1" x14ac:dyDescent="0.2">
      <c r="B279" s="2"/>
      <c r="C279" s="2"/>
    </row>
    <row r="280" spans="2:3" ht="15.75" customHeight="1" x14ac:dyDescent="0.2">
      <c r="B280" s="2"/>
      <c r="C280" s="2"/>
    </row>
    <row r="281" spans="2:3" ht="15.75" customHeight="1" x14ac:dyDescent="0.2">
      <c r="B281" s="2"/>
      <c r="C281" s="2"/>
    </row>
    <row r="282" spans="2:3" ht="15.75" customHeight="1" x14ac:dyDescent="0.2">
      <c r="B282" s="2"/>
      <c r="C282" s="2"/>
    </row>
    <row r="283" spans="2:3" ht="15.75" customHeight="1" x14ac:dyDescent="0.2">
      <c r="B283" s="2"/>
      <c r="C283" s="2"/>
    </row>
    <row r="284" spans="2:3" ht="15.75" customHeight="1" x14ac:dyDescent="0.2">
      <c r="B284" s="2"/>
      <c r="C284" s="2"/>
    </row>
    <row r="285" spans="2:3" ht="15.75" customHeight="1" x14ac:dyDescent="0.2">
      <c r="B285" s="2"/>
      <c r="C285" s="2"/>
    </row>
    <row r="286" spans="2:3" ht="15.75" customHeight="1" x14ac:dyDescent="0.2">
      <c r="B286" s="2"/>
      <c r="C286" s="2"/>
    </row>
    <row r="287" spans="2:3" ht="15.75" customHeight="1" x14ac:dyDescent="0.2">
      <c r="B287" s="2"/>
      <c r="C287" s="2"/>
    </row>
    <row r="288" spans="2:3" ht="15.75" customHeight="1" x14ac:dyDescent="0.2">
      <c r="B288" s="2"/>
      <c r="C288" s="2"/>
    </row>
    <row r="289" spans="2:3" ht="15.75" customHeight="1" x14ac:dyDescent="0.2">
      <c r="B289" s="2"/>
      <c r="C289" s="2"/>
    </row>
    <row r="290" spans="2:3" ht="15.75" customHeight="1" x14ac:dyDescent="0.2">
      <c r="B290" s="2"/>
      <c r="C290" s="2"/>
    </row>
    <row r="291" spans="2:3" ht="15.75" customHeight="1" x14ac:dyDescent="0.2">
      <c r="B291" s="2"/>
      <c r="C291" s="2"/>
    </row>
    <row r="292" spans="2:3" ht="15.75" customHeight="1" x14ac:dyDescent="0.2">
      <c r="B292" s="2"/>
      <c r="C292" s="2"/>
    </row>
    <row r="293" spans="2:3" ht="15.75" customHeight="1" x14ac:dyDescent="0.2">
      <c r="B293" s="2"/>
      <c r="C293" s="2"/>
    </row>
    <row r="294" spans="2:3" ht="15.75" customHeight="1" x14ac:dyDescent="0.2">
      <c r="B294" s="2"/>
      <c r="C294" s="2"/>
    </row>
    <row r="295" spans="2:3" ht="15.75" customHeight="1" x14ac:dyDescent="0.2">
      <c r="B295" s="2"/>
      <c r="C295" s="2"/>
    </row>
    <row r="296" spans="2:3" ht="15.75" customHeight="1" x14ac:dyDescent="0.2">
      <c r="B296" s="2"/>
      <c r="C296" s="2"/>
    </row>
    <row r="297" spans="2:3" ht="15.75" customHeight="1" x14ac:dyDescent="0.2">
      <c r="B297" s="2"/>
      <c r="C297" s="2"/>
    </row>
    <row r="298" spans="2:3" ht="15.75" customHeight="1" x14ac:dyDescent="0.2">
      <c r="B298" s="2"/>
      <c r="C298" s="2"/>
    </row>
    <row r="299" spans="2:3" ht="15.75" customHeight="1" x14ac:dyDescent="0.2">
      <c r="B299" s="2"/>
      <c r="C299" s="2"/>
    </row>
    <row r="300" spans="2:3" ht="15.75" customHeight="1" x14ac:dyDescent="0.2">
      <c r="B300" s="2"/>
      <c r="C300" s="2"/>
    </row>
    <row r="301" spans="2:3" ht="15.75" customHeight="1" x14ac:dyDescent="0.2">
      <c r="B301" s="2"/>
      <c r="C301" s="2"/>
    </row>
    <row r="302" spans="2:3" ht="15.75" customHeight="1" x14ac:dyDescent="0.2">
      <c r="B302" s="2"/>
      <c r="C302" s="2"/>
    </row>
    <row r="303" spans="2:3" ht="15.75" customHeight="1" x14ac:dyDescent="0.2">
      <c r="B303" s="2"/>
      <c r="C303" s="2"/>
    </row>
    <row r="304" spans="2:3" ht="15.75" customHeight="1" x14ac:dyDescent="0.2">
      <c r="B304" s="2"/>
      <c r="C304" s="2"/>
    </row>
    <row r="305" spans="2:3" ht="15.75" customHeight="1" x14ac:dyDescent="0.2">
      <c r="B305" s="2"/>
      <c r="C305" s="2"/>
    </row>
    <row r="306" spans="2:3" ht="15.75" customHeight="1" x14ac:dyDescent="0.2">
      <c r="B306" s="2"/>
      <c r="C306" s="2"/>
    </row>
    <row r="307" spans="2:3" ht="15.75" customHeight="1" x14ac:dyDescent="0.2">
      <c r="B307" s="2"/>
      <c r="C307" s="2"/>
    </row>
    <row r="308" spans="2:3" ht="15.75" customHeight="1" x14ac:dyDescent="0.2">
      <c r="B308" s="2"/>
      <c r="C308" s="2"/>
    </row>
    <row r="309" spans="2:3" ht="15.75" customHeight="1" x14ac:dyDescent="0.2">
      <c r="B309" s="2"/>
      <c r="C309" s="2"/>
    </row>
    <row r="310" spans="2:3" ht="15.75" customHeight="1" x14ac:dyDescent="0.2">
      <c r="B310" s="2"/>
      <c r="C310" s="2"/>
    </row>
    <row r="311" spans="2:3" ht="15.75" customHeight="1" x14ac:dyDescent="0.2">
      <c r="B311" s="2"/>
      <c r="C311" s="2"/>
    </row>
    <row r="312" spans="2:3" ht="15.75" customHeight="1" x14ac:dyDescent="0.2">
      <c r="B312" s="2"/>
      <c r="C312" s="2"/>
    </row>
    <row r="313" spans="2:3" ht="15.75" customHeight="1" x14ac:dyDescent="0.2">
      <c r="B313" s="2"/>
      <c r="C313" s="2"/>
    </row>
    <row r="314" spans="2:3" ht="15.75" customHeight="1" x14ac:dyDescent="0.2">
      <c r="B314" s="2"/>
      <c r="C314" s="2"/>
    </row>
    <row r="315" spans="2:3" ht="15.75" customHeight="1" x14ac:dyDescent="0.2">
      <c r="B315" s="2"/>
      <c r="C315" s="2"/>
    </row>
    <row r="316" spans="2:3" ht="15.75" customHeight="1" x14ac:dyDescent="0.2">
      <c r="B316" s="2"/>
      <c r="C316" s="2"/>
    </row>
    <row r="317" spans="2:3" ht="15.75" customHeight="1" x14ac:dyDescent="0.2">
      <c r="B317" s="2"/>
      <c r="C317" s="2"/>
    </row>
    <row r="318" spans="2:3" ht="15.75" customHeight="1" x14ac:dyDescent="0.2">
      <c r="B318" s="2"/>
      <c r="C318" s="2"/>
    </row>
    <row r="319" spans="2:3" ht="15.75" customHeight="1" x14ac:dyDescent="0.2">
      <c r="B319" s="2"/>
      <c r="C319" s="2"/>
    </row>
    <row r="320" spans="2:3" ht="15.75" customHeight="1" x14ac:dyDescent="0.2">
      <c r="B320" s="2"/>
      <c r="C320" s="2"/>
    </row>
    <row r="321" spans="2:3" ht="15.75" customHeight="1" x14ac:dyDescent="0.2">
      <c r="B321" s="2"/>
      <c r="C321" s="2"/>
    </row>
    <row r="322" spans="2:3" ht="15.75" customHeight="1" x14ac:dyDescent="0.2">
      <c r="B322" s="2"/>
      <c r="C322" s="2"/>
    </row>
    <row r="323" spans="2:3" ht="15.75" customHeight="1" x14ac:dyDescent="0.2">
      <c r="B323" s="2"/>
      <c r="C323" s="2"/>
    </row>
    <row r="324" spans="2:3" ht="15.75" customHeight="1" x14ac:dyDescent="0.2">
      <c r="B324" s="2"/>
      <c r="C324" s="2"/>
    </row>
    <row r="325" spans="2:3" ht="15.75" customHeight="1" x14ac:dyDescent="0.2">
      <c r="B325" s="2"/>
      <c r="C325" s="2"/>
    </row>
    <row r="326" spans="2:3" ht="15.75" customHeight="1" x14ac:dyDescent="0.2">
      <c r="B326" s="2"/>
      <c r="C326" s="2"/>
    </row>
    <row r="327" spans="2:3" ht="15.75" customHeight="1" x14ac:dyDescent="0.2">
      <c r="B327" s="2"/>
      <c r="C327" s="2"/>
    </row>
    <row r="328" spans="2:3" ht="15.75" customHeight="1" x14ac:dyDescent="0.2">
      <c r="B328" s="2"/>
      <c r="C328" s="2"/>
    </row>
    <row r="329" spans="2:3" ht="15.75" customHeight="1" x14ac:dyDescent="0.2">
      <c r="B329" s="2"/>
      <c r="C329" s="2"/>
    </row>
    <row r="330" spans="2:3" ht="15.75" customHeight="1" x14ac:dyDescent="0.2">
      <c r="B330" s="2"/>
      <c r="C330" s="2"/>
    </row>
    <row r="331" spans="2:3" ht="15.75" customHeight="1" x14ac:dyDescent="0.2">
      <c r="B331" s="2"/>
      <c r="C331" s="2"/>
    </row>
    <row r="332" spans="2:3" ht="15.75" customHeight="1" x14ac:dyDescent="0.2">
      <c r="B332" s="2"/>
      <c r="C332" s="2"/>
    </row>
    <row r="333" spans="2:3" ht="15.75" customHeight="1" x14ac:dyDescent="0.2">
      <c r="B333" s="2"/>
      <c r="C333" s="2"/>
    </row>
    <row r="334" spans="2:3" ht="15.75" customHeight="1" x14ac:dyDescent="0.2">
      <c r="B334" s="2"/>
      <c r="C334" s="2"/>
    </row>
    <row r="335" spans="2:3" ht="15.75" customHeight="1" x14ac:dyDescent="0.2">
      <c r="B335" s="2"/>
      <c r="C335" s="2"/>
    </row>
    <row r="336" spans="2:3" ht="15.75" customHeight="1" x14ac:dyDescent="0.2">
      <c r="B336" s="2"/>
      <c r="C336" s="2"/>
    </row>
    <row r="337" spans="2:3" ht="15.75" customHeight="1" x14ac:dyDescent="0.2">
      <c r="B337" s="2"/>
      <c r="C337" s="2"/>
    </row>
    <row r="338" spans="2:3" ht="15.75" customHeight="1" x14ac:dyDescent="0.2">
      <c r="B338" s="2"/>
      <c r="C338" s="2"/>
    </row>
    <row r="339" spans="2:3" ht="15.75" customHeight="1" x14ac:dyDescent="0.2">
      <c r="B339" s="2"/>
      <c r="C339" s="2"/>
    </row>
    <row r="340" spans="2:3" ht="15.75" customHeight="1" x14ac:dyDescent="0.2">
      <c r="B340" s="2"/>
      <c r="C340" s="2"/>
    </row>
    <row r="341" spans="2:3" ht="15.75" customHeight="1" x14ac:dyDescent="0.2">
      <c r="B341" s="2"/>
      <c r="C341" s="2"/>
    </row>
    <row r="342" spans="2:3" ht="15.75" customHeight="1" x14ac:dyDescent="0.2">
      <c r="B342" s="2"/>
      <c r="C342" s="2"/>
    </row>
    <row r="343" spans="2:3" ht="15.75" customHeight="1" x14ac:dyDescent="0.2">
      <c r="B343" s="2"/>
      <c r="C343" s="2"/>
    </row>
    <row r="344" spans="2:3" ht="15.75" customHeight="1" x14ac:dyDescent="0.2">
      <c r="B344" s="2"/>
      <c r="C344" s="2"/>
    </row>
    <row r="345" spans="2:3" ht="15.75" customHeight="1" x14ac:dyDescent="0.2">
      <c r="B345" s="2"/>
      <c r="C345" s="2"/>
    </row>
    <row r="346" spans="2:3" ht="15.75" customHeight="1" x14ac:dyDescent="0.2">
      <c r="B346" s="2"/>
      <c r="C346" s="2"/>
    </row>
    <row r="347" spans="2:3" ht="15.75" customHeight="1" x14ac:dyDescent="0.2">
      <c r="B347" s="2"/>
      <c r="C347" s="2"/>
    </row>
    <row r="348" spans="2:3" ht="15.75" customHeight="1" x14ac:dyDescent="0.2">
      <c r="B348" s="2"/>
      <c r="C348" s="2"/>
    </row>
    <row r="349" spans="2:3" ht="15.75" customHeight="1" x14ac:dyDescent="0.2">
      <c r="B349" s="2"/>
      <c r="C349" s="2"/>
    </row>
    <row r="350" spans="2:3" ht="15.75" customHeight="1" x14ac:dyDescent="0.2">
      <c r="B350" s="2"/>
      <c r="C350" s="2"/>
    </row>
    <row r="351" spans="2:3" ht="15.75" customHeight="1" x14ac:dyDescent="0.2">
      <c r="B351" s="2"/>
      <c r="C351" s="2"/>
    </row>
    <row r="352" spans="2:3" ht="15.75" customHeight="1" x14ac:dyDescent="0.2">
      <c r="B352" s="2"/>
      <c r="C352" s="2"/>
    </row>
    <row r="353" spans="2:3" ht="15.75" customHeight="1" x14ac:dyDescent="0.2">
      <c r="B353" s="2"/>
      <c r="C353" s="2"/>
    </row>
    <row r="354" spans="2:3" ht="15.75" customHeight="1" x14ac:dyDescent="0.2">
      <c r="B354" s="2"/>
      <c r="C354" s="2"/>
    </row>
    <row r="355" spans="2:3" ht="15.75" customHeight="1" x14ac:dyDescent="0.2">
      <c r="B355" s="2"/>
      <c r="C355" s="2"/>
    </row>
    <row r="356" spans="2:3" ht="15.75" customHeight="1" x14ac:dyDescent="0.2">
      <c r="B356" s="2"/>
      <c r="C356" s="2"/>
    </row>
    <row r="357" spans="2:3" ht="15.75" customHeight="1" x14ac:dyDescent="0.2">
      <c r="B357" s="2"/>
      <c r="C357" s="2"/>
    </row>
    <row r="358" spans="2:3" ht="15.75" customHeight="1" x14ac:dyDescent="0.2">
      <c r="B358" s="2"/>
      <c r="C358" s="2"/>
    </row>
    <row r="359" spans="2:3" ht="15.75" customHeight="1" x14ac:dyDescent="0.2">
      <c r="B359" s="2"/>
      <c r="C359" s="2"/>
    </row>
    <row r="360" spans="2:3" ht="15.75" customHeight="1" x14ac:dyDescent="0.2">
      <c r="B360" s="2"/>
      <c r="C360" s="2"/>
    </row>
    <row r="361" spans="2:3" ht="15.75" customHeight="1" x14ac:dyDescent="0.2">
      <c r="B361" s="2"/>
      <c r="C361" s="2"/>
    </row>
    <row r="362" spans="2:3" ht="15.75" customHeight="1" x14ac:dyDescent="0.2">
      <c r="B362" s="2"/>
      <c r="C362" s="2"/>
    </row>
    <row r="363" spans="2:3" ht="15.75" customHeight="1" x14ac:dyDescent="0.2">
      <c r="B363" s="2"/>
      <c r="C363" s="2"/>
    </row>
    <row r="364" spans="2:3" ht="15.75" customHeight="1" x14ac:dyDescent="0.2">
      <c r="B364" s="2"/>
      <c r="C364" s="2"/>
    </row>
    <row r="365" spans="2:3" ht="15.75" customHeight="1" x14ac:dyDescent="0.2">
      <c r="B365" s="2"/>
      <c r="C365" s="2"/>
    </row>
    <row r="366" spans="2:3" ht="15.75" customHeight="1" x14ac:dyDescent="0.2">
      <c r="B366" s="2"/>
      <c r="C366" s="2"/>
    </row>
    <row r="367" spans="2:3" ht="15.75" customHeight="1" x14ac:dyDescent="0.2">
      <c r="B367" s="2"/>
      <c r="C367" s="2"/>
    </row>
    <row r="368" spans="2:3" ht="15.75" customHeight="1" x14ac:dyDescent="0.2">
      <c r="B368" s="2"/>
      <c r="C368" s="2"/>
    </row>
    <row r="369" spans="2:3" ht="15.75" customHeight="1" x14ac:dyDescent="0.2">
      <c r="B369" s="2"/>
      <c r="C369" s="2"/>
    </row>
    <row r="370" spans="2:3" ht="15.75" customHeight="1" x14ac:dyDescent="0.2">
      <c r="B370" s="2"/>
      <c r="C370" s="2"/>
    </row>
    <row r="371" spans="2:3" ht="15.75" customHeight="1" x14ac:dyDescent="0.2">
      <c r="B371" s="2"/>
      <c r="C371" s="2"/>
    </row>
    <row r="372" spans="2:3" ht="15.75" customHeight="1" x14ac:dyDescent="0.2">
      <c r="B372" s="2"/>
      <c r="C372" s="2"/>
    </row>
    <row r="373" spans="2:3" ht="15.75" customHeight="1" x14ac:dyDescent="0.2">
      <c r="B373" s="2"/>
      <c r="C373" s="2"/>
    </row>
    <row r="374" spans="2:3" ht="15.75" customHeight="1" x14ac:dyDescent="0.2">
      <c r="B374" s="2"/>
      <c r="C374" s="2"/>
    </row>
    <row r="375" spans="2:3" ht="15.75" customHeight="1" x14ac:dyDescent="0.2">
      <c r="B375" s="2"/>
      <c r="C375" s="2"/>
    </row>
    <row r="376" spans="2:3" ht="15.75" customHeight="1" x14ac:dyDescent="0.2">
      <c r="B376" s="2"/>
      <c r="C376" s="2"/>
    </row>
    <row r="377" spans="2:3" ht="15.75" customHeight="1" x14ac:dyDescent="0.2">
      <c r="B377" s="2"/>
      <c r="C377" s="2"/>
    </row>
    <row r="378" spans="2:3" ht="15.75" customHeight="1" x14ac:dyDescent="0.2">
      <c r="B378" s="2"/>
      <c r="C378" s="2"/>
    </row>
    <row r="379" spans="2:3" ht="15.75" customHeight="1" x14ac:dyDescent="0.2">
      <c r="B379" s="2"/>
      <c r="C379" s="2"/>
    </row>
    <row r="380" spans="2:3" ht="15.75" customHeight="1" x14ac:dyDescent="0.2">
      <c r="B380" s="2"/>
      <c r="C380" s="2"/>
    </row>
    <row r="381" spans="2:3" ht="15.75" customHeight="1" x14ac:dyDescent="0.2">
      <c r="B381" s="2"/>
      <c r="C381" s="2"/>
    </row>
    <row r="382" spans="2:3" ht="15.75" customHeight="1" x14ac:dyDescent="0.2">
      <c r="B382" s="2"/>
      <c r="C382" s="2"/>
    </row>
    <row r="383" spans="2:3" ht="15.75" customHeight="1" x14ac:dyDescent="0.2">
      <c r="B383" s="2"/>
      <c r="C383" s="2"/>
    </row>
    <row r="384" spans="2:3" ht="15.75" customHeight="1" x14ac:dyDescent="0.2">
      <c r="B384" s="2"/>
      <c r="C384" s="2"/>
    </row>
    <row r="385" spans="2:3" ht="15.75" customHeight="1" x14ac:dyDescent="0.2">
      <c r="B385" s="2"/>
      <c r="C385" s="2"/>
    </row>
    <row r="386" spans="2:3" ht="15.75" customHeight="1" x14ac:dyDescent="0.2">
      <c r="B386" s="2"/>
      <c r="C386" s="2"/>
    </row>
    <row r="387" spans="2:3" ht="15.75" customHeight="1" x14ac:dyDescent="0.2">
      <c r="B387" s="2"/>
      <c r="C387" s="2"/>
    </row>
    <row r="388" spans="2:3" ht="15.75" customHeight="1" x14ac:dyDescent="0.2">
      <c r="B388" s="2"/>
      <c r="C388" s="2"/>
    </row>
    <row r="389" spans="2:3" ht="15.75" customHeight="1" x14ac:dyDescent="0.2">
      <c r="B389" s="2"/>
      <c r="C389" s="2"/>
    </row>
    <row r="390" spans="2:3" ht="15.75" customHeight="1" x14ac:dyDescent="0.2">
      <c r="B390" s="2"/>
      <c r="C390" s="2"/>
    </row>
    <row r="391" spans="2:3" ht="15.75" customHeight="1" x14ac:dyDescent="0.2">
      <c r="B391" s="2"/>
      <c r="C391" s="2"/>
    </row>
    <row r="392" spans="2:3" ht="15.75" customHeight="1" x14ac:dyDescent="0.2">
      <c r="B392" s="2"/>
      <c r="C392" s="2"/>
    </row>
    <row r="393" spans="2:3" ht="15.75" customHeight="1" x14ac:dyDescent="0.2">
      <c r="B393" s="2"/>
      <c r="C393" s="2"/>
    </row>
    <row r="394" spans="2:3" ht="15.75" customHeight="1" x14ac:dyDescent="0.2">
      <c r="B394" s="2"/>
      <c r="C394" s="2"/>
    </row>
    <row r="395" spans="2:3" ht="15.75" customHeight="1" x14ac:dyDescent="0.2">
      <c r="B395" s="2"/>
      <c r="C395" s="2"/>
    </row>
    <row r="396" spans="2:3" ht="15.75" customHeight="1" x14ac:dyDescent="0.2">
      <c r="B396" s="2"/>
      <c r="C396" s="2"/>
    </row>
    <row r="397" spans="2:3" ht="15.75" customHeight="1" x14ac:dyDescent="0.2">
      <c r="B397" s="2"/>
      <c r="C397" s="2"/>
    </row>
    <row r="398" spans="2:3" ht="15.75" customHeight="1" x14ac:dyDescent="0.2">
      <c r="B398" s="2"/>
      <c r="C398" s="2"/>
    </row>
    <row r="399" spans="2:3" ht="15.75" customHeight="1" x14ac:dyDescent="0.2">
      <c r="B399" s="2"/>
      <c r="C399" s="2"/>
    </row>
    <row r="400" spans="2:3" ht="15.75" customHeight="1" x14ac:dyDescent="0.2">
      <c r="B400" s="2"/>
      <c r="C400" s="2"/>
    </row>
    <row r="401" spans="2:3" ht="15.75" customHeight="1" x14ac:dyDescent="0.2">
      <c r="B401" s="2"/>
      <c r="C401" s="2"/>
    </row>
    <row r="402" spans="2:3" ht="15.75" customHeight="1" x14ac:dyDescent="0.2">
      <c r="B402" s="2"/>
      <c r="C402" s="2"/>
    </row>
    <row r="403" spans="2:3" ht="15.75" customHeight="1" x14ac:dyDescent="0.2">
      <c r="B403" s="2"/>
      <c r="C403" s="2"/>
    </row>
    <row r="404" spans="2:3" ht="15.75" customHeight="1" x14ac:dyDescent="0.2">
      <c r="B404" s="2"/>
      <c r="C404" s="2"/>
    </row>
    <row r="405" spans="2:3" ht="15.75" customHeight="1" x14ac:dyDescent="0.2">
      <c r="B405" s="2"/>
      <c r="C405" s="2"/>
    </row>
    <row r="406" spans="2:3" ht="15.75" customHeight="1" x14ac:dyDescent="0.2">
      <c r="B406" s="2"/>
      <c r="C406" s="2"/>
    </row>
    <row r="407" spans="2:3" ht="15.75" customHeight="1" x14ac:dyDescent="0.2">
      <c r="B407" s="2"/>
      <c r="C407" s="2"/>
    </row>
    <row r="408" spans="2:3" ht="15.75" customHeight="1" x14ac:dyDescent="0.2">
      <c r="B408" s="2"/>
      <c r="C408" s="2"/>
    </row>
    <row r="409" spans="2:3" ht="15.75" customHeight="1" x14ac:dyDescent="0.2">
      <c r="B409" s="2"/>
      <c r="C409" s="2"/>
    </row>
    <row r="410" spans="2:3" ht="15.75" customHeight="1" x14ac:dyDescent="0.2">
      <c r="B410" s="2"/>
      <c r="C410" s="2"/>
    </row>
    <row r="411" spans="2:3" ht="15.75" customHeight="1" x14ac:dyDescent="0.2">
      <c r="B411" s="2"/>
      <c r="C411" s="2"/>
    </row>
    <row r="412" spans="2:3" ht="15.75" customHeight="1" x14ac:dyDescent="0.2">
      <c r="B412" s="2"/>
      <c r="C412" s="2"/>
    </row>
    <row r="413" spans="2:3" ht="15.75" customHeight="1" x14ac:dyDescent="0.2">
      <c r="B413" s="2"/>
      <c r="C413" s="2"/>
    </row>
    <row r="414" spans="2:3" ht="15.75" customHeight="1" x14ac:dyDescent="0.2">
      <c r="B414" s="2"/>
      <c r="C414" s="2"/>
    </row>
    <row r="415" spans="2:3" ht="15.75" customHeight="1" x14ac:dyDescent="0.2">
      <c r="B415" s="2"/>
      <c r="C415" s="2"/>
    </row>
    <row r="416" spans="2:3" ht="15.75" customHeight="1" x14ac:dyDescent="0.2">
      <c r="B416" s="2"/>
      <c r="C416" s="2"/>
    </row>
    <row r="417" spans="2:3" ht="15.75" customHeight="1" x14ac:dyDescent="0.2">
      <c r="B417" s="2"/>
      <c r="C417" s="2"/>
    </row>
    <row r="418" spans="2:3" ht="15.75" customHeight="1" x14ac:dyDescent="0.2">
      <c r="B418" s="2"/>
      <c r="C418" s="2"/>
    </row>
    <row r="419" spans="2:3" ht="15.75" customHeight="1" x14ac:dyDescent="0.2">
      <c r="B419" s="2"/>
      <c r="C419" s="2"/>
    </row>
    <row r="420" spans="2:3" ht="15.75" customHeight="1" x14ac:dyDescent="0.2">
      <c r="B420" s="2"/>
      <c r="C420" s="2"/>
    </row>
    <row r="421" spans="2:3" ht="15.75" customHeight="1" x14ac:dyDescent="0.2">
      <c r="B421" s="2"/>
      <c r="C421" s="2"/>
    </row>
    <row r="422" spans="2:3" ht="15.75" customHeight="1" x14ac:dyDescent="0.2">
      <c r="B422" s="2"/>
      <c r="C422" s="2"/>
    </row>
    <row r="423" spans="2:3" ht="15.75" customHeight="1" x14ac:dyDescent="0.2">
      <c r="B423" s="2"/>
      <c r="C423" s="2"/>
    </row>
    <row r="424" spans="2:3" ht="15.75" customHeight="1" x14ac:dyDescent="0.2">
      <c r="B424" s="2"/>
      <c r="C424" s="2"/>
    </row>
    <row r="425" spans="2:3" ht="15.75" customHeight="1" x14ac:dyDescent="0.2">
      <c r="B425" s="2"/>
      <c r="C425" s="2"/>
    </row>
    <row r="426" spans="2:3" ht="15.75" customHeight="1" x14ac:dyDescent="0.2">
      <c r="B426" s="2"/>
      <c r="C426" s="2"/>
    </row>
    <row r="427" spans="2:3" ht="15.75" customHeight="1" x14ac:dyDescent="0.2">
      <c r="B427" s="2"/>
      <c r="C427" s="2"/>
    </row>
    <row r="428" spans="2:3" ht="15.75" customHeight="1" x14ac:dyDescent="0.2">
      <c r="B428" s="2"/>
      <c r="C428" s="2"/>
    </row>
    <row r="429" spans="2:3" ht="15.75" customHeight="1" x14ac:dyDescent="0.2">
      <c r="B429" s="2"/>
      <c r="C429" s="2"/>
    </row>
    <row r="430" spans="2:3" ht="15.75" customHeight="1" x14ac:dyDescent="0.2">
      <c r="B430" s="2"/>
      <c r="C430" s="2"/>
    </row>
    <row r="431" spans="2:3" ht="15.75" customHeight="1" x14ac:dyDescent="0.2">
      <c r="B431" s="2"/>
      <c r="C431" s="2"/>
    </row>
    <row r="432" spans="2:3" ht="15.75" customHeight="1" x14ac:dyDescent="0.2">
      <c r="B432" s="2"/>
      <c r="C432" s="2"/>
    </row>
    <row r="433" spans="2:3" ht="15.75" customHeight="1" x14ac:dyDescent="0.2">
      <c r="B433" s="2"/>
      <c r="C433" s="2"/>
    </row>
    <row r="434" spans="2:3" ht="15.75" customHeight="1" x14ac:dyDescent="0.2">
      <c r="B434" s="2"/>
      <c r="C434" s="2"/>
    </row>
    <row r="435" spans="2:3" ht="15.75" customHeight="1" x14ac:dyDescent="0.2">
      <c r="B435" s="2"/>
      <c r="C435" s="2"/>
    </row>
    <row r="436" spans="2:3" ht="15.75" customHeight="1" x14ac:dyDescent="0.2">
      <c r="B436" s="2"/>
      <c r="C436" s="2"/>
    </row>
    <row r="437" spans="2:3" ht="15.75" customHeight="1" x14ac:dyDescent="0.2">
      <c r="B437" s="2"/>
      <c r="C437" s="2"/>
    </row>
    <row r="438" spans="2:3" ht="15.75" customHeight="1" x14ac:dyDescent="0.2">
      <c r="B438" s="2"/>
      <c r="C438" s="2"/>
    </row>
    <row r="439" spans="2:3" ht="15.75" customHeight="1" x14ac:dyDescent="0.2">
      <c r="B439" s="2"/>
      <c r="C439" s="2"/>
    </row>
    <row r="440" spans="2:3" ht="15.75" customHeight="1" x14ac:dyDescent="0.2">
      <c r="B440" s="2"/>
      <c r="C440" s="2"/>
    </row>
    <row r="441" spans="2:3" ht="15.75" customHeight="1" x14ac:dyDescent="0.2">
      <c r="B441" s="2"/>
      <c r="C441" s="2"/>
    </row>
    <row r="442" spans="2:3" ht="15.75" customHeight="1" x14ac:dyDescent="0.2">
      <c r="B442" s="2"/>
      <c r="C442" s="2"/>
    </row>
    <row r="443" spans="2:3" ht="15.75" customHeight="1" x14ac:dyDescent="0.2">
      <c r="B443" s="2"/>
      <c r="C443" s="2"/>
    </row>
    <row r="444" spans="2:3" ht="15.75" customHeight="1" x14ac:dyDescent="0.2">
      <c r="B444" s="2"/>
      <c r="C444" s="2"/>
    </row>
    <row r="445" spans="2:3" ht="15.75" customHeight="1" x14ac:dyDescent="0.2">
      <c r="B445" s="2"/>
      <c r="C445" s="2"/>
    </row>
    <row r="446" spans="2:3" ht="15.75" customHeight="1" x14ac:dyDescent="0.2">
      <c r="B446" s="2"/>
      <c r="C446" s="2"/>
    </row>
    <row r="447" spans="2:3" ht="15.75" customHeight="1" x14ac:dyDescent="0.2">
      <c r="B447" s="2"/>
      <c r="C447" s="2"/>
    </row>
    <row r="448" spans="2:3" ht="15.75" customHeight="1" x14ac:dyDescent="0.2">
      <c r="B448" s="2"/>
      <c r="C448" s="2"/>
    </row>
    <row r="449" spans="2:3" ht="15.75" customHeight="1" x14ac:dyDescent="0.2">
      <c r="B449" s="2"/>
      <c r="C449" s="2"/>
    </row>
    <row r="450" spans="2:3" ht="15.75" customHeight="1" x14ac:dyDescent="0.2">
      <c r="B450" s="2"/>
      <c r="C450" s="2"/>
    </row>
    <row r="451" spans="2:3" ht="15.75" customHeight="1" x14ac:dyDescent="0.2">
      <c r="B451" s="2"/>
      <c r="C451" s="2"/>
    </row>
    <row r="452" spans="2:3" ht="15.75" customHeight="1" x14ac:dyDescent="0.2">
      <c r="B452" s="2"/>
      <c r="C452" s="2"/>
    </row>
    <row r="453" spans="2:3" ht="15.75" customHeight="1" x14ac:dyDescent="0.2">
      <c r="B453" s="2"/>
      <c r="C453" s="2"/>
    </row>
    <row r="454" spans="2:3" ht="15.75" customHeight="1" x14ac:dyDescent="0.2">
      <c r="B454" s="2"/>
      <c r="C454" s="2"/>
    </row>
    <row r="455" spans="2:3" ht="15.75" customHeight="1" x14ac:dyDescent="0.2">
      <c r="B455" s="2"/>
      <c r="C455" s="2"/>
    </row>
    <row r="456" spans="2:3" ht="15.75" customHeight="1" x14ac:dyDescent="0.2">
      <c r="B456" s="2"/>
      <c r="C456" s="2"/>
    </row>
    <row r="457" spans="2:3" ht="15.75" customHeight="1" x14ac:dyDescent="0.2">
      <c r="B457" s="2"/>
      <c r="C457" s="2"/>
    </row>
    <row r="458" spans="2:3" ht="15.75" customHeight="1" x14ac:dyDescent="0.2">
      <c r="B458" s="2"/>
      <c r="C458" s="2"/>
    </row>
    <row r="459" spans="2:3" ht="15.75" customHeight="1" x14ac:dyDescent="0.2">
      <c r="B459" s="2"/>
      <c r="C459" s="2"/>
    </row>
    <row r="460" spans="2:3" ht="15.75" customHeight="1" x14ac:dyDescent="0.2">
      <c r="B460" s="2"/>
      <c r="C460" s="2"/>
    </row>
    <row r="461" spans="2:3" ht="15.75" customHeight="1" x14ac:dyDescent="0.2">
      <c r="B461" s="2"/>
      <c r="C461" s="2"/>
    </row>
    <row r="462" spans="2:3" ht="15.75" customHeight="1" x14ac:dyDescent="0.2">
      <c r="B462" s="2"/>
      <c r="C462" s="2"/>
    </row>
    <row r="463" spans="2:3" ht="15.75" customHeight="1" x14ac:dyDescent="0.2">
      <c r="B463" s="2"/>
      <c r="C463" s="2"/>
    </row>
    <row r="464" spans="2:3" ht="15.75" customHeight="1" x14ac:dyDescent="0.2">
      <c r="B464" s="2"/>
      <c r="C464" s="2"/>
    </row>
    <row r="465" spans="2:3" ht="15.75" customHeight="1" x14ac:dyDescent="0.2">
      <c r="B465" s="2"/>
      <c r="C465" s="2"/>
    </row>
    <row r="466" spans="2:3" ht="15.75" customHeight="1" x14ac:dyDescent="0.2">
      <c r="B466" s="2"/>
      <c r="C466" s="2"/>
    </row>
    <row r="467" spans="2:3" ht="15.75" customHeight="1" x14ac:dyDescent="0.2">
      <c r="B467" s="2"/>
      <c r="C467" s="2"/>
    </row>
    <row r="468" spans="2:3" ht="15.75" customHeight="1" x14ac:dyDescent="0.2">
      <c r="B468" s="2"/>
      <c r="C468" s="2"/>
    </row>
    <row r="469" spans="2:3" ht="15.75" customHeight="1" x14ac:dyDescent="0.2">
      <c r="B469" s="2"/>
      <c r="C469" s="2"/>
    </row>
    <row r="470" spans="2:3" ht="15.75" customHeight="1" x14ac:dyDescent="0.2">
      <c r="B470" s="2"/>
      <c r="C470" s="2"/>
    </row>
    <row r="471" spans="2:3" ht="15.75" customHeight="1" x14ac:dyDescent="0.2">
      <c r="B471" s="2"/>
      <c r="C471" s="2"/>
    </row>
    <row r="472" spans="2:3" ht="15.75" customHeight="1" x14ac:dyDescent="0.2">
      <c r="B472" s="2"/>
      <c r="C472" s="2"/>
    </row>
    <row r="473" spans="2:3" ht="15.75" customHeight="1" x14ac:dyDescent="0.2">
      <c r="B473" s="2"/>
      <c r="C473" s="2"/>
    </row>
    <row r="474" spans="2:3" ht="15.75" customHeight="1" x14ac:dyDescent="0.2">
      <c r="B474" s="2"/>
      <c r="C474" s="2"/>
    </row>
    <row r="475" spans="2:3" ht="15.75" customHeight="1" x14ac:dyDescent="0.2">
      <c r="B475" s="2"/>
      <c r="C475" s="2"/>
    </row>
    <row r="476" spans="2:3" ht="15.75" customHeight="1" x14ac:dyDescent="0.2">
      <c r="B476" s="2"/>
      <c r="C476" s="2"/>
    </row>
    <row r="477" spans="2:3" ht="15.75" customHeight="1" x14ac:dyDescent="0.2">
      <c r="B477" s="2"/>
      <c r="C477" s="2"/>
    </row>
    <row r="478" spans="2:3" ht="15.75" customHeight="1" x14ac:dyDescent="0.2">
      <c r="B478" s="2"/>
      <c r="C478" s="2"/>
    </row>
    <row r="479" spans="2:3" ht="15.75" customHeight="1" x14ac:dyDescent="0.2">
      <c r="B479" s="2"/>
      <c r="C479" s="2"/>
    </row>
    <row r="480" spans="2:3" ht="15.75" customHeight="1" x14ac:dyDescent="0.2">
      <c r="B480" s="2"/>
      <c r="C480" s="2"/>
    </row>
    <row r="481" spans="2:3" ht="15.75" customHeight="1" x14ac:dyDescent="0.2">
      <c r="B481" s="2"/>
      <c r="C481" s="2"/>
    </row>
    <row r="482" spans="2:3" ht="15.75" customHeight="1" x14ac:dyDescent="0.2">
      <c r="B482" s="2"/>
      <c r="C482" s="2"/>
    </row>
    <row r="483" spans="2:3" ht="15.75" customHeight="1" x14ac:dyDescent="0.2">
      <c r="B483" s="2"/>
      <c r="C483" s="2"/>
    </row>
    <row r="484" spans="2:3" ht="15.75" customHeight="1" x14ac:dyDescent="0.2">
      <c r="B484" s="2"/>
      <c r="C484" s="2"/>
    </row>
    <row r="485" spans="2:3" ht="15.75" customHeight="1" x14ac:dyDescent="0.2">
      <c r="B485" s="2"/>
      <c r="C485" s="2"/>
    </row>
    <row r="486" spans="2:3" ht="15.75" customHeight="1" x14ac:dyDescent="0.2">
      <c r="B486" s="2"/>
      <c r="C486" s="2"/>
    </row>
    <row r="487" spans="2:3" ht="15.75" customHeight="1" x14ac:dyDescent="0.2">
      <c r="B487" s="2"/>
      <c r="C487" s="2"/>
    </row>
    <row r="488" spans="2:3" ht="15.75" customHeight="1" x14ac:dyDescent="0.2">
      <c r="B488" s="2"/>
      <c r="C488" s="2"/>
    </row>
    <row r="489" spans="2:3" ht="15.75" customHeight="1" x14ac:dyDescent="0.2">
      <c r="B489" s="2"/>
      <c r="C489" s="2"/>
    </row>
    <row r="490" spans="2:3" ht="15.75" customHeight="1" x14ac:dyDescent="0.2">
      <c r="B490" s="2"/>
      <c r="C490" s="2"/>
    </row>
    <row r="491" spans="2:3" ht="15.75" customHeight="1" x14ac:dyDescent="0.2">
      <c r="B491" s="2"/>
      <c r="C491" s="2"/>
    </row>
    <row r="492" spans="2:3" ht="15.75" customHeight="1" x14ac:dyDescent="0.2">
      <c r="B492" s="2"/>
      <c r="C492" s="2"/>
    </row>
    <row r="493" spans="2:3" ht="15.75" customHeight="1" x14ac:dyDescent="0.2">
      <c r="B493" s="2"/>
      <c r="C493" s="2"/>
    </row>
    <row r="494" spans="2:3" ht="15.75" customHeight="1" x14ac:dyDescent="0.2">
      <c r="B494" s="2"/>
      <c r="C494" s="2"/>
    </row>
    <row r="495" spans="2:3" ht="15.75" customHeight="1" x14ac:dyDescent="0.2">
      <c r="B495" s="2"/>
      <c r="C495" s="2"/>
    </row>
    <row r="496" spans="2:3" ht="15.75" customHeight="1" x14ac:dyDescent="0.2">
      <c r="B496" s="2"/>
      <c r="C496" s="2"/>
    </row>
    <row r="497" spans="2:3" ht="15.75" customHeight="1" x14ac:dyDescent="0.2">
      <c r="B497" s="2"/>
      <c r="C497" s="2"/>
    </row>
    <row r="498" spans="2:3" ht="15.75" customHeight="1" x14ac:dyDescent="0.2">
      <c r="B498" s="2"/>
      <c r="C498" s="2"/>
    </row>
    <row r="499" spans="2:3" ht="15.75" customHeight="1" x14ac:dyDescent="0.2">
      <c r="B499" s="2"/>
      <c r="C499" s="2"/>
    </row>
    <row r="500" spans="2:3" ht="15.75" customHeight="1" x14ac:dyDescent="0.2">
      <c r="B500" s="2"/>
      <c r="C500" s="2"/>
    </row>
    <row r="501" spans="2:3" ht="15.75" customHeight="1" x14ac:dyDescent="0.2">
      <c r="B501" s="2"/>
      <c r="C501" s="2"/>
    </row>
    <row r="502" spans="2:3" ht="15.75" customHeight="1" x14ac:dyDescent="0.2">
      <c r="B502" s="2"/>
      <c r="C502" s="2"/>
    </row>
    <row r="503" spans="2:3" ht="15.75" customHeight="1" x14ac:dyDescent="0.2">
      <c r="B503" s="2"/>
      <c r="C503" s="2"/>
    </row>
    <row r="504" spans="2:3" ht="15.75" customHeight="1" x14ac:dyDescent="0.2">
      <c r="B504" s="2"/>
      <c r="C504" s="2"/>
    </row>
    <row r="505" spans="2:3" ht="15.75" customHeight="1" x14ac:dyDescent="0.2">
      <c r="B505" s="2"/>
      <c r="C505" s="2"/>
    </row>
    <row r="506" spans="2:3" ht="15.75" customHeight="1" x14ac:dyDescent="0.2">
      <c r="B506" s="2"/>
      <c r="C506" s="2"/>
    </row>
    <row r="507" spans="2:3" ht="15.75" customHeight="1" x14ac:dyDescent="0.2">
      <c r="B507" s="2"/>
      <c r="C507" s="2"/>
    </row>
    <row r="508" spans="2:3" ht="15.75" customHeight="1" x14ac:dyDescent="0.2">
      <c r="B508" s="2"/>
      <c r="C508" s="2"/>
    </row>
    <row r="509" spans="2:3" ht="15.75" customHeight="1" x14ac:dyDescent="0.2">
      <c r="B509" s="2"/>
      <c r="C509" s="2"/>
    </row>
    <row r="510" spans="2:3" ht="15.75" customHeight="1" x14ac:dyDescent="0.2">
      <c r="B510" s="2"/>
      <c r="C510" s="2"/>
    </row>
    <row r="511" spans="2:3" ht="15.75" customHeight="1" x14ac:dyDescent="0.2">
      <c r="B511" s="2"/>
      <c r="C511" s="2"/>
    </row>
    <row r="512" spans="2:3" ht="15.75" customHeight="1" x14ac:dyDescent="0.2">
      <c r="B512" s="2"/>
      <c r="C512" s="2"/>
    </row>
    <row r="513" spans="2:3" ht="15.75" customHeight="1" x14ac:dyDescent="0.2">
      <c r="B513" s="2"/>
      <c r="C513" s="2"/>
    </row>
    <row r="514" spans="2:3" ht="15.75" customHeight="1" x14ac:dyDescent="0.2">
      <c r="B514" s="2"/>
      <c r="C514" s="2"/>
    </row>
    <row r="515" spans="2:3" ht="15.75" customHeight="1" x14ac:dyDescent="0.2">
      <c r="B515" s="2"/>
      <c r="C515" s="2"/>
    </row>
    <row r="516" spans="2:3" ht="15.75" customHeight="1" x14ac:dyDescent="0.2">
      <c r="B516" s="2"/>
      <c r="C516" s="2"/>
    </row>
    <row r="517" spans="2:3" ht="15.75" customHeight="1" x14ac:dyDescent="0.2">
      <c r="B517" s="2"/>
      <c r="C517" s="2"/>
    </row>
    <row r="518" spans="2:3" ht="15.75" customHeight="1" x14ac:dyDescent="0.2">
      <c r="B518" s="2"/>
      <c r="C518" s="2"/>
    </row>
    <row r="519" spans="2:3" ht="15.75" customHeight="1" x14ac:dyDescent="0.2">
      <c r="B519" s="2"/>
      <c r="C519" s="2"/>
    </row>
    <row r="520" spans="2:3" ht="15.75" customHeight="1" x14ac:dyDescent="0.2">
      <c r="B520" s="2"/>
      <c r="C520" s="2"/>
    </row>
    <row r="521" spans="2:3" ht="15.75" customHeight="1" x14ac:dyDescent="0.2">
      <c r="B521" s="2"/>
      <c r="C521" s="2"/>
    </row>
    <row r="522" spans="2:3" ht="15.75" customHeight="1" x14ac:dyDescent="0.2">
      <c r="B522" s="2"/>
      <c r="C522" s="2"/>
    </row>
    <row r="523" spans="2:3" ht="15.75" customHeight="1" x14ac:dyDescent="0.2">
      <c r="B523" s="2"/>
      <c r="C523" s="2"/>
    </row>
    <row r="524" spans="2:3" ht="15.75" customHeight="1" x14ac:dyDescent="0.2">
      <c r="B524" s="2"/>
      <c r="C524" s="2"/>
    </row>
    <row r="525" spans="2:3" ht="15.75" customHeight="1" x14ac:dyDescent="0.2">
      <c r="B525" s="2"/>
      <c r="C525" s="2"/>
    </row>
    <row r="526" spans="2:3" ht="15.75" customHeight="1" x14ac:dyDescent="0.2">
      <c r="B526" s="2"/>
      <c r="C526" s="2"/>
    </row>
    <row r="527" spans="2:3" ht="15.75" customHeight="1" x14ac:dyDescent="0.2">
      <c r="B527" s="2"/>
      <c r="C527" s="2"/>
    </row>
    <row r="528" spans="2:3" ht="15.75" customHeight="1" x14ac:dyDescent="0.2">
      <c r="B528" s="2"/>
      <c r="C528" s="2"/>
    </row>
    <row r="529" spans="2:3" ht="15.75" customHeight="1" x14ac:dyDescent="0.2">
      <c r="B529" s="2"/>
      <c r="C529" s="2"/>
    </row>
    <row r="530" spans="2:3" ht="15.75" customHeight="1" x14ac:dyDescent="0.2">
      <c r="B530" s="2"/>
      <c r="C530" s="2"/>
    </row>
    <row r="531" spans="2:3" ht="15.75" customHeight="1" x14ac:dyDescent="0.2">
      <c r="B531" s="2"/>
      <c r="C531" s="2"/>
    </row>
    <row r="532" spans="2:3" ht="15.75" customHeight="1" x14ac:dyDescent="0.2">
      <c r="B532" s="2"/>
      <c r="C532" s="2"/>
    </row>
    <row r="533" spans="2:3" ht="15.75" customHeight="1" x14ac:dyDescent="0.2">
      <c r="B533" s="2"/>
      <c r="C533" s="2"/>
    </row>
    <row r="534" spans="2:3" ht="15.75" customHeight="1" x14ac:dyDescent="0.2">
      <c r="B534" s="2"/>
      <c r="C534" s="2"/>
    </row>
    <row r="535" spans="2:3" ht="15.75" customHeight="1" x14ac:dyDescent="0.2">
      <c r="B535" s="2"/>
      <c r="C535" s="2"/>
    </row>
    <row r="536" spans="2:3" ht="15.75" customHeight="1" x14ac:dyDescent="0.2">
      <c r="B536" s="2"/>
      <c r="C536" s="2"/>
    </row>
    <row r="537" spans="2:3" ht="15.75" customHeight="1" x14ac:dyDescent="0.2">
      <c r="B537" s="2"/>
      <c r="C537" s="2"/>
    </row>
    <row r="538" spans="2:3" ht="15.75" customHeight="1" x14ac:dyDescent="0.2">
      <c r="B538" s="2"/>
      <c r="C538" s="2"/>
    </row>
    <row r="539" spans="2:3" ht="15.75" customHeight="1" x14ac:dyDescent="0.2">
      <c r="B539" s="2"/>
      <c r="C539" s="2"/>
    </row>
    <row r="540" spans="2:3" ht="15.75" customHeight="1" x14ac:dyDescent="0.2">
      <c r="B540" s="2"/>
      <c r="C540" s="2"/>
    </row>
    <row r="541" spans="2:3" ht="15.75" customHeight="1" x14ac:dyDescent="0.2">
      <c r="B541" s="2"/>
      <c r="C541" s="2"/>
    </row>
    <row r="542" spans="2:3" ht="15.75" customHeight="1" x14ac:dyDescent="0.2">
      <c r="B542" s="2"/>
      <c r="C542" s="2"/>
    </row>
    <row r="543" spans="2:3" ht="15.75" customHeight="1" x14ac:dyDescent="0.2">
      <c r="B543" s="2"/>
      <c r="C543" s="2"/>
    </row>
    <row r="544" spans="2:3" ht="15.75" customHeight="1" x14ac:dyDescent="0.2">
      <c r="B544" s="2"/>
      <c r="C544" s="2"/>
    </row>
    <row r="545" spans="2:3" ht="15.75" customHeight="1" x14ac:dyDescent="0.2">
      <c r="B545" s="2"/>
      <c r="C545" s="2"/>
    </row>
    <row r="546" spans="2:3" ht="15.75" customHeight="1" x14ac:dyDescent="0.2">
      <c r="B546" s="2"/>
      <c r="C546" s="2"/>
    </row>
    <row r="547" spans="2:3" ht="15.75" customHeight="1" x14ac:dyDescent="0.2">
      <c r="B547" s="2"/>
      <c r="C547" s="2"/>
    </row>
    <row r="548" spans="2:3" ht="15.75" customHeight="1" x14ac:dyDescent="0.2">
      <c r="B548" s="2"/>
      <c r="C548" s="2"/>
    </row>
    <row r="549" spans="2:3" ht="15.75" customHeight="1" x14ac:dyDescent="0.2">
      <c r="B549" s="2"/>
      <c r="C549" s="2"/>
    </row>
    <row r="550" spans="2:3" ht="15.75" customHeight="1" x14ac:dyDescent="0.2">
      <c r="B550" s="2"/>
      <c r="C550" s="2"/>
    </row>
    <row r="551" spans="2:3" ht="15.75" customHeight="1" x14ac:dyDescent="0.2">
      <c r="B551" s="2"/>
      <c r="C551" s="2"/>
    </row>
    <row r="552" spans="2:3" ht="15.75" customHeight="1" x14ac:dyDescent="0.2">
      <c r="B552" s="2"/>
      <c r="C552" s="2"/>
    </row>
    <row r="553" spans="2:3" ht="15.75" customHeight="1" x14ac:dyDescent="0.2">
      <c r="B553" s="2"/>
      <c r="C553" s="2"/>
    </row>
    <row r="554" spans="2:3" ht="15.75" customHeight="1" x14ac:dyDescent="0.2">
      <c r="B554" s="2"/>
      <c r="C554" s="2"/>
    </row>
    <row r="555" spans="2:3" ht="15.75" customHeight="1" x14ac:dyDescent="0.2">
      <c r="B555" s="2"/>
      <c r="C555" s="2"/>
    </row>
    <row r="556" spans="2:3" ht="15.75" customHeight="1" x14ac:dyDescent="0.2">
      <c r="B556" s="2"/>
      <c r="C556" s="2"/>
    </row>
    <row r="557" spans="2:3" ht="15.75" customHeight="1" x14ac:dyDescent="0.2">
      <c r="B557" s="2"/>
      <c r="C557" s="2"/>
    </row>
    <row r="558" spans="2:3" ht="15.75" customHeight="1" x14ac:dyDescent="0.2">
      <c r="B558" s="2"/>
      <c r="C558" s="2"/>
    </row>
    <row r="559" spans="2:3" ht="15.75" customHeight="1" x14ac:dyDescent="0.2">
      <c r="B559" s="2"/>
      <c r="C559" s="2"/>
    </row>
    <row r="560" spans="2:3" ht="15.75" customHeight="1" x14ac:dyDescent="0.2">
      <c r="B560" s="2"/>
      <c r="C560" s="2"/>
    </row>
    <row r="561" spans="2:3" ht="15.75" customHeight="1" x14ac:dyDescent="0.2">
      <c r="B561" s="2"/>
      <c r="C561" s="2"/>
    </row>
    <row r="562" spans="2:3" ht="15.75" customHeight="1" x14ac:dyDescent="0.2">
      <c r="B562" s="2"/>
      <c r="C562" s="2"/>
    </row>
    <row r="563" spans="2:3" ht="15.75" customHeight="1" x14ac:dyDescent="0.2">
      <c r="B563" s="2"/>
      <c r="C563" s="2"/>
    </row>
    <row r="564" spans="2:3" ht="15.75" customHeight="1" x14ac:dyDescent="0.2">
      <c r="B564" s="2"/>
      <c r="C564" s="2"/>
    </row>
    <row r="565" spans="2:3" ht="15.75" customHeight="1" x14ac:dyDescent="0.2">
      <c r="B565" s="2"/>
      <c r="C565" s="2"/>
    </row>
    <row r="566" spans="2:3" ht="15.75" customHeight="1" x14ac:dyDescent="0.2">
      <c r="B566" s="2"/>
      <c r="C566" s="2"/>
    </row>
    <row r="567" spans="2:3" ht="15.75" customHeight="1" x14ac:dyDescent="0.2">
      <c r="B567" s="2"/>
      <c r="C567" s="2"/>
    </row>
    <row r="568" spans="2:3" ht="15.75" customHeight="1" x14ac:dyDescent="0.2">
      <c r="B568" s="2"/>
      <c r="C568" s="2"/>
    </row>
    <row r="569" spans="2:3" ht="15.75" customHeight="1" x14ac:dyDescent="0.2">
      <c r="B569" s="2"/>
      <c r="C569" s="2"/>
    </row>
    <row r="570" spans="2:3" ht="15.75" customHeight="1" x14ac:dyDescent="0.2">
      <c r="B570" s="2"/>
      <c r="C570" s="2"/>
    </row>
    <row r="571" spans="2:3" ht="15.75" customHeight="1" x14ac:dyDescent="0.2">
      <c r="B571" s="2"/>
      <c r="C571" s="2"/>
    </row>
    <row r="572" spans="2:3" ht="15.75" customHeight="1" x14ac:dyDescent="0.2">
      <c r="B572" s="2"/>
      <c r="C572" s="2"/>
    </row>
    <row r="573" spans="2:3" ht="15.75" customHeight="1" x14ac:dyDescent="0.2">
      <c r="B573" s="2"/>
      <c r="C573" s="2"/>
    </row>
    <row r="574" spans="2:3" ht="15.75" customHeight="1" x14ac:dyDescent="0.2">
      <c r="B574" s="2"/>
      <c r="C574" s="2"/>
    </row>
    <row r="575" spans="2:3" ht="15.75" customHeight="1" x14ac:dyDescent="0.2">
      <c r="B575" s="2"/>
      <c r="C575" s="2"/>
    </row>
    <row r="576" spans="2:3" ht="15.75" customHeight="1" x14ac:dyDescent="0.2">
      <c r="B576" s="2"/>
      <c r="C576" s="2"/>
    </row>
    <row r="577" spans="2:3" ht="15.75" customHeight="1" x14ac:dyDescent="0.2">
      <c r="B577" s="2"/>
      <c r="C577" s="2"/>
    </row>
    <row r="578" spans="2:3" ht="15.75" customHeight="1" x14ac:dyDescent="0.2">
      <c r="B578" s="2"/>
      <c r="C578" s="2"/>
    </row>
    <row r="579" spans="2:3" ht="15.75" customHeight="1" x14ac:dyDescent="0.2">
      <c r="B579" s="2"/>
      <c r="C579" s="2"/>
    </row>
    <row r="580" spans="2:3" ht="15.75" customHeight="1" x14ac:dyDescent="0.2">
      <c r="B580" s="2"/>
      <c r="C580" s="2"/>
    </row>
    <row r="581" spans="2:3" ht="15.75" customHeight="1" x14ac:dyDescent="0.2">
      <c r="B581" s="2"/>
      <c r="C581" s="2"/>
    </row>
    <row r="582" spans="2:3" ht="15.75" customHeight="1" x14ac:dyDescent="0.2">
      <c r="B582" s="2"/>
      <c r="C582" s="2"/>
    </row>
    <row r="583" spans="2:3" ht="15.75" customHeight="1" x14ac:dyDescent="0.2">
      <c r="B583" s="2"/>
      <c r="C583" s="2"/>
    </row>
    <row r="584" spans="2:3" ht="15.75" customHeight="1" x14ac:dyDescent="0.2">
      <c r="B584" s="2"/>
      <c r="C584" s="2"/>
    </row>
    <row r="585" spans="2:3" ht="15.75" customHeight="1" x14ac:dyDescent="0.2">
      <c r="B585" s="2"/>
      <c r="C585" s="2"/>
    </row>
    <row r="586" spans="2:3" ht="15.75" customHeight="1" x14ac:dyDescent="0.2">
      <c r="B586" s="2"/>
      <c r="C586" s="2"/>
    </row>
    <row r="587" spans="2:3" ht="15.75" customHeight="1" x14ac:dyDescent="0.2">
      <c r="B587" s="2"/>
      <c r="C587" s="2"/>
    </row>
    <row r="588" spans="2:3" ht="15.75" customHeight="1" x14ac:dyDescent="0.2">
      <c r="B588" s="2"/>
      <c r="C588" s="2"/>
    </row>
    <row r="589" spans="2:3" ht="15.75" customHeight="1" x14ac:dyDescent="0.2">
      <c r="B589" s="2"/>
      <c r="C589" s="2"/>
    </row>
    <row r="590" spans="2:3" ht="15.75" customHeight="1" x14ac:dyDescent="0.2">
      <c r="B590" s="2"/>
      <c r="C590" s="2"/>
    </row>
    <row r="591" spans="2:3" ht="15.75" customHeight="1" x14ac:dyDescent="0.2">
      <c r="B591" s="2"/>
      <c r="C591" s="2"/>
    </row>
    <row r="592" spans="2:3" ht="15.75" customHeight="1" x14ac:dyDescent="0.2">
      <c r="B592" s="2"/>
      <c r="C592" s="2"/>
    </row>
    <row r="593" spans="2:3" ht="15.75" customHeight="1" x14ac:dyDescent="0.2">
      <c r="B593" s="2"/>
      <c r="C593" s="2"/>
    </row>
    <row r="594" spans="2:3" ht="15.75" customHeight="1" x14ac:dyDescent="0.2">
      <c r="B594" s="2"/>
      <c r="C594" s="2"/>
    </row>
    <row r="595" spans="2:3" ht="15.75" customHeight="1" x14ac:dyDescent="0.2">
      <c r="B595" s="2"/>
      <c r="C595" s="2"/>
    </row>
    <row r="596" spans="2:3" ht="15.75" customHeight="1" x14ac:dyDescent="0.2">
      <c r="B596" s="2"/>
      <c r="C596" s="2"/>
    </row>
    <row r="597" spans="2:3" ht="15.75" customHeight="1" x14ac:dyDescent="0.2">
      <c r="B597" s="2"/>
      <c r="C597" s="2"/>
    </row>
    <row r="598" spans="2:3" ht="15.75" customHeight="1" x14ac:dyDescent="0.2">
      <c r="B598" s="2"/>
      <c r="C598" s="2"/>
    </row>
    <row r="599" spans="2:3" ht="15.75" customHeight="1" x14ac:dyDescent="0.2">
      <c r="B599" s="2"/>
      <c r="C599" s="2"/>
    </row>
    <row r="600" spans="2:3" ht="15.75" customHeight="1" x14ac:dyDescent="0.2">
      <c r="B600" s="2"/>
      <c r="C600" s="2"/>
    </row>
    <row r="601" spans="2:3" ht="15.75" customHeight="1" x14ac:dyDescent="0.2">
      <c r="B601" s="2"/>
      <c r="C601" s="2"/>
    </row>
    <row r="602" spans="2:3" ht="15.75" customHeight="1" x14ac:dyDescent="0.2">
      <c r="B602" s="2"/>
      <c r="C602" s="2"/>
    </row>
    <row r="603" spans="2:3" ht="15.75" customHeight="1" x14ac:dyDescent="0.2">
      <c r="B603" s="2"/>
      <c r="C603" s="2"/>
    </row>
    <row r="604" spans="2:3" ht="15.75" customHeight="1" x14ac:dyDescent="0.2">
      <c r="B604" s="2"/>
      <c r="C604" s="2"/>
    </row>
    <row r="605" spans="2:3" ht="15.75" customHeight="1" x14ac:dyDescent="0.2">
      <c r="B605" s="2"/>
      <c r="C605" s="2"/>
    </row>
    <row r="606" spans="2:3" ht="15.75" customHeight="1" x14ac:dyDescent="0.2">
      <c r="B606" s="2"/>
      <c r="C606" s="2"/>
    </row>
    <row r="607" spans="2:3" ht="15.75" customHeight="1" x14ac:dyDescent="0.2">
      <c r="B607" s="2"/>
      <c r="C607" s="2"/>
    </row>
    <row r="608" spans="2:3" ht="15.75" customHeight="1" x14ac:dyDescent="0.2">
      <c r="B608" s="2"/>
      <c r="C608" s="2"/>
    </row>
    <row r="609" spans="2:3" ht="15.75" customHeight="1" x14ac:dyDescent="0.2">
      <c r="B609" s="2"/>
      <c r="C609" s="2"/>
    </row>
    <row r="610" spans="2:3" ht="15.75" customHeight="1" x14ac:dyDescent="0.2">
      <c r="B610" s="2"/>
      <c r="C610" s="2"/>
    </row>
    <row r="611" spans="2:3" ht="15.75" customHeight="1" x14ac:dyDescent="0.2">
      <c r="B611" s="2"/>
      <c r="C611" s="2"/>
    </row>
    <row r="612" spans="2:3" ht="15.75" customHeight="1" x14ac:dyDescent="0.2">
      <c r="B612" s="2"/>
      <c r="C612" s="2"/>
    </row>
    <row r="613" spans="2:3" ht="15.75" customHeight="1" x14ac:dyDescent="0.2">
      <c r="B613" s="2"/>
      <c r="C613" s="2"/>
    </row>
    <row r="614" spans="2:3" ht="15.75" customHeight="1" x14ac:dyDescent="0.2">
      <c r="B614" s="2"/>
      <c r="C614" s="2"/>
    </row>
    <row r="615" spans="2:3" ht="15.75" customHeight="1" x14ac:dyDescent="0.2">
      <c r="B615" s="2"/>
      <c r="C615" s="2"/>
    </row>
    <row r="616" spans="2:3" ht="15.75" customHeight="1" x14ac:dyDescent="0.2">
      <c r="B616" s="2"/>
      <c r="C616" s="2"/>
    </row>
    <row r="617" spans="2:3" ht="15.75" customHeight="1" x14ac:dyDescent="0.2">
      <c r="B617" s="2"/>
      <c r="C617" s="2"/>
    </row>
    <row r="618" spans="2:3" ht="15.75" customHeight="1" x14ac:dyDescent="0.2">
      <c r="B618" s="2"/>
      <c r="C618" s="2"/>
    </row>
    <row r="619" spans="2:3" ht="15.75" customHeight="1" x14ac:dyDescent="0.2">
      <c r="B619" s="2"/>
      <c r="C619" s="2"/>
    </row>
    <row r="620" spans="2:3" ht="15.75" customHeight="1" x14ac:dyDescent="0.2">
      <c r="B620" s="2"/>
      <c r="C620" s="2"/>
    </row>
    <row r="621" spans="2:3" ht="15.75" customHeight="1" x14ac:dyDescent="0.2">
      <c r="B621" s="2"/>
      <c r="C621" s="2"/>
    </row>
    <row r="622" spans="2:3" ht="15.75" customHeight="1" x14ac:dyDescent="0.2">
      <c r="B622" s="2"/>
      <c r="C622" s="2"/>
    </row>
    <row r="623" spans="2:3" ht="15.75" customHeight="1" x14ac:dyDescent="0.2">
      <c r="B623" s="2"/>
      <c r="C623" s="2"/>
    </row>
    <row r="624" spans="2:3" ht="15.75" customHeight="1" x14ac:dyDescent="0.2">
      <c r="B624" s="2"/>
      <c r="C624" s="2"/>
    </row>
    <row r="625" spans="2:3" ht="15.75" customHeight="1" x14ac:dyDescent="0.2">
      <c r="B625" s="2"/>
      <c r="C625" s="2"/>
    </row>
    <row r="626" spans="2:3" ht="15.75" customHeight="1" x14ac:dyDescent="0.2">
      <c r="B626" s="2"/>
      <c r="C626" s="2"/>
    </row>
    <row r="627" spans="2:3" ht="15.75" customHeight="1" x14ac:dyDescent="0.2">
      <c r="B627" s="2"/>
      <c r="C627" s="2"/>
    </row>
    <row r="628" spans="2:3" ht="15.75" customHeight="1" x14ac:dyDescent="0.2">
      <c r="B628" s="2"/>
      <c r="C628" s="2"/>
    </row>
    <row r="629" spans="2:3" ht="15.75" customHeight="1" x14ac:dyDescent="0.2">
      <c r="B629" s="2"/>
      <c r="C629" s="2"/>
    </row>
    <row r="630" spans="2:3" ht="15.75" customHeight="1" x14ac:dyDescent="0.2">
      <c r="B630" s="2"/>
      <c r="C630" s="2"/>
    </row>
    <row r="631" spans="2:3" ht="15.75" customHeight="1" x14ac:dyDescent="0.2">
      <c r="B631" s="2"/>
      <c r="C631" s="2"/>
    </row>
    <row r="632" spans="2:3" ht="15.75" customHeight="1" x14ac:dyDescent="0.2">
      <c r="B632" s="2"/>
      <c r="C632" s="2"/>
    </row>
    <row r="633" spans="2:3" ht="15.75" customHeight="1" x14ac:dyDescent="0.2">
      <c r="B633" s="2"/>
      <c r="C633" s="2"/>
    </row>
    <row r="634" spans="2:3" ht="15.75" customHeight="1" x14ac:dyDescent="0.2">
      <c r="B634" s="2"/>
      <c r="C634" s="2"/>
    </row>
    <row r="635" spans="2:3" ht="15.75" customHeight="1" x14ac:dyDescent="0.2">
      <c r="B635" s="2"/>
      <c r="C635" s="2"/>
    </row>
    <row r="636" spans="2:3" ht="15.75" customHeight="1" x14ac:dyDescent="0.2">
      <c r="B636" s="2"/>
      <c r="C636" s="2"/>
    </row>
    <row r="637" spans="2:3" ht="15.75" customHeight="1" x14ac:dyDescent="0.2">
      <c r="B637" s="2"/>
      <c r="C637" s="2"/>
    </row>
    <row r="638" spans="2:3" ht="15.75" customHeight="1" x14ac:dyDescent="0.2">
      <c r="B638" s="2"/>
      <c r="C638" s="2"/>
    </row>
    <row r="639" spans="2:3" ht="15.75" customHeight="1" x14ac:dyDescent="0.2">
      <c r="B639" s="2"/>
      <c r="C639" s="2"/>
    </row>
    <row r="640" spans="2:3" ht="15.75" customHeight="1" x14ac:dyDescent="0.2">
      <c r="B640" s="2"/>
      <c r="C640" s="2"/>
    </row>
    <row r="641" spans="2:3" ht="15.75" customHeight="1" x14ac:dyDescent="0.2">
      <c r="B641" s="2"/>
      <c r="C641" s="2"/>
    </row>
    <row r="642" spans="2:3" ht="15.75" customHeight="1" x14ac:dyDescent="0.2">
      <c r="B642" s="2"/>
      <c r="C642" s="2"/>
    </row>
    <row r="643" spans="2:3" ht="15.75" customHeight="1" x14ac:dyDescent="0.2">
      <c r="B643" s="2"/>
      <c r="C643" s="2"/>
    </row>
    <row r="644" spans="2:3" ht="15.75" customHeight="1" x14ac:dyDescent="0.2">
      <c r="B644" s="2"/>
      <c r="C644" s="2"/>
    </row>
    <row r="645" spans="2:3" ht="15.75" customHeight="1" x14ac:dyDescent="0.2">
      <c r="B645" s="2"/>
      <c r="C645" s="2"/>
    </row>
    <row r="646" spans="2:3" ht="15.75" customHeight="1" x14ac:dyDescent="0.2">
      <c r="B646" s="2"/>
      <c r="C646" s="2"/>
    </row>
    <row r="647" spans="2:3" ht="15.75" customHeight="1" x14ac:dyDescent="0.2">
      <c r="B647" s="2"/>
      <c r="C647" s="2"/>
    </row>
    <row r="648" spans="2:3" ht="15.75" customHeight="1" x14ac:dyDescent="0.2">
      <c r="B648" s="2"/>
      <c r="C648" s="2"/>
    </row>
    <row r="649" spans="2:3" ht="15.75" customHeight="1" x14ac:dyDescent="0.2">
      <c r="B649" s="2"/>
      <c r="C649" s="2"/>
    </row>
    <row r="650" spans="2:3" ht="15.75" customHeight="1" x14ac:dyDescent="0.2">
      <c r="B650" s="2"/>
      <c r="C650" s="2"/>
    </row>
    <row r="651" spans="2:3" ht="15.75" customHeight="1" x14ac:dyDescent="0.2">
      <c r="B651" s="2"/>
      <c r="C651" s="2"/>
    </row>
    <row r="652" spans="2:3" ht="15.75" customHeight="1" x14ac:dyDescent="0.2">
      <c r="B652" s="2"/>
      <c r="C652" s="2"/>
    </row>
    <row r="653" spans="2:3" ht="15.75" customHeight="1" x14ac:dyDescent="0.2">
      <c r="B653" s="2"/>
      <c r="C653" s="2"/>
    </row>
    <row r="654" spans="2:3" ht="15.75" customHeight="1" x14ac:dyDescent="0.2">
      <c r="B654" s="2"/>
      <c r="C654" s="2"/>
    </row>
    <row r="655" spans="2:3" ht="15.75" customHeight="1" x14ac:dyDescent="0.2">
      <c r="B655" s="2"/>
      <c r="C655" s="2"/>
    </row>
    <row r="656" spans="2:3" ht="15.75" customHeight="1" x14ac:dyDescent="0.2">
      <c r="B656" s="2"/>
      <c r="C656" s="2"/>
    </row>
    <row r="657" spans="2:3" ht="15.75" customHeight="1" x14ac:dyDescent="0.2">
      <c r="B657" s="2"/>
      <c r="C657" s="2"/>
    </row>
    <row r="658" spans="2:3" ht="15.75" customHeight="1" x14ac:dyDescent="0.2">
      <c r="B658" s="2"/>
      <c r="C658" s="2"/>
    </row>
    <row r="659" spans="2:3" ht="15.75" customHeight="1" x14ac:dyDescent="0.2">
      <c r="B659" s="2"/>
      <c r="C659" s="2"/>
    </row>
    <row r="660" spans="2:3" ht="15.75" customHeight="1" x14ac:dyDescent="0.2">
      <c r="B660" s="2"/>
      <c r="C660" s="2"/>
    </row>
    <row r="661" spans="2:3" ht="15.75" customHeight="1" x14ac:dyDescent="0.2">
      <c r="B661" s="2"/>
      <c r="C661" s="2"/>
    </row>
    <row r="662" spans="2:3" ht="15.75" customHeight="1" x14ac:dyDescent="0.2">
      <c r="B662" s="2"/>
      <c r="C662" s="2"/>
    </row>
    <row r="663" spans="2:3" ht="15.75" customHeight="1" x14ac:dyDescent="0.2">
      <c r="B663" s="2"/>
      <c r="C663" s="2"/>
    </row>
    <row r="664" spans="2:3" ht="15.75" customHeight="1" x14ac:dyDescent="0.2">
      <c r="B664" s="2"/>
      <c r="C664" s="2"/>
    </row>
    <row r="665" spans="2:3" ht="15.75" customHeight="1" x14ac:dyDescent="0.2">
      <c r="B665" s="2"/>
      <c r="C665" s="2"/>
    </row>
    <row r="666" spans="2:3" ht="15.75" customHeight="1" x14ac:dyDescent="0.2">
      <c r="B666" s="2"/>
      <c r="C666" s="2"/>
    </row>
    <row r="667" spans="2:3" ht="15.75" customHeight="1" x14ac:dyDescent="0.2">
      <c r="B667" s="2"/>
      <c r="C667" s="2"/>
    </row>
    <row r="668" spans="2:3" ht="15.75" customHeight="1" x14ac:dyDescent="0.2">
      <c r="B668" s="2"/>
      <c r="C668" s="2"/>
    </row>
    <row r="669" spans="2:3" ht="15.75" customHeight="1" x14ac:dyDescent="0.2">
      <c r="B669" s="2"/>
      <c r="C669" s="2"/>
    </row>
    <row r="670" spans="2:3" ht="15.75" customHeight="1" x14ac:dyDescent="0.2">
      <c r="B670" s="2"/>
      <c r="C670" s="2"/>
    </row>
    <row r="671" spans="2:3" ht="15.75" customHeight="1" x14ac:dyDescent="0.2">
      <c r="B671" s="2"/>
      <c r="C671" s="2"/>
    </row>
    <row r="672" spans="2:3" ht="15.75" customHeight="1" x14ac:dyDescent="0.2">
      <c r="B672" s="2"/>
      <c r="C672" s="2"/>
    </row>
    <row r="673" spans="2:3" ht="15.75" customHeight="1" x14ac:dyDescent="0.2">
      <c r="B673" s="2"/>
      <c r="C673" s="2"/>
    </row>
    <row r="674" spans="2:3" ht="15.75" customHeight="1" x14ac:dyDescent="0.2">
      <c r="B674" s="2"/>
      <c r="C674" s="2"/>
    </row>
    <row r="675" spans="2:3" ht="15.75" customHeight="1" x14ac:dyDescent="0.2">
      <c r="B675" s="2"/>
      <c r="C675" s="2"/>
    </row>
    <row r="676" spans="2:3" ht="15.75" customHeight="1" x14ac:dyDescent="0.2">
      <c r="B676" s="2"/>
      <c r="C676" s="2"/>
    </row>
    <row r="677" spans="2:3" ht="15.75" customHeight="1" x14ac:dyDescent="0.2">
      <c r="B677" s="2"/>
      <c r="C677" s="2"/>
    </row>
    <row r="678" spans="2:3" ht="15.75" customHeight="1" x14ac:dyDescent="0.2">
      <c r="B678" s="2"/>
      <c r="C678" s="2"/>
    </row>
    <row r="679" spans="2:3" ht="15.75" customHeight="1" x14ac:dyDescent="0.2">
      <c r="B679" s="2"/>
      <c r="C679" s="2"/>
    </row>
    <row r="680" spans="2:3" ht="15.75" customHeight="1" x14ac:dyDescent="0.2">
      <c r="B680" s="2"/>
      <c r="C680" s="2"/>
    </row>
    <row r="681" spans="2:3" ht="15.75" customHeight="1" x14ac:dyDescent="0.2">
      <c r="B681" s="2"/>
      <c r="C681" s="2"/>
    </row>
    <row r="682" spans="2:3" ht="15.75" customHeight="1" x14ac:dyDescent="0.2">
      <c r="B682" s="2"/>
      <c r="C682" s="2"/>
    </row>
    <row r="683" spans="2:3" ht="15.75" customHeight="1" x14ac:dyDescent="0.2">
      <c r="B683" s="2"/>
      <c r="C683" s="2"/>
    </row>
    <row r="684" spans="2:3" ht="15.75" customHeight="1" x14ac:dyDescent="0.2">
      <c r="B684" s="2"/>
      <c r="C684" s="2"/>
    </row>
    <row r="685" spans="2:3" ht="15.75" customHeight="1" x14ac:dyDescent="0.2">
      <c r="B685" s="2"/>
      <c r="C685" s="2"/>
    </row>
    <row r="686" spans="2:3" ht="15.75" customHeight="1" x14ac:dyDescent="0.2">
      <c r="B686" s="2"/>
      <c r="C686" s="2"/>
    </row>
    <row r="687" spans="2:3" ht="15.75" customHeight="1" x14ac:dyDescent="0.2">
      <c r="B687" s="2"/>
      <c r="C687" s="2"/>
    </row>
    <row r="688" spans="2:3" ht="15.75" customHeight="1" x14ac:dyDescent="0.2">
      <c r="B688" s="2"/>
      <c r="C688" s="2"/>
    </row>
    <row r="689" spans="2:3" ht="15.75" customHeight="1" x14ac:dyDescent="0.2">
      <c r="B689" s="2"/>
      <c r="C689" s="2"/>
    </row>
    <row r="690" spans="2:3" ht="15.75" customHeight="1" x14ac:dyDescent="0.2">
      <c r="B690" s="2"/>
      <c r="C690" s="2"/>
    </row>
    <row r="691" spans="2:3" ht="15.75" customHeight="1" x14ac:dyDescent="0.2">
      <c r="B691" s="2"/>
      <c r="C691" s="2"/>
    </row>
    <row r="692" spans="2:3" ht="15.75" customHeight="1" x14ac:dyDescent="0.2">
      <c r="B692" s="2"/>
      <c r="C692" s="2"/>
    </row>
    <row r="693" spans="2:3" ht="15.75" customHeight="1" x14ac:dyDescent="0.2">
      <c r="B693" s="2"/>
      <c r="C693" s="2"/>
    </row>
    <row r="694" spans="2:3" ht="15.75" customHeight="1" x14ac:dyDescent="0.2">
      <c r="B694" s="2"/>
      <c r="C694" s="2"/>
    </row>
    <row r="695" spans="2:3" ht="15.75" customHeight="1" x14ac:dyDescent="0.2">
      <c r="B695" s="2"/>
      <c r="C695" s="2"/>
    </row>
    <row r="696" spans="2:3" ht="15.75" customHeight="1" x14ac:dyDescent="0.2">
      <c r="B696" s="2"/>
      <c r="C696" s="2"/>
    </row>
    <row r="697" spans="2:3" ht="15.75" customHeight="1" x14ac:dyDescent="0.2">
      <c r="B697" s="2"/>
      <c r="C697" s="2"/>
    </row>
    <row r="698" spans="2:3" ht="15.75" customHeight="1" x14ac:dyDescent="0.2">
      <c r="B698" s="2"/>
      <c r="C698" s="2"/>
    </row>
    <row r="699" spans="2:3" ht="15.75" customHeight="1" x14ac:dyDescent="0.2">
      <c r="B699" s="2"/>
      <c r="C699" s="2"/>
    </row>
    <row r="700" spans="2:3" ht="15.75" customHeight="1" x14ac:dyDescent="0.2">
      <c r="B700" s="2"/>
      <c r="C700" s="2"/>
    </row>
    <row r="701" spans="2:3" ht="15.75" customHeight="1" x14ac:dyDescent="0.2">
      <c r="B701" s="2"/>
      <c r="C701" s="2"/>
    </row>
    <row r="702" spans="2:3" ht="15.75" customHeight="1" x14ac:dyDescent="0.2">
      <c r="B702" s="2"/>
      <c r="C702" s="2"/>
    </row>
    <row r="703" spans="2:3" ht="15.75" customHeight="1" x14ac:dyDescent="0.2">
      <c r="B703" s="2"/>
      <c r="C703" s="2"/>
    </row>
    <row r="704" spans="2:3" ht="15.75" customHeight="1" x14ac:dyDescent="0.2">
      <c r="B704" s="2"/>
      <c r="C704" s="2"/>
    </row>
    <row r="705" spans="2:3" ht="15.75" customHeight="1" x14ac:dyDescent="0.2">
      <c r="B705" s="2"/>
      <c r="C705" s="2"/>
    </row>
    <row r="706" spans="2:3" ht="15.75" customHeight="1" x14ac:dyDescent="0.2">
      <c r="B706" s="2"/>
      <c r="C706" s="2"/>
    </row>
    <row r="707" spans="2:3" ht="15.75" customHeight="1" x14ac:dyDescent="0.2">
      <c r="B707" s="2"/>
      <c r="C707" s="2"/>
    </row>
    <row r="708" spans="2:3" ht="15.75" customHeight="1" x14ac:dyDescent="0.2">
      <c r="B708" s="2"/>
      <c r="C708" s="2"/>
    </row>
    <row r="709" spans="2:3" ht="15.75" customHeight="1" x14ac:dyDescent="0.2">
      <c r="B709" s="2"/>
      <c r="C709" s="2"/>
    </row>
    <row r="710" spans="2:3" ht="15.75" customHeight="1" x14ac:dyDescent="0.2">
      <c r="B710" s="2"/>
      <c r="C710" s="2"/>
    </row>
    <row r="711" spans="2:3" ht="15.75" customHeight="1" x14ac:dyDescent="0.2">
      <c r="B711" s="2"/>
      <c r="C711" s="2"/>
    </row>
    <row r="712" spans="2:3" ht="15.75" customHeight="1" x14ac:dyDescent="0.2">
      <c r="B712" s="2"/>
      <c r="C712" s="2"/>
    </row>
    <row r="713" spans="2:3" ht="15.75" customHeight="1" x14ac:dyDescent="0.2">
      <c r="B713" s="2"/>
      <c r="C713" s="2"/>
    </row>
    <row r="714" spans="2:3" ht="15.75" customHeight="1" x14ac:dyDescent="0.2">
      <c r="B714" s="2"/>
      <c r="C714" s="2"/>
    </row>
    <row r="715" spans="2:3" ht="15.75" customHeight="1" x14ac:dyDescent="0.2">
      <c r="B715" s="2"/>
      <c r="C715" s="2"/>
    </row>
    <row r="716" spans="2:3" ht="15.75" customHeight="1" x14ac:dyDescent="0.2">
      <c r="B716" s="2"/>
      <c r="C716" s="2"/>
    </row>
    <row r="717" spans="2:3" ht="15.75" customHeight="1" x14ac:dyDescent="0.2">
      <c r="B717" s="2"/>
      <c r="C717" s="2"/>
    </row>
    <row r="718" spans="2:3" ht="15.75" customHeight="1" x14ac:dyDescent="0.2">
      <c r="B718" s="2"/>
      <c r="C718" s="2"/>
    </row>
    <row r="719" spans="2:3" ht="15.75" customHeight="1" x14ac:dyDescent="0.2">
      <c r="B719" s="2"/>
      <c r="C719" s="2"/>
    </row>
    <row r="720" spans="2:3" ht="15.75" customHeight="1" x14ac:dyDescent="0.2">
      <c r="B720" s="2"/>
      <c r="C720" s="2"/>
    </row>
    <row r="721" spans="2:3" ht="15.75" customHeight="1" x14ac:dyDescent="0.2">
      <c r="B721" s="2"/>
      <c r="C721" s="2"/>
    </row>
    <row r="722" spans="2:3" ht="15.75" customHeight="1" x14ac:dyDescent="0.2">
      <c r="B722" s="2"/>
      <c r="C722" s="2"/>
    </row>
    <row r="723" spans="2:3" ht="15.75" customHeight="1" x14ac:dyDescent="0.2">
      <c r="B723" s="2"/>
      <c r="C723" s="2"/>
    </row>
    <row r="724" spans="2:3" ht="15.75" customHeight="1" x14ac:dyDescent="0.2">
      <c r="B724" s="2"/>
      <c r="C724" s="2"/>
    </row>
    <row r="725" spans="2:3" ht="15.75" customHeight="1" x14ac:dyDescent="0.2">
      <c r="B725" s="2"/>
      <c r="C725" s="2"/>
    </row>
    <row r="726" spans="2:3" ht="15.75" customHeight="1" x14ac:dyDescent="0.2">
      <c r="B726" s="2"/>
      <c r="C726" s="2"/>
    </row>
    <row r="727" spans="2:3" ht="15.75" customHeight="1" x14ac:dyDescent="0.2">
      <c r="B727" s="2"/>
      <c r="C727" s="2"/>
    </row>
    <row r="728" spans="2:3" ht="15.75" customHeight="1" x14ac:dyDescent="0.2">
      <c r="B728" s="2"/>
      <c r="C728" s="2"/>
    </row>
    <row r="729" spans="2:3" ht="15.75" customHeight="1" x14ac:dyDescent="0.2">
      <c r="B729" s="2"/>
      <c r="C729" s="2"/>
    </row>
    <row r="730" spans="2:3" ht="15.75" customHeight="1" x14ac:dyDescent="0.2">
      <c r="B730" s="2"/>
      <c r="C730" s="2"/>
    </row>
    <row r="731" spans="2:3" ht="15.75" customHeight="1" x14ac:dyDescent="0.2">
      <c r="B731" s="2"/>
      <c r="C731" s="2"/>
    </row>
    <row r="732" spans="2:3" ht="15.75" customHeight="1" x14ac:dyDescent="0.2">
      <c r="B732" s="2"/>
      <c r="C732" s="2"/>
    </row>
    <row r="733" spans="2:3" ht="15.75" customHeight="1" x14ac:dyDescent="0.2">
      <c r="B733" s="2"/>
      <c r="C733" s="2"/>
    </row>
    <row r="734" spans="2:3" ht="15.75" customHeight="1" x14ac:dyDescent="0.2">
      <c r="B734" s="2"/>
      <c r="C734" s="2"/>
    </row>
    <row r="735" spans="2:3" ht="15.75" customHeight="1" x14ac:dyDescent="0.2">
      <c r="B735" s="2"/>
      <c r="C735" s="2"/>
    </row>
    <row r="736" spans="2:3" ht="15.75" customHeight="1" x14ac:dyDescent="0.2">
      <c r="B736" s="2"/>
      <c r="C736" s="2"/>
    </row>
    <row r="737" spans="2:3" ht="15.75" customHeight="1" x14ac:dyDescent="0.2">
      <c r="B737" s="2"/>
      <c r="C737" s="2"/>
    </row>
    <row r="738" spans="2:3" ht="15.75" customHeight="1" x14ac:dyDescent="0.2">
      <c r="B738" s="2"/>
      <c r="C738" s="2"/>
    </row>
    <row r="739" spans="2:3" ht="15.75" customHeight="1" x14ac:dyDescent="0.2">
      <c r="B739" s="2"/>
      <c r="C739" s="2"/>
    </row>
    <row r="740" spans="2:3" ht="15.75" customHeight="1" x14ac:dyDescent="0.2">
      <c r="B740" s="2"/>
      <c r="C740" s="2"/>
    </row>
    <row r="741" spans="2:3" ht="15.75" customHeight="1" x14ac:dyDescent="0.2">
      <c r="B741" s="2"/>
      <c r="C741" s="2"/>
    </row>
    <row r="742" spans="2:3" ht="15.75" customHeight="1" x14ac:dyDescent="0.2">
      <c r="B742" s="2"/>
      <c r="C742" s="2"/>
    </row>
    <row r="743" spans="2:3" ht="15.75" customHeight="1" x14ac:dyDescent="0.2">
      <c r="B743" s="2"/>
      <c r="C743" s="2"/>
    </row>
    <row r="744" spans="2:3" ht="15.75" customHeight="1" x14ac:dyDescent="0.2">
      <c r="B744" s="2"/>
      <c r="C744" s="2"/>
    </row>
    <row r="745" spans="2:3" ht="15.75" customHeight="1" x14ac:dyDescent="0.2">
      <c r="B745" s="2"/>
      <c r="C745" s="2"/>
    </row>
    <row r="746" spans="2:3" ht="15.75" customHeight="1" x14ac:dyDescent="0.2">
      <c r="B746" s="2"/>
      <c r="C746" s="2"/>
    </row>
    <row r="747" spans="2:3" ht="15.75" customHeight="1" x14ac:dyDescent="0.2">
      <c r="B747" s="2"/>
      <c r="C747" s="2"/>
    </row>
    <row r="748" spans="2:3" ht="15.75" customHeight="1" x14ac:dyDescent="0.2">
      <c r="B748" s="2"/>
      <c r="C748" s="2"/>
    </row>
    <row r="749" spans="2:3" ht="15.75" customHeight="1" x14ac:dyDescent="0.2">
      <c r="B749" s="2"/>
      <c r="C749" s="2"/>
    </row>
    <row r="750" spans="2:3" ht="15.75" customHeight="1" x14ac:dyDescent="0.2">
      <c r="B750" s="2"/>
      <c r="C750" s="2"/>
    </row>
    <row r="751" spans="2:3" ht="15.75" customHeight="1" x14ac:dyDescent="0.2">
      <c r="B751" s="2"/>
      <c r="C751" s="2"/>
    </row>
    <row r="752" spans="2:3" ht="15.75" customHeight="1" x14ac:dyDescent="0.2">
      <c r="B752" s="2"/>
      <c r="C752" s="2"/>
    </row>
    <row r="753" spans="2:3" ht="15.75" customHeight="1" x14ac:dyDescent="0.2">
      <c r="B753" s="2"/>
      <c r="C753" s="2"/>
    </row>
    <row r="754" spans="2:3" ht="15.75" customHeight="1" x14ac:dyDescent="0.2">
      <c r="B754" s="2"/>
      <c r="C754" s="2"/>
    </row>
    <row r="755" spans="2:3" ht="15.75" customHeight="1" x14ac:dyDescent="0.2">
      <c r="B755" s="2"/>
      <c r="C755" s="2"/>
    </row>
    <row r="756" spans="2:3" ht="15.75" customHeight="1" x14ac:dyDescent="0.2">
      <c r="B756" s="2"/>
      <c r="C756" s="2"/>
    </row>
    <row r="757" spans="2:3" ht="15.75" customHeight="1" x14ac:dyDescent="0.2">
      <c r="B757" s="2"/>
      <c r="C757" s="2"/>
    </row>
    <row r="758" spans="2:3" ht="15.75" customHeight="1" x14ac:dyDescent="0.2">
      <c r="B758" s="2"/>
      <c r="C758" s="2"/>
    </row>
    <row r="759" spans="2:3" ht="15.75" customHeight="1" x14ac:dyDescent="0.2">
      <c r="B759" s="2"/>
      <c r="C759" s="2"/>
    </row>
    <row r="760" spans="2:3" ht="15.75" customHeight="1" x14ac:dyDescent="0.2">
      <c r="B760" s="2"/>
      <c r="C760" s="2"/>
    </row>
    <row r="761" spans="2:3" ht="15.75" customHeight="1" x14ac:dyDescent="0.2">
      <c r="B761" s="2"/>
      <c r="C761" s="2"/>
    </row>
    <row r="762" spans="2:3" ht="15.75" customHeight="1" x14ac:dyDescent="0.2">
      <c r="B762" s="2"/>
      <c r="C762" s="2"/>
    </row>
    <row r="763" spans="2:3" ht="15.75" customHeight="1" x14ac:dyDescent="0.2">
      <c r="B763" s="2"/>
      <c r="C763" s="2"/>
    </row>
    <row r="764" spans="2:3" ht="15.75" customHeight="1" x14ac:dyDescent="0.2">
      <c r="B764" s="2"/>
      <c r="C764" s="2"/>
    </row>
    <row r="765" spans="2:3" ht="15.75" customHeight="1" x14ac:dyDescent="0.2">
      <c r="B765" s="2"/>
      <c r="C765" s="2"/>
    </row>
    <row r="766" spans="2:3" ht="15.75" customHeight="1" x14ac:dyDescent="0.2">
      <c r="B766" s="2"/>
      <c r="C766" s="2"/>
    </row>
    <row r="767" spans="2:3" ht="15.75" customHeight="1" x14ac:dyDescent="0.2">
      <c r="B767" s="2"/>
      <c r="C767" s="2"/>
    </row>
    <row r="768" spans="2:3" ht="15.75" customHeight="1" x14ac:dyDescent="0.2">
      <c r="B768" s="2"/>
      <c r="C768" s="2"/>
    </row>
    <row r="769" spans="2:3" ht="15.75" customHeight="1" x14ac:dyDescent="0.2">
      <c r="B769" s="2"/>
      <c r="C769" s="2"/>
    </row>
    <row r="770" spans="2:3" ht="15.75" customHeight="1" x14ac:dyDescent="0.2">
      <c r="B770" s="2"/>
      <c r="C770" s="2"/>
    </row>
    <row r="771" spans="2:3" ht="15.75" customHeight="1" x14ac:dyDescent="0.2">
      <c r="B771" s="2"/>
      <c r="C771" s="2"/>
    </row>
    <row r="772" spans="2:3" ht="15.75" customHeight="1" x14ac:dyDescent="0.2">
      <c r="B772" s="2"/>
      <c r="C772" s="2"/>
    </row>
    <row r="773" spans="2:3" ht="15.75" customHeight="1" x14ac:dyDescent="0.2">
      <c r="B773" s="2"/>
      <c r="C773" s="2"/>
    </row>
    <row r="774" spans="2:3" ht="15.75" customHeight="1" x14ac:dyDescent="0.2">
      <c r="B774" s="2"/>
      <c r="C774" s="2"/>
    </row>
    <row r="775" spans="2:3" ht="15.75" customHeight="1" x14ac:dyDescent="0.2">
      <c r="B775" s="2"/>
      <c r="C775" s="2"/>
    </row>
    <row r="776" spans="2:3" ht="15.75" customHeight="1" x14ac:dyDescent="0.2">
      <c r="B776" s="2"/>
      <c r="C776" s="2"/>
    </row>
    <row r="777" spans="2:3" ht="15.75" customHeight="1" x14ac:dyDescent="0.2">
      <c r="B777" s="2"/>
      <c r="C777" s="2"/>
    </row>
    <row r="778" spans="2:3" ht="15.75" customHeight="1" x14ac:dyDescent="0.2">
      <c r="B778" s="2"/>
      <c r="C778" s="2"/>
    </row>
    <row r="779" spans="2:3" ht="15.75" customHeight="1" x14ac:dyDescent="0.2">
      <c r="B779" s="2"/>
      <c r="C779" s="2"/>
    </row>
    <row r="780" spans="2:3" ht="15.75" customHeight="1" x14ac:dyDescent="0.2">
      <c r="B780" s="2"/>
      <c r="C780" s="2"/>
    </row>
    <row r="781" spans="2:3" ht="15.75" customHeight="1" x14ac:dyDescent="0.2">
      <c r="B781" s="2"/>
      <c r="C781" s="2"/>
    </row>
    <row r="782" spans="2:3" ht="15.75" customHeight="1" x14ac:dyDescent="0.2">
      <c r="B782" s="2"/>
      <c r="C782" s="2"/>
    </row>
    <row r="783" spans="2:3" ht="15.75" customHeight="1" x14ac:dyDescent="0.2">
      <c r="B783" s="2"/>
      <c r="C783" s="2"/>
    </row>
    <row r="784" spans="2:3" ht="15.75" customHeight="1" x14ac:dyDescent="0.2">
      <c r="B784" s="2"/>
      <c r="C784" s="2"/>
    </row>
    <row r="785" spans="2:3" ht="15.75" customHeight="1" x14ac:dyDescent="0.2">
      <c r="B785" s="2"/>
      <c r="C785" s="2"/>
    </row>
    <row r="786" spans="2:3" ht="15.75" customHeight="1" x14ac:dyDescent="0.2">
      <c r="B786" s="2"/>
      <c r="C786" s="2"/>
    </row>
    <row r="787" spans="2:3" ht="15.75" customHeight="1" x14ac:dyDescent="0.2">
      <c r="B787" s="2"/>
      <c r="C787" s="2"/>
    </row>
    <row r="788" spans="2:3" ht="15.75" customHeight="1" x14ac:dyDescent="0.2">
      <c r="B788" s="2"/>
      <c r="C788" s="2"/>
    </row>
    <row r="789" spans="2:3" ht="15.75" customHeight="1" x14ac:dyDescent="0.2">
      <c r="B789" s="2"/>
      <c r="C789" s="2"/>
    </row>
    <row r="790" spans="2:3" ht="15.75" customHeight="1" x14ac:dyDescent="0.2">
      <c r="B790" s="2"/>
      <c r="C790" s="2"/>
    </row>
    <row r="791" spans="2:3" ht="15.75" customHeight="1" x14ac:dyDescent="0.2">
      <c r="B791" s="2"/>
      <c r="C791" s="2"/>
    </row>
    <row r="792" spans="2:3" ht="15.75" customHeight="1" x14ac:dyDescent="0.2">
      <c r="B792" s="2"/>
      <c r="C792" s="2"/>
    </row>
    <row r="793" spans="2:3" ht="15.75" customHeight="1" x14ac:dyDescent="0.2">
      <c r="B793" s="2"/>
      <c r="C793" s="2"/>
    </row>
    <row r="794" spans="2:3" ht="15.75" customHeight="1" x14ac:dyDescent="0.2">
      <c r="B794" s="2"/>
      <c r="C794" s="2"/>
    </row>
    <row r="795" spans="2:3" ht="15.75" customHeight="1" x14ac:dyDescent="0.2">
      <c r="B795" s="2"/>
      <c r="C795" s="2"/>
    </row>
    <row r="796" spans="2:3" ht="15.75" customHeight="1" x14ac:dyDescent="0.2">
      <c r="B796" s="2"/>
      <c r="C796" s="2"/>
    </row>
    <row r="797" spans="2:3" ht="15.75" customHeight="1" x14ac:dyDescent="0.2">
      <c r="B797" s="2"/>
      <c r="C797" s="2"/>
    </row>
    <row r="798" spans="2:3" ht="15.75" customHeight="1" x14ac:dyDescent="0.2">
      <c r="B798" s="2"/>
      <c r="C798" s="2"/>
    </row>
    <row r="799" spans="2:3" ht="15.75" customHeight="1" x14ac:dyDescent="0.2">
      <c r="B799" s="2"/>
      <c r="C799" s="2"/>
    </row>
    <row r="800" spans="2:3" ht="15.75" customHeight="1" x14ac:dyDescent="0.2">
      <c r="B800" s="2"/>
      <c r="C800" s="2"/>
    </row>
    <row r="801" spans="2:3" ht="15.75" customHeight="1" x14ac:dyDescent="0.2">
      <c r="B801" s="2"/>
      <c r="C801" s="2"/>
    </row>
    <row r="802" spans="2:3" ht="15.75" customHeight="1" x14ac:dyDescent="0.2">
      <c r="B802" s="2"/>
      <c r="C802" s="2"/>
    </row>
    <row r="803" spans="2:3" ht="15.75" customHeight="1" x14ac:dyDescent="0.2">
      <c r="B803" s="2"/>
      <c r="C803" s="2"/>
    </row>
    <row r="804" spans="2:3" ht="15.75" customHeight="1" x14ac:dyDescent="0.2">
      <c r="B804" s="2"/>
      <c r="C804" s="2"/>
    </row>
    <row r="805" spans="2:3" ht="15.75" customHeight="1" x14ac:dyDescent="0.2">
      <c r="B805" s="2"/>
      <c r="C805" s="2"/>
    </row>
    <row r="806" spans="2:3" ht="15.75" customHeight="1" x14ac:dyDescent="0.2">
      <c r="B806" s="2"/>
      <c r="C806" s="2"/>
    </row>
    <row r="807" spans="2:3" ht="15.75" customHeight="1" x14ac:dyDescent="0.2">
      <c r="B807" s="2"/>
      <c r="C807" s="2"/>
    </row>
    <row r="808" spans="2:3" ht="15.75" customHeight="1" x14ac:dyDescent="0.2">
      <c r="B808" s="2"/>
      <c r="C808" s="2"/>
    </row>
    <row r="809" spans="2:3" ht="15.75" customHeight="1" x14ac:dyDescent="0.2">
      <c r="B809" s="2"/>
      <c r="C809" s="2"/>
    </row>
    <row r="810" spans="2:3" ht="15.75" customHeight="1" x14ac:dyDescent="0.2">
      <c r="B810" s="2"/>
      <c r="C810" s="2"/>
    </row>
    <row r="811" spans="2:3" ht="15.75" customHeight="1" x14ac:dyDescent="0.2">
      <c r="B811" s="2"/>
      <c r="C811" s="2"/>
    </row>
    <row r="812" spans="2:3" ht="15.75" customHeight="1" x14ac:dyDescent="0.2">
      <c r="B812" s="2"/>
      <c r="C812" s="2"/>
    </row>
    <row r="813" spans="2:3" ht="15.75" customHeight="1" x14ac:dyDescent="0.2">
      <c r="B813" s="2"/>
      <c r="C813" s="2"/>
    </row>
    <row r="814" spans="2:3" ht="15.75" customHeight="1" x14ac:dyDescent="0.2">
      <c r="B814" s="2"/>
      <c r="C814" s="2"/>
    </row>
    <row r="815" spans="2:3" ht="15.75" customHeight="1" x14ac:dyDescent="0.2">
      <c r="B815" s="2"/>
      <c r="C815" s="2"/>
    </row>
    <row r="816" spans="2:3" ht="15.75" customHeight="1" x14ac:dyDescent="0.2">
      <c r="B816" s="2"/>
      <c r="C816" s="2"/>
    </row>
    <row r="817" spans="2:3" ht="15.75" customHeight="1" x14ac:dyDescent="0.2">
      <c r="B817" s="2"/>
      <c r="C817" s="2"/>
    </row>
    <row r="818" spans="2:3" ht="15.75" customHeight="1" x14ac:dyDescent="0.2">
      <c r="B818" s="2"/>
      <c r="C818" s="2"/>
    </row>
    <row r="819" spans="2:3" ht="15.75" customHeight="1" x14ac:dyDescent="0.2">
      <c r="B819" s="2"/>
      <c r="C819" s="2"/>
    </row>
    <row r="820" spans="2:3" ht="15.75" customHeight="1" x14ac:dyDescent="0.2">
      <c r="B820" s="2"/>
      <c r="C820" s="2"/>
    </row>
    <row r="821" spans="2:3" ht="15.75" customHeight="1" x14ac:dyDescent="0.2">
      <c r="B821" s="2"/>
      <c r="C821" s="2"/>
    </row>
    <row r="822" spans="2:3" ht="15.75" customHeight="1" x14ac:dyDescent="0.2">
      <c r="B822" s="2"/>
      <c r="C822" s="2"/>
    </row>
    <row r="823" spans="2:3" ht="15.75" customHeight="1" x14ac:dyDescent="0.2">
      <c r="B823" s="2"/>
      <c r="C823" s="2"/>
    </row>
    <row r="824" spans="2:3" ht="15.75" customHeight="1" x14ac:dyDescent="0.2">
      <c r="B824" s="2"/>
      <c r="C824" s="2"/>
    </row>
    <row r="825" spans="2:3" ht="15.75" customHeight="1" x14ac:dyDescent="0.2">
      <c r="B825" s="2"/>
      <c r="C825" s="2"/>
    </row>
    <row r="826" spans="2:3" ht="15.75" customHeight="1" x14ac:dyDescent="0.2">
      <c r="B826" s="2"/>
      <c r="C826" s="2"/>
    </row>
    <row r="827" spans="2:3" ht="15.75" customHeight="1" x14ac:dyDescent="0.2">
      <c r="B827" s="2"/>
      <c r="C827" s="2"/>
    </row>
    <row r="828" spans="2:3" ht="15.75" customHeight="1" x14ac:dyDescent="0.2">
      <c r="B828" s="2"/>
      <c r="C828" s="2"/>
    </row>
    <row r="829" spans="2:3" ht="15.75" customHeight="1" x14ac:dyDescent="0.2">
      <c r="B829" s="2"/>
      <c r="C829" s="2"/>
    </row>
    <row r="830" spans="2:3" ht="15.75" customHeight="1" x14ac:dyDescent="0.2">
      <c r="B830" s="2"/>
      <c r="C830" s="2"/>
    </row>
    <row r="831" spans="2:3" ht="15.75" customHeight="1" x14ac:dyDescent="0.2">
      <c r="B831" s="2"/>
      <c r="C831" s="2"/>
    </row>
    <row r="832" spans="2:3" ht="15.75" customHeight="1" x14ac:dyDescent="0.2">
      <c r="B832" s="2"/>
      <c r="C832" s="2"/>
    </row>
    <row r="833" spans="2:3" ht="15.75" customHeight="1" x14ac:dyDescent="0.2">
      <c r="B833" s="2"/>
      <c r="C833" s="2"/>
    </row>
    <row r="834" spans="2:3" ht="15.75" customHeight="1" x14ac:dyDescent="0.2">
      <c r="B834" s="2"/>
      <c r="C834" s="2"/>
    </row>
    <row r="835" spans="2:3" ht="15.75" customHeight="1" x14ac:dyDescent="0.2">
      <c r="B835" s="2"/>
      <c r="C835" s="2"/>
    </row>
    <row r="836" spans="2:3" ht="15.75" customHeight="1" x14ac:dyDescent="0.2">
      <c r="B836" s="2"/>
      <c r="C836" s="2"/>
    </row>
    <row r="837" spans="2:3" ht="15.75" customHeight="1" x14ac:dyDescent="0.2">
      <c r="B837" s="2"/>
      <c r="C837" s="2"/>
    </row>
    <row r="838" spans="2:3" ht="15.75" customHeight="1" x14ac:dyDescent="0.2">
      <c r="B838" s="2"/>
      <c r="C838" s="2"/>
    </row>
    <row r="839" spans="2:3" ht="15.75" customHeight="1" x14ac:dyDescent="0.2">
      <c r="B839" s="2"/>
      <c r="C839" s="2"/>
    </row>
    <row r="840" spans="2:3" ht="15.75" customHeight="1" x14ac:dyDescent="0.2">
      <c r="B840" s="2"/>
      <c r="C840" s="2"/>
    </row>
    <row r="841" spans="2:3" ht="15.75" customHeight="1" x14ac:dyDescent="0.2">
      <c r="B841" s="2"/>
      <c r="C841" s="2"/>
    </row>
    <row r="842" spans="2:3" ht="15.75" customHeight="1" x14ac:dyDescent="0.2">
      <c r="B842" s="2"/>
      <c r="C842" s="2"/>
    </row>
    <row r="843" spans="2:3" ht="15.75" customHeight="1" x14ac:dyDescent="0.2">
      <c r="B843" s="2"/>
      <c r="C843" s="2"/>
    </row>
    <row r="844" spans="2:3" ht="15.75" customHeight="1" x14ac:dyDescent="0.2">
      <c r="B844" s="2"/>
      <c r="C844" s="2"/>
    </row>
    <row r="845" spans="2:3" ht="15.75" customHeight="1" x14ac:dyDescent="0.2">
      <c r="B845" s="2"/>
      <c r="C845" s="2"/>
    </row>
    <row r="846" spans="2:3" ht="15.75" customHeight="1" x14ac:dyDescent="0.2">
      <c r="B846" s="2"/>
      <c r="C846" s="2"/>
    </row>
    <row r="847" spans="2:3" ht="15.75" customHeight="1" x14ac:dyDescent="0.2">
      <c r="B847" s="2"/>
      <c r="C847" s="2"/>
    </row>
    <row r="848" spans="2:3" ht="15.75" customHeight="1" x14ac:dyDescent="0.2">
      <c r="B848" s="2"/>
      <c r="C848" s="2"/>
    </row>
    <row r="849" spans="2:3" ht="15.75" customHeight="1" x14ac:dyDescent="0.2">
      <c r="B849" s="2"/>
      <c r="C849" s="2"/>
    </row>
    <row r="850" spans="2:3" ht="15.75" customHeight="1" x14ac:dyDescent="0.2">
      <c r="B850" s="2"/>
      <c r="C850" s="2"/>
    </row>
    <row r="851" spans="2:3" ht="15.75" customHeight="1" x14ac:dyDescent="0.2">
      <c r="B851" s="2"/>
      <c r="C851" s="2"/>
    </row>
    <row r="852" spans="2:3" ht="15.75" customHeight="1" x14ac:dyDescent="0.2">
      <c r="B852" s="2"/>
      <c r="C852" s="2"/>
    </row>
    <row r="853" spans="2:3" ht="15.75" customHeight="1" x14ac:dyDescent="0.2">
      <c r="B853" s="2"/>
      <c r="C853" s="2"/>
    </row>
    <row r="854" spans="2:3" ht="15.75" customHeight="1" x14ac:dyDescent="0.2">
      <c r="B854" s="2"/>
      <c r="C854" s="2"/>
    </row>
    <row r="855" spans="2:3" ht="15.75" customHeight="1" x14ac:dyDescent="0.2">
      <c r="B855" s="2"/>
      <c r="C855" s="2"/>
    </row>
    <row r="856" spans="2:3" ht="15.75" customHeight="1" x14ac:dyDescent="0.2">
      <c r="B856" s="2"/>
      <c r="C856" s="2"/>
    </row>
    <row r="857" spans="2:3" ht="15.75" customHeight="1" x14ac:dyDescent="0.2">
      <c r="B857" s="2"/>
      <c r="C857" s="2"/>
    </row>
    <row r="858" spans="2:3" ht="15.75" customHeight="1" x14ac:dyDescent="0.2">
      <c r="B858" s="2"/>
      <c r="C858" s="2"/>
    </row>
    <row r="859" spans="2:3" ht="15.75" customHeight="1" x14ac:dyDescent="0.2">
      <c r="B859" s="2"/>
      <c r="C859" s="2"/>
    </row>
    <row r="860" spans="2:3" ht="15.75" customHeight="1" x14ac:dyDescent="0.2">
      <c r="B860" s="2"/>
      <c r="C860" s="2"/>
    </row>
    <row r="861" spans="2:3" ht="15.75" customHeight="1" x14ac:dyDescent="0.2">
      <c r="B861" s="2"/>
      <c r="C861" s="2"/>
    </row>
    <row r="862" spans="2:3" ht="15.75" customHeight="1" x14ac:dyDescent="0.2">
      <c r="B862" s="2"/>
      <c r="C862" s="2"/>
    </row>
    <row r="863" spans="2:3" ht="15.75" customHeight="1" x14ac:dyDescent="0.2">
      <c r="B863" s="2"/>
      <c r="C863" s="2"/>
    </row>
    <row r="864" spans="2:3" ht="15.75" customHeight="1" x14ac:dyDescent="0.2">
      <c r="B864" s="2"/>
      <c r="C864" s="2"/>
    </row>
    <row r="865" spans="2:3" ht="15.75" customHeight="1" x14ac:dyDescent="0.2">
      <c r="B865" s="2"/>
      <c r="C865" s="2"/>
    </row>
    <row r="866" spans="2:3" ht="15.75" customHeight="1" x14ac:dyDescent="0.2">
      <c r="B866" s="2"/>
      <c r="C866" s="2"/>
    </row>
    <row r="867" spans="2:3" ht="15.75" customHeight="1" x14ac:dyDescent="0.2">
      <c r="B867" s="2"/>
      <c r="C867" s="2"/>
    </row>
    <row r="868" spans="2:3" ht="15.75" customHeight="1" x14ac:dyDescent="0.2">
      <c r="B868" s="2"/>
      <c r="C868" s="2"/>
    </row>
    <row r="869" spans="2:3" ht="15.75" customHeight="1" x14ac:dyDescent="0.2">
      <c r="B869" s="2"/>
      <c r="C869" s="2"/>
    </row>
    <row r="870" spans="2:3" ht="15.75" customHeight="1" x14ac:dyDescent="0.2">
      <c r="B870" s="2"/>
      <c r="C870" s="2"/>
    </row>
    <row r="871" spans="2:3" ht="15.75" customHeight="1" x14ac:dyDescent="0.2">
      <c r="B871" s="2"/>
      <c r="C871" s="2"/>
    </row>
    <row r="872" spans="2:3" ht="15.75" customHeight="1" x14ac:dyDescent="0.2">
      <c r="B872" s="2"/>
      <c r="C872" s="2"/>
    </row>
    <row r="873" spans="2:3" ht="15.75" customHeight="1" x14ac:dyDescent="0.2">
      <c r="B873" s="2"/>
      <c r="C873" s="2"/>
    </row>
    <row r="874" spans="2:3" ht="15.75" customHeight="1" x14ac:dyDescent="0.2">
      <c r="B874" s="2"/>
      <c r="C874" s="2"/>
    </row>
    <row r="875" spans="2:3" ht="15.75" customHeight="1" x14ac:dyDescent="0.2">
      <c r="B875" s="2"/>
      <c r="C875" s="2"/>
    </row>
    <row r="876" spans="2:3" ht="15.75" customHeight="1" x14ac:dyDescent="0.2">
      <c r="B876" s="2"/>
      <c r="C876" s="2"/>
    </row>
    <row r="877" spans="2:3" ht="15.75" customHeight="1" x14ac:dyDescent="0.2">
      <c r="B877" s="2"/>
      <c r="C877" s="2"/>
    </row>
    <row r="878" spans="2:3" ht="15.75" customHeight="1" x14ac:dyDescent="0.2">
      <c r="B878" s="2"/>
      <c r="C878" s="2"/>
    </row>
    <row r="879" spans="2:3" ht="15.75" customHeight="1" x14ac:dyDescent="0.2">
      <c r="B879" s="2"/>
      <c r="C879" s="2"/>
    </row>
    <row r="880" spans="2:3" ht="15.75" customHeight="1" x14ac:dyDescent="0.2">
      <c r="B880" s="2"/>
      <c r="C880" s="2"/>
    </row>
    <row r="881" spans="2:3" ht="15.75" customHeight="1" x14ac:dyDescent="0.2">
      <c r="B881" s="2"/>
      <c r="C881" s="2"/>
    </row>
    <row r="882" spans="2:3" ht="15.75" customHeight="1" x14ac:dyDescent="0.2">
      <c r="B882" s="2"/>
      <c r="C882" s="2"/>
    </row>
    <row r="883" spans="2:3" ht="15.75" customHeight="1" x14ac:dyDescent="0.2">
      <c r="B883" s="2"/>
      <c r="C883" s="2"/>
    </row>
    <row r="884" spans="2:3" ht="15.75" customHeight="1" x14ac:dyDescent="0.2">
      <c r="B884" s="2"/>
      <c r="C884" s="2"/>
    </row>
    <row r="885" spans="2:3" ht="15.75" customHeight="1" x14ac:dyDescent="0.2">
      <c r="B885" s="2"/>
      <c r="C885" s="2"/>
    </row>
    <row r="886" spans="2:3" ht="15.75" customHeight="1" x14ac:dyDescent="0.2">
      <c r="B886" s="2"/>
      <c r="C886" s="2"/>
    </row>
    <row r="887" spans="2:3" ht="15.75" customHeight="1" x14ac:dyDescent="0.2">
      <c r="B887" s="2"/>
      <c r="C887" s="2"/>
    </row>
    <row r="888" spans="2:3" ht="15.75" customHeight="1" x14ac:dyDescent="0.2">
      <c r="B888" s="2"/>
      <c r="C888" s="2"/>
    </row>
    <row r="889" spans="2:3" ht="15.75" customHeight="1" x14ac:dyDescent="0.2">
      <c r="B889" s="2"/>
      <c r="C889" s="2"/>
    </row>
    <row r="890" spans="2:3" ht="15.75" customHeight="1" x14ac:dyDescent="0.2">
      <c r="B890" s="2"/>
      <c r="C890" s="2"/>
    </row>
    <row r="891" spans="2:3" ht="15.75" customHeight="1" x14ac:dyDescent="0.2">
      <c r="B891" s="2"/>
      <c r="C891" s="2"/>
    </row>
    <row r="892" spans="2:3" ht="15.75" customHeight="1" x14ac:dyDescent="0.2">
      <c r="B892" s="2"/>
      <c r="C892" s="2"/>
    </row>
    <row r="893" spans="2:3" ht="15.75" customHeight="1" x14ac:dyDescent="0.2">
      <c r="B893" s="2"/>
      <c r="C893" s="2"/>
    </row>
    <row r="894" spans="2:3" ht="15.75" customHeight="1" x14ac:dyDescent="0.2">
      <c r="B894" s="2"/>
      <c r="C894" s="2"/>
    </row>
    <row r="895" spans="2:3" ht="15.75" customHeight="1" x14ac:dyDescent="0.2">
      <c r="B895" s="2"/>
      <c r="C895" s="2"/>
    </row>
    <row r="896" spans="2:3" ht="15.75" customHeight="1" x14ac:dyDescent="0.2">
      <c r="B896" s="2"/>
      <c r="C896" s="2"/>
    </row>
    <row r="897" spans="2:3" ht="15.75" customHeight="1" x14ac:dyDescent="0.2">
      <c r="B897" s="2"/>
      <c r="C897" s="2"/>
    </row>
    <row r="898" spans="2:3" ht="15.75" customHeight="1" x14ac:dyDescent="0.2">
      <c r="B898" s="2"/>
      <c r="C898" s="2"/>
    </row>
    <row r="899" spans="2:3" ht="15.75" customHeight="1" x14ac:dyDescent="0.2">
      <c r="B899" s="2"/>
      <c r="C899" s="2"/>
    </row>
    <row r="900" spans="2:3" ht="15.75" customHeight="1" x14ac:dyDescent="0.2">
      <c r="B900" s="2"/>
      <c r="C900" s="2"/>
    </row>
    <row r="901" spans="2:3" ht="15.75" customHeight="1" x14ac:dyDescent="0.2">
      <c r="B901" s="2"/>
      <c r="C901" s="2"/>
    </row>
    <row r="902" spans="2:3" ht="15.75" customHeight="1" x14ac:dyDescent="0.2">
      <c r="B902" s="2"/>
      <c r="C902" s="2"/>
    </row>
    <row r="903" spans="2:3" ht="15.75" customHeight="1" x14ac:dyDescent="0.2">
      <c r="B903" s="2"/>
      <c r="C903" s="2"/>
    </row>
    <row r="904" spans="2:3" ht="15.75" customHeight="1" x14ac:dyDescent="0.2">
      <c r="B904" s="2"/>
      <c r="C904" s="2"/>
    </row>
    <row r="905" spans="2:3" ht="15.75" customHeight="1" x14ac:dyDescent="0.2">
      <c r="B905" s="2"/>
      <c r="C905" s="2"/>
    </row>
    <row r="906" spans="2:3" ht="15.75" customHeight="1" x14ac:dyDescent="0.2">
      <c r="B906" s="2"/>
      <c r="C906" s="2"/>
    </row>
    <row r="907" spans="2:3" ht="15.75" customHeight="1" x14ac:dyDescent="0.2">
      <c r="B907" s="2"/>
      <c r="C907" s="2"/>
    </row>
    <row r="908" spans="2:3" ht="15.75" customHeight="1" x14ac:dyDescent="0.2">
      <c r="B908" s="2"/>
      <c r="C908" s="2"/>
    </row>
    <row r="909" spans="2:3" ht="15.75" customHeight="1" x14ac:dyDescent="0.2">
      <c r="B909" s="2"/>
      <c r="C909" s="2"/>
    </row>
    <row r="910" spans="2:3" ht="15.75" customHeight="1" x14ac:dyDescent="0.2">
      <c r="B910" s="2"/>
      <c r="C910" s="2"/>
    </row>
    <row r="911" spans="2:3" ht="15.75" customHeight="1" x14ac:dyDescent="0.2">
      <c r="B911" s="2"/>
      <c r="C911" s="2"/>
    </row>
    <row r="912" spans="2:3" ht="15.75" customHeight="1" x14ac:dyDescent="0.2">
      <c r="B912" s="2"/>
      <c r="C912" s="2"/>
    </row>
    <row r="913" spans="2:3" ht="15.75" customHeight="1" x14ac:dyDescent="0.2">
      <c r="B913" s="2"/>
      <c r="C913" s="2"/>
    </row>
    <row r="914" spans="2:3" ht="15.75" customHeight="1" x14ac:dyDescent="0.2">
      <c r="B914" s="2"/>
      <c r="C914" s="2"/>
    </row>
    <row r="915" spans="2:3" ht="15.75" customHeight="1" x14ac:dyDescent="0.2">
      <c r="B915" s="2"/>
      <c r="C915" s="2"/>
    </row>
    <row r="916" spans="2:3" ht="15.75" customHeight="1" x14ac:dyDescent="0.2">
      <c r="B916" s="2"/>
      <c r="C916" s="2"/>
    </row>
    <row r="917" spans="2:3" ht="15.75" customHeight="1" x14ac:dyDescent="0.2">
      <c r="B917" s="2"/>
      <c r="C917" s="2"/>
    </row>
    <row r="918" spans="2:3" ht="15.75" customHeight="1" x14ac:dyDescent="0.2">
      <c r="B918" s="2"/>
      <c r="C918" s="2"/>
    </row>
    <row r="919" spans="2:3" ht="15.75" customHeight="1" x14ac:dyDescent="0.2">
      <c r="B919" s="2"/>
      <c r="C919" s="2"/>
    </row>
    <row r="920" spans="2:3" ht="15.75" customHeight="1" x14ac:dyDescent="0.2">
      <c r="B920" s="2"/>
      <c r="C920" s="2"/>
    </row>
    <row r="921" spans="2:3" ht="15.75" customHeight="1" x14ac:dyDescent="0.2">
      <c r="B921" s="2"/>
      <c r="C921" s="2"/>
    </row>
    <row r="922" spans="2:3" ht="15.75" customHeight="1" x14ac:dyDescent="0.2">
      <c r="B922" s="2"/>
      <c r="C922" s="2"/>
    </row>
    <row r="923" spans="2:3" ht="15.75" customHeight="1" x14ac:dyDescent="0.2">
      <c r="B923" s="2"/>
      <c r="C923" s="2"/>
    </row>
    <row r="924" spans="2:3" ht="15.75" customHeight="1" x14ac:dyDescent="0.2">
      <c r="B924" s="2"/>
      <c r="C924" s="2"/>
    </row>
    <row r="925" spans="2:3" ht="15.75" customHeight="1" x14ac:dyDescent="0.2">
      <c r="B925" s="2"/>
      <c r="C925" s="2"/>
    </row>
    <row r="926" spans="2:3" ht="15.75" customHeight="1" x14ac:dyDescent="0.2">
      <c r="B926" s="2"/>
      <c r="C926" s="2"/>
    </row>
    <row r="927" spans="2:3" ht="15.75" customHeight="1" x14ac:dyDescent="0.2">
      <c r="B927" s="2"/>
      <c r="C927" s="2"/>
    </row>
    <row r="928" spans="2:3" ht="15.75" customHeight="1" x14ac:dyDescent="0.2">
      <c r="B928" s="2"/>
      <c r="C928" s="2"/>
    </row>
    <row r="929" spans="2:3" ht="15.75" customHeight="1" x14ac:dyDescent="0.2">
      <c r="B929" s="2"/>
      <c r="C929" s="2"/>
    </row>
    <row r="930" spans="2:3" ht="15.75" customHeight="1" x14ac:dyDescent="0.2">
      <c r="B930" s="2"/>
      <c r="C930" s="2"/>
    </row>
    <row r="931" spans="2:3" ht="15.75" customHeight="1" x14ac:dyDescent="0.2">
      <c r="B931" s="2"/>
      <c r="C931" s="2"/>
    </row>
    <row r="932" spans="2:3" ht="15.75" customHeight="1" x14ac:dyDescent="0.2">
      <c r="B932" s="2"/>
      <c r="C932" s="2"/>
    </row>
    <row r="933" spans="2:3" ht="15.75" customHeight="1" x14ac:dyDescent="0.2">
      <c r="B933" s="2"/>
      <c r="C933" s="2"/>
    </row>
    <row r="934" spans="2:3" ht="15.75" customHeight="1" x14ac:dyDescent="0.2">
      <c r="B934" s="2"/>
      <c r="C934" s="2"/>
    </row>
    <row r="935" spans="2:3" ht="15.75" customHeight="1" x14ac:dyDescent="0.2">
      <c r="B935" s="2"/>
      <c r="C935" s="2"/>
    </row>
    <row r="936" spans="2:3" ht="15.75" customHeight="1" x14ac:dyDescent="0.2">
      <c r="B936" s="2"/>
      <c r="C936" s="2"/>
    </row>
    <row r="937" spans="2:3" ht="15.75" customHeight="1" x14ac:dyDescent="0.2">
      <c r="B937" s="2"/>
      <c r="C937" s="2"/>
    </row>
    <row r="938" spans="2:3" ht="15.75" customHeight="1" x14ac:dyDescent="0.2">
      <c r="B938" s="2"/>
      <c r="C938" s="2"/>
    </row>
    <row r="939" spans="2:3" ht="15.75" customHeight="1" x14ac:dyDescent="0.2">
      <c r="B939" s="2"/>
      <c r="C939" s="2"/>
    </row>
    <row r="940" spans="2:3" ht="15.75" customHeight="1" x14ac:dyDescent="0.2">
      <c r="B940" s="2"/>
      <c r="C940" s="2"/>
    </row>
    <row r="941" spans="2:3" ht="15.75" customHeight="1" x14ac:dyDescent="0.2">
      <c r="B941" s="2"/>
      <c r="C941" s="2"/>
    </row>
    <row r="942" spans="2:3" ht="15.75" customHeight="1" x14ac:dyDescent="0.2">
      <c r="B942" s="2"/>
      <c r="C942" s="2"/>
    </row>
    <row r="943" spans="2:3" ht="15.75" customHeight="1" x14ac:dyDescent="0.2">
      <c r="B943" s="2"/>
      <c r="C943" s="2"/>
    </row>
    <row r="944" spans="2:3" ht="15.75" customHeight="1" x14ac:dyDescent="0.2">
      <c r="B944" s="2"/>
      <c r="C944" s="2"/>
    </row>
    <row r="945" spans="2:3" ht="15.75" customHeight="1" x14ac:dyDescent="0.2">
      <c r="B945" s="2"/>
      <c r="C945" s="2"/>
    </row>
    <row r="946" spans="2:3" ht="15.75" customHeight="1" x14ac:dyDescent="0.2">
      <c r="B946" s="2"/>
      <c r="C946" s="2"/>
    </row>
    <row r="947" spans="2:3" ht="15.75" customHeight="1" x14ac:dyDescent="0.2">
      <c r="B947" s="2"/>
      <c r="C947" s="2"/>
    </row>
    <row r="948" spans="2:3" ht="15.75" customHeight="1" x14ac:dyDescent="0.2">
      <c r="B948" s="2"/>
      <c r="C948" s="2"/>
    </row>
    <row r="949" spans="2:3" ht="15.75" customHeight="1" x14ac:dyDescent="0.2">
      <c r="B949" s="2"/>
      <c r="C949" s="2"/>
    </row>
    <row r="950" spans="2:3" ht="15.75" customHeight="1" x14ac:dyDescent="0.2">
      <c r="B950" s="2"/>
      <c r="C950" s="2"/>
    </row>
    <row r="951" spans="2:3" ht="15.75" customHeight="1" x14ac:dyDescent="0.2">
      <c r="B951" s="2"/>
      <c r="C951" s="2"/>
    </row>
    <row r="952" spans="2:3" ht="15.75" customHeight="1" x14ac:dyDescent="0.2">
      <c r="B952" s="2"/>
      <c r="C952" s="2"/>
    </row>
    <row r="953" spans="2:3" ht="15.75" customHeight="1" x14ac:dyDescent="0.2">
      <c r="B953" s="2"/>
      <c r="C953" s="2"/>
    </row>
    <row r="954" spans="2:3" ht="15.75" customHeight="1" x14ac:dyDescent="0.2">
      <c r="B954" s="2"/>
      <c r="C954" s="2"/>
    </row>
    <row r="955" spans="2:3" ht="15.75" customHeight="1" x14ac:dyDescent="0.2">
      <c r="B955" s="2"/>
      <c r="C955" s="2"/>
    </row>
    <row r="956" spans="2:3" ht="15.75" customHeight="1" x14ac:dyDescent="0.2">
      <c r="B956" s="2"/>
      <c r="C956" s="2"/>
    </row>
    <row r="957" spans="2:3" ht="15.75" customHeight="1" x14ac:dyDescent="0.2">
      <c r="B957" s="2"/>
      <c r="C957" s="2"/>
    </row>
    <row r="958" spans="2:3" ht="15.75" customHeight="1" x14ac:dyDescent="0.2">
      <c r="B958" s="2"/>
      <c r="C958" s="2"/>
    </row>
    <row r="959" spans="2:3" ht="15.75" customHeight="1" x14ac:dyDescent="0.2">
      <c r="B959" s="2"/>
      <c r="C959" s="2"/>
    </row>
    <row r="960" spans="2:3" ht="15.75" customHeight="1" x14ac:dyDescent="0.2">
      <c r="B960" s="2"/>
      <c r="C960" s="2"/>
    </row>
    <row r="961" spans="2:3" ht="15.75" customHeight="1" x14ac:dyDescent="0.2">
      <c r="B961" s="2"/>
      <c r="C961" s="2"/>
    </row>
    <row r="962" spans="2:3" ht="15.75" customHeight="1" x14ac:dyDescent="0.2">
      <c r="B962" s="2"/>
      <c r="C962" s="2"/>
    </row>
    <row r="963" spans="2:3" ht="15.75" customHeight="1" x14ac:dyDescent="0.2">
      <c r="B963" s="2"/>
      <c r="C963" s="2"/>
    </row>
    <row r="964" spans="2:3" ht="15.75" customHeight="1" x14ac:dyDescent="0.2">
      <c r="B964" s="2"/>
      <c r="C964" s="2"/>
    </row>
    <row r="965" spans="2:3" ht="15.75" customHeight="1" x14ac:dyDescent="0.2">
      <c r="B965" s="2"/>
      <c r="C965" s="2"/>
    </row>
    <row r="966" spans="2:3" ht="15.75" customHeight="1" x14ac:dyDescent="0.2">
      <c r="B966" s="2"/>
      <c r="C966" s="2"/>
    </row>
    <row r="967" spans="2:3" ht="15.75" customHeight="1" x14ac:dyDescent="0.2">
      <c r="B967" s="2"/>
      <c r="C967" s="2"/>
    </row>
    <row r="968" spans="2:3" ht="15.75" customHeight="1" x14ac:dyDescent="0.2">
      <c r="B968" s="2"/>
      <c r="C968" s="2"/>
    </row>
    <row r="969" spans="2:3" ht="15.75" customHeight="1" x14ac:dyDescent="0.2">
      <c r="B969" s="2"/>
      <c r="C969" s="2"/>
    </row>
    <row r="970" spans="2:3" ht="15.75" customHeight="1" x14ac:dyDescent="0.2">
      <c r="B970" s="2"/>
      <c r="C970" s="2"/>
    </row>
    <row r="971" spans="2:3" ht="15.75" customHeight="1" x14ac:dyDescent="0.2">
      <c r="B971" s="2"/>
      <c r="C971" s="2"/>
    </row>
    <row r="972" spans="2:3" ht="15.75" customHeight="1" x14ac:dyDescent="0.2">
      <c r="B972" s="2"/>
      <c r="C972" s="2"/>
    </row>
    <row r="973" spans="2:3" ht="15.75" customHeight="1" x14ac:dyDescent="0.2">
      <c r="B973" s="2"/>
      <c r="C973" s="2"/>
    </row>
    <row r="974" spans="2:3" ht="15.75" customHeight="1" x14ac:dyDescent="0.2">
      <c r="B974" s="2"/>
      <c r="C974" s="2"/>
    </row>
    <row r="975" spans="2:3" ht="15.75" customHeight="1" x14ac:dyDescent="0.2">
      <c r="B975" s="2"/>
      <c r="C975" s="2"/>
    </row>
    <row r="976" spans="2:3" ht="15.75" customHeight="1" x14ac:dyDescent="0.2">
      <c r="B976" s="2"/>
      <c r="C976" s="2"/>
    </row>
    <row r="977" spans="2:3" ht="15.75" customHeight="1" x14ac:dyDescent="0.2">
      <c r="B977" s="2"/>
      <c r="C977" s="2"/>
    </row>
    <row r="978" spans="2:3" ht="15.75" customHeight="1" x14ac:dyDescent="0.2">
      <c r="B978" s="2"/>
      <c r="C978" s="2"/>
    </row>
    <row r="979" spans="2:3" ht="15.75" customHeight="1" x14ac:dyDescent="0.2">
      <c r="B979" s="2"/>
      <c r="C979" s="2"/>
    </row>
    <row r="980" spans="2:3" ht="15.75" customHeight="1" x14ac:dyDescent="0.2">
      <c r="B980" s="2"/>
      <c r="C980" s="2"/>
    </row>
    <row r="981" spans="2:3" ht="15.75" customHeight="1" x14ac:dyDescent="0.2">
      <c r="B981" s="2"/>
      <c r="C981" s="2"/>
    </row>
    <row r="982" spans="2:3" ht="15.75" customHeight="1" x14ac:dyDescent="0.2">
      <c r="B982" s="2"/>
      <c r="C982" s="2"/>
    </row>
    <row r="983" spans="2:3" ht="15.75" customHeight="1" x14ac:dyDescent="0.2">
      <c r="B983" s="2"/>
      <c r="C983" s="2"/>
    </row>
    <row r="984" spans="2:3" ht="15.75" customHeight="1" x14ac:dyDescent="0.2">
      <c r="B984" s="2"/>
      <c r="C984" s="2"/>
    </row>
    <row r="985" spans="2:3" ht="15.75" customHeight="1" x14ac:dyDescent="0.2">
      <c r="B985" s="2"/>
      <c r="C985" s="2"/>
    </row>
    <row r="986" spans="2:3" ht="15.75" customHeight="1" x14ac:dyDescent="0.2">
      <c r="B986" s="2"/>
      <c r="C986" s="2"/>
    </row>
    <row r="987" spans="2:3" ht="15.75" customHeight="1" x14ac:dyDescent="0.2">
      <c r="B987" s="2"/>
      <c r="C987" s="2"/>
    </row>
    <row r="988" spans="2:3" ht="15.75" customHeight="1" x14ac:dyDescent="0.2">
      <c r="B988" s="2"/>
      <c r="C988" s="2"/>
    </row>
    <row r="989" spans="2:3" ht="15.75" customHeight="1" x14ac:dyDescent="0.2">
      <c r="B989" s="2"/>
      <c r="C989" s="2"/>
    </row>
    <row r="990" spans="2:3" ht="15.75" customHeight="1" x14ac:dyDescent="0.2">
      <c r="B990" s="2"/>
      <c r="C990" s="2"/>
    </row>
    <row r="991" spans="2:3" ht="15.75" customHeight="1" x14ac:dyDescent="0.2">
      <c r="B991" s="2"/>
      <c r="C991" s="2"/>
    </row>
    <row r="992" spans="2:3" ht="15.75" customHeight="1" x14ac:dyDescent="0.2">
      <c r="B992" s="2"/>
      <c r="C992" s="2"/>
    </row>
    <row r="993" spans="2:3" ht="15.75" customHeight="1" x14ac:dyDescent="0.2">
      <c r="B993" s="2"/>
      <c r="C993" s="2"/>
    </row>
    <row r="994" spans="2:3" ht="15.75" customHeight="1" x14ac:dyDescent="0.2">
      <c r="B994" s="2"/>
      <c r="C994" s="2"/>
    </row>
    <row r="995" spans="2:3" ht="15.75" customHeight="1" x14ac:dyDescent="0.2">
      <c r="B995" s="2"/>
      <c r="C995" s="2"/>
    </row>
    <row r="996" spans="2:3" ht="15.75" customHeight="1" x14ac:dyDescent="0.2">
      <c r="B996" s="2"/>
      <c r="C996" s="2"/>
    </row>
    <row r="997" spans="2:3" ht="15.75" customHeight="1" x14ac:dyDescent="0.2">
      <c r="B997" s="2"/>
      <c r="C997" s="2"/>
    </row>
    <row r="998" spans="2:3" ht="15.75" customHeight="1" x14ac:dyDescent="0.2">
      <c r="B998" s="2"/>
      <c r="C998" s="2"/>
    </row>
    <row r="999" spans="2:3" ht="15.75" customHeight="1" x14ac:dyDescent="0.2">
      <c r="B999" s="2"/>
      <c r="C999" s="2"/>
    </row>
    <row r="1000" spans="2:3" ht="15.75" customHeight="1" x14ac:dyDescent="0.2">
      <c r="B1000" s="2"/>
      <c r="C1000" s="2"/>
    </row>
  </sheetData>
  <mergeCells count="3">
    <mergeCell ref="A1:A19"/>
    <mergeCell ref="G4:G17"/>
    <mergeCell ref="G18:G19"/>
  </mergeCells>
  <conditionalFormatting sqref="A1:G20">
    <cfRule type="expression" dxfId="21" priority="1">
      <formula>($C$15=6)</formula>
    </cfRule>
  </conditionalFormatting>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8" workbookViewId="0">
      <selection activeCell="E22" sqref="E22"/>
    </sheetView>
  </sheetViews>
  <sheetFormatPr baseColWidth="10" defaultColWidth="13.5" defaultRowHeight="15" customHeight="1" x14ac:dyDescent="0.2"/>
  <cols>
    <col min="1" max="1" width="13" customWidth="1"/>
    <col min="2" max="2" width="15.1640625" customWidth="1"/>
    <col min="3" max="3" width="61.6640625" customWidth="1"/>
    <col min="4" max="20" width="8.83203125" customWidth="1"/>
  </cols>
  <sheetData>
    <row r="1" spans="1:26" ht="23.25" customHeight="1" x14ac:dyDescent="0.2">
      <c r="A1" s="275" t="s">
        <v>225</v>
      </c>
      <c r="B1" s="233"/>
      <c r="C1" s="233"/>
      <c r="D1" s="233"/>
      <c r="E1" s="233"/>
      <c r="F1" s="233"/>
      <c r="G1" s="233"/>
      <c r="H1" s="233"/>
      <c r="I1" s="233"/>
      <c r="J1" s="234"/>
      <c r="K1" s="65"/>
      <c r="L1" s="2"/>
      <c r="M1" s="2"/>
      <c r="N1" s="2"/>
      <c r="O1" s="2"/>
      <c r="P1" s="2"/>
      <c r="Q1" s="2"/>
      <c r="R1" s="2"/>
      <c r="S1" s="2"/>
      <c r="T1" s="2"/>
      <c r="U1" s="2"/>
      <c r="V1" s="2"/>
      <c r="W1" s="2"/>
      <c r="X1" s="2"/>
      <c r="Y1" s="2"/>
      <c r="Z1" s="2"/>
    </row>
    <row r="2" spans="1:26" ht="96" customHeight="1" x14ac:dyDescent="0.2">
      <c r="A2" s="276" t="s">
        <v>226</v>
      </c>
      <c r="B2" s="239"/>
      <c r="C2" s="239"/>
      <c r="D2" s="239"/>
      <c r="E2" s="239"/>
      <c r="F2" s="239"/>
      <c r="G2" s="239"/>
      <c r="H2" s="239"/>
      <c r="I2" s="239"/>
      <c r="J2" s="240"/>
      <c r="K2" s="65"/>
      <c r="L2" s="2"/>
      <c r="M2" s="2"/>
      <c r="N2" s="2"/>
      <c r="O2" s="2"/>
      <c r="P2" s="2"/>
      <c r="Q2" s="2"/>
      <c r="R2" s="2"/>
      <c r="S2" s="2"/>
      <c r="T2" s="2"/>
      <c r="U2" s="2"/>
      <c r="V2" s="2"/>
      <c r="W2" s="2"/>
      <c r="X2" s="2"/>
      <c r="Y2" s="2"/>
      <c r="Z2" s="2"/>
    </row>
    <row r="3" spans="1:26" ht="12.75" customHeight="1" x14ac:dyDescent="0.2">
      <c r="A3" s="66"/>
      <c r="B3" s="66"/>
      <c r="C3" s="66"/>
      <c r="D3" s="66"/>
      <c r="E3" s="66"/>
      <c r="F3" s="66"/>
      <c r="G3" s="66"/>
      <c r="H3" s="66"/>
      <c r="I3" s="66"/>
      <c r="J3" s="66"/>
      <c r="K3" s="65"/>
      <c r="L3" s="2"/>
      <c r="M3" s="2"/>
      <c r="N3" s="2"/>
      <c r="O3" s="2"/>
      <c r="P3" s="2"/>
      <c r="Q3" s="2"/>
      <c r="R3" s="2"/>
      <c r="S3" s="2"/>
      <c r="T3" s="2"/>
      <c r="U3" s="2"/>
      <c r="V3" s="2"/>
      <c r="W3" s="2"/>
      <c r="X3" s="2"/>
      <c r="Y3" s="2"/>
      <c r="Z3" s="2"/>
    </row>
    <row r="4" spans="1:26" ht="20.25" customHeight="1" x14ac:dyDescent="0.2">
      <c r="A4" s="270" t="s">
        <v>227</v>
      </c>
      <c r="B4" s="226"/>
      <c r="C4" s="66"/>
      <c r="D4" s="270" t="s">
        <v>228</v>
      </c>
      <c r="E4" s="226"/>
      <c r="F4" s="226"/>
      <c r="G4" s="226"/>
      <c r="H4" s="226"/>
      <c r="I4" s="226"/>
      <c r="J4" s="226"/>
      <c r="K4" s="65"/>
      <c r="L4" s="2"/>
      <c r="M4" s="2"/>
      <c r="N4" s="2"/>
      <c r="O4" s="2"/>
      <c r="P4" s="2"/>
      <c r="Q4" s="2"/>
      <c r="R4" s="2"/>
      <c r="S4" s="2"/>
      <c r="T4" s="2"/>
      <c r="U4" s="2"/>
      <c r="V4" s="2"/>
      <c r="W4" s="2"/>
      <c r="X4" s="2"/>
      <c r="Y4" s="2"/>
      <c r="Z4" s="2"/>
    </row>
    <row r="5" spans="1:26" ht="15.75" customHeight="1" x14ac:dyDescent="0.2">
      <c r="A5" s="67" t="s">
        <v>229</v>
      </c>
      <c r="B5" s="68" t="s">
        <v>230</v>
      </c>
      <c r="C5" s="66"/>
      <c r="D5" s="277" t="s">
        <v>231</v>
      </c>
      <c r="E5" s="272"/>
      <c r="F5" s="272"/>
      <c r="G5" s="272"/>
      <c r="H5" s="272"/>
      <c r="I5" s="273"/>
      <c r="J5" s="69">
        <f>'Principal - ABP'!G19</f>
        <v>4</v>
      </c>
      <c r="K5" s="65"/>
      <c r="L5" s="2"/>
      <c r="M5" s="2"/>
      <c r="N5" s="2"/>
      <c r="O5" s="2"/>
      <c r="P5" s="2"/>
      <c r="Q5" s="2"/>
      <c r="R5" s="2"/>
      <c r="S5" s="2"/>
      <c r="T5" s="2"/>
      <c r="U5" s="2"/>
      <c r="V5" s="2"/>
      <c r="W5" s="2"/>
      <c r="X5" s="2"/>
      <c r="Y5" s="2"/>
      <c r="Z5" s="2"/>
    </row>
    <row r="6" spans="1:26" ht="15.75" customHeight="1" x14ac:dyDescent="0.2">
      <c r="A6" s="70" t="s">
        <v>232</v>
      </c>
      <c r="B6" s="69">
        <v>10</v>
      </c>
      <c r="C6" s="66"/>
      <c r="D6" s="277" t="s">
        <v>233</v>
      </c>
      <c r="E6" s="272"/>
      <c r="F6" s="272"/>
      <c r="G6" s="272"/>
      <c r="H6" s="272"/>
      <c r="I6" s="273"/>
      <c r="J6" s="71">
        <f>J5*B7</f>
        <v>440</v>
      </c>
      <c r="K6" s="65"/>
      <c r="L6" s="2"/>
      <c r="M6" s="2"/>
      <c r="N6" s="2"/>
      <c r="O6" s="2"/>
      <c r="P6" s="2"/>
      <c r="Q6" s="2"/>
      <c r="R6" s="2"/>
      <c r="S6" s="2"/>
      <c r="T6" s="2"/>
      <c r="U6" s="2"/>
      <c r="V6" s="2"/>
      <c r="W6" s="2"/>
      <c r="X6" s="2"/>
      <c r="Y6" s="2"/>
      <c r="Z6" s="2"/>
    </row>
    <row r="7" spans="1:26" ht="15.75" customHeight="1" x14ac:dyDescent="0.2">
      <c r="A7" s="70" t="s">
        <v>234</v>
      </c>
      <c r="B7" s="69">
        <v>110</v>
      </c>
      <c r="C7" s="66"/>
      <c r="D7" s="277" t="s">
        <v>235</v>
      </c>
      <c r="E7" s="272"/>
      <c r="F7" s="272"/>
      <c r="G7" s="272"/>
      <c r="H7" s="272"/>
      <c r="I7" s="273"/>
      <c r="J7" s="72">
        <f>I13</f>
        <v>481</v>
      </c>
      <c r="K7" s="65"/>
      <c r="L7" s="2"/>
      <c r="M7" s="2"/>
      <c r="N7" s="2"/>
      <c r="O7" s="2"/>
      <c r="P7" s="2"/>
      <c r="Q7" s="2"/>
      <c r="R7" s="2"/>
      <c r="S7" s="2"/>
      <c r="T7" s="2"/>
      <c r="U7" s="2"/>
      <c r="V7" s="2"/>
      <c r="W7" s="2"/>
      <c r="X7" s="2"/>
      <c r="Y7" s="2"/>
      <c r="Z7" s="2"/>
    </row>
    <row r="8" spans="1:26" ht="20.25" customHeight="1" x14ac:dyDescent="0.2">
      <c r="A8" s="70" t="s">
        <v>236</v>
      </c>
      <c r="B8" s="69">
        <v>30</v>
      </c>
      <c r="C8" s="66"/>
      <c r="D8" s="277" t="s">
        <v>237</v>
      </c>
      <c r="E8" s="272"/>
      <c r="F8" s="272"/>
      <c r="G8" s="272"/>
      <c r="H8" s="272"/>
      <c r="I8" s="273"/>
      <c r="J8" s="73">
        <f>ABS(J6-J7)/J6</f>
        <v>9.3181818181818185E-2</v>
      </c>
      <c r="K8" s="65"/>
      <c r="L8" s="2"/>
      <c r="M8" s="2"/>
      <c r="N8" s="2"/>
      <c r="O8" s="2"/>
      <c r="P8" s="2"/>
      <c r="Q8" s="2"/>
      <c r="R8" s="2"/>
      <c r="S8" s="2"/>
      <c r="T8" s="2"/>
      <c r="U8" s="2"/>
      <c r="V8" s="2"/>
      <c r="W8" s="2"/>
      <c r="X8" s="2"/>
      <c r="Y8" s="2"/>
      <c r="Z8" s="2"/>
    </row>
    <row r="9" spans="1:26" ht="18.75" customHeight="1" x14ac:dyDescent="0.2">
      <c r="A9" s="74" t="s">
        <v>165</v>
      </c>
      <c r="B9" s="75">
        <f>SUM(B6:B8)</f>
        <v>150</v>
      </c>
      <c r="C9" s="66"/>
      <c r="D9" s="278" t="s">
        <v>239</v>
      </c>
      <c r="E9" s="272"/>
      <c r="F9" s="272"/>
      <c r="G9" s="272"/>
      <c r="H9" s="272"/>
      <c r="I9" s="273"/>
      <c r="J9" s="76">
        <f>J13</f>
        <v>43.727272727272727</v>
      </c>
      <c r="K9" s="65"/>
      <c r="L9" s="2"/>
      <c r="M9" s="2"/>
      <c r="N9" s="2"/>
      <c r="O9" s="2"/>
      <c r="P9" s="2"/>
      <c r="Q9" s="2"/>
      <c r="R9" s="2"/>
      <c r="S9" s="2"/>
      <c r="T9" s="2"/>
      <c r="U9" s="2"/>
      <c r="V9" s="2"/>
      <c r="W9" s="2"/>
      <c r="X9" s="2"/>
      <c r="Y9" s="2"/>
      <c r="Z9" s="2"/>
    </row>
    <row r="10" spans="1:26" ht="12.75" customHeight="1" x14ac:dyDescent="0.2">
      <c r="A10" s="66"/>
      <c r="B10" s="66"/>
      <c r="C10" s="66"/>
      <c r="D10" s="66"/>
      <c r="E10" s="66"/>
      <c r="F10" s="66"/>
      <c r="G10" s="66"/>
      <c r="H10" s="66"/>
      <c r="I10" s="66"/>
      <c r="J10" s="66"/>
      <c r="K10" s="65"/>
      <c r="L10" s="2"/>
      <c r="M10" s="2"/>
      <c r="N10" s="2"/>
      <c r="O10" s="2"/>
      <c r="P10" s="2"/>
      <c r="Q10" s="2"/>
      <c r="R10" s="2"/>
      <c r="S10" s="2"/>
      <c r="T10" s="2"/>
      <c r="U10" s="2"/>
      <c r="V10" s="2"/>
      <c r="W10" s="2"/>
      <c r="X10" s="2"/>
      <c r="Y10" s="2"/>
      <c r="Z10" s="2"/>
    </row>
    <row r="11" spans="1:26" ht="15" customHeight="1" x14ac:dyDescent="0.2">
      <c r="A11" s="269" t="s">
        <v>27</v>
      </c>
      <c r="B11" s="269" t="s">
        <v>240</v>
      </c>
      <c r="C11" s="269" t="s">
        <v>44</v>
      </c>
      <c r="D11" s="263" t="s">
        <v>241</v>
      </c>
      <c r="E11" s="265" t="s">
        <v>242</v>
      </c>
      <c r="F11" s="271" t="s">
        <v>243</v>
      </c>
      <c r="G11" s="272"/>
      <c r="H11" s="273"/>
      <c r="I11" s="274" t="s">
        <v>244</v>
      </c>
      <c r="J11" s="273"/>
      <c r="K11" s="65"/>
      <c r="L11" s="2"/>
      <c r="M11" s="2"/>
      <c r="N11" s="2"/>
      <c r="O11" s="2"/>
      <c r="P11" s="2"/>
      <c r="Q11" s="2"/>
      <c r="R11" s="2"/>
      <c r="S11" s="2"/>
      <c r="T11" s="2"/>
      <c r="U11" s="2"/>
      <c r="V11" s="2"/>
      <c r="W11" s="2"/>
      <c r="X11" s="2"/>
      <c r="Y11" s="2"/>
      <c r="Z11" s="2"/>
    </row>
    <row r="12" spans="1:26" ht="14.25" customHeight="1" x14ac:dyDescent="0.2">
      <c r="A12" s="264"/>
      <c r="B12" s="264"/>
      <c r="C12" s="264"/>
      <c r="D12" s="264"/>
      <c r="E12" s="264"/>
      <c r="F12" s="77" t="s">
        <v>245</v>
      </c>
      <c r="G12" s="77" t="s">
        <v>246</v>
      </c>
      <c r="H12" s="77" t="s">
        <v>247</v>
      </c>
      <c r="I12" s="78" t="s">
        <v>230</v>
      </c>
      <c r="J12" s="78" t="s">
        <v>248</v>
      </c>
      <c r="K12" s="65"/>
      <c r="L12" s="2"/>
      <c r="M12" s="2"/>
      <c r="N12" s="2"/>
      <c r="O12" s="2"/>
      <c r="P12" s="2"/>
      <c r="Q12" s="2"/>
      <c r="R12" s="2"/>
      <c r="S12" s="2"/>
      <c r="T12" s="2"/>
      <c r="U12" s="2"/>
      <c r="V12" s="2"/>
      <c r="W12" s="2"/>
      <c r="X12" s="2"/>
      <c r="Y12" s="2"/>
      <c r="Z12" s="2"/>
    </row>
    <row r="13" spans="1:26" ht="18.75" customHeight="1" x14ac:dyDescent="0.2">
      <c r="A13" s="266"/>
      <c r="B13" s="267"/>
      <c r="C13" s="267"/>
      <c r="D13" s="267"/>
      <c r="E13" s="267"/>
      <c r="F13" s="267"/>
      <c r="G13" s="267"/>
      <c r="H13" s="268"/>
      <c r="I13" s="79">
        <f t="shared" ref="I13:J13" si="0">SUM(I14:I49)</f>
        <v>481</v>
      </c>
      <c r="J13" s="79">
        <f t="shared" si="0"/>
        <v>43.727272727272727</v>
      </c>
      <c r="K13" s="65"/>
      <c r="L13" s="2"/>
      <c r="M13" s="2"/>
      <c r="N13" s="2"/>
      <c r="O13" s="2"/>
      <c r="P13" s="2"/>
      <c r="Q13" s="2"/>
      <c r="R13" s="2"/>
      <c r="S13" s="2"/>
      <c r="T13" s="2"/>
      <c r="U13" s="2"/>
      <c r="V13" s="2"/>
      <c r="W13" s="2"/>
      <c r="X13" s="2"/>
      <c r="Y13" s="2"/>
      <c r="Z13" s="2"/>
    </row>
    <row r="14" spans="1:26" ht="15.75" customHeight="1" x14ac:dyDescent="0.2">
      <c r="A14" s="80" t="s">
        <v>250</v>
      </c>
      <c r="B14" s="81" t="s">
        <v>252</v>
      </c>
      <c r="C14" s="83" t="s">
        <v>254</v>
      </c>
      <c r="D14" s="80">
        <v>1</v>
      </c>
      <c r="E14" s="84">
        <v>1</v>
      </c>
      <c r="F14" s="85">
        <v>2</v>
      </c>
      <c r="G14" s="85">
        <v>12</v>
      </c>
      <c r="H14" s="87">
        <f t="shared" ref="H14:H49" si="1">G14+F14*$J$5</f>
        <v>20</v>
      </c>
      <c r="I14" s="88">
        <v>20</v>
      </c>
      <c r="J14" s="90">
        <f t="shared" ref="J14:J49" si="2">I14/$J$6*10*$J$5</f>
        <v>1.8181818181818183</v>
      </c>
      <c r="K14" s="92"/>
      <c r="L14" s="2"/>
      <c r="M14" s="2"/>
      <c r="N14" s="2"/>
      <c r="O14" s="2"/>
      <c r="P14" s="2"/>
      <c r="Q14" s="2"/>
      <c r="R14" s="2"/>
      <c r="S14" s="2"/>
      <c r="T14" s="2"/>
      <c r="U14" s="2"/>
      <c r="V14" s="2"/>
      <c r="W14" s="2"/>
      <c r="X14" s="2"/>
      <c r="Y14" s="2"/>
      <c r="Z14" s="2"/>
    </row>
    <row r="15" spans="1:26" ht="15.75" customHeight="1" x14ac:dyDescent="0.2">
      <c r="A15" s="80" t="s">
        <v>261</v>
      </c>
      <c r="B15" s="81" t="s">
        <v>252</v>
      </c>
      <c r="C15" s="83" t="s">
        <v>262</v>
      </c>
      <c r="D15" s="80">
        <v>1</v>
      </c>
      <c r="E15" s="84">
        <v>1</v>
      </c>
      <c r="F15" s="85">
        <v>2</v>
      </c>
      <c r="G15" s="85">
        <v>14</v>
      </c>
      <c r="H15" s="87">
        <f t="shared" si="1"/>
        <v>22</v>
      </c>
      <c r="I15" s="88">
        <v>22</v>
      </c>
      <c r="J15" s="90">
        <f t="shared" si="2"/>
        <v>2</v>
      </c>
      <c r="K15" s="92"/>
      <c r="L15" s="2"/>
      <c r="M15" s="2"/>
      <c r="N15" s="2"/>
      <c r="O15" s="2"/>
      <c r="P15" s="2"/>
      <c r="Q15" s="2"/>
      <c r="R15" s="2"/>
      <c r="S15" s="2"/>
      <c r="T15" s="2"/>
      <c r="U15" s="2"/>
      <c r="V15" s="2"/>
      <c r="W15" s="2"/>
      <c r="X15" s="2"/>
      <c r="Y15" s="2"/>
      <c r="Z15" s="2"/>
    </row>
    <row r="16" spans="1:26" ht="15.75" customHeight="1" x14ac:dyDescent="0.2">
      <c r="A16" s="80" t="s">
        <v>263</v>
      </c>
      <c r="B16" s="81" t="s">
        <v>252</v>
      </c>
      <c r="C16" s="83" t="s">
        <v>265</v>
      </c>
      <c r="D16" s="80">
        <v>1</v>
      </c>
      <c r="E16" s="84">
        <v>1</v>
      </c>
      <c r="F16" s="85"/>
      <c r="G16" s="85">
        <v>20</v>
      </c>
      <c r="H16" s="87">
        <f t="shared" si="1"/>
        <v>20</v>
      </c>
      <c r="I16" s="88">
        <v>20</v>
      </c>
      <c r="J16" s="90">
        <f t="shared" si="2"/>
        <v>1.8181818181818183</v>
      </c>
      <c r="K16" s="92"/>
      <c r="L16" s="2"/>
      <c r="M16" s="2"/>
      <c r="N16" s="2"/>
      <c r="O16" s="2"/>
      <c r="P16" s="2"/>
      <c r="Q16" s="2"/>
      <c r="R16" s="2"/>
      <c r="S16" s="2"/>
      <c r="T16" s="2"/>
      <c r="U16" s="2"/>
      <c r="V16" s="2"/>
      <c r="W16" s="2"/>
      <c r="X16" s="2"/>
      <c r="Y16" s="2"/>
      <c r="Z16" s="2"/>
    </row>
    <row r="17" spans="1:26" ht="15.75" customHeight="1" x14ac:dyDescent="0.2">
      <c r="A17" s="80" t="s">
        <v>270</v>
      </c>
      <c r="B17" s="81" t="s">
        <v>252</v>
      </c>
      <c r="C17" s="83" t="s">
        <v>272</v>
      </c>
      <c r="D17" s="80">
        <v>1</v>
      </c>
      <c r="E17" s="86"/>
      <c r="F17" s="85">
        <v>2</v>
      </c>
      <c r="G17" s="85">
        <v>15</v>
      </c>
      <c r="H17" s="87">
        <f t="shared" si="1"/>
        <v>23</v>
      </c>
      <c r="I17" s="96"/>
      <c r="J17" s="90">
        <f t="shared" si="2"/>
        <v>0</v>
      </c>
      <c r="K17" s="92"/>
      <c r="L17" s="2"/>
      <c r="M17" s="2"/>
      <c r="N17" s="2"/>
      <c r="O17" s="2"/>
      <c r="P17" s="2"/>
      <c r="Q17" s="2"/>
      <c r="R17" s="2"/>
      <c r="S17" s="2"/>
      <c r="T17" s="2"/>
      <c r="U17" s="2"/>
      <c r="V17" s="2"/>
      <c r="W17" s="2"/>
      <c r="X17" s="2"/>
      <c r="Y17" s="2"/>
      <c r="Z17" s="2"/>
    </row>
    <row r="18" spans="1:26" ht="15.75" customHeight="1" x14ac:dyDescent="0.2">
      <c r="A18" s="80" t="s">
        <v>285</v>
      </c>
      <c r="B18" s="81" t="s">
        <v>252</v>
      </c>
      <c r="C18" s="83" t="s">
        <v>287</v>
      </c>
      <c r="D18" s="80">
        <v>1</v>
      </c>
      <c r="E18" s="86"/>
      <c r="F18" s="85"/>
      <c r="G18" s="85">
        <v>20</v>
      </c>
      <c r="H18" s="87">
        <f t="shared" si="1"/>
        <v>20</v>
      </c>
      <c r="I18" s="96"/>
      <c r="J18" s="90">
        <f t="shared" si="2"/>
        <v>0</v>
      </c>
      <c r="K18" s="65"/>
      <c r="L18" s="2"/>
      <c r="M18" s="2"/>
      <c r="N18" s="2"/>
      <c r="O18" s="2"/>
      <c r="P18" s="2"/>
      <c r="Q18" s="2"/>
      <c r="R18" s="2"/>
      <c r="S18" s="2"/>
      <c r="T18" s="2"/>
      <c r="U18" s="2"/>
      <c r="V18" s="2"/>
      <c r="W18" s="2"/>
      <c r="X18" s="2"/>
      <c r="Y18" s="2"/>
      <c r="Z18" s="2"/>
    </row>
    <row r="19" spans="1:26" ht="15.75" customHeight="1" x14ac:dyDescent="0.2">
      <c r="A19" s="80" t="s">
        <v>290</v>
      </c>
      <c r="B19" s="81" t="s">
        <v>291</v>
      </c>
      <c r="C19" s="83" t="s">
        <v>292</v>
      </c>
      <c r="D19" s="80">
        <v>1</v>
      </c>
      <c r="E19" s="84">
        <v>1</v>
      </c>
      <c r="F19" s="85">
        <v>3</v>
      </c>
      <c r="G19" s="85">
        <v>10</v>
      </c>
      <c r="H19" s="87">
        <f t="shared" si="1"/>
        <v>22</v>
      </c>
      <c r="I19" s="88">
        <v>22</v>
      </c>
      <c r="J19" s="90">
        <f t="shared" si="2"/>
        <v>2</v>
      </c>
      <c r="K19" s="92"/>
      <c r="L19" s="2"/>
      <c r="M19" s="2"/>
      <c r="N19" s="2"/>
      <c r="O19" s="2"/>
      <c r="P19" s="2"/>
      <c r="Q19" s="2"/>
      <c r="R19" s="2"/>
      <c r="S19" s="2"/>
      <c r="T19" s="2"/>
      <c r="U19" s="2"/>
      <c r="V19" s="2"/>
      <c r="W19" s="2"/>
      <c r="X19" s="2"/>
      <c r="Y19" s="2"/>
      <c r="Z19" s="2"/>
    </row>
    <row r="20" spans="1:26" ht="15.75" customHeight="1" x14ac:dyDescent="0.2">
      <c r="A20" s="80" t="s">
        <v>297</v>
      </c>
      <c r="B20" s="81" t="s">
        <v>291</v>
      </c>
      <c r="C20" s="83" t="s">
        <v>299</v>
      </c>
      <c r="D20" s="80">
        <v>1</v>
      </c>
      <c r="E20" s="84">
        <v>1</v>
      </c>
      <c r="F20" s="85">
        <v>3.5</v>
      </c>
      <c r="G20" s="85">
        <v>18</v>
      </c>
      <c r="H20" s="87">
        <f t="shared" si="1"/>
        <v>32</v>
      </c>
      <c r="I20" s="88">
        <v>32</v>
      </c>
      <c r="J20" s="90">
        <f t="shared" si="2"/>
        <v>2.9090909090909092</v>
      </c>
      <c r="K20" s="92"/>
      <c r="L20" s="2"/>
      <c r="M20" s="2"/>
      <c r="N20" s="2"/>
      <c r="O20" s="2"/>
      <c r="P20" s="2"/>
      <c r="Q20" s="2"/>
      <c r="R20" s="2"/>
      <c r="S20" s="2"/>
      <c r="T20" s="2"/>
      <c r="U20" s="2"/>
      <c r="V20" s="2"/>
      <c r="W20" s="2"/>
      <c r="X20" s="2"/>
      <c r="Y20" s="2"/>
      <c r="Z20" s="2"/>
    </row>
    <row r="21" spans="1:26" ht="15.75" customHeight="1" x14ac:dyDescent="0.2">
      <c r="A21" s="80" t="s">
        <v>304</v>
      </c>
      <c r="B21" s="81" t="s">
        <v>291</v>
      </c>
      <c r="C21" s="83" t="s">
        <v>306</v>
      </c>
      <c r="D21" s="80">
        <v>1</v>
      </c>
      <c r="E21" s="84"/>
      <c r="F21" s="85">
        <v>4</v>
      </c>
      <c r="G21" s="85">
        <v>30</v>
      </c>
      <c r="H21" s="87">
        <f t="shared" si="1"/>
        <v>46</v>
      </c>
      <c r="I21" s="88"/>
      <c r="J21" s="90"/>
      <c r="K21" s="92"/>
      <c r="L21" s="2"/>
      <c r="M21" s="2"/>
      <c r="N21" s="2"/>
      <c r="O21" s="2"/>
      <c r="P21" s="2"/>
      <c r="Q21" s="2"/>
      <c r="R21" s="2"/>
      <c r="S21" s="2"/>
      <c r="T21" s="2"/>
      <c r="U21" s="2"/>
      <c r="V21" s="2"/>
      <c r="W21" s="2"/>
      <c r="X21" s="2"/>
      <c r="Y21" s="2"/>
      <c r="Z21" s="2"/>
    </row>
    <row r="22" spans="1:26" ht="15.75" customHeight="1" x14ac:dyDescent="0.2">
      <c r="A22" s="80" t="s">
        <v>311</v>
      </c>
      <c r="B22" s="81" t="s">
        <v>291</v>
      </c>
      <c r="C22" s="83" t="s">
        <v>312</v>
      </c>
      <c r="D22" s="80">
        <v>1</v>
      </c>
      <c r="E22" s="84">
        <v>1</v>
      </c>
      <c r="F22" s="85">
        <v>4</v>
      </c>
      <c r="G22" s="85">
        <v>35</v>
      </c>
      <c r="H22" s="87">
        <f t="shared" si="1"/>
        <v>51</v>
      </c>
      <c r="I22" s="88">
        <v>51</v>
      </c>
      <c r="J22" s="90">
        <f t="shared" si="2"/>
        <v>4.6363636363636367</v>
      </c>
      <c r="K22" s="92"/>
      <c r="L22" s="2"/>
      <c r="M22" s="2"/>
      <c r="N22" s="2"/>
      <c r="O22" s="2"/>
      <c r="P22" s="2"/>
      <c r="Q22" s="2"/>
      <c r="R22" s="2"/>
      <c r="S22" s="2"/>
      <c r="T22" s="2"/>
      <c r="U22" s="2"/>
      <c r="V22" s="2"/>
      <c r="W22" s="2"/>
      <c r="X22" s="2"/>
      <c r="Y22" s="2"/>
      <c r="Z22" s="2"/>
    </row>
    <row r="23" spans="1:26" ht="15.75" customHeight="1" x14ac:dyDescent="0.2">
      <c r="A23" s="80" t="s">
        <v>316</v>
      </c>
      <c r="B23" s="81" t="s">
        <v>291</v>
      </c>
      <c r="C23" s="83" t="s">
        <v>318</v>
      </c>
      <c r="D23" s="80" t="s">
        <v>319</v>
      </c>
      <c r="E23" s="84">
        <v>2</v>
      </c>
      <c r="F23" s="85"/>
      <c r="G23" s="85">
        <v>50</v>
      </c>
      <c r="H23" s="87">
        <f t="shared" si="1"/>
        <v>50</v>
      </c>
      <c r="I23" s="88">
        <v>50</v>
      </c>
      <c r="J23" s="90">
        <f t="shared" si="2"/>
        <v>4.545454545454545</v>
      </c>
      <c r="K23" s="92"/>
      <c r="L23" s="2"/>
      <c r="M23" s="2"/>
      <c r="N23" s="2"/>
      <c r="O23" s="2"/>
      <c r="P23" s="2"/>
      <c r="Q23" s="2"/>
      <c r="R23" s="2"/>
      <c r="S23" s="2"/>
      <c r="T23" s="2"/>
      <c r="U23" s="2"/>
      <c r="V23" s="2"/>
      <c r="W23" s="2"/>
      <c r="X23" s="2"/>
      <c r="Y23" s="2"/>
      <c r="Z23" s="2"/>
    </row>
    <row r="24" spans="1:26" ht="15.75" customHeight="1" x14ac:dyDescent="0.2">
      <c r="A24" s="80" t="s">
        <v>320</v>
      </c>
      <c r="B24" s="81" t="s">
        <v>291</v>
      </c>
      <c r="C24" s="83" t="s">
        <v>321</v>
      </c>
      <c r="D24" s="80" t="s">
        <v>322</v>
      </c>
      <c r="E24" s="86"/>
      <c r="F24" s="85">
        <v>4</v>
      </c>
      <c r="G24" s="85">
        <v>60</v>
      </c>
      <c r="H24" s="87">
        <f t="shared" si="1"/>
        <v>76</v>
      </c>
      <c r="I24" s="96"/>
      <c r="J24" s="90">
        <f t="shared" si="2"/>
        <v>0</v>
      </c>
      <c r="K24" s="92"/>
      <c r="L24" s="2"/>
      <c r="M24" s="2"/>
      <c r="N24" s="2"/>
      <c r="O24" s="2"/>
      <c r="P24" s="2"/>
      <c r="Q24" s="2"/>
      <c r="R24" s="2"/>
      <c r="S24" s="2"/>
      <c r="T24" s="2"/>
      <c r="U24" s="2"/>
      <c r="V24" s="2"/>
      <c r="W24" s="2"/>
      <c r="X24" s="2"/>
      <c r="Y24" s="2"/>
      <c r="Z24" s="2"/>
    </row>
    <row r="25" spans="1:26" ht="15.75" customHeight="1" x14ac:dyDescent="0.2">
      <c r="A25" s="80" t="s">
        <v>324</v>
      </c>
      <c r="B25" s="81" t="s">
        <v>291</v>
      </c>
      <c r="C25" s="83" t="s">
        <v>325</v>
      </c>
      <c r="D25" s="80" t="s">
        <v>322</v>
      </c>
      <c r="E25" s="86"/>
      <c r="F25" s="85"/>
      <c r="G25" s="85">
        <v>30</v>
      </c>
      <c r="H25" s="87">
        <f t="shared" si="1"/>
        <v>30</v>
      </c>
      <c r="I25" s="96"/>
      <c r="J25" s="90">
        <f t="shared" si="2"/>
        <v>0</v>
      </c>
      <c r="K25" s="92"/>
      <c r="L25" s="2"/>
      <c r="M25" s="2"/>
      <c r="N25" s="2"/>
      <c r="O25" s="2"/>
      <c r="P25" s="2"/>
      <c r="Q25" s="2"/>
      <c r="R25" s="2"/>
      <c r="S25" s="2"/>
      <c r="T25" s="2"/>
      <c r="U25" s="2"/>
      <c r="V25" s="2"/>
      <c r="W25" s="2"/>
      <c r="X25" s="2"/>
      <c r="Y25" s="2"/>
      <c r="Z25" s="2"/>
    </row>
    <row r="26" spans="1:26" ht="15.75" customHeight="1" x14ac:dyDescent="0.2">
      <c r="A26" s="80" t="s">
        <v>330</v>
      </c>
      <c r="B26" s="81" t="s">
        <v>291</v>
      </c>
      <c r="C26" s="102" t="s">
        <v>331</v>
      </c>
      <c r="D26" s="80" t="s">
        <v>319</v>
      </c>
      <c r="E26" s="86"/>
      <c r="F26" s="85"/>
      <c r="G26" s="85">
        <v>45</v>
      </c>
      <c r="H26" s="87">
        <f t="shared" si="1"/>
        <v>45</v>
      </c>
      <c r="I26" s="96"/>
      <c r="J26" s="90">
        <f t="shared" si="2"/>
        <v>0</v>
      </c>
      <c r="K26" s="92"/>
      <c r="L26" s="2"/>
      <c r="M26" s="2"/>
      <c r="N26" s="2"/>
      <c r="O26" s="2"/>
      <c r="P26" s="2"/>
      <c r="Q26" s="2"/>
      <c r="R26" s="2"/>
      <c r="S26" s="2"/>
      <c r="T26" s="2"/>
      <c r="U26" s="2"/>
      <c r="V26" s="2"/>
      <c r="W26" s="2"/>
      <c r="X26" s="2"/>
      <c r="Y26" s="2"/>
      <c r="Z26" s="2"/>
    </row>
    <row r="27" spans="1:26" ht="15.75" customHeight="1" x14ac:dyDescent="0.2">
      <c r="A27" s="80" t="s">
        <v>339</v>
      </c>
      <c r="B27" s="81" t="s">
        <v>291</v>
      </c>
      <c r="C27" s="104" t="s">
        <v>340</v>
      </c>
      <c r="D27" s="80" t="s">
        <v>346</v>
      </c>
      <c r="E27" s="86"/>
      <c r="F27" s="85"/>
      <c r="G27" s="85">
        <v>50</v>
      </c>
      <c r="H27" s="87">
        <f t="shared" si="1"/>
        <v>50</v>
      </c>
      <c r="I27" s="96"/>
      <c r="J27" s="90">
        <f t="shared" si="2"/>
        <v>0</v>
      </c>
      <c r="K27" s="92"/>
      <c r="L27" s="2"/>
      <c r="M27" s="2"/>
      <c r="N27" s="2"/>
      <c r="O27" s="2"/>
      <c r="P27" s="2"/>
      <c r="Q27" s="2"/>
      <c r="R27" s="2"/>
      <c r="S27" s="2"/>
      <c r="T27" s="2"/>
      <c r="U27" s="2"/>
      <c r="V27" s="2"/>
      <c r="W27" s="2"/>
      <c r="X27" s="2"/>
      <c r="Y27" s="2"/>
      <c r="Z27" s="2"/>
    </row>
    <row r="28" spans="1:26" ht="15.75" customHeight="1" x14ac:dyDescent="0.2">
      <c r="A28" s="80" t="s">
        <v>349</v>
      </c>
      <c r="B28" s="81" t="s">
        <v>291</v>
      </c>
      <c r="C28" s="83" t="s">
        <v>350</v>
      </c>
      <c r="D28" s="80" t="s">
        <v>319</v>
      </c>
      <c r="E28" s="86"/>
      <c r="F28" s="85">
        <v>4</v>
      </c>
      <c r="G28" s="85">
        <v>45</v>
      </c>
      <c r="H28" s="87">
        <f t="shared" si="1"/>
        <v>61</v>
      </c>
      <c r="I28" s="96"/>
      <c r="J28" s="90">
        <f t="shared" si="2"/>
        <v>0</v>
      </c>
      <c r="K28" s="65"/>
      <c r="L28" s="2"/>
      <c r="M28" s="2"/>
      <c r="N28" s="2"/>
      <c r="O28" s="2"/>
      <c r="P28" s="2"/>
      <c r="Q28" s="2"/>
      <c r="R28" s="2"/>
      <c r="S28" s="2"/>
      <c r="T28" s="2"/>
      <c r="U28" s="2"/>
      <c r="V28" s="2"/>
      <c r="W28" s="2"/>
      <c r="X28" s="2"/>
      <c r="Y28" s="2"/>
      <c r="Z28" s="2"/>
    </row>
    <row r="29" spans="1:26" ht="15.75" customHeight="1" x14ac:dyDescent="0.2">
      <c r="A29" s="80" t="s">
        <v>354</v>
      </c>
      <c r="B29" s="81" t="s">
        <v>291</v>
      </c>
      <c r="C29" s="104" t="s">
        <v>355</v>
      </c>
      <c r="D29" s="80" t="s">
        <v>338</v>
      </c>
      <c r="E29" s="84">
        <v>2</v>
      </c>
      <c r="F29" s="85">
        <v>3</v>
      </c>
      <c r="G29" s="85">
        <v>35</v>
      </c>
      <c r="H29" s="87">
        <f t="shared" si="1"/>
        <v>47</v>
      </c>
      <c r="I29" s="88">
        <v>47</v>
      </c>
      <c r="J29" s="90">
        <f t="shared" si="2"/>
        <v>4.2727272727272725</v>
      </c>
      <c r="K29" s="92"/>
      <c r="L29" s="2"/>
      <c r="M29" s="2"/>
      <c r="N29" s="2"/>
      <c r="O29" s="2"/>
      <c r="P29" s="2"/>
      <c r="Q29" s="2"/>
      <c r="R29" s="2"/>
      <c r="S29" s="2"/>
      <c r="T29" s="2"/>
      <c r="U29" s="2"/>
      <c r="V29" s="2"/>
      <c r="W29" s="2"/>
      <c r="X29" s="2"/>
      <c r="Y29" s="2"/>
      <c r="Z29" s="2"/>
    </row>
    <row r="30" spans="1:26" ht="15.75" customHeight="1" x14ac:dyDescent="0.2">
      <c r="A30" s="80" t="s">
        <v>358</v>
      </c>
      <c r="B30" s="81" t="s">
        <v>359</v>
      </c>
      <c r="C30" s="83" t="s">
        <v>360</v>
      </c>
      <c r="D30" s="80">
        <v>1</v>
      </c>
      <c r="E30" s="86"/>
      <c r="F30" s="85"/>
      <c r="G30" s="85">
        <v>55</v>
      </c>
      <c r="H30" s="87">
        <f t="shared" si="1"/>
        <v>55</v>
      </c>
      <c r="I30" s="96"/>
      <c r="J30" s="90">
        <f t="shared" si="2"/>
        <v>0</v>
      </c>
      <c r="K30" s="92"/>
      <c r="L30" s="2"/>
      <c r="M30" s="2"/>
      <c r="N30" s="2"/>
      <c r="O30" s="2"/>
      <c r="P30" s="2"/>
      <c r="Q30" s="2"/>
      <c r="R30" s="2"/>
      <c r="S30" s="2"/>
      <c r="T30" s="2"/>
      <c r="U30" s="2"/>
      <c r="V30" s="2"/>
      <c r="W30" s="2"/>
      <c r="X30" s="2"/>
      <c r="Y30" s="2"/>
      <c r="Z30" s="2"/>
    </row>
    <row r="31" spans="1:26" ht="15.75" customHeight="1" x14ac:dyDescent="0.2">
      <c r="A31" s="80" t="s">
        <v>364</v>
      </c>
      <c r="B31" s="81" t="s">
        <v>359</v>
      </c>
      <c r="C31" s="83" t="s">
        <v>365</v>
      </c>
      <c r="D31" s="80">
        <v>1</v>
      </c>
      <c r="E31" s="84">
        <v>1</v>
      </c>
      <c r="F31" s="85">
        <v>4</v>
      </c>
      <c r="G31" s="85">
        <v>12</v>
      </c>
      <c r="H31" s="87">
        <f t="shared" si="1"/>
        <v>28</v>
      </c>
      <c r="I31" s="88">
        <v>28</v>
      </c>
      <c r="J31" s="90">
        <f t="shared" si="2"/>
        <v>2.545454545454545</v>
      </c>
      <c r="K31" s="92"/>
      <c r="L31" s="2"/>
      <c r="M31" s="2"/>
      <c r="N31" s="2"/>
      <c r="O31" s="2"/>
      <c r="P31" s="2"/>
      <c r="Q31" s="2"/>
      <c r="R31" s="2"/>
      <c r="S31" s="2"/>
      <c r="T31" s="2"/>
      <c r="U31" s="2"/>
      <c r="V31" s="2"/>
      <c r="W31" s="2"/>
      <c r="X31" s="2"/>
      <c r="Y31" s="2"/>
      <c r="Z31" s="2"/>
    </row>
    <row r="32" spans="1:26" ht="15.75" customHeight="1" x14ac:dyDescent="0.2">
      <c r="A32" s="80" t="s">
        <v>374</v>
      </c>
      <c r="B32" s="81" t="s">
        <v>359</v>
      </c>
      <c r="C32" s="83" t="s">
        <v>376</v>
      </c>
      <c r="D32" s="80" t="s">
        <v>338</v>
      </c>
      <c r="E32" s="84">
        <v>2</v>
      </c>
      <c r="F32" s="85">
        <v>2</v>
      </c>
      <c r="G32" s="85">
        <v>26</v>
      </c>
      <c r="H32" s="87">
        <f t="shared" si="1"/>
        <v>34</v>
      </c>
      <c r="I32" s="88">
        <v>34</v>
      </c>
      <c r="J32" s="90">
        <f t="shared" si="2"/>
        <v>3.0909090909090908</v>
      </c>
      <c r="K32" s="92"/>
      <c r="L32" s="2"/>
      <c r="M32" s="2"/>
      <c r="N32" s="2"/>
      <c r="O32" s="2"/>
      <c r="P32" s="2"/>
      <c r="Q32" s="2"/>
      <c r="R32" s="2"/>
      <c r="S32" s="2"/>
      <c r="T32" s="2"/>
      <c r="U32" s="2"/>
      <c r="V32" s="2"/>
      <c r="W32" s="2"/>
      <c r="X32" s="2"/>
      <c r="Y32" s="2"/>
      <c r="Z32" s="2"/>
    </row>
    <row r="33" spans="1:26" ht="15.75" customHeight="1" x14ac:dyDescent="0.2">
      <c r="A33" s="80" t="s">
        <v>378</v>
      </c>
      <c r="B33" s="81" t="s">
        <v>359</v>
      </c>
      <c r="C33" s="83" t="s">
        <v>379</v>
      </c>
      <c r="D33" s="80" t="s">
        <v>319</v>
      </c>
      <c r="E33" s="86"/>
      <c r="F33" s="85"/>
      <c r="G33" s="85">
        <v>30</v>
      </c>
      <c r="H33" s="87">
        <f t="shared" si="1"/>
        <v>30</v>
      </c>
      <c r="I33" s="96"/>
      <c r="J33" s="90">
        <f t="shared" si="2"/>
        <v>0</v>
      </c>
      <c r="K33" s="92"/>
      <c r="L33" s="2"/>
      <c r="M33" s="2"/>
      <c r="N33" s="2"/>
      <c r="O33" s="2"/>
      <c r="P33" s="2"/>
      <c r="Q33" s="2"/>
      <c r="R33" s="2"/>
      <c r="S33" s="2"/>
      <c r="T33" s="2"/>
      <c r="U33" s="2"/>
      <c r="V33" s="2"/>
      <c r="W33" s="2"/>
      <c r="X33" s="2"/>
      <c r="Y33" s="2"/>
      <c r="Z33" s="2"/>
    </row>
    <row r="34" spans="1:26" ht="15.75" customHeight="1" x14ac:dyDescent="0.2">
      <c r="A34" s="80" t="s">
        <v>382</v>
      </c>
      <c r="B34" s="81" t="s">
        <v>359</v>
      </c>
      <c r="C34" s="83" t="s">
        <v>385</v>
      </c>
      <c r="D34" s="80" t="s">
        <v>319</v>
      </c>
      <c r="E34" s="86"/>
      <c r="F34" s="85"/>
      <c r="G34" s="85">
        <v>45</v>
      </c>
      <c r="H34" s="87">
        <f t="shared" si="1"/>
        <v>45</v>
      </c>
      <c r="I34" s="96"/>
      <c r="J34" s="90">
        <f t="shared" si="2"/>
        <v>0</v>
      </c>
      <c r="K34" s="92"/>
      <c r="L34" s="2"/>
      <c r="M34" s="2"/>
      <c r="N34" s="2"/>
      <c r="O34" s="2"/>
      <c r="P34" s="2"/>
      <c r="Q34" s="2"/>
      <c r="R34" s="2"/>
      <c r="S34" s="2"/>
      <c r="T34" s="2"/>
      <c r="U34" s="2"/>
      <c r="V34" s="2"/>
      <c r="W34" s="2"/>
      <c r="X34" s="2"/>
      <c r="Y34" s="2"/>
      <c r="Z34" s="2"/>
    </row>
    <row r="35" spans="1:26" ht="15.75" customHeight="1" x14ac:dyDescent="0.2">
      <c r="A35" s="80" t="s">
        <v>387</v>
      </c>
      <c r="B35" s="81" t="s">
        <v>359</v>
      </c>
      <c r="C35" s="83" t="s">
        <v>390</v>
      </c>
      <c r="D35" s="80" t="s">
        <v>319</v>
      </c>
      <c r="E35" s="86"/>
      <c r="F35" s="85">
        <v>2.5</v>
      </c>
      <c r="G35" s="85">
        <v>40</v>
      </c>
      <c r="H35" s="87">
        <f t="shared" si="1"/>
        <v>50</v>
      </c>
      <c r="I35" s="96"/>
      <c r="J35" s="90">
        <f t="shared" si="2"/>
        <v>0</v>
      </c>
      <c r="K35" s="92"/>
      <c r="L35" s="2"/>
      <c r="M35" s="2"/>
      <c r="N35" s="2"/>
      <c r="O35" s="2"/>
      <c r="P35" s="2"/>
      <c r="Q35" s="2"/>
      <c r="R35" s="2"/>
      <c r="S35" s="2"/>
      <c r="T35" s="2"/>
      <c r="U35" s="2"/>
      <c r="V35" s="2"/>
      <c r="W35" s="2"/>
      <c r="X35" s="2"/>
      <c r="Y35" s="2"/>
      <c r="Z35" s="2"/>
    </row>
    <row r="36" spans="1:26" ht="15.75" customHeight="1" x14ac:dyDescent="0.2">
      <c r="A36" s="80" t="s">
        <v>394</v>
      </c>
      <c r="B36" s="81" t="s">
        <v>359</v>
      </c>
      <c r="C36" s="83" t="s">
        <v>396</v>
      </c>
      <c r="D36" s="80" t="s">
        <v>338</v>
      </c>
      <c r="E36" s="86">
        <v>3</v>
      </c>
      <c r="F36" s="85"/>
      <c r="G36" s="85">
        <v>60</v>
      </c>
      <c r="H36" s="87">
        <f t="shared" si="1"/>
        <v>60</v>
      </c>
      <c r="I36" s="96">
        <v>60</v>
      </c>
      <c r="J36" s="90">
        <f t="shared" si="2"/>
        <v>5.4545454545454541</v>
      </c>
      <c r="K36" s="92"/>
      <c r="L36" s="2"/>
      <c r="M36" s="2"/>
      <c r="N36" s="2"/>
      <c r="O36" s="2"/>
      <c r="P36" s="2"/>
      <c r="Q36" s="2"/>
      <c r="R36" s="2"/>
      <c r="S36" s="2"/>
      <c r="T36" s="2"/>
      <c r="U36" s="2"/>
      <c r="V36" s="2"/>
      <c r="W36" s="2"/>
      <c r="X36" s="2"/>
      <c r="Y36" s="2"/>
      <c r="Z36" s="2"/>
    </row>
    <row r="37" spans="1:26" ht="15.75" customHeight="1" x14ac:dyDescent="0.2">
      <c r="A37" s="80" t="s">
        <v>402</v>
      </c>
      <c r="B37" s="81" t="s">
        <v>359</v>
      </c>
      <c r="C37" s="83" t="s">
        <v>403</v>
      </c>
      <c r="D37" s="107" t="s">
        <v>338</v>
      </c>
      <c r="E37" s="106"/>
      <c r="F37" s="85"/>
      <c r="G37" s="85">
        <v>80</v>
      </c>
      <c r="H37" s="87">
        <f t="shared" si="1"/>
        <v>80</v>
      </c>
      <c r="I37" s="96"/>
      <c r="J37" s="90">
        <f t="shared" si="2"/>
        <v>0</v>
      </c>
      <c r="K37" s="92"/>
      <c r="L37" s="2"/>
      <c r="M37" s="2"/>
      <c r="N37" s="2"/>
      <c r="O37" s="2"/>
      <c r="P37" s="2"/>
      <c r="Q37" s="2"/>
      <c r="R37" s="2"/>
      <c r="S37" s="2"/>
      <c r="T37" s="2"/>
      <c r="U37" s="2"/>
      <c r="V37" s="2"/>
      <c r="W37" s="2"/>
      <c r="X37" s="2"/>
      <c r="Y37" s="2"/>
      <c r="Z37" s="2"/>
    </row>
    <row r="38" spans="1:26" ht="15.75" customHeight="1" x14ac:dyDescent="0.2">
      <c r="A38" s="80" t="s">
        <v>413</v>
      </c>
      <c r="B38" s="81" t="s">
        <v>359</v>
      </c>
      <c r="C38" s="83" t="s">
        <v>415</v>
      </c>
      <c r="D38" s="80" t="s">
        <v>338</v>
      </c>
      <c r="E38" s="84">
        <v>3</v>
      </c>
      <c r="F38" s="85"/>
      <c r="G38" s="85">
        <v>60</v>
      </c>
      <c r="H38" s="87">
        <f t="shared" si="1"/>
        <v>60</v>
      </c>
      <c r="I38" s="88">
        <v>60</v>
      </c>
      <c r="J38" s="90">
        <f t="shared" si="2"/>
        <v>5.4545454545454541</v>
      </c>
      <c r="K38" s="92"/>
      <c r="L38" s="2"/>
      <c r="M38" s="2"/>
      <c r="N38" s="2"/>
      <c r="O38" s="2"/>
      <c r="P38" s="2"/>
      <c r="Q38" s="2"/>
      <c r="R38" s="2"/>
      <c r="S38" s="2"/>
      <c r="T38" s="2"/>
      <c r="U38" s="2"/>
      <c r="V38" s="2"/>
      <c r="W38" s="2"/>
      <c r="X38" s="2"/>
      <c r="Y38" s="2"/>
      <c r="Z38" s="2"/>
    </row>
    <row r="39" spans="1:26" ht="15.75" customHeight="1" x14ac:dyDescent="0.2">
      <c r="A39" s="80" t="s">
        <v>416</v>
      </c>
      <c r="B39" s="81" t="s">
        <v>359</v>
      </c>
      <c r="C39" s="83" t="s">
        <v>417</v>
      </c>
      <c r="D39" s="80" t="s">
        <v>418</v>
      </c>
      <c r="E39" s="84">
        <v>3</v>
      </c>
      <c r="F39" s="85"/>
      <c r="G39" s="85">
        <v>35</v>
      </c>
      <c r="H39" s="87">
        <f t="shared" si="1"/>
        <v>35</v>
      </c>
      <c r="I39" s="88">
        <v>35</v>
      </c>
      <c r="J39" s="90">
        <f t="shared" si="2"/>
        <v>3.1818181818181817</v>
      </c>
      <c r="K39" s="92"/>
      <c r="L39" s="2"/>
      <c r="M39" s="2"/>
      <c r="N39" s="2"/>
      <c r="O39" s="2"/>
      <c r="P39" s="2"/>
      <c r="Q39" s="2"/>
      <c r="R39" s="2"/>
      <c r="S39" s="2"/>
      <c r="T39" s="2"/>
      <c r="U39" s="2"/>
      <c r="V39" s="2"/>
      <c r="W39" s="2"/>
      <c r="X39" s="2"/>
      <c r="Y39" s="2"/>
      <c r="Z39" s="2"/>
    </row>
    <row r="40" spans="1:26" ht="15.75" customHeight="1" x14ac:dyDescent="0.2">
      <c r="A40" s="80" t="s">
        <v>423</v>
      </c>
      <c r="B40" s="81" t="s">
        <v>359</v>
      </c>
      <c r="C40" s="83" t="s">
        <v>424</v>
      </c>
      <c r="D40" s="80" t="s">
        <v>338</v>
      </c>
      <c r="E40" s="86"/>
      <c r="F40" s="85"/>
      <c r="G40" s="85">
        <v>60</v>
      </c>
      <c r="H40" s="87">
        <f t="shared" si="1"/>
        <v>60</v>
      </c>
      <c r="I40" s="96"/>
      <c r="J40" s="90">
        <f t="shared" si="2"/>
        <v>0</v>
      </c>
      <c r="K40" s="92"/>
      <c r="L40" s="2"/>
      <c r="M40" s="2"/>
      <c r="N40" s="2"/>
      <c r="O40" s="2"/>
      <c r="P40" s="2"/>
      <c r="Q40" s="2"/>
      <c r="R40" s="2"/>
      <c r="S40" s="2"/>
      <c r="T40" s="2"/>
      <c r="U40" s="2"/>
      <c r="V40" s="2"/>
      <c r="W40" s="2"/>
      <c r="X40" s="2"/>
      <c r="Y40" s="2"/>
      <c r="Z40" s="2"/>
    </row>
    <row r="41" spans="1:26" ht="15.75" customHeight="1" x14ac:dyDescent="0.2">
      <c r="A41" s="80" t="s">
        <v>427</v>
      </c>
      <c r="B41" s="81" t="s">
        <v>359</v>
      </c>
      <c r="C41" s="104" t="s">
        <v>429</v>
      </c>
      <c r="D41" s="80" t="s">
        <v>322</v>
      </c>
      <c r="E41" s="86"/>
      <c r="F41" s="85"/>
      <c r="G41" s="85">
        <v>90</v>
      </c>
      <c r="H41" s="87">
        <f t="shared" si="1"/>
        <v>90</v>
      </c>
      <c r="I41" s="96"/>
      <c r="J41" s="90">
        <f t="shared" si="2"/>
        <v>0</v>
      </c>
      <c r="K41" s="65"/>
      <c r="L41" s="2"/>
      <c r="M41" s="2"/>
      <c r="N41" s="2"/>
      <c r="O41" s="2"/>
      <c r="P41" s="2"/>
      <c r="Q41" s="2"/>
      <c r="R41" s="2"/>
      <c r="S41" s="2"/>
      <c r="T41" s="2"/>
      <c r="U41" s="2"/>
      <c r="V41" s="2"/>
      <c r="W41" s="2"/>
      <c r="X41" s="2"/>
      <c r="Y41" s="2"/>
      <c r="Z41" s="2"/>
    </row>
    <row r="42" spans="1:26" ht="15.75" customHeight="1" x14ac:dyDescent="0.2">
      <c r="A42" s="80" t="s">
        <v>432</v>
      </c>
      <c r="B42" s="81" t="s">
        <v>433</v>
      </c>
      <c r="C42" s="83" t="s">
        <v>434</v>
      </c>
      <c r="D42" s="80" t="s">
        <v>322</v>
      </c>
      <c r="E42" s="86"/>
      <c r="F42" s="85">
        <v>4</v>
      </c>
      <c r="G42" s="85">
        <v>55</v>
      </c>
      <c r="H42" s="87">
        <f t="shared" si="1"/>
        <v>71</v>
      </c>
      <c r="I42" s="96"/>
      <c r="J42" s="90">
        <f t="shared" si="2"/>
        <v>0</v>
      </c>
      <c r="K42" s="65"/>
      <c r="L42" s="2"/>
      <c r="M42" s="2"/>
      <c r="N42" s="2"/>
      <c r="O42" s="2"/>
      <c r="P42" s="2"/>
      <c r="Q42" s="2"/>
      <c r="R42" s="2"/>
      <c r="S42" s="2"/>
      <c r="T42" s="2"/>
      <c r="U42" s="2"/>
      <c r="V42" s="2"/>
      <c r="W42" s="2"/>
      <c r="X42" s="2"/>
      <c r="Y42" s="2"/>
      <c r="Z42" s="2"/>
    </row>
    <row r="43" spans="1:26" ht="15.75" customHeight="1" x14ac:dyDescent="0.2">
      <c r="A43" s="80" t="s">
        <v>435</v>
      </c>
      <c r="B43" s="81" t="s">
        <v>433</v>
      </c>
      <c r="C43" s="83" t="s">
        <v>436</v>
      </c>
      <c r="D43" s="80" t="s">
        <v>322</v>
      </c>
      <c r="E43" s="86"/>
      <c r="F43" s="85">
        <v>4</v>
      </c>
      <c r="G43" s="85">
        <v>55</v>
      </c>
      <c r="H43" s="87">
        <f t="shared" si="1"/>
        <v>71</v>
      </c>
      <c r="I43" s="96"/>
      <c r="J43" s="90">
        <f t="shared" si="2"/>
        <v>0</v>
      </c>
      <c r="K43" s="65"/>
      <c r="L43" s="2"/>
      <c r="M43" s="2"/>
      <c r="N43" s="2"/>
      <c r="O43" s="2"/>
      <c r="P43" s="2"/>
      <c r="Q43" s="2"/>
      <c r="R43" s="2"/>
      <c r="S43" s="2"/>
      <c r="T43" s="2"/>
      <c r="U43" s="2"/>
      <c r="V43" s="2"/>
      <c r="W43" s="2"/>
      <c r="X43" s="2"/>
      <c r="Y43" s="2"/>
      <c r="Z43" s="2"/>
    </row>
    <row r="44" spans="1:26" ht="15.75" customHeight="1" x14ac:dyDescent="0.2">
      <c r="A44" s="80" t="s">
        <v>437</v>
      </c>
      <c r="B44" s="81" t="s">
        <v>438</v>
      </c>
      <c r="C44" s="83" t="s">
        <v>439</v>
      </c>
      <c r="D44" s="80" t="s">
        <v>322</v>
      </c>
      <c r="E44" s="86"/>
      <c r="F44" s="85">
        <v>3</v>
      </c>
      <c r="G44" s="85">
        <v>30</v>
      </c>
      <c r="H44" s="87">
        <f t="shared" si="1"/>
        <v>42</v>
      </c>
      <c r="I44" s="96"/>
      <c r="J44" s="90">
        <f t="shared" si="2"/>
        <v>0</v>
      </c>
      <c r="K44" s="65"/>
      <c r="L44" s="2"/>
      <c r="M44" s="2"/>
      <c r="N44" s="2"/>
      <c r="O44" s="2"/>
      <c r="P44" s="2"/>
      <c r="Q44" s="2"/>
      <c r="R44" s="2"/>
      <c r="S44" s="2"/>
      <c r="T44" s="2"/>
      <c r="U44" s="2"/>
      <c r="V44" s="2"/>
      <c r="W44" s="2"/>
      <c r="X44" s="2"/>
      <c r="Y44" s="2"/>
      <c r="Z44" s="2"/>
    </row>
    <row r="45" spans="1:26" ht="15.75" customHeight="1" x14ac:dyDescent="0.2">
      <c r="A45" s="80" t="s">
        <v>440</v>
      </c>
      <c r="B45" s="81" t="s">
        <v>438</v>
      </c>
      <c r="C45" s="83" t="s">
        <v>441</v>
      </c>
      <c r="D45" s="108" t="s">
        <v>322</v>
      </c>
      <c r="E45" s="106"/>
      <c r="F45" s="85"/>
      <c r="G45" s="85">
        <v>50</v>
      </c>
      <c r="H45" s="87">
        <f t="shared" si="1"/>
        <v>50</v>
      </c>
      <c r="I45" s="96"/>
      <c r="J45" s="90">
        <f t="shared" si="2"/>
        <v>0</v>
      </c>
      <c r="K45" s="65"/>
      <c r="L45" s="2"/>
      <c r="M45" s="2"/>
      <c r="N45" s="2"/>
      <c r="O45" s="2"/>
      <c r="P45" s="2"/>
      <c r="Q45" s="2"/>
      <c r="R45" s="2"/>
      <c r="S45" s="2"/>
      <c r="T45" s="2"/>
      <c r="U45" s="2"/>
      <c r="V45" s="2"/>
      <c r="W45" s="2"/>
      <c r="X45" s="2"/>
      <c r="Y45" s="2"/>
      <c r="Z45" s="2"/>
    </row>
    <row r="46" spans="1:26" ht="15.75" customHeight="1" x14ac:dyDescent="0.2">
      <c r="A46" s="80" t="s">
        <v>444</v>
      </c>
      <c r="B46" s="81" t="s">
        <v>438</v>
      </c>
      <c r="C46" s="83" t="s">
        <v>445</v>
      </c>
      <c r="D46" s="80" t="s">
        <v>319</v>
      </c>
      <c r="E46" s="86"/>
      <c r="F46" s="85"/>
      <c r="G46" s="85">
        <v>60</v>
      </c>
      <c r="H46" s="87">
        <f t="shared" si="1"/>
        <v>60</v>
      </c>
      <c r="I46" s="96"/>
      <c r="J46" s="90">
        <f t="shared" si="2"/>
        <v>0</v>
      </c>
      <c r="K46" s="65"/>
      <c r="L46" s="2"/>
      <c r="M46" s="2"/>
      <c r="N46" s="2"/>
      <c r="O46" s="2"/>
      <c r="P46" s="2"/>
      <c r="Q46" s="2"/>
      <c r="R46" s="2"/>
      <c r="S46" s="2"/>
      <c r="T46" s="2"/>
      <c r="U46" s="2"/>
      <c r="V46" s="2"/>
      <c r="W46" s="2"/>
      <c r="X46" s="2"/>
      <c r="Y46" s="2"/>
      <c r="Z46" s="2"/>
    </row>
    <row r="47" spans="1:26" ht="15.75" customHeight="1" x14ac:dyDescent="0.2">
      <c r="A47" s="80" t="s">
        <v>446</v>
      </c>
      <c r="B47" s="81" t="s">
        <v>438</v>
      </c>
      <c r="C47" s="83" t="s">
        <v>447</v>
      </c>
      <c r="D47" s="80" t="s">
        <v>319</v>
      </c>
      <c r="E47" s="86"/>
      <c r="F47" s="85"/>
      <c r="G47" s="85">
        <v>85</v>
      </c>
      <c r="H47" s="87">
        <f t="shared" si="1"/>
        <v>85</v>
      </c>
      <c r="I47" s="96"/>
      <c r="J47" s="90">
        <f t="shared" si="2"/>
        <v>0</v>
      </c>
      <c r="K47" s="65"/>
      <c r="L47" s="2"/>
      <c r="M47" s="2"/>
      <c r="N47" s="2"/>
      <c r="O47" s="2"/>
      <c r="P47" s="2"/>
      <c r="Q47" s="2"/>
      <c r="R47" s="2"/>
      <c r="S47" s="2"/>
      <c r="T47" s="2"/>
      <c r="U47" s="2"/>
      <c r="V47" s="2"/>
      <c r="W47" s="2"/>
      <c r="X47" s="2"/>
      <c r="Y47" s="2"/>
      <c r="Z47" s="2"/>
    </row>
    <row r="48" spans="1:26" ht="15.75" customHeight="1" x14ac:dyDescent="0.2">
      <c r="A48" s="80" t="s">
        <v>448</v>
      </c>
      <c r="B48" s="81" t="s">
        <v>438</v>
      </c>
      <c r="C48" s="83" t="s">
        <v>449</v>
      </c>
      <c r="D48" s="80" t="s">
        <v>322</v>
      </c>
      <c r="E48" s="86"/>
      <c r="F48" s="85"/>
      <c r="G48" s="85">
        <v>50</v>
      </c>
      <c r="H48" s="87">
        <f t="shared" si="1"/>
        <v>50</v>
      </c>
      <c r="I48" s="96"/>
      <c r="J48" s="90">
        <f t="shared" si="2"/>
        <v>0</v>
      </c>
      <c r="K48" s="65"/>
      <c r="L48" s="2"/>
      <c r="M48" s="2"/>
      <c r="N48" s="2"/>
      <c r="O48" s="2"/>
      <c r="P48" s="2"/>
      <c r="Q48" s="2"/>
      <c r="R48" s="2"/>
      <c r="S48" s="2"/>
      <c r="T48" s="2"/>
      <c r="U48" s="2"/>
      <c r="V48" s="2"/>
      <c r="W48" s="2"/>
      <c r="X48" s="2"/>
      <c r="Y48" s="2"/>
      <c r="Z48" s="2"/>
    </row>
    <row r="49" spans="1:26" ht="15.75" customHeight="1" x14ac:dyDescent="0.2">
      <c r="A49" s="80" t="s">
        <v>450</v>
      </c>
      <c r="B49" s="81" t="s">
        <v>438</v>
      </c>
      <c r="C49" s="83" t="s">
        <v>451</v>
      </c>
      <c r="D49" s="80" t="s">
        <v>418</v>
      </c>
      <c r="E49" s="86"/>
      <c r="F49" s="85"/>
      <c r="G49" s="85">
        <v>60</v>
      </c>
      <c r="H49" s="87">
        <f t="shared" si="1"/>
        <v>60</v>
      </c>
      <c r="I49" s="96"/>
      <c r="J49" s="90">
        <f t="shared" si="2"/>
        <v>0</v>
      </c>
      <c r="K49" s="65"/>
      <c r="L49" s="2"/>
      <c r="M49" s="2"/>
      <c r="N49" s="2"/>
      <c r="O49" s="2"/>
      <c r="P49" s="2"/>
      <c r="Q49" s="2"/>
      <c r="R49" s="2"/>
      <c r="S49" s="2"/>
      <c r="T49" s="2"/>
      <c r="U49" s="2"/>
      <c r="V49" s="2"/>
      <c r="W49" s="2"/>
      <c r="X49" s="2"/>
      <c r="Y49" s="2"/>
      <c r="Z49" s="2"/>
    </row>
    <row r="50" spans="1:26" ht="12.75" customHeight="1" x14ac:dyDescent="0.2">
      <c r="A50" s="65"/>
      <c r="B50" s="65"/>
      <c r="C50" s="65"/>
      <c r="D50" s="65"/>
      <c r="E50" s="65"/>
      <c r="F50" s="65"/>
      <c r="G50" s="65"/>
      <c r="H50" s="65"/>
      <c r="I50" s="65"/>
      <c r="J50" s="65"/>
      <c r="K50" s="65"/>
      <c r="L50" s="2"/>
      <c r="M50" s="2"/>
      <c r="N50" s="2"/>
      <c r="O50" s="2"/>
      <c r="P50" s="2"/>
      <c r="Q50" s="2"/>
      <c r="R50" s="2"/>
      <c r="S50" s="2"/>
      <c r="T50" s="2"/>
      <c r="U50" s="2"/>
      <c r="V50" s="2"/>
      <c r="W50" s="2"/>
      <c r="X50" s="2"/>
      <c r="Y50" s="2"/>
      <c r="Z50" s="2"/>
    </row>
    <row r="51" spans="1:26" ht="1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7">
    <mergeCell ref="A1:J1"/>
    <mergeCell ref="A2:J2"/>
    <mergeCell ref="A4:B4"/>
    <mergeCell ref="D8:I8"/>
    <mergeCell ref="D9:I9"/>
    <mergeCell ref="D7:I7"/>
    <mergeCell ref="D6:I6"/>
    <mergeCell ref="D5:I5"/>
    <mergeCell ref="D11:D12"/>
    <mergeCell ref="E11:E12"/>
    <mergeCell ref="A13:H13"/>
    <mergeCell ref="A11:A12"/>
    <mergeCell ref="D4:J4"/>
    <mergeCell ref="F11:H11"/>
    <mergeCell ref="I11:J11"/>
    <mergeCell ref="B11:B12"/>
    <mergeCell ref="C11:C12"/>
  </mergeCells>
  <conditionalFormatting sqref="J8">
    <cfRule type="cellIs" dxfId="20" priority="1" operator="greaterThan">
      <formula>0.1</formula>
    </cfRule>
  </conditionalFormatting>
  <conditionalFormatting sqref="J8">
    <cfRule type="cellIs" dxfId="19" priority="2" operator="greaterThanOrEqual">
      <formula>0.01</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39" workbookViewId="0">
      <selection activeCell="K30" sqref="K30"/>
    </sheetView>
  </sheetViews>
  <sheetFormatPr baseColWidth="10" defaultColWidth="13.5" defaultRowHeight="15" customHeight="1" x14ac:dyDescent="0.2"/>
  <cols>
    <col min="1" max="1" width="13" customWidth="1"/>
    <col min="2" max="2" width="15.1640625" customWidth="1"/>
    <col min="3" max="3" width="69.6640625" customWidth="1"/>
    <col min="4" max="20" width="8.83203125" customWidth="1"/>
  </cols>
  <sheetData>
    <row r="1" spans="1:26" ht="23.25" customHeight="1" x14ac:dyDescent="0.2">
      <c r="A1" s="275" t="s">
        <v>238</v>
      </c>
      <c r="B1" s="233"/>
      <c r="C1" s="233"/>
      <c r="D1" s="233"/>
      <c r="E1" s="233"/>
      <c r="F1" s="233"/>
      <c r="G1" s="233"/>
      <c r="H1" s="233"/>
      <c r="I1" s="233"/>
      <c r="J1" s="234"/>
      <c r="K1" s="65"/>
      <c r="L1" s="2"/>
      <c r="M1" s="2"/>
      <c r="N1" s="2"/>
      <c r="O1" s="2"/>
      <c r="P1" s="2"/>
      <c r="Q1" s="2"/>
      <c r="R1" s="2"/>
      <c r="S1" s="2"/>
      <c r="T1" s="2"/>
      <c r="U1" s="2"/>
      <c r="V1" s="2"/>
      <c r="W1" s="2"/>
      <c r="X1" s="2"/>
      <c r="Y1" s="2"/>
      <c r="Z1" s="2"/>
    </row>
    <row r="2" spans="1:26" ht="96" customHeight="1" x14ac:dyDescent="0.2">
      <c r="A2" s="276" t="s">
        <v>226</v>
      </c>
      <c r="B2" s="239"/>
      <c r="C2" s="239"/>
      <c r="D2" s="239"/>
      <c r="E2" s="239"/>
      <c r="F2" s="239"/>
      <c r="G2" s="239"/>
      <c r="H2" s="239"/>
      <c r="I2" s="239"/>
      <c r="J2" s="240"/>
      <c r="K2" s="65"/>
      <c r="L2" s="2"/>
      <c r="M2" s="2"/>
      <c r="N2" s="2"/>
      <c r="O2" s="2"/>
      <c r="P2" s="2"/>
      <c r="Q2" s="2"/>
      <c r="R2" s="2"/>
      <c r="S2" s="2"/>
      <c r="T2" s="2"/>
      <c r="U2" s="2"/>
      <c r="V2" s="2"/>
      <c r="W2" s="2"/>
      <c r="X2" s="2"/>
      <c r="Y2" s="2"/>
      <c r="Z2" s="2"/>
    </row>
    <row r="3" spans="1:26" ht="12.75" customHeight="1" x14ac:dyDescent="0.2">
      <c r="A3" s="66"/>
      <c r="B3" s="66"/>
      <c r="C3" s="66"/>
      <c r="D3" s="66"/>
      <c r="E3" s="66"/>
      <c r="F3" s="66"/>
      <c r="G3" s="66"/>
      <c r="H3" s="66"/>
      <c r="I3" s="66"/>
      <c r="J3" s="66"/>
      <c r="K3" s="65"/>
      <c r="L3" s="2"/>
      <c r="M3" s="2"/>
      <c r="N3" s="2"/>
      <c r="O3" s="2"/>
      <c r="P3" s="2"/>
      <c r="Q3" s="2"/>
      <c r="R3" s="2"/>
      <c r="S3" s="2"/>
      <c r="T3" s="2"/>
      <c r="U3" s="2"/>
      <c r="V3" s="2"/>
      <c r="W3" s="2"/>
      <c r="X3" s="2"/>
      <c r="Y3" s="2"/>
      <c r="Z3" s="2"/>
    </row>
    <row r="4" spans="1:26" ht="20.25" customHeight="1" x14ac:dyDescent="0.2">
      <c r="A4" s="270" t="s">
        <v>227</v>
      </c>
      <c r="B4" s="226"/>
      <c r="C4" s="66"/>
      <c r="D4" s="270" t="s">
        <v>228</v>
      </c>
      <c r="E4" s="226"/>
      <c r="F4" s="226"/>
      <c r="G4" s="226"/>
      <c r="H4" s="226"/>
      <c r="I4" s="226"/>
      <c r="J4" s="226"/>
      <c r="K4" s="65"/>
      <c r="L4" s="2"/>
      <c r="M4" s="2"/>
      <c r="N4" s="2"/>
      <c r="O4" s="2"/>
      <c r="P4" s="2"/>
      <c r="Q4" s="2"/>
      <c r="R4" s="2"/>
      <c r="S4" s="2"/>
      <c r="T4" s="2"/>
      <c r="U4" s="2"/>
      <c r="V4" s="2"/>
      <c r="W4" s="2"/>
      <c r="X4" s="2"/>
      <c r="Y4" s="2"/>
      <c r="Z4" s="2"/>
    </row>
    <row r="5" spans="1:26" ht="15.75" customHeight="1" x14ac:dyDescent="0.2">
      <c r="A5" s="67" t="s">
        <v>229</v>
      </c>
      <c r="B5" s="68" t="s">
        <v>230</v>
      </c>
      <c r="C5" s="66"/>
      <c r="D5" s="277" t="s">
        <v>231</v>
      </c>
      <c r="E5" s="272"/>
      <c r="F5" s="272"/>
      <c r="G5" s="272"/>
      <c r="H5" s="272"/>
      <c r="I5" s="273"/>
      <c r="J5" s="69">
        <f>'Principal - ABP'!G19</f>
        <v>4</v>
      </c>
      <c r="K5" s="65"/>
      <c r="L5" s="2"/>
      <c r="M5" s="2"/>
      <c r="N5" s="2"/>
      <c r="O5" s="2"/>
      <c r="P5" s="2"/>
      <c r="Q5" s="2"/>
      <c r="R5" s="2"/>
      <c r="S5" s="2"/>
      <c r="T5" s="2"/>
      <c r="U5" s="2"/>
      <c r="V5" s="2"/>
      <c r="W5" s="2"/>
      <c r="X5" s="2"/>
      <c r="Y5" s="2"/>
      <c r="Z5" s="2"/>
    </row>
    <row r="6" spans="1:26" ht="15.75" customHeight="1" x14ac:dyDescent="0.2">
      <c r="A6" s="70" t="s">
        <v>232</v>
      </c>
      <c r="B6" s="69">
        <v>10</v>
      </c>
      <c r="C6" s="66"/>
      <c r="D6" s="277" t="s">
        <v>233</v>
      </c>
      <c r="E6" s="272"/>
      <c r="F6" s="272"/>
      <c r="G6" s="272"/>
      <c r="H6" s="272"/>
      <c r="I6" s="273"/>
      <c r="J6" s="71">
        <f>J5*B7</f>
        <v>440</v>
      </c>
      <c r="K6" s="65"/>
      <c r="L6" s="2"/>
      <c r="M6" s="2"/>
      <c r="N6" s="2"/>
      <c r="O6" s="2"/>
      <c r="P6" s="2"/>
      <c r="Q6" s="2"/>
      <c r="R6" s="2"/>
      <c r="S6" s="2"/>
      <c r="T6" s="2"/>
      <c r="U6" s="2"/>
      <c r="V6" s="2"/>
      <c r="W6" s="2"/>
      <c r="X6" s="2"/>
      <c r="Y6" s="2"/>
      <c r="Z6" s="2"/>
    </row>
    <row r="7" spans="1:26" ht="15.75" customHeight="1" x14ac:dyDescent="0.2">
      <c r="A7" s="70" t="s">
        <v>234</v>
      </c>
      <c r="B7" s="69">
        <v>110</v>
      </c>
      <c r="C7" s="66"/>
      <c r="D7" s="277" t="s">
        <v>235</v>
      </c>
      <c r="E7" s="272"/>
      <c r="F7" s="272"/>
      <c r="G7" s="272"/>
      <c r="H7" s="272"/>
      <c r="I7" s="273"/>
      <c r="J7" s="72">
        <f>I13</f>
        <v>440</v>
      </c>
      <c r="K7" s="65"/>
      <c r="L7" s="2"/>
      <c r="M7" s="2"/>
      <c r="N7" s="2"/>
      <c r="O7" s="2"/>
      <c r="P7" s="2"/>
      <c r="Q7" s="2"/>
      <c r="R7" s="2"/>
      <c r="S7" s="2"/>
      <c r="T7" s="2"/>
      <c r="U7" s="2"/>
      <c r="V7" s="2"/>
      <c r="W7" s="2"/>
      <c r="X7" s="2"/>
      <c r="Y7" s="2"/>
      <c r="Z7" s="2"/>
    </row>
    <row r="8" spans="1:26" ht="20.25" customHeight="1" x14ac:dyDescent="0.2">
      <c r="A8" s="70" t="s">
        <v>236</v>
      </c>
      <c r="B8" s="69">
        <v>30</v>
      </c>
      <c r="C8" s="66"/>
      <c r="D8" s="277" t="s">
        <v>237</v>
      </c>
      <c r="E8" s="272"/>
      <c r="F8" s="272"/>
      <c r="G8" s="272"/>
      <c r="H8" s="272"/>
      <c r="I8" s="273"/>
      <c r="J8" s="73">
        <f>ABS(J6-J7)/J6</f>
        <v>0</v>
      </c>
      <c r="K8" s="65"/>
      <c r="L8" s="2"/>
      <c r="M8" s="2"/>
      <c r="N8" s="2"/>
      <c r="O8" s="2"/>
      <c r="P8" s="2"/>
      <c r="Q8" s="2"/>
      <c r="R8" s="2"/>
      <c r="S8" s="2"/>
      <c r="T8" s="2"/>
      <c r="U8" s="2"/>
      <c r="V8" s="2"/>
      <c r="W8" s="2"/>
      <c r="X8" s="2"/>
      <c r="Y8" s="2"/>
      <c r="Z8" s="2"/>
    </row>
    <row r="9" spans="1:26" ht="18.75" customHeight="1" x14ac:dyDescent="0.2">
      <c r="A9" s="74" t="s">
        <v>165</v>
      </c>
      <c r="B9" s="75">
        <f>SUM(B6:B8)</f>
        <v>150</v>
      </c>
      <c r="C9" s="66"/>
      <c r="D9" s="278" t="s">
        <v>239</v>
      </c>
      <c r="E9" s="272"/>
      <c r="F9" s="272"/>
      <c r="G9" s="272"/>
      <c r="H9" s="272"/>
      <c r="I9" s="273"/>
      <c r="J9" s="76">
        <f>J13</f>
        <v>34.090909090909101</v>
      </c>
      <c r="K9" s="65"/>
      <c r="L9" s="2"/>
      <c r="M9" s="2"/>
      <c r="N9" s="2"/>
      <c r="O9" s="2"/>
      <c r="P9" s="2"/>
      <c r="Q9" s="2"/>
      <c r="R9" s="2"/>
      <c r="S9" s="2"/>
      <c r="T9" s="2"/>
      <c r="U9" s="2"/>
      <c r="V9" s="2"/>
      <c r="W9" s="2"/>
      <c r="X9" s="2"/>
      <c r="Y9" s="2"/>
      <c r="Z9" s="2"/>
    </row>
    <row r="10" spans="1:26" ht="12.75" customHeight="1" x14ac:dyDescent="0.2">
      <c r="A10" s="66"/>
      <c r="B10" s="66"/>
      <c r="C10" s="66"/>
      <c r="D10" s="66"/>
      <c r="E10" s="66"/>
      <c r="F10" s="66"/>
      <c r="G10" s="66"/>
      <c r="H10" s="66"/>
      <c r="I10" s="66"/>
      <c r="J10" s="66"/>
      <c r="K10" s="65"/>
      <c r="L10" s="2"/>
      <c r="M10" s="2"/>
      <c r="N10" s="2"/>
      <c r="O10" s="2"/>
      <c r="P10" s="2"/>
      <c r="Q10" s="2"/>
      <c r="R10" s="2"/>
      <c r="S10" s="2"/>
      <c r="T10" s="2"/>
      <c r="U10" s="2"/>
      <c r="V10" s="2"/>
      <c r="W10" s="2"/>
      <c r="X10" s="2"/>
      <c r="Y10" s="2"/>
      <c r="Z10" s="2"/>
    </row>
    <row r="11" spans="1:26" ht="15" customHeight="1" x14ac:dyDescent="0.2">
      <c r="A11" s="269" t="s">
        <v>27</v>
      </c>
      <c r="B11" s="269" t="s">
        <v>240</v>
      </c>
      <c r="C11" s="269" t="s">
        <v>44</v>
      </c>
      <c r="D11" s="263" t="s">
        <v>241</v>
      </c>
      <c r="E11" s="265" t="s">
        <v>242</v>
      </c>
      <c r="F11" s="271" t="s">
        <v>243</v>
      </c>
      <c r="G11" s="272"/>
      <c r="H11" s="273"/>
      <c r="I11" s="274" t="s">
        <v>244</v>
      </c>
      <c r="J11" s="273"/>
      <c r="K11" s="65"/>
      <c r="L11" s="2"/>
      <c r="M11" s="2"/>
      <c r="N11" s="2"/>
      <c r="O11" s="2"/>
      <c r="P11" s="2"/>
      <c r="Q11" s="2"/>
      <c r="R11" s="2"/>
      <c r="S11" s="2"/>
      <c r="T11" s="2"/>
      <c r="U11" s="2"/>
      <c r="V11" s="2"/>
      <c r="W11" s="2"/>
      <c r="X11" s="2"/>
      <c r="Y11" s="2"/>
      <c r="Z11" s="2"/>
    </row>
    <row r="12" spans="1:26" ht="14.25" customHeight="1" x14ac:dyDescent="0.2">
      <c r="A12" s="264"/>
      <c r="B12" s="264"/>
      <c r="C12" s="264"/>
      <c r="D12" s="264"/>
      <c r="E12" s="264"/>
      <c r="F12" s="77" t="s">
        <v>245</v>
      </c>
      <c r="G12" s="77" t="s">
        <v>246</v>
      </c>
      <c r="H12" s="77" t="s">
        <v>247</v>
      </c>
      <c r="I12" s="78" t="s">
        <v>230</v>
      </c>
      <c r="J12" s="78" t="s">
        <v>248</v>
      </c>
      <c r="K12" s="65"/>
      <c r="L12" s="2"/>
      <c r="M12" s="2"/>
      <c r="N12" s="2"/>
      <c r="O12" s="2"/>
      <c r="P12" s="2"/>
      <c r="Q12" s="2"/>
      <c r="R12" s="2"/>
      <c r="S12" s="2"/>
      <c r="T12" s="2"/>
      <c r="U12" s="2"/>
      <c r="V12" s="2"/>
      <c r="W12" s="2"/>
      <c r="X12" s="2"/>
      <c r="Y12" s="2"/>
      <c r="Z12" s="2"/>
    </row>
    <row r="13" spans="1:26" ht="18.75" customHeight="1" x14ac:dyDescent="0.2">
      <c r="A13" s="266"/>
      <c r="B13" s="267"/>
      <c r="C13" s="267"/>
      <c r="D13" s="267"/>
      <c r="E13" s="267"/>
      <c r="F13" s="267"/>
      <c r="G13" s="267"/>
      <c r="H13" s="268"/>
      <c r="I13" s="79">
        <f t="shared" ref="I13:J13" si="0">SUM(I14:I48)</f>
        <v>440</v>
      </c>
      <c r="J13" s="79">
        <f t="shared" si="0"/>
        <v>34.090909090909101</v>
      </c>
      <c r="K13" s="65"/>
      <c r="L13" s="2"/>
      <c r="M13" s="2"/>
      <c r="N13" s="2"/>
      <c r="O13" s="2"/>
      <c r="P13" s="2"/>
      <c r="Q13" s="2"/>
      <c r="R13" s="2"/>
      <c r="S13" s="2"/>
      <c r="T13" s="2"/>
      <c r="U13" s="2"/>
      <c r="V13" s="2"/>
      <c r="W13" s="2"/>
      <c r="X13" s="2"/>
      <c r="Y13" s="2"/>
      <c r="Z13" s="2"/>
    </row>
    <row r="14" spans="1:26" ht="31.5" customHeight="1" x14ac:dyDescent="0.2">
      <c r="A14" s="80" t="s">
        <v>249</v>
      </c>
      <c r="B14" s="81" t="s">
        <v>251</v>
      </c>
      <c r="C14" s="82" t="s">
        <v>253</v>
      </c>
      <c r="D14" s="80" t="s">
        <v>255</v>
      </c>
      <c r="E14" s="86"/>
      <c r="F14" s="85">
        <v>5</v>
      </c>
      <c r="G14" s="85">
        <v>25</v>
      </c>
      <c r="H14" s="87">
        <f t="shared" ref="H14:H48" si="1">G14+F14*$J$5</f>
        <v>45</v>
      </c>
      <c r="I14" s="88"/>
      <c r="J14" s="90">
        <f>I14/$J$6*10*$J$5</f>
        <v>0</v>
      </c>
      <c r="K14" s="65"/>
      <c r="L14" s="2"/>
      <c r="M14" s="2"/>
      <c r="N14" s="2"/>
      <c r="O14" s="2"/>
      <c r="P14" s="2"/>
      <c r="Q14" s="2"/>
      <c r="R14" s="2"/>
      <c r="S14" s="2"/>
      <c r="T14" s="2"/>
      <c r="U14" s="2"/>
      <c r="V14" s="2"/>
      <c r="W14" s="2"/>
      <c r="X14" s="2"/>
      <c r="Y14" s="2"/>
      <c r="Z14" s="2"/>
    </row>
    <row r="15" spans="1:26" ht="31.5" customHeight="1" x14ac:dyDescent="0.2">
      <c r="A15" s="80" t="s">
        <v>264</v>
      </c>
      <c r="B15" s="81" t="s">
        <v>251</v>
      </c>
      <c r="C15" s="82" t="s">
        <v>266</v>
      </c>
      <c r="D15" s="80" t="s">
        <v>255</v>
      </c>
      <c r="E15" s="84">
        <v>1</v>
      </c>
      <c r="F15" s="85">
        <v>10</v>
      </c>
      <c r="G15" s="85">
        <v>25</v>
      </c>
      <c r="H15" s="87">
        <f t="shared" si="1"/>
        <v>65</v>
      </c>
      <c r="I15" s="88">
        <v>65</v>
      </c>
      <c r="J15" s="90"/>
      <c r="K15" s="65"/>
      <c r="L15" s="2"/>
      <c r="M15" s="2"/>
      <c r="N15" s="2"/>
      <c r="O15" s="2"/>
      <c r="P15" s="2"/>
      <c r="Q15" s="2"/>
      <c r="R15" s="2"/>
      <c r="S15" s="2"/>
      <c r="T15" s="2"/>
      <c r="U15" s="2"/>
      <c r="V15" s="2"/>
      <c r="W15" s="2"/>
      <c r="X15" s="2"/>
      <c r="Y15" s="2"/>
      <c r="Z15" s="2"/>
    </row>
    <row r="16" spans="1:26" ht="15.75" customHeight="1" x14ac:dyDescent="0.2">
      <c r="A16" s="80" t="s">
        <v>267</v>
      </c>
      <c r="B16" s="81" t="s">
        <v>268</v>
      </c>
      <c r="C16" s="82" t="s">
        <v>269</v>
      </c>
      <c r="D16" s="80" t="s">
        <v>255</v>
      </c>
      <c r="E16" s="84">
        <v>1</v>
      </c>
      <c r="F16" s="85">
        <v>3</v>
      </c>
      <c r="G16" s="85">
        <v>10</v>
      </c>
      <c r="H16" s="87">
        <f t="shared" si="1"/>
        <v>22</v>
      </c>
      <c r="I16" s="88">
        <v>30</v>
      </c>
      <c r="J16" s="90">
        <f t="shared" ref="J16:J48" si="2">I16/$J$6*10*$J$5</f>
        <v>2.7272727272727271</v>
      </c>
      <c r="K16" s="65"/>
      <c r="L16" s="2"/>
      <c r="M16" s="2"/>
      <c r="N16" s="2"/>
      <c r="O16" s="2"/>
      <c r="P16" s="2"/>
      <c r="Q16" s="2"/>
      <c r="R16" s="2"/>
      <c r="S16" s="2"/>
      <c r="T16" s="2"/>
      <c r="U16" s="2"/>
      <c r="V16" s="2"/>
      <c r="W16" s="2"/>
      <c r="X16" s="2"/>
      <c r="Y16" s="2"/>
      <c r="Z16" s="2"/>
    </row>
    <row r="17" spans="1:26" ht="15.75" customHeight="1" x14ac:dyDescent="0.2">
      <c r="A17" s="80" t="s">
        <v>274</v>
      </c>
      <c r="B17" s="81" t="s">
        <v>268</v>
      </c>
      <c r="C17" s="82" t="s">
        <v>275</v>
      </c>
      <c r="D17" s="80" t="s">
        <v>255</v>
      </c>
      <c r="E17" s="86"/>
      <c r="F17" s="85">
        <v>2</v>
      </c>
      <c r="G17" s="85">
        <v>5</v>
      </c>
      <c r="H17" s="87">
        <f t="shared" si="1"/>
        <v>13</v>
      </c>
      <c r="I17" s="88"/>
      <c r="J17" s="90">
        <f t="shared" si="2"/>
        <v>0</v>
      </c>
      <c r="K17" s="65"/>
      <c r="L17" s="2"/>
      <c r="M17" s="2"/>
      <c r="N17" s="2"/>
      <c r="O17" s="2"/>
      <c r="P17" s="2"/>
      <c r="Q17" s="2"/>
      <c r="R17" s="2"/>
      <c r="S17" s="2"/>
      <c r="T17" s="2"/>
      <c r="U17" s="2"/>
      <c r="V17" s="2"/>
      <c r="W17" s="2"/>
      <c r="X17" s="2"/>
      <c r="Y17" s="2"/>
      <c r="Z17" s="2"/>
    </row>
    <row r="18" spans="1:26" ht="15.75" customHeight="1" x14ac:dyDescent="0.2">
      <c r="A18" s="80" t="s">
        <v>278</v>
      </c>
      <c r="B18" s="81" t="s">
        <v>268</v>
      </c>
      <c r="C18" s="82" t="s">
        <v>280</v>
      </c>
      <c r="D18" s="80" t="s">
        <v>255</v>
      </c>
      <c r="E18" s="84">
        <v>1</v>
      </c>
      <c r="F18" s="85">
        <v>2</v>
      </c>
      <c r="G18" s="85">
        <v>5</v>
      </c>
      <c r="H18" s="87">
        <f t="shared" si="1"/>
        <v>13</v>
      </c>
      <c r="I18" s="88">
        <v>20</v>
      </c>
      <c r="J18" s="90">
        <f t="shared" si="2"/>
        <v>1.8181818181818183</v>
      </c>
      <c r="K18" s="65"/>
      <c r="L18" s="2"/>
      <c r="M18" s="2"/>
      <c r="N18" s="2"/>
      <c r="O18" s="2"/>
      <c r="P18" s="2"/>
      <c r="Q18" s="2"/>
      <c r="R18" s="2"/>
      <c r="S18" s="2"/>
      <c r="T18" s="2"/>
      <c r="U18" s="2"/>
      <c r="V18" s="2"/>
      <c r="W18" s="2"/>
      <c r="X18" s="2"/>
      <c r="Y18" s="2"/>
      <c r="Z18" s="2"/>
    </row>
    <row r="19" spans="1:26" ht="15.75" customHeight="1" x14ac:dyDescent="0.2">
      <c r="A19" s="80" t="s">
        <v>281</v>
      </c>
      <c r="B19" s="81" t="s">
        <v>268</v>
      </c>
      <c r="C19" s="82" t="s">
        <v>282</v>
      </c>
      <c r="D19" s="80" t="s">
        <v>255</v>
      </c>
      <c r="E19" s="84">
        <v>1</v>
      </c>
      <c r="F19" s="85"/>
      <c r="G19" s="85">
        <v>5</v>
      </c>
      <c r="H19" s="87">
        <f t="shared" si="1"/>
        <v>5</v>
      </c>
      <c r="I19" s="88">
        <v>5</v>
      </c>
      <c r="J19" s="90">
        <f t="shared" si="2"/>
        <v>0.45454545454545459</v>
      </c>
      <c r="K19" s="65"/>
      <c r="L19" s="2"/>
      <c r="M19" s="2"/>
      <c r="N19" s="2"/>
      <c r="O19" s="2"/>
      <c r="P19" s="2"/>
      <c r="Q19" s="2"/>
      <c r="R19" s="2"/>
      <c r="S19" s="2"/>
      <c r="T19" s="2"/>
      <c r="U19" s="2"/>
      <c r="V19" s="2"/>
      <c r="W19" s="2"/>
      <c r="X19" s="2"/>
      <c r="Y19" s="2"/>
      <c r="Z19" s="2"/>
    </row>
    <row r="20" spans="1:26" ht="15.75" customHeight="1" x14ac:dyDescent="0.2">
      <c r="A20" s="80" t="s">
        <v>288</v>
      </c>
      <c r="B20" s="81" t="s">
        <v>268</v>
      </c>
      <c r="C20" s="82" t="s">
        <v>289</v>
      </c>
      <c r="D20" s="80" t="s">
        <v>255</v>
      </c>
      <c r="E20" s="86"/>
      <c r="F20" s="85">
        <v>2</v>
      </c>
      <c r="G20" s="85">
        <v>5</v>
      </c>
      <c r="H20" s="87">
        <f t="shared" si="1"/>
        <v>13</v>
      </c>
      <c r="I20" s="96"/>
      <c r="J20" s="90">
        <f t="shared" si="2"/>
        <v>0</v>
      </c>
      <c r="K20" s="65"/>
      <c r="L20" s="2"/>
      <c r="M20" s="2"/>
      <c r="N20" s="2"/>
      <c r="O20" s="2"/>
      <c r="P20" s="2"/>
      <c r="Q20" s="2"/>
      <c r="R20" s="2"/>
      <c r="S20" s="2"/>
      <c r="T20" s="2"/>
      <c r="U20" s="2"/>
      <c r="V20" s="2"/>
      <c r="W20" s="2"/>
      <c r="X20" s="2"/>
      <c r="Y20" s="2"/>
      <c r="Z20" s="2"/>
    </row>
    <row r="21" spans="1:26" ht="15.75" customHeight="1" x14ac:dyDescent="0.2">
      <c r="A21" s="80" t="s">
        <v>293</v>
      </c>
      <c r="B21" s="81" t="s">
        <v>294</v>
      </c>
      <c r="C21" s="82" t="s">
        <v>295</v>
      </c>
      <c r="D21" s="80">
        <v>1</v>
      </c>
      <c r="E21" s="86"/>
      <c r="F21" s="85">
        <v>5</v>
      </c>
      <c r="G21" s="85">
        <v>10</v>
      </c>
      <c r="H21" s="87">
        <f t="shared" si="1"/>
        <v>30</v>
      </c>
      <c r="I21" s="96"/>
      <c r="J21" s="90">
        <f t="shared" si="2"/>
        <v>0</v>
      </c>
      <c r="K21" s="65"/>
      <c r="L21" s="2"/>
      <c r="M21" s="2"/>
      <c r="N21" s="2"/>
      <c r="O21" s="2"/>
      <c r="P21" s="2"/>
      <c r="Q21" s="2"/>
      <c r="R21" s="2"/>
      <c r="S21" s="2"/>
      <c r="T21" s="2"/>
      <c r="U21" s="2"/>
      <c r="V21" s="2"/>
      <c r="W21" s="2"/>
      <c r="X21" s="2"/>
      <c r="Y21" s="2"/>
      <c r="Z21" s="2"/>
    </row>
    <row r="22" spans="1:26" ht="15.75" customHeight="1" x14ac:dyDescent="0.2">
      <c r="A22" s="80" t="s">
        <v>301</v>
      </c>
      <c r="B22" s="81" t="s">
        <v>294</v>
      </c>
      <c r="C22" s="82" t="s">
        <v>302</v>
      </c>
      <c r="D22" s="80">
        <v>1</v>
      </c>
      <c r="E22" s="84">
        <v>1</v>
      </c>
      <c r="F22" s="85">
        <v>5</v>
      </c>
      <c r="G22" s="85">
        <v>0</v>
      </c>
      <c r="H22" s="87">
        <f t="shared" si="1"/>
        <v>20</v>
      </c>
      <c r="I22" s="88">
        <v>20</v>
      </c>
      <c r="J22" s="90">
        <f t="shared" si="2"/>
        <v>1.8181818181818183</v>
      </c>
      <c r="K22" s="65"/>
      <c r="L22" s="2"/>
      <c r="M22" s="2"/>
      <c r="N22" s="2"/>
      <c r="O22" s="2"/>
      <c r="P22" s="2"/>
      <c r="Q22" s="2"/>
      <c r="R22" s="2"/>
      <c r="S22" s="2"/>
      <c r="T22" s="2"/>
      <c r="U22" s="2"/>
      <c r="V22" s="2"/>
      <c r="W22" s="2"/>
      <c r="X22" s="2"/>
      <c r="Y22" s="2"/>
      <c r="Z22" s="2"/>
    </row>
    <row r="23" spans="1:26" ht="15.75" customHeight="1" x14ac:dyDescent="0.2">
      <c r="A23" s="80" t="s">
        <v>303</v>
      </c>
      <c r="B23" s="81" t="s">
        <v>294</v>
      </c>
      <c r="C23" s="82" t="s">
        <v>305</v>
      </c>
      <c r="D23" s="80" t="s">
        <v>255</v>
      </c>
      <c r="E23" s="84">
        <v>1</v>
      </c>
      <c r="F23" s="85">
        <v>5</v>
      </c>
      <c r="G23" s="85">
        <v>0</v>
      </c>
      <c r="H23" s="87">
        <f t="shared" si="1"/>
        <v>20</v>
      </c>
      <c r="I23" s="88">
        <v>25</v>
      </c>
      <c r="J23" s="90">
        <f t="shared" si="2"/>
        <v>2.2727272727272725</v>
      </c>
      <c r="K23" s="65"/>
      <c r="L23" s="2"/>
      <c r="M23" s="2"/>
      <c r="N23" s="2"/>
      <c r="O23" s="2"/>
      <c r="P23" s="2"/>
      <c r="Q23" s="2"/>
      <c r="R23" s="2"/>
      <c r="S23" s="2"/>
      <c r="T23" s="2"/>
      <c r="U23" s="2"/>
      <c r="V23" s="2"/>
      <c r="W23" s="2"/>
      <c r="X23" s="2"/>
      <c r="Y23" s="2"/>
      <c r="Z23" s="2"/>
    </row>
    <row r="24" spans="1:26" ht="15.75" customHeight="1" x14ac:dyDescent="0.2">
      <c r="A24" s="80" t="s">
        <v>309</v>
      </c>
      <c r="B24" s="81" t="s">
        <v>294</v>
      </c>
      <c r="C24" s="82" t="s">
        <v>310</v>
      </c>
      <c r="D24" s="80" t="s">
        <v>255</v>
      </c>
      <c r="E24" s="86"/>
      <c r="F24" s="85">
        <v>5</v>
      </c>
      <c r="G24" s="85">
        <v>0</v>
      </c>
      <c r="H24" s="87">
        <f t="shared" si="1"/>
        <v>20</v>
      </c>
      <c r="I24" s="96"/>
      <c r="J24" s="90">
        <f t="shared" si="2"/>
        <v>0</v>
      </c>
      <c r="K24" s="65"/>
      <c r="L24" s="2"/>
      <c r="M24" s="2"/>
      <c r="N24" s="2"/>
      <c r="O24" s="2"/>
      <c r="P24" s="2"/>
      <c r="Q24" s="2"/>
      <c r="R24" s="2"/>
      <c r="S24" s="2"/>
      <c r="T24" s="2"/>
      <c r="U24" s="2"/>
      <c r="V24" s="2"/>
      <c r="W24" s="2"/>
      <c r="X24" s="2"/>
      <c r="Y24" s="2"/>
      <c r="Z24" s="2"/>
    </row>
    <row r="25" spans="1:26" ht="15.75" customHeight="1" x14ac:dyDescent="0.2">
      <c r="A25" s="80" t="s">
        <v>313</v>
      </c>
      <c r="B25" s="81" t="s">
        <v>294</v>
      </c>
      <c r="C25" s="82" t="s">
        <v>314</v>
      </c>
      <c r="D25" s="80">
        <v>1</v>
      </c>
      <c r="E25" s="84">
        <v>1</v>
      </c>
      <c r="F25" s="85">
        <v>5</v>
      </c>
      <c r="G25" s="85">
        <v>0</v>
      </c>
      <c r="H25" s="87">
        <f t="shared" si="1"/>
        <v>20</v>
      </c>
      <c r="I25" s="88">
        <v>25</v>
      </c>
      <c r="J25" s="90">
        <f t="shared" si="2"/>
        <v>2.2727272727272725</v>
      </c>
      <c r="K25" s="65"/>
      <c r="L25" s="2"/>
      <c r="M25" s="2"/>
      <c r="N25" s="2"/>
      <c r="O25" s="2"/>
      <c r="P25" s="2"/>
      <c r="Q25" s="2"/>
      <c r="R25" s="2"/>
      <c r="S25" s="2"/>
      <c r="T25" s="2"/>
      <c r="U25" s="2"/>
      <c r="V25" s="2"/>
      <c r="W25" s="2"/>
      <c r="X25" s="2"/>
      <c r="Y25" s="2"/>
      <c r="Z25" s="2"/>
    </row>
    <row r="26" spans="1:26" ht="15.75" customHeight="1" x14ac:dyDescent="0.2">
      <c r="A26" s="80" t="s">
        <v>315</v>
      </c>
      <c r="B26" s="81" t="s">
        <v>294</v>
      </c>
      <c r="C26" s="100" t="s">
        <v>317</v>
      </c>
      <c r="D26" s="80" t="s">
        <v>319</v>
      </c>
      <c r="E26" s="84">
        <v>2</v>
      </c>
      <c r="F26" s="85">
        <v>3</v>
      </c>
      <c r="G26" s="85">
        <v>10</v>
      </c>
      <c r="H26" s="87">
        <f t="shared" si="1"/>
        <v>22</v>
      </c>
      <c r="I26" s="88">
        <v>22</v>
      </c>
      <c r="J26" s="90">
        <f t="shared" si="2"/>
        <v>2</v>
      </c>
      <c r="K26" s="65"/>
      <c r="L26" s="2"/>
      <c r="M26" s="2"/>
      <c r="N26" s="2"/>
      <c r="O26" s="2"/>
      <c r="P26" s="2"/>
      <c r="Q26" s="2"/>
      <c r="R26" s="2"/>
      <c r="S26" s="2"/>
      <c r="T26" s="2"/>
      <c r="U26" s="2"/>
      <c r="V26" s="2"/>
      <c r="W26" s="2"/>
      <c r="X26" s="2"/>
      <c r="Y26" s="2"/>
      <c r="Z26" s="2"/>
    </row>
    <row r="27" spans="1:26" ht="31.5" customHeight="1" x14ac:dyDescent="0.2">
      <c r="A27" s="80" t="s">
        <v>326</v>
      </c>
      <c r="B27" s="81" t="s">
        <v>327</v>
      </c>
      <c r="C27" s="101" t="s">
        <v>328</v>
      </c>
      <c r="D27" s="80">
        <v>1</v>
      </c>
      <c r="E27" s="84">
        <v>1</v>
      </c>
      <c r="F27" s="85">
        <v>1</v>
      </c>
      <c r="G27" s="85">
        <v>5</v>
      </c>
      <c r="H27" s="87">
        <f t="shared" si="1"/>
        <v>9</v>
      </c>
      <c r="I27" s="88">
        <v>9</v>
      </c>
      <c r="J27" s="90">
        <f t="shared" si="2"/>
        <v>0.81818181818181812</v>
      </c>
      <c r="K27" s="65"/>
      <c r="L27" s="2"/>
      <c r="M27" s="2"/>
      <c r="N27" s="2"/>
      <c r="O27" s="2"/>
      <c r="P27" s="2"/>
      <c r="Q27" s="2"/>
      <c r="R27" s="2"/>
      <c r="S27" s="2"/>
      <c r="T27" s="2"/>
      <c r="U27" s="2"/>
      <c r="V27" s="2"/>
      <c r="W27" s="2"/>
      <c r="X27" s="2"/>
      <c r="Y27" s="2"/>
      <c r="Z27" s="2"/>
    </row>
    <row r="28" spans="1:26" ht="15.75" customHeight="1" x14ac:dyDescent="0.2">
      <c r="A28" s="80" t="s">
        <v>332</v>
      </c>
      <c r="B28" s="81" t="s">
        <v>327</v>
      </c>
      <c r="C28" s="82" t="s">
        <v>333</v>
      </c>
      <c r="D28" s="80" t="s">
        <v>319</v>
      </c>
      <c r="E28" s="86">
        <v>1</v>
      </c>
      <c r="F28" s="85">
        <v>3</v>
      </c>
      <c r="G28" s="85">
        <v>10</v>
      </c>
      <c r="H28" s="87">
        <f t="shared" si="1"/>
        <v>22</v>
      </c>
      <c r="I28" s="88">
        <v>22</v>
      </c>
      <c r="J28" s="90">
        <f t="shared" si="2"/>
        <v>2</v>
      </c>
      <c r="K28" s="65"/>
      <c r="L28" s="2"/>
      <c r="M28" s="2"/>
      <c r="N28" s="2"/>
      <c r="O28" s="2"/>
      <c r="P28" s="2"/>
      <c r="Q28" s="2"/>
      <c r="R28" s="2"/>
      <c r="S28" s="2"/>
      <c r="T28" s="2"/>
      <c r="U28" s="2"/>
      <c r="V28" s="2"/>
      <c r="W28" s="2"/>
      <c r="X28" s="2"/>
      <c r="Y28" s="2"/>
      <c r="Z28" s="2"/>
    </row>
    <row r="29" spans="1:26" ht="15.75" customHeight="1" x14ac:dyDescent="0.2">
      <c r="A29" s="80" t="s">
        <v>334</v>
      </c>
      <c r="B29" s="81" t="s">
        <v>327</v>
      </c>
      <c r="C29" s="101" t="s">
        <v>335</v>
      </c>
      <c r="D29" s="80" t="s">
        <v>319</v>
      </c>
      <c r="E29" s="86"/>
      <c r="F29" s="85">
        <v>5</v>
      </c>
      <c r="G29" s="85">
        <v>25</v>
      </c>
      <c r="H29" s="87">
        <f t="shared" si="1"/>
        <v>45</v>
      </c>
      <c r="I29" s="96"/>
      <c r="J29" s="90">
        <f t="shared" si="2"/>
        <v>0</v>
      </c>
      <c r="K29" s="65"/>
      <c r="L29" s="2"/>
      <c r="M29" s="2"/>
      <c r="N29" s="2"/>
      <c r="O29" s="2"/>
      <c r="P29" s="2"/>
      <c r="Q29" s="2"/>
      <c r="R29" s="2"/>
      <c r="S29" s="2"/>
      <c r="T29" s="2"/>
      <c r="U29" s="2"/>
      <c r="V29" s="2"/>
      <c r="W29" s="2"/>
      <c r="X29" s="2"/>
      <c r="Y29" s="2"/>
      <c r="Z29" s="2"/>
    </row>
    <row r="30" spans="1:26" ht="15.75" customHeight="1" x14ac:dyDescent="0.2">
      <c r="A30" s="80" t="s">
        <v>336</v>
      </c>
      <c r="B30" s="81" t="s">
        <v>327</v>
      </c>
      <c r="C30" s="82" t="s">
        <v>337</v>
      </c>
      <c r="D30" s="80" t="s">
        <v>338</v>
      </c>
      <c r="E30" s="86">
        <v>3</v>
      </c>
      <c r="F30" s="85">
        <v>5</v>
      </c>
      <c r="G30" s="85">
        <v>15</v>
      </c>
      <c r="H30" s="87">
        <f t="shared" si="1"/>
        <v>35</v>
      </c>
      <c r="I30" s="88">
        <v>50</v>
      </c>
      <c r="J30" s="90">
        <f t="shared" si="2"/>
        <v>4.545454545454545</v>
      </c>
      <c r="K30" s="92"/>
      <c r="L30" s="2"/>
      <c r="M30" s="2"/>
      <c r="N30" s="2"/>
      <c r="O30" s="2"/>
      <c r="P30" s="2"/>
      <c r="Q30" s="2"/>
      <c r="R30" s="2"/>
      <c r="S30" s="2"/>
      <c r="T30" s="2"/>
      <c r="U30" s="2"/>
      <c r="V30" s="2"/>
      <c r="W30" s="2"/>
      <c r="X30" s="2"/>
      <c r="Y30" s="2"/>
      <c r="Z30" s="2"/>
    </row>
    <row r="31" spans="1:26" ht="15.75" customHeight="1" x14ac:dyDescent="0.2">
      <c r="A31" s="80" t="s">
        <v>343</v>
      </c>
      <c r="B31" s="81" t="s">
        <v>344</v>
      </c>
      <c r="C31" s="82" t="s">
        <v>345</v>
      </c>
      <c r="D31" s="80" t="s">
        <v>319</v>
      </c>
      <c r="E31" s="86"/>
      <c r="F31" s="85">
        <v>1</v>
      </c>
      <c r="G31" s="85">
        <v>5</v>
      </c>
      <c r="H31" s="87">
        <f t="shared" si="1"/>
        <v>9</v>
      </c>
      <c r="I31" s="96"/>
      <c r="J31" s="90">
        <f t="shared" si="2"/>
        <v>0</v>
      </c>
      <c r="K31" s="65"/>
      <c r="L31" s="2"/>
      <c r="M31" s="2"/>
      <c r="N31" s="2"/>
      <c r="O31" s="2"/>
      <c r="P31" s="2"/>
      <c r="Q31" s="2"/>
      <c r="R31" s="2"/>
      <c r="S31" s="2"/>
      <c r="T31" s="2"/>
      <c r="U31" s="2"/>
      <c r="V31" s="2"/>
      <c r="W31" s="2"/>
      <c r="X31" s="2"/>
      <c r="Y31" s="2"/>
      <c r="Z31" s="2"/>
    </row>
    <row r="32" spans="1:26" ht="15.75" customHeight="1" x14ac:dyDescent="0.2">
      <c r="A32" s="80" t="s">
        <v>347</v>
      </c>
      <c r="B32" s="81" t="s">
        <v>344</v>
      </c>
      <c r="C32" s="82" t="s">
        <v>348</v>
      </c>
      <c r="D32" s="80" t="s">
        <v>319</v>
      </c>
      <c r="E32" s="86">
        <v>1</v>
      </c>
      <c r="F32" s="85">
        <v>2</v>
      </c>
      <c r="G32" s="85">
        <v>5</v>
      </c>
      <c r="H32" s="87">
        <f t="shared" si="1"/>
        <v>13</v>
      </c>
      <c r="I32" s="88">
        <v>13</v>
      </c>
      <c r="J32" s="90">
        <f t="shared" si="2"/>
        <v>1.1818181818181819</v>
      </c>
      <c r="K32" s="65"/>
      <c r="L32" s="2"/>
      <c r="M32" s="2"/>
      <c r="N32" s="2"/>
      <c r="O32" s="2"/>
      <c r="P32" s="2"/>
      <c r="Q32" s="2"/>
      <c r="R32" s="2"/>
      <c r="S32" s="2"/>
      <c r="T32" s="2"/>
      <c r="U32" s="2"/>
      <c r="V32" s="2"/>
      <c r="W32" s="2"/>
      <c r="X32" s="2"/>
      <c r="Y32" s="2"/>
      <c r="Z32" s="2"/>
    </row>
    <row r="33" spans="1:26" ht="31.5" customHeight="1" x14ac:dyDescent="0.2">
      <c r="A33" s="80" t="s">
        <v>351</v>
      </c>
      <c r="B33" s="81" t="s">
        <v>344</v>
      </c>
      <c r="C33" s="82" t="s">
        <v>352</v>
      </c>
      <c r="D33" s="80" t="s">
        <v>319</v>
      </c>
      <c r="E33" s="86">
        <v>1</v>
      </c>
      <c r="F33" s="85">
        <v>2</v>
      </c>
      <c r="G33" s="85">
        <v>5</v>
      </c>
      <c r="H33" s="87">
        <f t="shared" si="1"/>
        <v>13</v>
      </c>
      <c r="I33" s="88">
        <v>13</v>
      </c>
      <c r="J33" s="90">
        <f t="shared" si="2"/>
        <v>1.1818181818181819</v>
      </c>
      <c r="K33" s="65"/>
      <c r="L33" s="2"/>
      <c r="M33" s="2"/>
      <c r="N33" s="2"/>
      <c r="O33" s="2"/>
      <c r="P33" s="2"/>
      <c r="Q33" s="2"/>
      <c r="R33" s="2"/>
      <c r="S33" s="2"/>
      <c r="T33" s="2"/>
      <c r="U33" s="2"/>
      <c r="V33" s="2"/>
      <c r="W33" s="2"/>
      <c r="X33" s="2"/>
      <c r="Y33" s="2"/>
      <c r="Z33" s="2"/>
    </row>
    <row r="34" spans="1:26" ht="15.75" customHeight="1" x14ac:dyDescent="0.2">
      <c r="A34" s="80" t="s">
        <v>356</v>
      </c>
      <c r="B34" s="81" t="s">
        <v>344</v>
      </c>
      <c r="C34" s="82" t="s">
        <v>357</v>
      </c>
      <c r="D34" s="80" t="s">
        <v>319</v>
      </c>
      <c r="E34" s="86">
        <v>1</v>
      </c>
      <c r="F34" s="85">
        <v>3</v>
      </c>
      <c r="G34" s="85">
        <v>10</v>
      </c>
      <c r="H34" s="87">
        <f t="shared" si="1"/>
        <v>22</v>
      </c>
      <c r="I34" s="88">
        <v>22</v>
      </c>
      <c r="J34" s="90">
        <f t="shared" si="2"/>
        <v>2</v>
      </c>
      <c r="K34" s="65"/>
      <c r="L34" s="2"/>
      <c r="M34" s="2"/>
      <c r="N34" s="2"/>
      <c r="O34" s="2"/>
      <c r="P34" s="2"/>
      <c r="Q34" s="2"/>
      <c r="R34" s="2"/>
      <c r="S34" s="2"/>
      <c r="T34" s="2"/>
      <c r="U34" s="2"/>
      <c r="V34" s="2"/>
      <c r="W34" s="2"/>
      <c r="X34" s="2"/>
      <c r="Y34" s="2"/>
      <c r="Z34" s="2"/>
    </row>
    <row r="35" spans="1:26" ht="15.75" customHeight="1" x14ac:dyDescent="0.2">
      <c r="A35" s="80" t="s">
        <v>362</v>
      </c>
      <c r="B35" s="81" t="s">
        <v>344</v>
      </c>
      <c r="C35" s="82" t="s">
        <v>363</v>
      </c>
      <c r="D35" s="80" t="s">
        <v>319</v>
      </c>
      <c r="E35" s="86"/>
      <c r="F35" s="85">
        <v>2</v>
      </c>
      <c r="G35" s="85">
        <v>5</v>
      </c>
      <c r="H35" s="87">
        <f t="shared" si="1"/>
        <v>13</v>
      </c>
      <c r="I35" s="96"/>
      <c r="J35" s="90">
        <f t="shared" si="2"/>
        <v>0</v>
      </c>
      <c r="K35" s="65"/>
      <c r="L35" s="2"/>
      <c r="M35" s="2"/>
      <c r="N35" s="2"/>
      <c r="O35" s="2"/>
      <c r="P35" s="2"/>
      <c r="Q35" s="2"/>
      <c r="R35" s="2"/>
      <c r="S35" s="2"/>
      <c r="T35" s="2"/>
      <c r="U35" s="2"/>
      <c r="V35" s="2"/>
      <c r="W35" s="2"/>
      <c r="X35" s="2"/>
      <c r="Y35" s="2"/>
      <c r="Z35" s="2"/>
    </row>
    <row r="36" spans="1:26" ht="15.75" customHeight="1" x14ac:dyDescent="0.2">
      <c r="A36" s="80" t="s">
        <v>367</v>
      </c>
      <c r="B36" s="81" t="s">
        <v>368</v>
      </c>
      <c r="C36" s="82" t="s">
        <v>369</v>
      </c>
      <c r="D36" s="80" t="s">
        <v>370</v>
      </c>
      <c r="E36" s="84">
        <v>2</v>
      </c>
      <c r="F36" s="85"/>
      <c r="G36" s="85">
        <v>5</v>
      </c>
      <c r="H36" s="87">
        <f t="shared" si="1"/>
        <v>5</v>
      </c>
      <c r="I36" s="88">
        <v>5</v>
      </c>
      <c r="J36" s="90">
        <f t="shared" si="2"/>
        <v>0.45454545454545459</v>
      </c>
      <c r="K36" s="65"/>
      <c r="L36" s="2"/>
      <c r="M36" s="2"/>
      <c r="N36" s="2"/>
      <c r="O36" s="2"/>
      <c r="P36" s="2"/>
      <c r="Q36" s="2"/>
      <c r="R36" s="2"/>
      <c r="S36" s="2"/>
      <c r="T36" s="2"/>
      <c r="U36" s="2"/>
      <c r="V36" s="2"/>
      <c r="W36" s="2"/>
      <c r="X36" s="2"/>
      <c r="Y36" s="2"/>
      <c r="Z36" s="2"/>
    </row>
    <row r="37" spans="1:26" ht="31.5" customHeight="1" x14ac:dyDescent="0.2">
      <c r="A37" s="80" t="s">
        <v>373</v>
      </c>
      <c r="B37" s="81" t="s">
        <v>368</v>
      </c>
      <c r="C37" s="82" t="s">
        <v>375</v>
      </c>
      <c r="D37" s="80">
        <v>2</v>
      </c>
      <c r="E37" s="106"/>
      <c r="F37" s="85">
        <v>5</v>
      </c>
      <c r="G37" s="85">
        <v>25</v>
      </c>
      <c r="H37" s="87">
        <f t="shared" si="1"/>
        <v>45</v>
      </c>
      <c r="I37" s="96"/>
      <c r="J37" s="90">
        <f t="shared" si="2"/>
        <v>0</v>
      </c>
      <c r="K37" s="65"/>
      <c r="L37" s="2"/>
      <c r="M37" s="2"/>
      <c r="N37" s="2"/>
      <c r="O37" s="2"/>
      <c r="P37" s="2"/>
      <c r="Q37" s="2"/>
      <c r="R37" s="2"/>
      <c r="S37" s="2"/>
      <c r="T37" s="2"/>
      <c r="U37" s="2"/>
      <c r="V37" s="2"/>
      <c r="W37" s="2"/>
      <c r="X37" s="2"/>
      <c r="Y37" s="2"/>
      <c r="Z37" s="2"/>
    </row>
    <row r="38" spans="1:26" ht="15.75" customHeight="1" x14ac:dyDescent="0.2">
      <c r="A38" s="80" t="s">
        <v>381</v>
      </c>
      <c r="B38" s="81" t="s">
        <v>368</v>
      </c>
      <c r="C38" s="82" t="s">
        <v>383</v>
      </c>
      <c r="D38" s="80" t="s">
        <v>384</v>
      </c>
      <c r="E38" s="86">
        <v>3</v>
      </c>
      <c r="F38" s="85">
        <v>5</v>
      </c>
      <c r="G38" s="85">
        <v>5</v>
      </c>
      <c r="H38" s="87">
        <f t="shared" si="1"/>
        <v>25</v>
      </c>
      <c r="I38" s="88">
        <v>25</v>
      </c>
      <c r="J38" s="90">
        <f t="shared" si="2"/>
        <v>2.2727272727272725</v>
      </c>
      <c r="K38" s="65"/>
      <c r="L38" s="2"/>
      <c r="M38" s="2"/>
      <c r="N38" s="2"/>
      <c r="O38" s="2"/>
      <c r="P38" s="2"/>
      <c r="Q38" s="2"/>
      <c r="R38" s="2"/>
      <c r="S38" s="2"/>
      <c r="T38" s="2"/>
      <c r="U38" s="2"/>
      <c r="V38" s="2"/>
      <c r="W38" s="2"/>
      <c r="X38" s="2"/>
      <c r="Y38" s="2"/>
      <c r="Z38" s="2"/>
    </row>
    <row r="39" spans="1:26" ht="15.75" customHeight="1" x14ac:dyDescent="0.2">
      <c r="A39" s="80" t="s">
        <v>386</v>
      </c>
      <c r="B39" s="81" t="s">
        <v>368</v>
      </c>
      <c r="C39" s="82" t="s">
        <v>388</v>
      </c>
      <c r="D39" s="80" t="s">
        <v>384</v>
      </c>
      <c r="E39" s="86">
        <v>3</v>
      </c>
      <c r="F39" s="85">
        <v>3</v>
      </c>
      <c r="G39" s="85">
        <v>5</v>
      </c>
      <c r="H39" s="87">
        <f t="shared" si="1"/>
        <v>17</v>
      </c>
      <c r="I39" s="88">
        <v>17</v>
      </c>
      <c r="J39" s="90">
        <f t="shared" si="2"/>
        <v>1.5454545454545454</v>
      </c>
      <c r="K39" s="65"/>
      <c r="L39" s="2"/>
      <c r="M39" s="2"/>
      <c r="N39" s="2"/>
      <c r="O39" s="2"/>
      <c r="P39" s="2"/>
      <c r="Q39" s="2"/>
      <c r="R39" s="2"/>
      <c r="S39" s="2"/>
      <c r="T39" s="2"/>
      <c r="U39" s="2"/>
      <c r="V39" s="2"/>
      <c r="W39" s="2"/>
      <c r="X39" s="2"/>
      <c r="Y39" s="2"/>
      <c r="Z39" s="2"/>
    </row>
    <row r="40" spans="1:26" ht="15.75" customHeight="1" x14ac:dyDescent="0.2">
      <c r="A40" s="80" t="s">
        <v>392</v>
      </c>
      <c r="B40" s="81" t="s">
        <v>393</v>
      </c>
      <c r="C40" s="82" t="s">
        <v>395</v>
      </c>
      <c r="D40" s="80" t="s">
        <v>384</v>
      </c>
      <c r="E40" s="86">
        <v>3</v>
      </c>
      <c r="F40" s="85">
        <v>1</v>
      </c>
      <c r="G40" s="85">
        <v>5</v>
      </c>
      <c r="H40" s="87">
        <f t="shared" si="1"/>
        <v>9</v>
      </c>
      <c r="I40" s="88">
        <v>9</v>
      </c>
      <c r="J40" s="90">
        <f t="shared" si="2"/>
        <v>0.81818181818181812</v>
      </c>
      <c r="K40" s="65"/>
      <c r="L40" s="2"/>
      <c r="M40" s="2"/>
      <c r="N40" s="2"/>
      <c r="O40" s="2"/>
      <c r="P40" s="2"/>
      <c r="Q40" s="2"/>
      <c r="R40" s="2"/>
      <c r="S40" s="2"/>
      <c r="T40" s="2"/>
      <c r="U40" s="2"/>
      <c r="V40" s="2"/>
      <c r="W40" s="2"/>
      <c r="X40" s="2"/>
      <c r="Y40" s="2"/>
      <c r="Z40" s="2"/>
    </row>
    <row r="41" spans="1:26" ht="31.5" customHeight="1" x14ac:dyDescent="0.2">
      <c r="A41" s="80" t="s">
        <v>399</v>
      </c>
      <c r="B41" s="81" t="s">
        <v>393</v>
      </c>
      <c r="C41" s="101" t="s">
        <v>400</v>
      </c>
      <c r="D41" s="80" t="s">
        <v>384</v>
      </c>
      <c r="E41" s="86"/>
      <c r="F41" s="85">
        <v>2</v>
      </c>
      <c r="G41" s="85">
        <v>5</v>
      </c>
      <c r="H41" s="87">
        <f t="shared" si="1"/>
        <v>13</v>
      </c>
      <c r="I41" s="96"/>
      <c r="J41" s="90">
        <f t="shared" si="2"/>
        <v>0</v>
      </c>
      <c r="K41" s="65"/>
      <c r="L41" s="2"/>
      <c r="M41" s="2"/>
      <c r="N41" s="2"/>
      <c r="O41" s="2"/>
      <c r="P41" s="2"/>
      <c r="Q41" s="2"/>
      <c r="R41" s="2"/>
      <c r="S41" s="2"/>
      <c r="T41" s="2"/>
      <c r="U41" s="2"/>
      <c r="V41" s="2"/>
      <c r="W41" s="2"/>
      <c r="X41" s="2"/>
      <c r="Y41" s="2"/>
      <c r="Z41" s="2"/>
    </row>
    <row r="42" spans="1:26" ht="31.5" customHeight="1" x14ac:dyDescent="0.2">
      <c r="A42" s="80" t="s">
        <v>404</v>
      </c>
      <c r="B42" s="81" t="s">
        <v>393</v>
      </c>
      <c r="C42" s="82" t="s">
        <v>405</v>
      </c>
      <c r="D42" s="80" t="s">
        <v>384</v>
      </c>
      <c r="E42" s="86"/>
      <c r="F42" s="85">
        <v>1</v>
      </c>
      <c r="G42" s="85">
        <v>5</v>
      </c>
      <c r="H42" s="87">
        <f t="shared" si="1"/>
        <v>9</v>
      </c>
      <c r="I42" s="96"/>
      <c r="J42" s="90">
        <f t="shared" si="2"/>
        <v>0</v>
      </c>
      <c r="K42" s="65"/>
      <c r="L42" s="2"/>
      <c r="M42" s="2"/>
      <c r="N42" s="2"/>
      <c r="O42" s="2"/>
      <c r="P42" s="2"/>
      <c r="Q42" s="2"/>
      <c r="R42" s="2"/>
      <c r="S42" s="2"/>
      <c r="T42" s="2"/>
      <c r="U42" s="2"/>
      <c r="V42" s="2"/>
      <c r="W42" s="2"/>
      <c r="X42" s="2"/>
      <c r="Y42" s="2"/>
      <c r="Z42" s="2"/>
    </row>
    <row r="43" spans="1:26" ht="31.5" customHeight="1" x14ac:dyDescent="0.2">
      <c r="A43" s="80" t="s">
        <v>406</v>
      </c>
      <c r="B43" s="81" t="s">
        <v>393</v>
      </c>
      <c r="C43" s="82" t="s">
        <v>407</v>
      </c>
      <c r="D43" s="80" t="s">
        <v>384</v>
      </c>
      <c r="E43" s="84">
        <v>3</v>
      </c>
      <c r="F43" s="85">
        <v>2</v>
      </c>
      <c r="G43" s="85">
        <v>5</v>
      </c>
      <c r="H43" s="87">
        <f t="shared" si="1"/>
        <v>13</v>
      </c>
      <c r="I43" s="88">
        <v>13</v>
      </c>
      <c r="J43" s="90">
        <f t="shared" si="2"/>
        <v>1.1818181818181819</v>
      </c>
      <c r="K43" s="65"/>
      <c r="L43" s="2"/>
      <c r="M43" s="2"/>
      <c r="N43" s="2"/>
      <c r="O43" s="2"/>
      <c r="P43" s="2"/>
      <c r="Q43" s="2"/>
      <c r="R43" s="2"/>
      <c r="S43" s="2"/>
      <c r="T43" s="2"/>
      <c r="U43" s="2"/>
      <c r="V43" s="2"/>
      <c r="W43" s="2"/>
      <c r="X43" s="2"/>
      <c r="Y43" s="2"/>
      <c r="Z43" s="2"/>
    </row>
    <row r="44" spans="1:26" ht="15.75" customHeight="1" x14ac:dyDescent="0.2">
      <c r="A44" s="80" t="s">
        <v>409</v>
      </c>
      <c r="B44" s="81" t="s">
        <v>393</v>
      </c>
      <c r="C44" s="82" t="s">
        <v>410</v>
      </c>
      <c r="D44" s="80" t="s">
        <v>384</v>
      </c>
      <c r="E44" s="84"/>
      <c r="F44" s="85">
        <v>3</v>
      </c>
      <c r="G44" s="85">
        <v>10</v>
      </c>
      <c r="H44" s="87">
        <f t="shared" si="1"/>
        <v>22</v>
      </c>
      <c r="I44" s="88"/>
      <c r="J44" s="90">
        <f t="shared" si="2"/>
        <v>0</v>
      </c>
      <c r="K44" s="65"/>
      <c r="L44" s="2"/>
      <c r="M44" s="2"/>
      <c r="N44" s="2"/>
      <c r="O44" s="2"/>
      <c r="P44" s="2"/>
      <c r="Q44" s="2"/>
      <c r="R44" s="2"/>
      <c r="S44" s="2"/>
      <c r="T44" s="2"/>
      <c r="U44" s="2"/>
      <c r="V44" s="2"/>
      <c r="W44" s="2"/>
      <c r="X44" s="2"/>
      <c r="Y44" s="2"/>
      <c r="Z44" s="2"/>
    </row>
    <row r="45" spans="1:26" ht="15.75" customHeight="1" x14ac:dyDescent="0.2">
      <c r="A45" s="80" t="s">
        <v>411</v>
      </c>
      <c r="B45" s="81" t="s">
        <v>412</v>
      </c>
      <c r="C45" s="82" t="s">
        <v>414</v>
      </c>
      <c r="D45" s="108" t="s">
        <v>384</v>
      </c>
      <c r="E45" s="106"/>
      <c r="F45" s="85">
        <v>3</v>
      </c>
      <c r="G45" s="85">
        <v>10</v>
      </c>
      <c r="H45" s="87">
        <f t="shared" si="1"/>
        <v>22</v>
      </c>
      <c r="I45" s="96"/>
      <c r="J45" s="90">
        <f t="shared" si="2"/>
        <v>0</v>
      </c>
      <c r="K45" s="65"/>
      <c r="L45" s="2"/>
      <c r="M45" s="2"/>
      <c r="N45" s="2"/>
      <c r="O45" s="2"/>
      <c r="P45" s="2"/>
      <c r="Q45" s="2"/>
      <c r="R45" s="2"/>
      <c r="S45" s="2"/>
      <c r="T45" s="2"/>
      <c r="U45" s="2"/>
      <c r="V45" s="2"/>
      <c r="W45" s="2"/>
      <c r="X45" s="2"/>
      <c r="Y45" s="2"/>
      <c r="Z45" s="2"/>
    </row>
    <row r="46" spans="1:26" ht="15.75" customHeight="1" x14ac:dyDescent="0.2">
      <c r="A46" s="80" t="s">
        <v>421</v>
      </c>
      <c r="B46" s="81" t="s">
        <v>412</v>
      </c>
      <c r="C46" s="82" t="s">
        <v>422</v>
      </c>
      <c r="D46" s="80" t="s">
        <v>346</v>
      </c>
      <c r="E46" s="86">
        <v>4</v>
      </c>
      <c r="F46" s="85"/>
      <c r="G46" s="85">
        <v>15</v>
      </c>
      <c r="H46" s="87">
        <f t="shared" si="1"/>
        <v>15</v>
      </c>
      <c r="I46" s="88">
        <v>15</v>
      </c>
      <c r="J46" s="90">
        <f t="shared" si="2"/>
        <v>1.3636363636363635</v>
      </c>
      <c r="K46" s="65"/>
      <c r="L46" s="2"/>
      <c r="M46" s="2"/>
      <c r="N46" s="2"/>
      <c r="O46" s="2"/>
      <c r="P46" s="2"/>
      <c r="Q46" s="2"/>
      <c r="R46" s="2"/>
      <c r="S46" s="2"/>
      <c r="T46" s="2"/>
      <c r="U46" s="2"/>
      <c r="V46" s="2"/>
      <c r="W46" s="2"/>
      <c r="X46" s="2"/>
      <c r="Y46" s="2"/>
      <c r="Z46" s="2"/>
    </row>
    <row r="47" spans="1:26" ht="15.75" customHeight="1" x14ac:dyDescent="0.2">
      <c r="A47" s="80" t="s">
        <v>426</v>
      </c>
      <c r="B47" s="81" t="s">
        <v>412</v>
      </c>
      <c r="C47" s="82" t="s">
        <v>428</v>
      </c>
      <c r="D47" s="80" t="s">
        <v>346</v>
      </c>
      <c r="E47" s="86"/>
      <c r="F47" s="85"/>
      <c r="G47" s="85">
        <v>15</v>
      </c>
      <c r="H47" s="87">
        <f t="shared" si="1"/>
        <v>15</v>
      </c>
      <c r="I47" s="96"/>
      <c r="J47" s="90">
        <f t="shared" si="2"/>
        <v>0</v>
      </c>
      <c r="K47" s="65"/>
      <c r="L47" s="2"/>
      <c r="M47" s="2"/>
      <c r="N47" s="2"/>
      <c r="O47" s="2"/>
      <c r="P47" s="2"/>
      <c r="Q47" s="2"/>
      <c r="R47" s="2"/>
      <c r="S47" s="2"/>
      <c r="T47" s="2"/>
      <c r="U47" s="2"/>
      <c r="V47" s="2"/>
      <c r="W47" s="2"/>
      <c r="X47" s="2"/>
      <c r="Y47" s="2"/>
      <c r="Z47" s="2"/>
    </row>
    <row r="48" spans="1:26" ht="15.75" customHeight="1" x14ac:dyDescent="0.2">
      <c r="A48" s="80" t="s">
        <v>430</v>
      </c>
      <c r="B48" s="81" t="s">
        <v>412</v>
      </c>
      <c r="C48" s="82" t="s">
        <v>431</v>
      </c>
      <c r="D48" s="80" t="s">
        <v>346</v>
      </c>
      <c r="E48" s="86">
        <v>4</v>
      </c>
      <c r="F48" s="85"/>
      <c r="G48" s="85">
        <v>15</v>
      </c>
      <c r="H48" s="87">
        <f t="shared" si="1"/>
        <v>15</v>
      </c>
      <c r="I48" s="88">
        <v>15</v>
      </c>
      <c r="J48" s="90">
        <f t="shared" si="2"/>
        <v>1.3636363636363635</v>
      </c>
      <c r="K48" s="65"/>
      <c r="L48" s="2"/>
      <c r="M48" s="2"/>
      <c r="N48" s="2"/>
      <c r="O48" s="2"/>
      <c r="P48" s="2"/>
      <c r="Q48" s="2"/>
      <c r="R48" s="2"/>
      <c r="S48" s="2"/>
      <c r="T48" s="2"/>
      <c r="U48" s="2"/>
      <c r="V48" s="2"/>
      <c r="W48" s="2"/>
      <c r="X48" s="2"/>
      <c r="Y48" s="2"/>
      <c r="Z48" s="2"/>
    </row>
    <row r="49" spans="1:26" ht="12.75" customHeight="1" x14ac:dyDescent="0.2">
      <c r="A49" s="65"/>
      <c r="B49" s="65"/>
      <c r="C49" s="65"/>
      <c r="D49" s="65"/>
      <c r="E49" s="65"/>
      <c r="F49" s="65"/>
      <c r="G49" s="65"/>
      <c r="H49" s="65"/>
      <c r="I49" s="65"/>
      <c r="J49" s="65"/>
      <c r="K49" s="65"/>
      <c r="L49" s="2"/>
      <c r="M49" s="2"/>
      <c r="N49" s="2"/>
      <c r="O49" s="2"/>
      <c r="P49" s="2"/>
      <c r="Q49" s="2"/>
      <c r="R49" s="2"/>
      <c r="S49" s="2"/>
      <c r="T49" s="2"/>
      <c r="U49" s="2"/>
      <c r="V49" s="2"/>
      <c r="W49" s="2"/>
      <c r="X49" s="2"/>
      <c r="Y49" s="2"/>
      <c r="Z49" s="2"/>
    </row>
    <row r="50" spans="1:26" ht="1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7">
    <mergeCell ref="A1:J1"/>
    <mergeCell ref="A2:J2"/>
    <mergeCell ref="D4:J4"/>
    <mergeCell ref="A4:B4"/>
    <mergeCell ref="D6:I6"/>
    <mergeCell ref="D5:I5"/>
    <mergeCell ref="A11:A12"/>
    <mergeCell ref="A13:H13"/>
    <mergeCell ref="I11:J11"/>
    <mergeCell ref="D8:I8"/>
    <mergeCell ref="D7:I7"/>
    <mergeCell ref="D9:I9"/>
    <mergeCell ref="F11:H11"/>
    <mergeCell ref="B11:B12"/>
    <mergeCell ref="E11:E12"/>
    <mergeCell ref="D11:D12"/>
    <mergeCell ref="C11:C12"/>
  </mergeCells>
  <conditionalFormatting sqref="J8">
    <cfRule type="cellIs" dxfId="18" priority="1" operator="greaterThan">
      <formula>0.1</formula>
    </cfRule>
  </conditionalFormatting>
  <conditionalFormatting sqref="J8">
    <cfRule type="cellIs" dxfId="17" priority="2" operator="greaterThanOrEqual">
      <formula>0.01</formula>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7" workbookViewId="0">
      <selection activeCell="G42" sqref="G42"/>
    </sheetView>
  </sheetViews>
  <sheetFormatPr baseColWidth="10" defaultColWidth="13.5" defaultRowHeight="15" customHeight="1" x14ac:dyDescent="0.2"/>
  <cols>
    <col min="1" max="1" width="10.5" customWidth="1"/>
    <col min="2" max="2" width="30.83203125" customWidth="1"/>
    <col min="3" max="14" width="10.5" customWidth="1"/>
    <col min="15" max="15" width="12.1640625" customWidth="1"/>
    <col min="16" max="25" width="10.5" customWidth="1"/>
  </cols>
  <sheetData>
    <row r="1" spans="1:26" ht="16.5" customHeight="1" x14ac:dyDescent="0.2">
      <c r="A1" s="2"/>
      <c r="B1" s="1"/>
      <c r="C1" s="2"/>
      <c r="D1" s="2"/>
      <c r="E1" s="2"/>
      <c r="F1" s="2"/>
      <c r="G1" s="2"/>
      <c r="H1" s="2"/>
      <c r="I1" s="2"/>
      <c r="J1" s="2"/>
      <c r="K1" s="2"/>
      <c r="L1" s="2"/>
      <c r="M1" s="2"/>
      <c r="N1" s="2"/>
      <c r="O1" s="1"/>
      <c r="P1" s="2"/>
      <c r="Q1" s="2"/>
      <c r="R1" s="2"/>
      <c r="S1" s="2"/>
      <c r="T1" s="2"/>
      <c r="U1" s="2"/>
      <c r="V1" s="2"/>
      <c r="W1" s="2"/>
      <c r="X1" s="2"/>
      <c r="Y1" s="2"/>
      <c r="Z1" s="2"/>
    </row>
    <row r="2" spans="1:26" ht="23.25" customHeight="1" x14ac:dyDescent="0.3">
      <c r="A2" s="2"/>
      <c r="B2" s="232" t="s">
        <v>256</v>
      </c>
      <c r="C2" s="233"/>
      <c r="D2" s="233"/>
      <c r="E2" s="233"/>
      <c r="F2" s="233"/>
      <c r="G2" s="233"/>
      <c r="H2" s="233"/>
      <c r="I2" s="233"/>
      <c r="J2" s="233"/>
      <c r="K2" s="233"/>
      <c r="L2" s="233"/>
      <c r="M2" s="233"/>
      <c r="N2" s="233"/>
      <c r="O2" s="234"/>
      <c r="P2" s="2"/>
      <c r="Q2" s="2"/>
      <c r="R2" s="2"/>
      <c r="S2" s="2"/>
      <c r="T2" s="2"/>
      <c r="U2" s="2"/>
      <c r="V2" s="2"/>
      <c r="W2" s="2"/>
      <c r="X2" s="2"/>
      <c r="Y2" s="2"/>
      <c r="Z2" s="2"/>
    </row>
    <row r="3" spans="1:26" ht="15.75" customHeight="1" x14ac:dyDescent="0.2">
      <c r="A3" s="2"/>
      <c r="B3" s="235" t="s">
        <v>257</v>
      </c>
      <c r="C3" s="236"/>
      <c r="D3" s="236"/>
      <c r="E3" s="236"/>
      <c r="F3" s="236"/>
      <c r="G3" s="236"/>
      <c r="H3" s="236"/>
      <c r="I3" s="236"/>
      <c r="J3" s="236"/>
      <c r="K3" s="236"/>
      <c r="L3" s="236"/>
      <c r="M3" s="236"/>
      <c r="N3" s="236"/>
      <c r="O3" s="237"/>
      <c r="P3" s="2"/>
      <c r="Q3" s="2"/>
      <c r="R3" s="2"/>
      <c r="S3" s="2"/>
      <c r="T3" s="2"/>
      <c r="U3" s="2"/>
      <c r="V3" s="2"/>
      <c r="W3" s="2"/>
      <c r="X3" s="2"/>
      <c r="Y3" s="2"/>
      <c r="Z3" s="2"/>
    </row>
    <row r="4" spans="1:26" ht="15.75" customHeight="1" x14ac:dyDescent="0.2">
      <c r="A4" s="2"/>
      <c r="B4" s="243" t="s">
        <v>6</v>
      </c>
      <c r="C4" s="236"/>
      <c r="D4" s="236"/>
      <c r="E4" s="236"/>
      <c r="F4" s="236"/>
      <c r="G4" s="236"/>
      <c r="H4" s="236"/>
      <c r="I4" s="236"/>
      <c r="J4" s="236"/>
      <c r="K4" s="236"/>
      <c r="L4" s="236"/>
      <c r="M4" s="236"/>
      <c r="N4" s="236"/>
      <c r="O4" s="237"/>
      <c r="P4" s="2"/>
      <c r="Q4" s="2"/>
      <c r="R4" s="2"/>
      <c r="S4" s="2"/>
      <c r="T4" s="2"/>
      <c r="U4" s="2"/>
      <c r="V4" s="2"/>
      <c r="W4" s="2"/>
      <c r="X4" s="2"/>
      <c r="Y4" s="2"/>
      <c r="Z4" s="2"/>
    </row>
    <row r="5" spans="1:26" ht="33.75" customHeight="1" x14ac:dyDescent="0.2">
      <c r="A5" s="2"/>
      <c r="B5" s="244" t="s">
        <v>258</v>
      </c>
      <c r="C5" s="239"/>
      <c r="D5" s="239"/>
      <c r="E5" s="239"/>
      <c r="F5" s="239"/>
      <c r="G5" s="239"/>
      <c r="H5" s="239"/>
      <c r="I5" s="239"/>
      <c r="J5" s="239"/>
      <c r="K5" s="239"/>
      <c r="L5" s="239"/>
      <c r="M5" s="239"/>
      <c r="N5" s="239"/>
      <c r="O5" s="240"/>
      <c r="P5" s="2"/>
      <c r="Q5" s="2"/>
      <c r="R5" s="2"/>
      <c r="S5" s="2"/>
      <c r="T5" s="2"/>
      <c r="U5" s="2"/>
      <c r="V5" s="2"/>
      <c r="W5" s="2"/>
      <c r="X5" s="2"/>
      <c r="Y5" s="2"/>
      <c r="Z5" s="2"/>
    </row>
    <row r="6" spans="1:26" ht="16.5" customHeight="1" x14ac:dyDescent="0.2">
      <c r="A6" s="2"/>
      <c r="B6" s="1"/>
      <c r="C6" s="2"/>
      <c r="D6" s="2"/>
      <c r="E6" s="2"/>
      <c r="F6" s="2"/>
      <c r="G6" s="2"/>
      <c r="H6" s="2"/>
      <c r="I6" s="2"/>
      <c r="J6" s="2"/>
      <c r="K6" s="2"/>
      <c r="L6" s="2"/>
      <c r="M6" s="2"/>
      <c r="N6" s="2"/>
      <c r="O6" s="1"/>
      <c r="P6" s="2"/>
      <c r="Q6" s="2"/>
      <c r="R6" s="2"/>
      <c r="S6" s="2"/>
      <c r="T6" s="2"/>
      <c r="U6" s="2"/>
      <c r="V6" s="2"/>
      <c r="W6" s="2"/>
      <c r="X6" s="2"/>
      <c r="Y6" s="2"/>
      <c r="Z6" s="2"/>
    </row>
    <row r="7" spans="1:26" ht="21" customHeight="1" x14ac:dyDescent="0.2">
      <c r="A7" s="2"/>
      <c r="B7" s="3" t="s">
        <v>259</v>
      </c>
      <c r="C7" s="2"/>
      <c r="D7" s="2"/>
      <c r="E7" s="89" t="s">
        <v>260</v>
      </c>
      <c r="F7" s="91"/>
      <c r="G7" s="91"/>
      <c r="H7" s="91"/>
      <c r="I7" s="91"/>
      <c r="J7" s="91"/>
      <c r="K7" s="91"/>
      <c r="L7" s="91"/>
      <c r="M7" s="91"/>
      <c r="N7" s="91"/>
      <c r="O7" s="93"/>
      <c r="P7" s="2"/>
      <c r="Q7" s="2"/>
      <c r="R7" s="2"/>
      <c r="S7" s="2"/>
      <c r="T7" s="2"/>
      <c r="U7" s="2"/>
      <c r="V7" s="2"/>
      <c r="W7" s="2"/>
      <c r="X7" s="2"/>
      <c r="Y7" s="2"/>
      <c r="Z7" s="2"/>
    </row>
    <row r="8" spans="1:26" ht="15.75" customHeight="1" x14ac:dyDescent="0.2">
      <c r="A8" s="2"/>
      <c r="B8" s="7" t="s">
        <v>18</v>
      </c>
      <c r="C8" s="7">
        <v>30</v>
      </c>
      <c r="D8" s="1"/>
      <c r="E8" s="94"/>
      <c r="F8" s="21"/>
      <c r="G8" s="21"/>
      <c r="H8" s="21"/>
      <c r="I8" s="21"/>
      <c r="J8" s="21"/>
      <c r="K8" s="21"/>
      <c r="L8" s="21"/>
      <c r="M8" s="21"/>
      <c r="N8" s="21"/>
      <c r="O8" s="95"/>
      <c r="P8" s="2"/>
      <c r="Q8" s="2"/>
      <c r="R8" s="2"/>
      <c r="S8" s="2"/>
      <c r="T8" s="2"/>
      <c r="U8" s="2"/>
      <c r="V8" s="2"/>
      <c r="W8" s="2"/>
      <c r="X8" s="2"/>
      <c r="Y8" s="2"/>
      <c r="Z8" s="2"/>
    </row>
    <row r="9" spans="1:26" ht="15.75" customHeight="1" x14ac:dyDescent="0.2">
      <c r="A9" s="2"/>
      <c r="B9" s="7" t="s">
        <v>26</v>
      </c>
      <c r="C9" s="7">
        <v>100</v>
      </c>
      <c r="D9" s="1"/>
      <c r="E9" s="94" t="s">
        <v>170</v>
      </c>
      <c r="F9" s="21" t="s">
        <v>271</v>
      </c>
      <c r="G9" s="21" t="s">
        <v>84</v>
      </c>
      <c r="H9" s="21"/>
      <c r="I9" s="21"/>
      <c r="J9" s="21"/>
      <c r="K9" s="21"/>
      <c r="L9" s="21"/>
      <c r="M9" s="21"/>
      <c r="N9" s="21"/>
      <c r="O9" s="95" t="s">
        <v>273</v>
      </c>
      <c r="P9" s="2"/>
      <c r="Q9" s="2"/>
      <c r="R9" s="2"/>
      <c r="S9" s="2"/>
      <c r="T9" s="2"/>
      <c r="U9" s="2"/>
      <c r="V9" s="2"/>
      <c r="W9" s="2"/>
      <c r="X9" s="2"/>
      <c r="Y9" s="2"/>
      <c r="Z9" s="2"/>
    </row>
    <row r="10" spans="1:26" ht="15.75" customHeight="1" x14ac:dyDescent="0.2">
      <c r="A10" s="2"/>
      <c r="B10" s="7" t="s">
        <v>30</v>
      </c>
      <c r="C10" s="7">
        <v>20</v>
      </c>
      <c r="D10" s="1"/>
      <c r="E10" s="94" t="s">
        <v>276</v>
      </c>
      <c r="F10" s="21"/>
      <c r="G10" s="21"/>
      <c r="H10" s="21"/>
      <c r="I10" s="21"/>
      <c r="J10" s="21" t="s">
        <v>276</v>
      </c>
      <c r="K10" s="21" t="s">
        <v>277</v>
      </c>
      <c r="L10" s="21"/>
      <c r="M10" s="21"/>
      <c r="N10" s="21"/>
      <c r="O10" s="95" t="s">
        <v>279</v>
      </c>
      <c r="P10" s="2"/>
      <c r="Q10" s="2"/>
      <c r="R10" s="2"/>
      <c r="S10" s="2"/>
      <c r="T10" s="2"/>
      <c r="U10" s="2"/>
      <c r="V10" s="2"/>
      <c r="W10" s="2"/>
      <c r="X10" s="2"/>
      <c r="Y10" s="2"/>
      <c r="Z10" s="2"/>
    </row>
    <row r="11" spans="1:26" ht="15.75" customHeight="1" x14ac:dyDescent="0.2">
      <c r="A11" s="2"/>
      <c r="B11" s="7" t="s">
        <v>33</v>
      </c>
      <c r="C11" s="7">
        <f>SUM(C8:C10)</f>
        <v>150</v>
      </c>
      <c r="D11" s="1"/>
      <c r="E11" s="94"/>
      <c r="F11" s="21"/>
      <c r="G11" s="21"/>
      <c r="H11" s="21"/>
      <c r="I11" s="21"/>
      <c r="J11" s="21" t="s">
        <v>283</v>
      </c>
      <c r="K11" s="21" t="s">
        <v>284</v>
      </c>
      <c r="L11" s="21"/>
      <c r="M11" s="21"/>
      <c r="N11" s="21"/>
      <c r="O11" s="95" t="s">
        <v>286</v>
      </c>
      <c r="P11" s="2"/>
      <c r="Q11" s="2"/>
      <c r="R11" s="2"/>
      <c r="S11" s="2"/>
      <c r="T11" s="2"/>
      <c r="U11" s="2"/>
      <c r="V11" s="2"/>
      <c r="W11" s="2"/>
      <c r="X11" s="2"/>
      <c r="Y11" s="2"/>
      <c r="Z11" s="2"/>
    </row>
    <row r="12" spans="1:26" ht="16.5" customHeight="1" x14ac:dyDescent="0.2">
      <c r="A12" s="2"/>
      <c r="B12" s="1"/>
      <c r="C12" s="2"/>
      <c r="D12" s="2"/>
      <c r="E12" s="97"/>
      <c r="F12" s="98"/>
      <c r="G12" s="98"/>
      <c r="H12" s="98"/>
      <c r="I12" s="98"/>
      <c r="J12" s="98" t="s">
        <v>296</v>
      </c>
      <c r="K12" s="98" t="s">
        <v>298</v>
      </c>
      <c r="L12" s="98"/>
      <c r="M12" s="98"/>
      <c r="N12" s="98"/>
      <c r="O12" s="99" t="s">
        <v>300</v>
      </c>
      <c r="P12" s="2"/>
      <c r="Q12" s="2"/>
      <c r="R12" s="2"/>
      <c r="S12" s="2"/>
      <c r="T12" s="2"/>
      <c r="U12" s="2"/>
      <c r="V12" s="2"/>
      <c r="W12" s="2"/>
      <c r="X12" s="2"/>
      <c r="Y12" s="2"/>
      <c r="Z12" s="2"/>
    </row>
    <row r="13" spans="1:26" ht="16.5" customHeight="1" x14ac:dyDescent="0.2">
      <c r="A13" s="2"/>
      <c r="B13" s="1"/>
      <c r="C13" s="2"/>
      <c r="D13" s="2"/>
      <c r="E13" s="21"/>
      <c r="F13" s="21"/>
      <c r="G13" s="21"/>
      <c r="H13" s="21"/>
      <c r="I13" s="21"/>
      <c r="J13" s="21"/>
      <c r="K13" s="21"/>
      <c r="L13" s="21"/>
      <c r="M13" s="21"/>
      <c r="N13" s="21"/>
      <c r="O13" s="21"/>
      <c r="P13" s="2"/>
      <c r="Q13" s="2"/>
      <c r="R13" s="2"/>
      <c r="S13" s="2"/>
      <c r="T13" s="2"/>
      <c r="U13" s="2"/>
      <c r="V13" s="2"/>
      <c r="W13" s="2"/>
      <c r="X13" s="2"/>
      <c r="Y13" s="2"/>
      <c r="Z13" s="2"/>
    </row>
    <row r="14" spans="1:26" ht="21" customHeight="1" x14ac:dyDescent="0.25">
      <c r="A14" s="2"/>
      <c r="B14" s="10" t="s">
        <v>307</v>
      </c>
      <c r="C14" s="2"/>
      <c r="D14" s="2"/>
      <c r="E14" s="89" t="s">
        <v>308</v>
      </c>
      <c r="F14" s="91"/>
      <c r="G14" s="91"/>
      <c r="H14" s="91"/>
      <c r="I14" s="91"/>
      <c r="J14" s="91"/>
      <c r="K14" s="91"/>
      <c r="L14" s="91"/>
      <c r="M14" s="91"/>
      <c r="N14" s="91"/>
      <c r="O14" s="93"/>
      <c r="P14" s="2"/>
      <c r="Q14" s="2"/>
      <c r="R14" s="2"/>
      <c r="S14" s="2"/>
      <c r="T14" s="2"/>
      <c r="U14" s="2"/>
      <c r="V14" s="2"/>
      <c r="W14" s="2"/>
      <c r="X14" s="2"/>
      <c r="Y14" s="2"/>
      <c r="Z14" s="2"/>
    </row>
    <row r="15" spans="1:26" ht="15.75" customHeight="1" x14ac:dyDescent="0.2">
      <c r="A15" s="2"/>
      <c r="B15" s="7" t="s">
        <v>49</v>
      </c>
      <c r="C15" s="7">
        <f>'Principal - ABP'!I19</f>
        <v>5</v>
      </c>
      <c r="D15" s="1"/>
      <c r="E15" s="94"/>
      <c r="F15" s="21"/>
      <c r="G15" s="21"/>
      <c r="H15" s="21"/>
      <c r="I15" s="21"/>
      <c r="J15" s="21"/>
      <c r="K15" s="21"/>
      <c r="L15" s="21"/>
      <c r="M15" s="21"/>
      <c r="N15" s="21"/>
      <c r="O15" s="95"/>
      <c r="P15" s="2"/>
      <c r="Q15" s="2"/>
      <c r="R15" s="2"/>
      <c r="S15" s="2"/>
      <c r="T15" s="2"/>
      <c r="U15" s="2"/>
      <c r="V15" s="2"/>
      <c r="W15" s="2"/>
      <c r="X15" s="2"/>
      <c r="Y15" s="2"/>
      <c r="Z15" s="2"/>
    </row>
    <row r="16" spans="1:26" ht="15.75" customHeight="1" x14ac:dyDescent="0.2">
      <c r="A16" s="2"/>
      <c r="B16" s="7" t="s">
        <v>53</v>
      </c>
      <c r="C16" s="7">
        <f>C9*C15</f>
        <v>500</v>
      </c>
      <c r="D16" s="1"/>
      <c r="E16" s="94" t="s">
        <v>170</v>
      </c>
      <c r="F16" s="21" t="s">
        <v>271</v>
      </c>
      <c r="G16" s="21" t="s">
        <v>84</v>
      </c>
      <c r="H16" s="21"/>
      <c r="I16" s="21"/>
      <c r="J16" s="21"/>
      <c r="K16" s="21"/>
      <c r="L16" s="21"/>
      <c r="M16" s="21"/>
      <c r="N16" s="21"/>
      <c r="O16" s="95" t="s">
        <v>273</v>
      </c>
      <c r="P16" s="2"/>
      <c r="Q16" s="2"/>
      <c r="R16" s="2"/>
      <c r="S16" s="2"/>
      <c r="T16" s="2"/>
      <c r="U16" s="2"/>
      <c r="V16" s="2"/>
      <c r="W16" s="2"/>
      <c r="X16" s="2"/>
      <c r="Y16" s="2"/>
      <c r="Z16" s="2"/>
    </row>
    <row r="17" spans="1:26" ht="15.75" customHeight="1" x14ac:dyDescent="0.2">
      <c r="A17" s="2"/>
      <c r="B17" s="7" t="s">
        <v>65</v>
      </c>
      <c r="C17" s="7">
        <f>C15*10</f>
        <v>50</v>
      </c>
      <c r="D17" s="1"/>
      <c r="E17" s="94" t="s">
        <v>276</v>
      </c>
      <c r="F17" s="21"/>
      <c r="G17" s="21" t="s">
        <v>323</v>
      </c>
      <c r="H17" s="21"/>
      <c r="I17" s="21"/>
      <c r="J17" s="21" t="s">
        <v>276</v>
      </c>
      <c r="K17" s="21" t="s">
        <v>277</v>
      </c>
      <c r="L17" s="21"/>
      <c r="M17" s="21"/>
      <c r="N17" s="21"/>
      <c r="O17" s="95" t="s">
        <v>279</v>
      </c>
      <c r="P17" s="2"/>
      <c r="Q17" s="2"/>
      <c r="R17" s="2"/>
      <c r="S17" s="2"/>
      <c r="T17" s="2"/>
      <c r="U17" s="2"/>
      <c r="V17" s="2"/>
      <c r="W17" s="2"/>
      <c r="X17" s="2"/>
      <c r="Y17" s="2"/>
      <c r="Z17" s="2"/>
    </row>
    <row r="18" spans="1:26" ht="15.75" customHeight="1" x14ac:dyDescent="0.2">
      <c r="A18" s="2"/>
      <c r="B18" s="1"/>
      <c r="C18" s="35"/>
      <c r="D18" s="35"/>
      <c r="E18" s="94"/>
      <c r="F18" s="21"/>
      <c r="G18" s="21"/>
      <c r="H18" s="21"/>
      <c r="I18" s="21"/>
      <c r="J18" s="21" t="s">
        <v>283</v>
      </c>
      <c r="K18" s="21" t="s">
        <v>284</v>
      </c>
      <c r="L18" s="21"/>
      <c r="M18" s="21"/>
      <c r="N18" s="21"/>
      <c r="O18" s="95" t="s">
        <v>286</v>
      </c>
      <c r="P18" s="2"/>
      <c r="Q18" s="2"/>
      <c r="R18" s="2"/>
      <c r="S18" s="2"/>
      <c r="T18" s="2"/>
      <c r="U18" s="2"/>
      <c r="V18" s="2"/>
      <c r="W18" s="2"/>
      <c r="X18" s="2"/>
      <c r="Y18" s="2"/>
      <c r="Z18" s="2"/>
    </row>
    <row r="19" spans="1:26" ht="15.75" customHeight="1" x14ac:dyDescent="0.2">
      <c r="A19" s="2"/>
      <c r="B19" s="1"/>
      <c r="C19" s="1"/>
      <c r="D19" s="1"/>
      <c r="E19" s="94"/>
      <c r="F19" s="21"/>
      <c r="G19" s="21"/>
      <c r="H19" s="21"/>
      <c r="I19" s="21"/>
      <c r="J19" s="21" t="s">
        <v>296</v>
      </c>
      <c r="K19" s="21" t="s">
        <v>298</v>
      </c>
      <c r="L19" s="21"/>
      <c r="M19" s="21"/>
      <c r="N19" s="21"/>
      <c r="O19" s="103" t="s">
        <v>329</v>
      </c>
      <c r="P19" s="2"/>
      <c r="Q19" s="2"/>
      <c r="R19" s="2"/>
      <c r="S19" s="2"/>
      <c r="T19" s="2"/>
      <c r="U19" s="2"/>
      <c r="V19" s="2"/>
      <c r="W19" s="2"/>
      <c r="X19" s="2"/>
      <c r="Y19" s="2"/>
      <c r="Z19" s="2"/>
    </row>
    <row r="20" spans="1:26" ht="16.5" customHeight="1" x14ac:dyDescent="0.2">
      <c r="A20" s="2"/>
      <c r="B20" s="1"/>
      <c r="C20" s="1"/>
      <c r="D20" s="1"/>
      <c r="E20" s="97"/>
      <c r="F20" s="98"/>
      <c r="G20" s="98"/>
      <c r="H20" s="98"/>
      <c r="I20" s="98"/>
      <c r="J20" s="98" t="s">
        <v>323</v>
      </c>
      <c r="K20" s="98" t="s">
        <v>341</v>
      </c>
      <c r="L20" s="98"/>
      <c r="M20" s="98"/>
      <c r="N20" s="98"/>
      <c r="O20" s="105" t="s">
        <v>342</v>
      </c>
      <c r="P20" s="2"/>
      <c r="Q20" s="2"/>
      <c r="R20" s="2"/>
      <c r="S20" s="2"/>
      <c r="T20" s="2"/>
      <c r="U20" s="2"/>
      <c r="V20" s="2"/>
      <c r="W20" s="2"/>
      <c r="X20" s="2"/>
      <c r="Y20" s="2"/>
      <c r="Z20" s="2"/>
    </row>
    <row r="21" spans="1:26" ht="16.5" customHeight="1" x14ac:dyDescent="0.2">
      <c r="A21" s="2"/>
      <c r="B21" s="1"/>
      <c r="C21" s="2"/>
      <c r="D21" s="2"/>
      <c r="E21" s="21"/>
      <c r="F21" s="21"/>
      <c r="G21" s="21"/>
      <c r="H21" s="21"/>
      <c r="I21" s="21"/>
      <c r="J21" s="21"/>
      <c r="K21" s="21"/>
      <c r="L21" s="21"/>
      <c r="M21" s="21"/>
      <c r="N21" s="21"/>
      <c r="O21" s="21"/>
      <c r="P21" s="2"/>
      <c r="Q21" s="2"/>
      <c r="R21" s="2"/>
      <c r="S21" s="2"/>
      <c r="T21" s="2"/>
      <c r="U21" s="2"/>
      <c r="V21" s="2"/>
      <c r="W21" s="2"/>
      <c r="X21" s="2"/>
      <c r="Y21" s="2"/>
      <c r="Z21" s="2"/>
    </row>
    <row r="22" spans="1:26" ht="15.75" customHeight="1" x14ac:dyDescent="0.2">
      <c r="A22" s="2"/>
      <c r="B22" s="1"/>
      <c r="C22" s="2"/>
      <c r="D22" s="2"/>
      <c r="E22" s="89" t="s">
        <v>353</v>
      </c>
      <c r="F22" s="91"/>
      <c r="G22" s="91"/>
      <c r="H22" s="91"/>
      <c r="I22" s="91"/>
      <c r="J22" s="91"/>
      <c r="K22" s="91"/>
      <c r="L22" s="91"/>
      <c r="M22" s="91"/>
      <c r="N22" s="91"/>
      <c r="O22" s="93"/>
      <c r="P22" s="2"/>
      <c r="Q22" s="2"/>
      <c r="R22" s="2"/>
      <c r="S22" s="2"/>
      <c r="T22" s="2"/>
      <c r="U22" s="2"/>
      <c r="V22" s="2"/>
      <c r="W22" s="2"/>
      <c r="X22" s="2"/>
      <c r="Y22" s="2"/>
      <c r="Z22" s="2"/>
    </row>
    <row r="23" spans="1:26" ht="15.75" customHeight="1" x14ac:dyDescent="0.2">
      <c r="A23" s="2"/>
      <c r="B23" s="1"/>
      <c r="C23" s="2"/>
      <c r="D23" s="2"/>
      <c r="E23" s="94"/>
      <c r="F23" s="21"/>
      <c r="G23" s="21"/>
      <c r="H23" s="21"/>
      <c r="I23" s="21"/>
      <c r="J23" s="21"/>
      <c r="K23" s="21"/>
      <c r="L23" s="21"/>
      <c r="M23" s="21"/>
      <c r="N23" s="21"/>
      <c r="O23" s="95"/>
      <c r="P23" s="2"/>
      <c r="Q23" s="2"/>
      <c r="R23" s="2"/>
      <c r="S23" s="2"/>
      <c r="T23" s="2"/>
      <c r="U23" s="2"/>
      <c r="V23" s="2"/>
      <c r="W23" s="2"/>
      <c r="X23" s="2"/>
      <c r="Y23" s="2"/>
      <c r="Z23" s="2"/>
    </row>
    <row r="24" spans="1:26" ht="15.75" customHeight="1" x14ac:dyDescent="0.2">
      <c r="A24" s="2"/>
      <c r="B24" s="1"/>
      <c r="C24" s="2"/>
      <c r="D24" s="2"/>
      <c r="E24" s="94" t="s">
        <v>170</v>
      </c>
      <c r="F24" s="21" t="s">
        <v>271</v>
      </c>
      <c r="G24" s="21" t="s">
        <v>84</v>
      </c>
      <c r="H24" s="21"/>
      <c r="I24" s="21"/>
      <c r="J24" s="21"/>
      <c r="K24" s="21"/>
      <c r="L24" s="21"/>
      <c r="M24" s="21"/>
      <c r="N24" s="21"/>
      <c r="O24" s="95" t="s">
        <v>273</v>
      </c>
      <c r="P24" s="2"/>
      <c r="Q24" s="2"/>
      <c r="R24" s="2"/>
      <c r="S24" s="2"/>
      <c r="T24" s="2"/>
      <c r="U24" s="2"/>
      <c r="V24" s="2"/>
      <c r="W24" s="2"/>
      <c r="X24" s="2"/>
      <c r="Y24" s="2"/>
      <c r="Z24" s="2"/>
    </row>
    <row r="25" spans="1:26" ht="15.75" customHeight="1" x14ac:dyDescent="0.2">
      <c r="A25" s="2"/>
      <c r="B25" s="1"/>
      <c r="C25" s="2"/>
      <c r="D25" s="2"/>
      <c r="E25" s="94" t="s">
        <v>276</v>
      </c>
      <c r="F25" s="21"/>
      <c r="G25" s="21" t="s">
        <v>323</v>
      </c>
      <c r="H25" s="21"/>
      <c r="I25" s="21"/>
      <c r="J25" s="21" t="s">
        <v>276</v>
      </c>
      <c r="K25" s="21" t="s">
        <v>277</v>
      </c>
      <c r="L25" s="21"/>
      <c r="M25" s="21"/>
      <c r="N25" s="21"/>
      <c r="O25" s="95" t="s">
        <v>279</v>
      </c>
      <c r="P25" s="2"/>
      <c r="Q25" s="2"/>
      <c r="R25" s="2"/>
      <c r="S25" s="2"/>
      <c r="T25" s="2"/>
      <c r="U25" s="2"/>
      <c r="V25" s="2"/>
      <c r="W25" s="2"/>
      <c r="X25" s="2"/>
      <c r="Y25" s="2"/>
      <c r="Z25" s="2"/>
    </row>
    <row r="26" spans="1:26" ht="15.75" customHeight="1" x14ac:dyDescent="0.2">
      <c r="A26" s="2"/>
      <c r="B26" s="1"/>
      <c r="C26" s="2"/>
      <c r="D26" s="2"/>
      <c r="E26" s="94"/>
      <c r="F26" s="21"/>
      <c r="G26" s="21" t="s">
        <v>361</v>
      </c>
      <c r="H26" s="21"/>
      <c r="I26" s="21"/>
      <c r="J26" s="21" t="s">
        <v>283</v>
      </c>
      <c r="K26" s="21" t="s">
        <v>284</v>
      </c>
      <c r="L26" s="21"/>
      <c r="M26" s="21"/>
      <c r="N26" s="21"/>
      <c r="O26" s="95" t="s">
        <v>286</v>
      </c>
      <c r="P26" s="2"/>
      <c r="Q26" s="2"/>
      <c r="R26" s="2"/>
      <c r="S26" s="2"/>
      <c r="T26" s="2"/>
      <c r="U26" s="2"/>
      <c r="V26" s="2"/>
      <c r="W26" s="2"/>
      <c r="X26" s="2"/>
      <c r="Y26" s="2"/>
      <c r="Z26" s="2"/>
    </row>
    <row r="27" spans="1:26" ht="15.75" customHeight="1" x14ac:dyDescent="0.2">
      <c r="A27" s="2"/>
      <c r="B27" s="1"/>
      <c r="C27" s="2"/>
      <c r="D27" s="2"/>
      <c r="E27" s="94"/>
      <c r="F27" s="21"/>
      <c r="G27" s="21"/>
      <c r="H27" s="21"/>
      <c r="I27" s="21"/>
      <c r="J27" s="21" t="s">
        <v>296</v>
      </c>
      <c r="K27" s="21" t="s">
        <v>298</v>
      </c>
      <c r="L27" s="21"/>
      <c r="M27" s="21"/>
      <c r="N27" s="21"/>
      <c r="O27" s="103" t="s">
        <v>329</v>
      </c>
      <c r="P27" s="2"/>
      <c r="Q27" s="2"/>
      <c r="R27" s="2"/>
      <c r="S27" s="2"/>
      <c r="T27" s="2"/>
      <c r="U27" s="2"/>
      <c r="V27" s="2"/>
      <c r="W27" s="2"/>
      <c r="X27" s="2"/>
      <c r="Y27" s="2"/>
      <c r="Z27" s="2"/>
    </row>
    <row r="28" spans="1:26" ht="15.75" customHeight="1" x14ac:dyDescent="0.2">
      <c r="A28" s="2"/>
      <c r="B28" s="1"/>
      <c r="C28" s="2"/>
      <c r="D28" s="2"/>
      <c r="E28" s="94"/>
      <c r="F28" s="21"/>
      <c r="G28" s="21"/>
      <c r="H28" s="21"/>
      <c r="I28" s="21"/>
      <c r="J28" s="21" t="s">
        <v>323</v>
      </c>
      <c r="K28" s="21" t="s">
        <v>341</v>
      </c>
      <c r="L28" s="21"/>
      <c r="M28" s="21"/>
      <c r="N28" s="21"/>
      <c r="O28" s="95" t="s">
        <v>366</v>
      </c>
      <c r="P28" s="2"/>
      <c r="Q28" s="2"/>
      <c r="R28" s="2"/>
      <c r="S28" s="2"/>
      <c r="T28" s="2"/>
      <c r="U28" s="2"/>
      <c r="V28" s="2"/>
      <c r="W28" s="2"/>
      <c r="X28" s="2"/>
      <c r="Y28" s="2"/>
      <c r="Z28" s="2"/>
    </row>
    <row r="29" spans="1:26" ht="16.5" customHeight="1" x14ac:dyDescent="0.2">
      <c r="A29" s="2"/>
      <c r="B29" s="1"/>
      <c r="C29" s="2"/>
      <c r="D29" s="2"/>
      <c r="E29" s="97"/>
      <c r="F29" s="98"/>
      <c r="G29" s="98"/>
      <c r="H29" s="98"/>
      <c r="I29" s="98"/>
      <c r="J29" s="98" t="s">
        <v>361</v>
      </c>
      <c r="K29" s="98" t="s">
        <v>371</v>
      </c>
      <c r="L29" s="98"/>
      <c r="M29" s="98"/>
      <c r="N29" s="98"/>
      <c r="O29" s="105" t="s">
        <v>372</v>
      </c>
      <c r="P29" s="2"/>
      <c r="Q29" s="2"/>
      <c r="R29" s="2"/>
      <c r="S29" s="2"/>
      <c r="T29" s="2"/>
      <c r="U29" s="2"/>
      <c r="V29" s="2"/>
      <c r="W29" s="2"/>
      <c r="X29" s="2"/>
      <c r="Y29" s="2"/>
      <c r="Z29" s="2"/>
    </row>
    <row r="30" spans="1:26" ht="16.5" customHeight="1" x14ac:dyDescent="0.2">
      <c r="A30" s="2"/>
      <c r="B30" s="1"/>
      <c r="C30" s="2"/>
      <c r="D30" s="2"/>
      <c r="E30" s="21"/>
      <c r="F30" s="21"/>
      <c r="G30" s="21"/>
      <c r="H30" s="21"/>
      <c r="I30" s="21"/>
      <c r="J30" s="21"/>
      <c r="K30" s="21"/>
      <c r="L30" s="21"/>
      <c r="M30" s="21"/>
      <c r="N30" s="21"/>
      <c r="O30" s="21"/>
      <c r="P30" s="2"/>
      <c r="Q30" s="2"/>
      <c r="R30" s="2"/>
      <c r="S30" s="2"/>
      <c r="T30" s="2"/>
      <c r="U30" s="2"/>
      <c r="V30" s="2"/>
      <c r="W30" s="2"/>
      <c r="X30" s="2"/>
      <c r="Y30" s="2"/>
      <c r="Z30" s="2"/>
    </row>
    <row r="31" spans="1:26" ht="15.75" customHeight="1" x14ac:dyDescent="0.2">
      <c r="A31" s="2"/>
      <c r="B31" s="1"/>
      <c r="C31" s="2"/>
      <c r="D31" s="2"/>
      <c r="E31" s="89" t="s">
        <v>377</v>
      </c>
      <c r="F31" s="91"/>
      <c r="G31" s="91"/>
      <c r="H31" s="91"/>
      <c r="I31" s="91"/>
      <c r="J31" s="91"/>
      <c r="K31" s="91"/>
      <c r="L31" s="91"/>
      <c r="M31" s="91"/>
      <c r="N31" s="91"/>
      <c r="O31" s="93"/>
      <c r="P31" s="2"/>
      <c r="Q31" s="2"/>
      <c r="R31" s="2"/>
      <c r="S31" s="2"/>
      <c r="T31" s="2"/>
      <c r="U31" s="2"/>
      <c r="V31" s="2"/>
      <c r="W31" s="2"/>
      <c r="X31" s="2"/>
      <c r="Y31" s="2"/>
      <c r="Z31" s="2"/>
    </row>
    <row r="32" spans="1:26" ht="15.75" customHeight="1" x14ac:dyDescent="0.2">
      <c r="A32" s="2"/>
      <c r="B32" s="1"/>
      <c r="C32" s="2"/>
      <c r="D32" s="2"/>
      <c r="E32" s="94"/>
      <c r="F32" s="21"/>
      <c r="G32" s="21"/>
      <c r="H32" s="21"/>
      <c r="I32" s="21"/>
      <c r="J32" s="21"/>
      <c r="K32" s="21"/>
      <c r="L32" s="21"/>
      <c r="M32" s="21"/>
      <c r="N32" s="21"/>
      <c r="O32" s="95"/>
      <c r="P32" s="2"/>
      <c r="Q32" s="2"/>
      <c r="R32" s="2"/>
      <c r="S32" s="2"/>
      <c r="T32" s="2"/>
      <c r="U32" s="2"/>
      <c r="V32" s="2"/>
      <c r="W32" s="2"/>
      <c r="X32" s="2"/>
      <c r="Y32" s="2"/>
      <c r="Z32" s="2"/>
    </row>
    <row r="33" spans="1:26" ht="15.75" customHeight="1" x14ac:dyDescent="0.2">
      <c r="A33" s="2"/>
      <c r="B33" s="1"/>
      <c r="C33" s="2"/>
      <c r="D33" s="2"/>
      <c r="E33" s="94" t="s">
        <v>170</v>
      </c>
      <c r="F33" s="21" t="s">
        <v>271</v>
      </c>
      <c r="G33" s="21" t="s">
        <v>84</v>
      </c>
      <c r="H33" s="21"/>
      <c r="I33" s="21"/>
      <c r="J33" s="21"/>
      <c r="K33" s="21"/>
      <c r="L33" s="21"/>
      <c r="M33" s="21"/>
      <c r="N33" s="21"/>
      <c r="O33" s="95" t="s">
        <v>273</v>
      </c>
      <c r="P33" s="2"/>
      <c r="Q33" s="2"/>
      <c r="R33" s="2"/>
      <c r="S33" s="2"/>
      <c r="T33" s="2"/>
      <c r="U33" s="2"/>
      <c r="V33" s="2"/>
      <c r="W33" s="2"/>
      <c r="X33" s="2"/>
      <c r="Y33" s="2"/>
      <c r="Z33" s="2"/>
    </row>
    <row r="34" spans="1:26" ht="15.75" customHeight="1" x14ac:dyDescent="0.2">
      <c r="A34" s="2"/>
      <c r="B34" s="1"/>
      <c r="C34" s="2"/>
      <c r="D34" s="2"/>
      <c r="E34" s="94" t="s">
        <v>276</v>
      </c>
      <c r="F34" s="21"/>
      <c r="G34" s="21" t="s">
        <v>323</v>
      </c>
      <c r="H34" s="21"/>
      <c r="I34" s="21"/>
      <c r="J34" s="21" t="s">
        <v>276</v>
      </c>
      <c r="K34" s="21" t="s">
        <v>277</v>
      </c>
      <c r="L34" s="21"/>
      <c r="M34" s="21"/>
      <c r="N34" s="21"/>
      <c r="O34" s="95" t="s">
        <v>380</v>
      </c>
      <c r="P34" s="2"/>
      <c r="Q34" s="2"/>
      <c r="R34" s="2"/>
      <c r="S34" s="2"/>
      <c r="T34" s="2"/>
      <c r="U34" s="2"/>
      <c r="V34" s="2"/>
      <c r="W34" s="2"/>
      <c r="X34" s="2"/>
      <c r="Y34" s="2"/>
      <c r="Z34" s="2"/>
    </row>
    <row r="35" spans="1:26" ht="15.75" customHeight="1" x14ac:dyDescent="0.2">
      <c r="A35" s="2"/>
      <c r="B35" s="1"/>
      <c r="C35" s="2"/>
      <c r="D35" s="2"/>
      <c r="E35" s="94"/>
      <c r="F35" s="21"/>
      <c r="G35" s="21" t="s">
        <v>361</v>
      </c>
      <c r="H35" s="21"/>
      <c r="I35" s="21"/>
      <c r="J35" s="21" t="s">
        <v>283</v>
      </c>
      <c r="K35" s="21" t="s">
        <v>284</v>
      </c>
      <c r="L35" s="21"/>
      <c r="M35" s="21"/>
      <c r="N35" s="21"/>
      <c r="O35" s="95" t="s">
        <v>286</v>
      </c>
      <c r="P35" s="2"/>
      <c r="Q35" s="2"/>
      <c r="R35" s="2"/>
      <c r="S35" s="2"/>
      <c r="T35" s="2"/>
      <c r="U35" s="2"/>
      <c r="V35" s="2"/>
      <c r="W35" s="2"/>
      <c r="X35" s="2"/>
      <c r="Y35" s="2"/>
      <c r="Z35" s="2"/>
    </row>
    <row r="36" spans="1:26" ht="15.75" customHeight="1" x14ac:dyDescent="0.2">
      <c r="A36" s="2"/>
      <c r="B36" s="1"/>
      <c r="C36" s="210"/>
      <c r="D36" s="2"/>
      <c r="E36" s="94"/>
      <c r="F36" s="21"/>
      <c r="G36" s="21"/>
      <c r="H36" s="21"/>
      <c r="I36" s="21"/>
      <c r="J36" s="21" t="s">
        <v>296</v>
      </c>
      <c r="K36" s="21" t="s">
        <v>298</v>
      </c>
      <c r="L36" s="21"/>
      <c r="M36" s="21"/>
      <c r="N36" s="21"/>
      <c r="O36" s="103" t="s">
        <v>389</v>
      </c>
      <c r="P36" s="2"/>
      <c r="Q36" s="2"/>
      <c r="R36" s="2"/>
      <c r="S36" s="2"/>
      <c r="T36" s="2"/>
      <c r="U36" s="2"/>
      <c r="V36" s="2"/>
      <c r="W36" s="2"/>
      <c r="X36" s="2"/>
      <c r="Y36" s="2"/>
      <c r="Z36" s="2"/>
    </row>
    <row r="37" spans="1:26" ht="15.75" customHeight="1" x14ac:dyDescent="0.2">
      <c r="A37" s="2"/>
      <c r="B37" s="1"/>
      <c r="C37" s="2"/>
      <c r="D37" s="2"/>
      <c r="E37" s="94"/>
      <c r="F37" s="21"/>
      <c r="G37" s="21"/>
      <c r="H37" s="21"/>
      <c r="I37" s="21"/>
      <c r="J37" s="21" t="s">
        <v>323</v>
      </c>
      <c r="K37" s="21" t="s">
        <v>341</v>
      </c>
      <c r="L37" s="21"/>
      <c r="M37" s="21"/>
      <c r="N37" s="21"/>
      <c r="O37" s="95" t="s">
        <v>391</v>
      </c>
      <c r="P37" s="2"/>
      <c r="Q37" s="2"/>
      <c r="R37" s="2"/>
      <c r="S37" s="2"/>
      <c r="T37" s="2"/>
      <c r="U37" s="2"/>
      <c r="V37" s="2"/>
      <c r="W37" s="2"/>
      <c r="X37" s="2"/>
      <c r="Y37" s="2"/>
      <c r="Z37" s="2"/>
    </row>
    <row r="38" spans="1:26" ht="15.75" customHeight="1" x14ac:dyDescent="0.2">
      <c r="A38" s="2"/>
      <c r="B38" s="1"/>
      <c r="C38" s="2"/>
      <c r="D38" s="2"/>
      <c r="E38" s="94"/>
      <c r="F38" s="21"/>
      <c r="G38" s="21"/>
      <c r="H38" s="21"/>
      <c r="I38" s="21"/>
      <c r="J38" s="21" t="s">
        <v>361</v>
      </c>
      <c r="K38" s="21" t="s">
        <v>371</v>
      </c>
      <c r="L38" s="21"/>
      <c r="M38" s="21"/>
      <c r="N38" s="21"/>
      <c r="O38" s="95" t="s">
        <v>372</v>
      </c>
      <c r="P38" s="2"/>
      <c r="Q38" s="2"/>
      <c r="R38" s="2"/>
      <c r="S38" s="2"/>
      <c r="T38" s="2"/>
      <c r="U38" s="2"/>
      <c r="V38" s="2"/>
      <c r="W38" s="2"/>
      <c r="X38" s="2"/>
      <c r="Y38" s="2"/>
      <c r="Z38" s="2"/>
    </row>
    <row r="39" spans="1:26" ht="16.5" customHeight="1" x14ac:dyDescent="0.2">
      <c r="A39" s="2"/>
      <c r="B39" s="1"/>
      <c r="C39" s="2"/>
      <c r="D39" s="2"/>
      <c r="E39" s="97"/>
      <c r="F39" s="98"/>
      <c r="G39" s="98"/>
      <c r="H39" s="98"/>
      <c r="I39" s="98"/>
      <c r="J39" s="98" t="s">
        <v>397</v>
      </c>
      <c r="K39" s="98" t="s">
        <v>398</v>
      </c>
      <c r="L39" s="98"/>
      <c r="M39" s="98"/>
      <c r="N39" s="98"/>
      <c r="O39" s="105" t="s">
        <v>391</v>
      </c>
      <c r="P39" s="2"/>
      <c r="Q39" s="2"/>
      <c r="R39" s="2"/>
      <c r="S39" s="2"/>
      <c r="T39" s="2"/>
      <c r="U39" s="2"/>
      <c r="V39" s="2"/>
      <c r="W39" s="2"/>
      <c r="X39" s="2"/>
      <c r="Y39" s="2"/>
      <c r="Z39" s="2"/>
    </row>
    <row r="40" spans="1:26" ht="16.5" customHeight="1" x14ac:dyDescent="0.2">
      <c r="A40" s="2"/>
      <c r="B40" s="1"/>
      <c r="C40" s="2"/>
      <c r="D40" s="2"/>
      <c r="E40" s="21"/>
      <c r="F40" s="21"/>
      <c r="G40" s="21"/>
      <c r="H40" s="21"/>
      <c r="I40" s="21"/>
      <c r="J40" s="21"/>
      <c r="K40" s="21"/>
      <c r="L40" s="21"/>
      <c r="M40" s="21"/>
      <c r="N40" s="21"/>
      <c r="O40" s="21"/>
      <c r="P40" s="2"/>
      <c r="Q40" s="2"/>
      <c r="R40" s="2"/>
      <c r="S40" s="2"/>
      <c r="T40" s="2"/>
      <c r="U40" s="2"/>
      <c r="V40" s="2"/>
      <c r="W40" s="2"/>
      <c r="X40" s="2"/>
      <c r="Y40" s="2"/>
      <c r="Z40" s="2"/>
    </row>
    <row r="41" spans="1:26" ht="15.75" customHeight="1" x14ac:dyDescent="0.2">
      <c r="A41" s="2"/>
      <c r="B41" s="1"/>
      <c r="C41" s="2"/>
      <c r="D41" s="2"/>
      <c r="E41" s="89" t="s">
        <v>401</v>
      </c>
      <c r="F41" s="91"/>
      <c r="G41" s="91"/>
      <c r="H41" s="91"/>
      <c r="I41" s="91"/>
      <c r="J41" s="91"/>
      <c r="K41" s="91"/>
      <c r="L41" s="91"/>
      <c r="M41" s="91"/>
      <c r="N41" s="91"/>
      <c r="O41" s="93"/>
      <c r="P41" s="2"/>
      <c r="Q41" s="2"/>
      <c r="R41" s="2"/>
      <c r="S41" s="2"/>
      <c r="T41" s="2"/>
      <c r="U41" s="2"/>
      <c r="V41" s="2"/>
      <c r="W41" s="2"/>
      <c r="X41" s="2"/>
      <c r="Y41" s="2"/>
      <c r="Z41" s="2"/>
    </row>
    <row r="42" spans="1:26" ht="15.75" customHeight="1" x14ac:dyDescent="0.2">
      <c r="A42" s="2"/>
      <c r="B42" s="1"/>
      <c r="C42" s="2"/>
      <c r="D42" s="2"/>
      <c r="E42" s="94"/>
      <c r="F42" s="21"/>
      <c r="G42" s="21"/>
      <c r="H42" s="21"/>
      <c r="I42" s="21"/>
      <c r="J42" s="21"/>
      <c r="K42" s="21"/>
      <c r="L42" s="21"/>
      <c r="M42" s="21"/>
      <c r="N42" s="21"/>
      <c r="O42" s="95"/>
      <c r="P42" s="2"/>
      <c r="Q42" s="2"/>
      <c r="R42" s="2"/>
      <c r="S42" s="2"/>
      <c r="T42" s="2"/>
      <c r="U42" s="2"/>
      <c r="V42" s="2"/>
      <c r="W42" s="2"/>
      <c r="X42" s="2"/>
      <c r="Y42" s="2"/>
      <c r="Z42" s="2"/>
    </row>
    <row r="43" spans="1:26" ht="15.75" customHeight="1" x14ac:dyDescent="0.2">
      <c r="A43" s="2"/>
      <c r="B43" s="1"/>
      <c r="C43" s="2"/>
      <c r="D43" s="2"/>
      <c r="E43" s="94" t="s">
        <v>170</v>
      </c>
      <c r="F43" s="21" t="s">
        <v>271</v>
      </c>
      <c r="G43" s="21" t="s">
        <v>84</v>
      </c>
      <c r="H43" s="21"/>
      <c r="I43" s="21"/>
      <c r="J43" s="21"/>
      <c r="K43" s="21"/>
      <c r="L43" s="21"/>
      <c r="M43" s="21"/>
      <c r="N43" s="21"/>
      <c r="O43" s="95" t="s">
        <v>273</v>
      </c>
      <c r="P43" s="2"/>
      <c r="Q43" s="2"/>
      <c r="R43" s="2"/>
      <c r="S43" s="2"/>
      <c r="T43" s="2"/>
      <c r="U43" s="2"/>
      <c r="V43" s="2"/>
      <c r="W43" s="2"/>
      <c r="X43" s="2"/>
      <c r="Y43" s="2"/>
      <c r="Z43" s="2"/>
    </row>
    <row r="44" spans="1:26" ht="15.75" customHeight="1" x14ac:dyDescent="0.2">
      <c r="A44" s="2"/>
      <c r="B44" s="1"/>
      <c r="C44" s="2"/>
      <c r="D44" s="2"/>
      <c r="E44" s="94" t="s">
        <v>276</v>
      </c>
      <c r="F44" s="21"/>
      <c r="G44" s="21" t="s">
        <v>323</v>
      </c>
      <c r="H44" s="21"/>
      <c r="I44" s="21"/>
      <c r="J44" s="21" t="s">
        <v>276</v>
      </c>
      <c r="K44" s="21" t="s">
        <v>277</v>
      </c>
      <c r="L44" s="21"/>
      <c r="M44" s="21"/>
      <c r="N44" s="21"/>
      <c r="O44" s="95" t="s">
        <v>380</v>
      </c>
      <c r="P44" s="2"/>
      <c r="Q44" s="2"/>
      <c r="R44" s="2"/>
      <c r="S44" s="2"/>
      <c r="T44" s="2"/>
      <c r="U44" s="2"/>
      <c r="V44" s="2"/>
      <c r="W44" s="2"/>
      <c r="X44" s="2"/>
      <c r="Y44" s="2"/>
      <c r="Z44" s="2"/>
    </row>
    <row r="45" spans="1:26" ht="15.75" customHeight="1" x14ac:dyDescent="0.2">
      <c r="A45" s="2"/>
      <c r="B45" s="1"/>
      <c r="C45" s="2"/>
      <c r="D45" s="2"/>
      <c r="E45" s="94"/>
      <c r="F45" s="21"/>
      <c r="G45" s="21" t="s">
        <v>361</v>
      </c>
      <c r="H45" s="21"/>
      <c r="I45" s="21"/>
      <c r="J45" s="21" t="s">
        <v>283</v>
      </c>
      <c r="K45" s="21" t="s">
        <v>284</v>
      </c>
      <c r="L45" s="21"/>
      <c r="M45" s="21"/>
      <c r="N45" s="21"/>
      <c r="O45" s="95" t="s">
        <v>408</v>
      </c>
      <c r="P45" s="2"/>
      <c r="Q45" s="2"/>
      <c r="R45" s="2"/>
      <c r="S45" s="2"/>
      <c r="T45" s="2"/>
      <c r="U45" s="2"/>
      <c r="V45" s="2"/>
      <c r="W45" s="2"/>
      <c r="X45" s="2"/>
      <c r="Y45" s="2"/>
      <c r="Z45" s="2"/>
    </row>
    <row r="46" spans="1:26" ht="15.75" customHeight="1" x14ac:dyDescent="0.2">
      <c r="A46" s="2"/>
      <c r="B46" s="1"/>
      <c r="C46" s="2"/>
      <c r="D46" s="2"/>
      <c r="E46" s="94"/>
      <c r="F46" s="21"/>
      <c r="G46" s="21"/>
      <c r="H46" s="21"/>
      <c r="I46" s="21"/>
      <c r="J46" s="21" t="s">
        <v>296</v>
      </c>
      <c r="K46" s="21" t="s">
        <v>298</v>
      </c>
      <c r="L46" s="21"/>
      <c r="M46" s="21"/>
      <c r="N46" s="21"/>
      <c r="O46" s="103" t="s">
        <v>389</v>
      </c>
      <c r="P46" s="2"/>
      <c r="Q46" s="2"/>
      <c r="R46" s="2"/>
      <c r="S46" s="2"/>
      <c r="T46" s="2"/>
      <c r="U46" s="2"/>
      <c r="V46" s="2"/>
      <c r="W46" s="2"/>
      <c r="X46" s="2"/>
      <c r="Y46" s="2"/>
      <c r="Z46" s="2"/>
    </row>
    <row r="47" spans="1:26" ht="15.75" customHeight="1" x14ac:dyDescent="0.2">
      <c r="A47" s="2"/>
      <c r="B47" s="1"/>
      <c r="C47" s="2"/>
      <c r="D47" s="2"/>
      <c r="E47" s="94"/>
      <c r="F47" s="21"/>
      <c r="G47" s="21"/>
      <c r="H47" s="21"/>
      <c r="I47" s="21"/>
      <c r="J47" s="21" t="s">
        <v>323</v>
      </c>
      <c r="K47" s="21" t="s">
        <v>341</v>
      </c>
      <c r="L47" s="21"/>
      <c r="M47" s="21"/>
      <c r="N47" s="21"/>
      <c r="O47" s="95" t="s">
        <v>391</v>
      </c>
      <c r="P47" s="2"/>
      <c r="Q47" s="2"/>
      <c r="R47" s="2"/>
      <c r="S47" s="2"/>
      <c r="T47" s="2"/>
      <c r="U47" s="2"/>
      <c r="V47" s="2"/>
      <c r="W47" s="2"/>
      <c r="X47" s="2"/>
      <c r="Y47" s="2"/>
      <c r="Z47" s="2"/>
    </row>
    <row r="48" spans="1:26" ht="15.75" customHeight="1" x14ac:dyDescent="0.2">
      <c r="A48" s="2"/>
      <c r="B48" s="1"/>
      <c r="C48" s="2"/>
      <c r="D48" s="2"/>
      <c r="E48" s="94"/>
      <c r="F48" s="21"/>
      <c r="G48" s="21"/>
      <c r="H48" s="21"/>
      <c r="I48" s="21"/>
      <c r="J48" s="21" t="s">
        <v>361</v>
      </c>
      <c r="K48" s="21" t="s">
        <v>371</v>
      </c>
      <c r="L48" s="21"/>
      <c r="M48" s="21"/>
      <c r="N48" s="21"/>
      <c r="O48" s="95" t="s">
        <v>372</v>
      </c>
      <c r="P48" s="2"/>
      <c r="Q48" s="2"/>
      <c r="R48" s="2"/>
      <c r="S48" s="2"/>
      <c r="T48" s="2"/>
      <c r="U48" s="2"/>
      <c r="V48" s="2"/>
      <c r="W48" s="2"/>
      <c r="X48" s="2"/>
      <c r="Y48" s="2"/>
      <c r="Z48" s="2"/>
    </row>
    <row r="49" spans="1:26" ht="15.75" customHeight="1" x14ac:dyDescent="0.2">
      <c r="A49" s="2"/>
      <c r="B49" s="1"/>
      <c r="C49" s="2"/>
      <c r="D49" s="2"/>
      <c r="E49" s="94"/>
      <c r="F49" s="21"/>
      <c r="G49" s="21"/>
      <c r="H49" s="21"/>
      <c r="I49" s="21"/>
      <c r="J49" s="21" t="s">
        <v>397</v>
      </c>
      <c r="K49" s="21" t="s">
        <v>398</v>
      </c>
      <c r="L49" s="21"/>
      <c r="M49" s="21"/>
      <c r="N49" s="21"/>
      <c r="O49" s="95" t="s">
        <v>391</v>
      </c>
      <c r="P49" s="2"/>
      <c r="Q49" s="2"/>
      <c r="R49" s="2"/>
      <c r="S49" s="2"/>
      <c r="T49" s="2"/>
      <c r="U49" s="2"/>
      <c r="V49" s="2"/>
      <c r="W49" s="2"/>
      <c r="X49" s="2"/>
      <c r="Y49" s="2"/>
      <c r="Z49" s="2"/>
    </row>
    <row r="50" spans="1:26" ht="16.5" customHeight="1" x14ac:dyDescent="0.2">
      <c r="A50" s="2"/>
      <c r="B50" s="1"/>
      <c r="C50" s="2"/>
      <c r="D50" s="2"/>
      <c r="E50" s="97"/>
      <c r="F50" s="98"/>
      <c r="G50" s="98"/>
      <c r="H50" s="98"/>
      <c r="I50" s="98"/>
      <c r="J50" s="98" t="s">
        <v>419</v>
      </c>
      <c r="K50" s="98" t="s">
        <v>420</v>
      </c>
      <c r="L50" s="98"/>
      <c r="M50" s="98"/>
      <c r="N50" s="98"/>
      <c r="O50" s="105" t="s">
        <v>408</v>
      </c>
      <c r="P50" s="2"/>
      <c r="Q50" s="2"/>
      <c r="R50" s="2"/>
      <c r="S50" s="2"/>
      <c r="T50" s="2"/>
      <c r="U50" s="2"/>
      <c r="V50" s="2"/>
      <c r="W50" s="2"/>
      <c r="X50" s="2"/>
      <c r="Y50" s="2"/>
      <c r="Z50" s="2"/>
    </row>
    <row r="51" spans="1:26" ht="16.5" customHeight="1" x14ac:dyDescent="0.2">
      <c r="A51" s="2"/>
      <c r="B51" s="1"/>
      <c r="C51" s="2"/>
      <c r="D51" s="2"/>
      <c r="E51" s="21"/>
      <c r="F51" s="21"/>
      <c r="G51" s="21"/>
      <c r="H51" s="21"/>
      <c r="I51" s="21"/>
      <c r="J51" s="21"/>
      <c r="K51" s="21"/>
      <c r="L51" s="21"/>
      <c r="M51" s="21"/>
      <c r="N51" s="21"/>
      <c r="O51" s="21"/>
      <c r="P51" s="2"/>
      <c r="Q51" s="2"/>
      <c r="R51" s="2"/>
      <c r="S51" s="2"/>
      <c r="T51" s="2"/>
      <c r="U51" s="2"/>
      <c r="V51" s="2"/>
      <c r="W51" s="2"/>
      <c r="X51" s="2"/>
      <c r="Y51" s="2"/>
      <c r="Z51" s="2"/>
    </row>
    <row r="52" spans="1:26" ht="15.75" customHeight="1" x14ac:dyDescent="0.2">
      <c r="A52" s="2"/>
      <c r="B52" s="1"/>
      <c r="C52" s="2"/>
      <c r="D52" s="2"/>
      <c r="E52" s="89" t="s">
        <v>425</v>
      </c>
      <c r="F52" s="91"/>
      <c r="G52" s="91"/>
      <c r="H52" s="91"/>
      <c r="I52" s="91"/>
      <c r="J52" s="91"/>
      <c r="K52" s="91"/>
      <c r="L52" s="91"/>
      <c r="M52" s="91"/>
      <c r="N52" s="91"/>
      <c r="O52" s="93"/>
      <c r="P52" s="2"/>
      <c r="Q52" s="2"/>
      <c r="R52" s="2"/>
      <c r="S52" s="2"/>
      <c r="T52" s="2"/>
      <c r="U52" s="2"/>
      <c r="V52" s="2"/>
      <c r="W52" s="2"/>
      <c r="X52" s="2"/>
      <c r="Y52" s="2"/>
      <c r="Z52" s="2"/>
    </row>
    <row r="53" spans="1:26" ht="15.75" customHeight="1" x14ac:dyDescent="0.2">
      <c r="A53" s="2"/>
      <c r="B53" s="1"/>
      <c r="C53" s="2"/>
      <c r="D53" s="2"/>
      <c r="E53" s="94"/>
      <c r="F53" s="21"/>
      <c r="G53" s="21"/>
      <c r="H53" s="21"/>
      <c r="I53" s="21"/>
      <c r="J53" s="21"/>
      <c r="K53" s="21"/>
      <c r="L53" s="21"/>
      <c r="M53" s="21"/>
      <c r="N53" s="21"/>
      <c r="O53" s="95"/>
      <c r="P53" s="2"/>
      <c r="Q53" s="2"/>
      <c r="R53" s="2"/>
      <c r="S53" s="2"/>
      <c r="T53" s="2"/>
      <c r="U53" s="2"/>
      <c r="V53" s="2"/>
      <c r="W53" s="2"/>
      <c r="X53" s="2"/>
      <c r="Y53" s="2"/>
      <c r="Z53" s="2"/>
    </row>
    <row r="54" spans="1:26" ht="15.75" customHeight="1" x14ac:dyDescent="0.2">
      <c r="A54" s="2"/>
      <c r="B54" s="1"/>
      <c r="C54" s="2"/>
      <c r="D54" s="2"/>
      <c r="E54" s="94" t="s">
        <v>170</v>
      </c>
      <c r="F54" s="21" t="s">
        <v>271</v>
      </c>
      <c r="G54" s="21" t="s">
        <v>84</v>
      </c>
      <c r="H54" s="21"/>
      <c r="I54" s="21"/>
      <c r="J54" s="21"/>
      <c r="K54" s="21"/>
      <c r="L54" s="21"/>
      <c r="M54" s="21"/>
      <c r="N54" s="21"/>
      <c r="O54" s="95" t="s">
        <v>273</v>
      </c>
      <c r="P54" s="2"/>
      <c r="Q54" s="2"/>
      <c r="R54" s="2"/>
      <c r="S54" s="2"/>
      <c r="T54" s="2"/>
      <c r="U54" s="2"/>
      <c r="V54" s="2"/>
      <c r="W54" s="2"/>
      <c r="X54" s="2"/>
      <c r="Y54" s="2"/>
      <c r="Z54" s="2"/>
    </row>
    <row r="55" spans="1:26" ht="15.75" customHeight="1" x14ac:dyDescent="0.2">
      <c r="A55" s="2"/>
      <c r="B55" s="1"/>
      <c r="C55" s="2"/>
      <c r="D55" s="2"/>
      <c r="E55" s="94" t="s">
        <v>276</v>
      </c>
      <c r="F55" s="21"/>
      <c r="G55" s="21" t="s">
        <v>323</v>
      </c>
      <c r="H55" s="21"/>
      <c r="I55" s="21"/>
      <c r="J55" s="21" t="s">
        <v>276</v>
      </c>
      <c r="K55" s="21" t="s">
        <v>277</v>
      </c>
      <c r="L55" s="21"/>
      <c r="M55" s="21"/>
      <c r="N55" s="21"/>
      <c r="O55" s="95" t="s">
        <v>380</v>
      </c>
      <c r="P55" s="2"/>
      <c r="Q55" s="2"/>
      <c r="R55" s="2"/>
      <c r="S55" s="2"/>
      <c r="T55" s="2"/>
      <c r="U55" s="2"/>
      <c r="V55" s="2"/>
      <c r="W55" s="2"/>
      <c r="X55" s="2"/>
      <c r="Y55" s="2"/>
      <c r="Z55" s="2"/>
    </row>
    <row r="56" spans="1:26" ht="15.75" customHeight="1" x14ac:dyDescent="0.2">
      <c r="A56" s="2"/>
      <c r="B56" s="1"/>
      <c r="C56" s="2"/>
      <c r="D56" s="2"/>
      <c r="E56" s="94"/>
      <c r="F56" s="21"/>
      <c r="G56" s="21" t="s">
        <v>361</v>
      </c>
      <c r="H56" s="21"/>
      <c r="I56" s="21"/>
      <c r="J56" s="21" t="s">
        <v>283</v>
      </c>
      <c r="K56" s="21" t="s">
        <v>284</v>
      </c>
      <c r="L56" s="21"/>
      <c r="M56" s="21"/>
      <c r="N56" s="21"/>
      <c r="O56" s="95" t="s">
        <v>408</v>
      </c>
      <c r="P56" s="2"/>
      <c r="Q56" s="2"/>
      <c r="R56" s="2"/>
      <c r="S56" s="2"/>
      <c r="T56" s="2"/>
      <c r="U56" s="2"/>
      <c r="V56" s="2"/>
      <c r="W56" s="2"/>
      <c r="X56" s="2"/>
      <c r="Y56" s="2"/>
      <c r="Z56" s="2"/>
    </row>
    <row r="57" spans="1:26" ht="15.75" customHeight="1" x14ac:dyDescent="0.2">
      <c r="A57" s="2"/>
      <c r="B57" s="1"/>
      <c r="C57" s="2"/>
      <c r="D57" s="2"/>
      <c r="E57" s="94"/>
      <c r="F57" s="21"/>
      <c r="G57" s="21"/>
      <c r="H57" s="21"/>
      <c r="I57" s="21"/>
      <c r="J57" s="21" t="s">
        <v>296</v>
      </c>
      <c r="K57" s="21" t="s">
        <v>298</v>
      </c>
      <c r="L57" s="21"/>
      <c r="M57" s="21"/>
      <c r="N57" s="21"/>
      <c r="O57" s="103" t="s">
        <v>389</v>
      </c>
      <c r="P57" s="2"/>
      <c r="Q57" s="2"/>
      <c r="R57" s="2"/>
      <c r="S57" s="2"/>
      <c r="T57" s="2"/>
      <c r="U57" s="2"/>
      <c r="V57" s="2"/>
      <c r="W57" s="2"/>
      <c r="X57" s="2"/>
      <c r="Y57" s="2"/>
      <c r="Z57" s="2"/>
    </row>
    <row r="58" spans="1:26" ht="15.75" customHeight="1" x14ac:dyDescent="0.2">
      <c r="A58" s="2"/>
      <c r="B58" s="1"/>
      <c r="C58" s="2"/>
      <c r="D58" s="2"/>
      <c r="E58" s="94"/>
      <c r="F58" s="21"/>
      <c r="G58" s="21"/>
      <c r="H58" s="21"/>
      <c r="I58" s="21"/>
      <c r="J58" s="21" t="s">
        <v>323</v>
      </c>
      <c r="K58" s="21" t="s">
        <v>341</v>
      </c>
      <c r="L58" s="21"/>
      <c r="M58" s="21"/>
      <c r="N58" s="21"/>
      <c r="O58" s="95" t="s">
        <v>391</v>
      </c>
      <c r="P58" s="2"/>
      <c r="Q58" s="2"/>
      <c r="R58" s="2"/>
      <c r="S58" s="2"/>
      <c r="T58" s="2"/>
      <c r="U58" s="2"/>
      <c r="V58" s="2"/>
      <c r="W58" s="2"/>
      <c r="X58" s="2"/>
      <c r="Y58" s="2"/>
      <c r="Z58" s="2"/>
    </row>
    <row r="59" spans="1:26" ht="15.75" customHeight="1" x14ac:dyDescent="0.2">
      <c r="A59" s="2"/>
      <c r="B59" s="1"/>
      <c r="C59" s="2"/>
      <c r="D59" s="2"/>
      <c r="E59" s="94"/>
      <c r="F59" s="21"/>
      <c r="G59" s="21"/>
      <c r="H59" s="21"/>
      <c r="I59" s="21"/>
      <c r="J59" s="21" t="s">
        <v>361</v>
      </c>
      <c r="K59" s="21" t="s">
        <v>371</v>
      </c>
      <c r="L59" s="21"/>
      <c r="M59" s="21"/>
      <c r="N59" s="21"/>
      <c r="O59" s="95" t="s">
        <v>372</v>
      </c>
      <c r="P59" s="2"/>
      <c r="Q59" s="2"/>
      <c r="R59" s="2"/>
      <c r="S59" s="2"/>
      <c r="T59" s="2"/>
      <c r="U59" s="2"/>
      <c r="V59" s="2"/>
      <c r="W59" s="2"/>
      <c r="X59" s="2"/>
      <c r="Y59" s="2"/>
      <c r="Z59" s="2"/>
    </row>
    <row r="60" spans="1:26" ht="15.75" customHeight="1" x14ac:dyDescent="0.2">
      <c r="A60" s="2"/>
      <c r="B60" s="1"/>
      <c r="C60" s="2"/>
      <c r="D60" s="2"/>
      <c r="E60" s="94"/>
      <c r="F60" s="21"/>
      <c r="G60" s="21"/>
      <c r="H60" s="21"/>
      <c r="I60" s="21"/>
      <c r="J60" s="21" t="s">
        <v>397</v>
      </c>
      <c r="K60" s="21" t="s">
        <v>398</v>
      </c>
      <c r="L60" s="21"/>
      <c r="M60" s="21"/>
      <c r="N60" s="21"/>
      <c r="O60" s="95" t="s">
        <v>286</v>
      </c>
      <c r="P60" s="2"/>
      <c r="Q60" s="2"/>
      <c r="R60" s="2"/>
      <c r="S60" s="2"/>
      <c r="T60" s="2"/>
      <c r="U60" s="2"/>
      <c r="V60" s="2"/>
      <c r="W60" s="2"/>
      <c r="X60" s="2"/>
      <c r="Y60" s="2"/>
      <c r="Z60" s="2"/>
    </row>
    <row r="61" spans="1:26" ht="15.75" customHeight="1" x14ac:dyDescent="0.2">
      <c r="A61" s="2"/>
      <c r="B61" s="1"/>
      <c r="C61" s="2"/>
      <c r="D61" s="2"/>
      <c r="E61" s="94"/>
      <c r="F61" s="21"/>
      <c r="G61" s="21"/>
      <c r="H61" s="21"/>
      <c r="I61" s="21"/>
      <c r="J61" s="21" t="s">
        <v>419</v>
      </c>
      <c r="K61" s="21" t="s">
        <v>420</v>
      </c>
      <c r="L61" s="21"/>
      <c r="M61" s="21"/>
      <c r="N61" s="21"/>
      <c r="O61" s="95" t="s">
        <v>408</v>
      </c>
      <c r="P61" s="2"/>
      <c r="Q61" s="2"/>
      <c r="R61" s="2"/>
      <c r="S61" s="2"/>
      <c r="T61" s="2"/>
      <c r="U61" s="2"/>
      <c r="V61" s="2"/>
      <c r="W61" s="2"/>
      <c r="X61" s="2"/>
      <c r="Y61" s="2"/>
      <c r="Z61" s="2"/>
    </row>
    <row r="62" spans="1:26" ht="16.5" customHeight="1" x14ac:dyDescent="0.2">
      <c r="A62" s="2"/>
      <c r="B62" s="1"/>
      <c r="C62" s="2"/>
      <c r="D62" s="2"/>
      <c r="E62" s="97"/>
      <c r="F62" s="98"/>
      <c r="G62" s="98"/>
      <c r="H62" s="98"/>
      <c r="I62" s="98"/>
      <c r="J62" s="98" t="s">
        <v>442</v>
      </c>
      <c r="K62" s="98" t="s">
        <v>443</v>
      </c>
      <c r="L62" s="98"/>
      <c r="M62" s="98"/>
      <c r="N62" s="98"/>
      <c r="O62" s="109" t="s">
        <v>286</v>
      </c>
      <c r="P62" s="2"/>
      <c r="Q62" s="2"/>
      <c r="R62" s="2"/>
      <c r="S62" s="2"/>
      <c r="T62" s="2"/>
      <c r="U62" s="2"/>
      <c r="V62" s="2"/>
      <c r="W62" s="2"/>
      <c r="X62" s="2"/>
      <c r="Y62" s="2"/>
      <c r="Z62" s="2"/>
    </row>
    <row r="63" spans="1:26" ht="15.75" customHeight="1" x14ac:dyDescent="0.2">
      <c r="A63" s="2"/>
      <c r="B63" s="1"/>
      <c r="C63" s="2"/>
      <c r="D63" s="2"/>
      <c r="E63" s="2"/>
      <c r="F63" s="2"/>
      <c r="G63" s="2"/>
      <c r="H63" s="2"/>
      <c r="I63" s="2"/>
      <c r="J63" s="2"/>
      <c r="K63" s="2"/>
      <c r="L63" s="2"/>
      <c r="M63" s="2"/>
      <c r="N63" s="2"/>
      <c r="O63" s="1"/>
      <c r="P63" s="2"/>
      <c r="Q63" s="2"/>
      <c r="R63" s="2"/>
      <c r="S63" s="2"/>
      <c r="T63" s="2"/>
      <c r="U63" s="2"/>
      <c r="V63" s="2"/>
      <c r="W63" s="2"/>
      <c r="X63" s="2"/>
      <c r="Y63" s="2"/>
      <c r="Z63" s="2"/>
    </row>
    <row r="64" spans="1:26" ht="1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B2:O2"/>
    <mergeCell ref="B3:O3"/>
    <mergeCell ref="B4:O4"/>
    <mergeCell ref="B5:O5"/>
  </mergeCells>
  <conditionalFormatting sqref="E7:O12">
    <cfRule type="expression" dxfId="16" priority="1">
      <formula>($C$15=1)</formula>
    </cfRule>
  </conditionalFormatting>
  <conditionalFormatting sqref="E14:O20">
    <cfRule type="expression" dxfId="15" priority="2">
      <formula>($C$15=2)</formula>
    </cfRule>
  </conditionalFormatting>
  <conditionalFormatting sqref="E22:O29">
    <cfRule type="expression" dxfId="14" priority="3">
      <formula>($C$15=3)</formula>
    </cfRule>
  </conditionalFormatting>
  <conditionalFormatting sqref="E31:O39">
    <cfRule type="expression" dxfId="13" priority="4">
      <formula>($C$15=4)</formula>
    </cfRule>
  </conditionalFormatting>
  <conditionalFormatting sqref="E41:O50">
    <cfRule type="expression" dxfId="12" priority="5">
      <formula>($C$15=5)</formula>
    </cfRule>
  </conditionalFormatting>
  <conditionalFormatting sqref="E52:O62">
    <cfRule type="expression" dxfId="11" priority="6">
      <formula>($C$15=6)</formula>
    </cfRule>
  </conditionalFormatting>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election activeCell="G9" sqref="G9"/>
    </sheetView>
  </sheetViews>
  <sheetFormatPr baseColWidth="10" defaultColWidth="13.5" defaultRowHeight="15" customHeight="1" x14ac:dyDescent="0.2"/>
  <cols>
    <col min="1" max="11" width="10.5" customWidth="1"/>
    <col min="12" max="12" width="11.33203125" customWidth="1"/>
    <col min="13" max="26" width="10.5" customWidth="1"/>
  </cols>
  <sheetData>
    <row r="1" spans="1:12" ht="15.75" customHeight="1" x14ac:dyDescent="0.2">
      <c r="A1" s="110" t="s">
        <v>401</v>
      </c>
      <c r="B1" s="111"/>
      <c r="C1" s="111"/>
      <c r="D1" s="111"/>
      <c r="E1" s="111"/>
      <c r="F1" s="111"/>
      <c r="G1" s="111"/>
      <c r="H1" s="111"/>
      <c r="I1" s="111"/>
      <c r="J1" s="111"/>
      <c r="K1" s="113"/>
      <c r="L1" s="2"/>
    </row>
    <row r="2" spans="1:12" ht="15.75" customHeight="1" x14ac:dyDescent="0.2">
      <c r="A2" s="115"/>
      <c r="B2" s="1"/>
      <c r="C2" s="1"/>
      <c r="D2" s="1"/>
      <c r="E2" s="1"/>
      <c r="F2" s="1"/>
      <c r="G2" s="1"/>
      <c r="H2" s="1"/>
      <c r="I2" s="1"/>
      <c r="J2" s="1"/>
      <c r="K2" s="116"/>
      <c r="L2" s="2"/>
    </row>
    <row r="3" spans="1:12" ht="15.75" customHeight="1" x14ac:dyDescent="0.2">
      <c r="A3" s="212" t="s">
        <v>170</v>
      </c>
      <c r="B3" s="212" t="s">
        <v>605</v>
      </c>
      <c r="C3" s="212" t="s">
        <v>38</v>
      </c>
      <c r="D3" s="212" t="s">
        <v>84</v>
      </c>
      <c r="E3" s="1"/>
      <c r="F3" s="1"/>
      <c r="G3" s="1"/>
      <c r="H3" s="1"/>
      <c r="I3" s="1"/>
      <c r="J3" s="1"/>
      <c r="K3" s="116" t="s">
        <v>273</v>
      </c>
      <c r="L3" s="2"/>
    </row>
    <row r="4" spans="1:12" ht="15.75" customHeight="1" x14ac:dyDescent="0.2">
      <c r="A4" s="203" t="s">
        <v>276</v>
      </c>
      <c r="B4" s="210" t="s">
        <v>419</v>
      </c>
      <c r="C4" s="210" t="s">
        <v>296</v>
      </c>
      <c r="D4" s="210" t="s">
        <v>323</v>
      </c>
      <c r="E4" s="1"/>
      <c r="F4" s="1" t="s">
        <v>276</v>
      </c>
      <c r="G4" s="1" t="s">
        <v>277</v>
      </c>
      <c r="H4" s="1"/>
      <c r="I4" s="1"/>
      <c r="J4" s="1"/>
      <c r="K4" s="116" t="s">
        <v>380</v>
      </c>
      <c r="L4" s="214">
        <v>15</v>
      </c>
    </row>
    <row r="5" spans="1:12" ht="15.75" customHeight="1" x14ac:dyDescent="0.2">
      <c r="A5" s="203" t="s">
        <v>283</v>
      </c>
      <c r="B5" s="1"/>
      <c r="C5" s="210" t="s">
        <v>397</v>
      </c>
      <c r="D5" s="210" t="s">
        <v>361</v>
      </c>
      <c r="E5" s="1"/>
      <c r="F5" s="1" t="s">
        <v>283</v>
      </c>
      <c r="G5" s="1" t="s">
        <v>284</v>
      </c>
      <c r="H5" s="1"/>
      <c r="I5" s="1"/>
      <c r="J5" s="1"/>
      <c r="K5" s="116" t="s">
        <v>408</v>
      </c>
      <c r="L5" s="214">
        <v>10</v>
      </c>
    </row>
    <row r="6" spans="1:12" ht="15.75" customHeight="1" x14ac:dyDescent="0.2">
      <c r="A6" s="115"/>
      <c r="B6" s="1"/>
      <c r="C6" s="213"/>
      <c r="D6" s="1"/>
      <c r="E6" s="1"/>
      <c r="F6" s="1" t="s">
        <v>296</v>
      </c>
      <c r="G6" s="1" t="s">
        <v>298</v>
      </c>
      <c r="H6" s="1"/>
      <c r="I6" s="1"/>
      <c r="J6" s="1"/>
      <c r="K6" s="117" t="s">
        <v>389</v>
      </c>
      <c r="L6" s="214">
        <v>25</v>
      </c>
    </row>
    <row r="7" spans="1:12" ht="15.75" customHeight="1" x14ac:dyDescent="0.2">
      <c r="A7" s="115"/>
      <c r="B7" s="1"/>
      <c r="C7" s="210"/>
      <c r="D7" s="1"/>
      <c r="E7" s="1"/>
      <c r="F7" s="1" t="s">
        <v>323</v>
      </c>
      <c r="G7" s="1" t="s">
        <v>341</v>
      </c>
      <c r="H7" s="1"/>
      <c r="I7" s="1"/>
      <c r="J7" s="1"/>
      <c r="K7" s="116" t="s">
        <v>391</v>
      </c>
      <c r="L7" s="214">
        <v>25</v>
      </c>
    </row>
    <row r="8" spans="1:12" ht="15.75" customHeight="1" x14ac:dyDescent="0.2">
      <c r="A8" s="115"/>
      <c r="B8" s="1"/>
      <c r="C8" s="1"/>
      <c r="D8" s="1"/>
      <c r="E8" s="1"/>
      <c r="F8" s="1" t="s">
        <v>361</v>
      </c>
      <c r="G8" s="1" t="s">
        <v>371</v>
      </c>
      <c r="H8" s="1"/>
      <c r="I8" s="1"/>
      <c r="J8" s="1"/>
      <c r="K8" s="116" t="s">
        <v>372</v>
      </c>
      <c r="L8" s="214">
        <v>5</v>
      </c>
    </row>
    <row r="9" spans="1:12" ht="15.75" customHeight="1" x14ac:dyDescent="0.2">
      <c r="A9" s="115"/>
      <c r="B9" s="1"/>
      <c r="C9" s="1"/>
      <c r="D9" s="1"/>
      <c r="E9" s="1"/>
      <c r="F9" s="1" t="s">
        <v>397</v>
      </c>
      <c r="G9" s="1" t="s">
        <v>398</v>
      </c>
      <c r="H9" s="1"/>
      <c r="I9" s="1"/>
      <c r="J9" s="1"/>
      <c r="K9" s="116" t="s">
        <v>391</v>
      </c>
      <c r="L9" s="214">
        <v>15</v>
      </c>
    </row>
    <row r="10" spans="1:12" ht="16.5" customHeight="1" x14ac:dyDescent="0.2">
      <c r="A10" s="120"/>
      <c r="B10" s="122"/>
      <c r="C10" s="122"/>
      <c r="D10" s="122"/>
      <c r="E10" s="122"/>
      <c r="F10" s="122" t="s">
        <v>419</v>
      </c>
      <c r="G10" s="122" t="s">
        <v>420</v>
      </c>
      <c r="H10" s="122"/>
      <c r="I10" s="122"/>
      <c r="J10" s="122"/>
      <c r="K10" s="123" t="s">
        <v>408</v>
      </c>
      <c r="L10" s="214">
        <v>5</v>
      </c>
    </row>
    <row r="11" spans="1:12" ht="15.75" customHeight="1" x14ac:dyDescent="0.2">
      <c r="L11" s="214">
        <f>SUM(L4:L10)</f>
        <v>100</v>
      </c>
    </row>
    <row r="12" spans="1:12" ht="15.75" customHeight="1" x14ac:dyDescent="0.2">
      <c r="L12" s="2"/>
    </row>
    <row r="13" spans="1:12" ht="15.75" customHeight="1" x14ac:dyDescent="0.2">
      <c r="L13" s="2"/>
    </row>
    <row r="14" spans="1:12" ht="15.75" customHeight="1" x14ac:dyDescent="0.2">
      <c r="L14" s="2"/>
    </row>
    <row r="15" spans="1:12" ht="15.75" customHeight="1" x14ac:dyDescent="0.2">
      <c r="L15" s="2"/>
    </row>
    <row r="16" spans="1:12" ht="15.75" customHeight="1" x14ac:dyDescent="0.2">
      <c r="L16" s="2"/>
    </row>
    <row r="17" spans="12:12" ht="15.75" customHeight="1" x14ac:dyDescent="0.2">
      <c r="L17" s="2"/>
    </row>
    <row r="18" spans="12:12" ht="15.75" customHeight="1" x14ac:dyDescent="0.2">
      <c r="L18" s="2"/>
    </row>
    <row r="19" spans="12:12" ht="15.75" customHeight="1" x14ac:dyDescent="0.2">
      <c r="L19" s="2"/>
    </row>
    <row r="20" spans="12:12" ht="15.75" customHeight="1" x14ac:dyDescent="0.2">
      <c r="L20" s="2"/>
    </row>
    <row r="21" spans="12:12" ht="15.75" customHeight="1" x14ac:dyDescent="0.2">
      <c r="L21" s="2"/>
    </row>
    <row r="22" spans="12:12" ht="15.75" customHeight="1" x14ac:dyDescent="0.2">
      <c r="L22" s="2"/>
    </row>
    <row r="23" spans="12:12" ht="15.75" customHeight="1" x14ac:dyDescent="0.2">
      <c r="L23" s="2"/>
    </row>
    <row r="24" spans="12:12" ht="15.75" customHeight="1" x14ac:dyDescent="0.2">
      <c r="L24" s="2"/>
    </row>
    <row r="25" spans="12:12" ht="15.75" customHeight="1" x14ac:dyDescent="0.2">
      <c r="L25" s="2"/>
    </row>
    <row r="26" spans="12:12" ht="15.75" customHeight="1" x14ac:dyDescent="0.2">
      <c r="L26" s="2"/>
    </row>
    <row r="27" spans="12:12" ht="15.75" customHeight="1" x14ac:dyDescent="0.2">
      <c r="L27" s="2"/>
    </row>
    <row r="28" spans="12:12" ht="15.75" customHeight="1" x14ac:dyDescent="0.2">
      <c r="L28" s="2"/>
    </row>
    <row r="29" spans="12:12" ht="15.75" customHeight="1" x14ac:dyDescent="0.2">
      <c r="L29" s="2"/>
    </row>
    <row r="30" spans="12:12" ht="15.75" customHeight="1" x14ac:dyDescent="0.2">
      <c r="L30" s="2"/>
    </row>
    <row r="31" spans="12:12" ht="15.75" customHeight="1" x14ac:dyDescent="0.2">
      <c r="L31" s="2"/>
    </row>
    <row r="32" spans="12:12" ht="15.75" customHeight="1" x14ac:dyDescent="0.2">
      <c r="L32" s="2"/>
    </row>
    <row r="33" spans="12:12" ht="15.75" customHeight="1" x14ac:dyDescent="0.2">
      <c r="L33" s="2"/>
    </row>
    <row r="34" spans="12:12" ht="15.75" customHeight="1" x14ac:dyDescent="0.2">
      <c r="L34" s="2"/>
    </row>
    <row r="35" spans="12:12" ht="15.75" customHeight="1" x14ac:dyDescent="0.2">
      <c r="L35" s="2"/>
    </row>
    <row r="36" spans="12:12" ht="15.75" customHeight="1" x14ac:dyDescent="0.2">
      <c r="L36" s="2"/>
    </row>
    <row r="37" spans="12:12" ht="15.75" customHeight="1" x14ac:dyDescent="0.2">
      <c r="L37" s="2"/>
    </row>
    <row r="38" spans="12:12" ht="15.75" customHeight="1" x14ac:dyDescent="0.2">
      <c r="L38" s="2"/>
    </row>
    <row r="39" spans="12:12" ht="15.75" customHeight="1" x14ac:dyDescent="0.2">
      <c r="L39" s="2"/>
    </row>
    <row r="40" spans="12:12" ht="15.75" customHeight="1" x14ac:dyDescent="0.2">
      <c r="L40" s="2"/>
    </row>
    <row r="41" spans="12:12" ht="15.75" customHeight="1" x14ac:dyDescent="0.2">
      <c r="L41" s="2"/>
    </row>
    <row r="42" spans="12:12" ht="15.75" customHeight="1" x14ac:dyDescent="0.2">
      <c r="L42" s="2"/>
    </row>
    <row r="43" spans="12:12" ht="15.75" customHeight="1" x14ac:dyDescent="0.2">
      <c r="L43" s="2"/>
    </row>
    <row r="44" spans="12:12" ht="15.75" customHeight="1" x14ac:dyDescent="0.2">
      <c r="L44" s="2"/>
    </row>
    <row r="45" spans="12:12" ht="15.75" customHeight="1" x14ac:dyDescent="0.2">
      <c r="L45" s="2"/>
    </row>
    <row r="46" spans="12:12" ht="15.75" customHeight="1" x14ac:dyDescent="0.2">
      <c r="L46" s="2"/>
    </row>
    <row r="47" spans="12:12" ht="15.75" customHeight="1" x14ac:dyDescent="0.2">
      <c r="L47" s="2"/>
    </row>
    <row r="48" spans="12:12" ht="15.75" customHeight="1" x14ac:dyDescent="0.2">
      <c r="L48" s="2"/>
    </row>
    <row r="49" spans="12:12" ht="15.75" customHeight="1" x14ac:dyDescent="0.2">
      <c r="L49" s="2"/>
    </row>
    <row r="50" spans="12:12" ht="15.75" customHeight="1" x14ac:dyDescent="0.2">
      <c r="L50" s="2"/>
    </row>
    <row r="51" spans="12:12" ht="15.75" customHeight="1" x14ac:dyDescent="0.2">
      <c r="L51" s="2"/>
    </row>
    <row r="52" spans="12:12" ht="15.75" customHeight="1" x14ac:dyDescent="0.2">
      <c r="L52" s="2"/>
    </row>
    <row r="53" spans="12:12" ht="15.75" customHeight="1" x14ac:dyDescent="0.2">
      <c r="L53" s="2"/>
    </row>
    <row r="54" spans="12:12" ht="15.75" customHeight="1" x14ac:dyDescent="0.2">
      <c r="L54" s="2"/>
    </row>
    <row r="55" spans="12:12" ht="15.75" customHeight="1" x14ac:dyDescent="0.2">
      <c r="L55" s="2"/>
    </row>
    <row r="56" spans="12:12" ht="15.75" customHeight="1" x14ac:dyDescent="0.2">
      <c r="L56" s="2"/>
    </row>
    <row r="57" spans="12:12" ht="15.75" customHeight="1" x14ac:dyDescent="0.2">
      <c r="L57" s="2"/>
    </row>
    <row r="58" spans="12:12" ht="15.75" customHeight="1" x14ac:dyDescent="0.2">
      <c r="L58" s="2"/>
    </row>
    <row r="59" spans="12:12" ht="15.75" customHeight="1" x14ac:dyDescent="0.2">
      <c r="L59" s="2"/>
    </row>
    <row r="60" spans="12:12" ht="15.75" customHeight="1" x14ac:dyDescent="0.2">
      <c r="L60" s="2"/>
    </row>
    <row r="61" spans="12:12" ht="15.75" customHeight="1" x14ac:dyDescent="0.2">
      <c r="L61" s="2"/>
    </row>
    <row r="62" spans="12:12" ht="15.75" customHeight="1" x14ac:dyDescent="0.2">
      <c r="L62" s="2"/>
    </row>
    <row r="63" spans="12:12" ht="15.75" customHeight="1" x14ac:dyDescent="0.2">
      <c r="L63" s="2"/>
    </row>
    <row r="64" spans="12:12" ht="15.75" customHeight="1" x14ac:dyDescent="0.2">
      <c r="L64" s="2"/>
    </row>
    <row r="65" spans="12:12" ht="15.75" customHeight="1" x14ac:dyDescent="0.2">
      <c r="L65" s="2"/>
    </row>
    <row r="66" spans="12:12" ht="15.75" customHeight="1" x14ac:dyDescent="0.2">
      <c r="L66" s="2"/>
    </row>
    <row r="67" spans="12:12" ht="15.75" customHeight="1" x14ac:dyDescent="0.2">
      <c r="L67" s="2"/>
    </row>
    <row r="68" spans="12:12" ht="15.75" customHeight="1" x14ac:dyDescent="0.2">
      <c r="L68" s="2"/>
    </row>
    <row r="69" spans="12:12" ht="15.75" customHeight="1" x14ac:dyDescent="0.2">
      <c r="L69" s="2"/>
    </row>
    <row r="70" spans="12:12" ht="15.75" customHeight="1" x14ac:dyDescent="0.2">
      <c r="L70" s="2"/>
    </row>
    <row r="71" spans="12:12" ht="15.75" customHeight="1" x14ac:dyDescent="0.2">
      <c r="L71" s="2"/>
    </row>
    <row r="72" spans="12:12" ht="15.75" customHeight="1" x14ac:dyDescent="0.2">
      <c r="L72" s="2"/>
    </row>
    <row r="73" spans="12:12" ht="15.75" customHeight="1" x14ac:dyDescent="0.2">
      <c r="L73" s="2"/>
    </row>
    <row r="74" spans="12:12" ht="15.75" customHeight="1" x14ac:dyDescent="0.2">
      <c r="L74" s="2"/>
    </row>
    <row r="75" spans="12:12" ht="15.75" customHeight="1" x14ac:dyDescent="0.2">
      <c r="L75" s="2"/>
    </row>
    <row r="76" spans="12:12" ht="15.75" customHeight="1" x14ac:dyDescent="0.2">
      <c r="L76" s="2"/>
    </row>
    <row r="77" spans="12:12" ht="15.75" customHeight="1" x14ac:dyDescent="0.2">
      <c r="L77" s="2"/>
    </row>
    <row r="78" spans="12:12" ht="15.75" customHeight="1" x14ac:dyDescent="0.2">
      <c r="L78" s="2"/>
    </row>
    <row r="79" spans="12:12" ht="15.75" customHeight="1" x14ac:dyDescent="0.2">
      <c r="L79" s="2"/>
    </row>
    <row r="80" spans="12:12" ht="15.75" customHeight="1" x14ac:dyDescent="0.2">
      <c r="L80" s="2"/>
    </row>
    <row r="81" spans="12:12" ht="15.75" customHeight="1" x14ac:dyDescent="0.2">
      <c r="L81" s="2"/>
    </row>
    <row r="82" spans="12:12" ht="15.75" customHeight="1" x14ac:dyDescent="0.2">
      <c r="L82" s="2"/>
    </row>
    <row r="83" spans="12:12" ht="15.75" customHeight="1" x14ac:dyDescent="0.2">
      <c r="L83" s="2"/>
    </row>
    <row r="84" spans="12:12" ht="15.75" customHeight="1" x14ac:dyDescent="0.2">
      <c r="L84" s="2"/>
    </row>
    <row r="85" spans="12:12" ht="15.75" customHeight="1" x14ac:dyDescent="0.2">
      <c r="L85" s="2"/>
    </row>
    <row r="86" spans="12:12" ht="15.75" customHeight="1" x14ac:dyDescent="0.2">
      <c r="L86" s="2"/>
    </row>
    <row r="87" spans="12:12" ht="15.75" customHeight="1" x14ac:dyDescent="0.2">
      <c r="L87" s="2"/>
    </row>
    <row r="88" spans="12:12" ht="15.75" customHeight="1" x14ac:dyDescent="0.2">
      <c r="L88" s="2"/>
    </row>
    <row r="89" spans="12:12" ht="15.75" customHeight="1" x14ac:dyDescent="0.2">
      <c r="L89" s="2"/>
    </row>
    <row r="90" spans="12:12" ht="15.75" customHeight="1" x14ac:dyDescent="0.2">
      <c r="L90" s="2"/>
    </row>
    <row r="91" spans="12:12" ht="15.75" customHeight="1" x14ac:dyDescent="0.2">
      <c r="L91" s="2"/>
    </row>
    <row r="92" spans="12:12" ht="15.75" customHeight="1" x14ac:dyDescent="0.2">
      <c r="L92" s="2"/>
    </row>
    <row r="93" spans="12:12" ht="15.75" customHeight="1" x14ac:dyDescent="0.2">
      <c r="L93" s="2"/>
    </row>
    <row r="94" spans="12:12" ht="15.75" customHeight="1" x14ac:dyDescent="0.2">
      <c r="L94" s="2"/>
    </row>
    <row r="95" spans="12:12" ht="15.75" customHeight="1" x14ac:dyDescent="0.2">
      <c r="L95" s="2"/>
    </row>
    <row r="96" spans="12:12" ht="15.75" customHeight="1" x14ac:dyDescent="0.2">
      <c r="L96" s="2"/>
    </row>
    <row r="97" spans="12:12" ht="15.75" customHeight="1" x14ac:dyDescent="0.2">
      <c r="L97" s="2"/>
    </row>
    <row r="98" spans="12:12" ht="15.75" customHeight="1" x14ac:dyDescent="0.2">
      <c r="L98" s="2"/>
    </row>
    <row r="99" spans="12:12" ht="15.75" customHeight="1" x14ac:dyDescent="0.2">
      <c r="L99" s="2"/>
    </row>
    <row r="100" spans="12:12" ht="15.75" customHeight="1" x14ac:dyDescent="0.2">
      <c r="L100" s="2"/>
    </row>
    <row r="101" spans="12:12" ht="15.75" customHeight="1" x14ac:dyDescent="0.2">
      <c r="L101" s="2"/>
    </row>
    <row r="102" spans="12:12" ht="15.75" customHeight="1" x14ac:dyDescent="0.2">
      <c r="L102" s="2"/>
    </row>
    <row r="103" spans="12:12" ht="15.75" customHeight="1" x14ac:dyDescent="0.2">
      <c r="L103" s="2"/>
    </row>
    <row r="104" spans="12:12" ht="15.75" customHeight="1" x14ac:dyDescent="0.2">
      <c r="L104" s="2"/>
    </row>
    <row r="105" spans="12:12" ht="15.75" customHeight="1" x14ac:dyDescent="0.2">
      <c r="L105" s="2"/>
    </row>
    <row r="106" spans="12:12" ht="15.75" customHeight="1" x14ac:dyDescent="0.2">
      <c r="L106" s="2"/>
    </row>
    <row r="107" spans="12:12" ht="15.75" customHeight="1" x14ac:dyDescent="0.2">
      <c r="L107" s="2"/>
    </row>
    <row r="108" spans="12:12" ht="15.75" customHeight="1" x14ac:dyDescent="0.2">
      <c r="L108" s="2"/>
    </row>
    <row r="109" spans="12:12" ht="15.75" customHeight="1" x14ac:dyDescent="0.2">
      <c r="L109" s="2"/>
    </row>
    <row r="110" spans="12:12" ht="15.75" customHeight="1" x14ac:dyDescent="0.2">
      <c r="L110" s="2"/>
    </row>
    <row r="111" spans="12:12" ht="15.75" customHeight="1" x14ac:dyDescent="0.2">
      <c r="L111" s="2"/>
    </row>
    <row r="112" spans="12:12" ht="15.75" customHeight="1" x14ac:dyDescent="0.2">
      <c r="L112" s="2"/>
    </row>
    <row r="113" spans="12:12" ht="15.75" customHeight="1" x14ac:dyDescent="0.2">
      <c r="L113" s="2"/>
    </row>
    <row r="114" spans="12:12" ht="15.75" customHeight="1" x14ac:dyDescent="0.2">
      <c r="L114" s="2"/>
    </row>
    <row r="115" spans="12:12" ht="15.75" customHeight="1" x14ac:dyDescent="0.2">
      <c r="L115" s="2"/>
    </row>
    <row r="116" spans="12:12" ht="15.75" customHeight="1" x14ac:dyDescent="0.2">
      <c r="L116" s="2"/>
    </row>
    <row r="117" spans="12:12" ht="15.75" customHeight="1" x14ac:dyDescent="0.2">
      <c r="L117" s="2"/>
    </row>
    <row r="118" spans="12:12" ht="15.75" customHeight="1" x14ac:dyDescent="0.2">
      <c r="L118" s="2"/>
    </row>
    <row r="119" spans="12:12" ht="15.75" customHeight="1" x14ac:dyDescent="0.2">
      <c r="L119" s="2"/>
    </row>
    <row r="120" spans="12:12" ht="15.75" customHeight="1" x14ac:dyDescent="0.2">
      <c r="L120" s="2"/>
    </row>
    <row r="121" spans="12:12" ht="15.75" customHeight="1" x14ac:dyDescent="0.2">
      <c r="L121" s="2"/>
    </row>
    <row r="122" spans="12:12" ht="15.75" customHeight="1" x14ac:dyDescent="0.2">
      <c r="L122" s="2"/>
    </row>
    <row r="123" spans="12:12" ht="15.75" customHeight="1" x14ac:dyDescent="0.2">
      <c r="L123" s="2"/>
    </row>
    <row r="124" spans="12:12" ht="15.75" customHeight="1" x14ac:dyDescent="0.2">
      <c r="L124" s="2"/>
    </row>
    <row r="125" spans="12:12" ht="15.75" customHeight="1" x14ac:dyDescent="0.2">
      <c r="L125" s="2"/>
    </row>
    <row r="126" spans="12:12" ht="15.75" customHeight="1" x14ac:dyDescent="0.2">
      <c r="L126" s="2"/>
    </row>
    <row r="127" spans="12:12" ht="15.75" customHeight="1" x14ac:dyDescent="0.2">
      <c r="L127" s="2"/>
    </row>
    <row r="128" spans="12:12" ht="15.75" customHeight="1" x14ac:dyDescent="0.2">
      <c r="L128" s="2"/>
    </row>
    <row r="129" spans="12:12" ht="15.75" customHeight="1" x14ac:dyDescent="0.2">
      <c r="L129" s="2"/>
    </row>
    <row r="130" spans="12:12" ht="15.75" customHeight="1" x14ac:dyDescent="0.2">
      <c r="L130" s="2"/>
    </row>
    <row r="131" spans="12:12" ht="15.75" customHeight="1" x14ac:dyDescent="0.2">
      <c r="L131" s="2"/>
    </row>
    <row r="132" spans="12:12" ht="15.75" customHeight="1" x14ac:dyDescent="0.2">
      <c r="L132" s="2"/>
    </row>
    <row r="133" spans="12:12" ht="15.75" customHeight="1" x14ac:dyDescent="0.2">
      <c r="L133" s="2"/>
    </row>
    <row r="134" spans="12:12" ht="15.75" customHeight="1" x14ac:dyDescent="0.2">
      <c r="L134" s="2"/>
    </row>
    <row r="135" spans="12:12" ht="15.75" customHeight="1" x14ac:dyDescent="0.2">
      <c r="L135" s="2"/>
    </row>
    <row r="136" spans="12:12" ht="15.75" customHeight="1" x14ac:dyDescent="0.2">
      <c r="L136" s="2"/>
    </row>
    <row r="137" spans="12:12" ht="15.75" customHeight="1" x14ac:dyDescent="0.2">
      <c r="L137" s="2"/>
    </row>
    <row r="138" spans="12:12" ht="15.75" customHeight="1" x14ac:dyDescent="0.2">
      <c r="L138" s="2"/>
    </row>
    <row r="139" spans="12:12" ht="15.75" customHeight="1" x14ac:dyDescent="0.2">
      <c r="L139" s="2"/>
    </row>
    <row r="140" spans="12:12" ht="15.75" customHeight="1" x14ac:dyDescent="0.2">
      <c r="L140" s="2"/>
    </row>
    <row r="141" spans="12:12" ht="15.75" customHeight="1" x14ac:dyDescent="0.2">
      <c r="L141" s="2"/>
    </row>
    <row r="142" spans="12:12" ht="15.75" customHeight="1" x14ac:dyDescent="0.2">
      <c r="L142" s="2"/>
    </row>
    <row r="143" spans="12:12" ht="15.75" customHeight="1" x14ac:dyDescent="0.2">
      <c r="L143" s="2"/>
    </row>
    <row r="144" spans="12:12" ht="15.75" customHeight="1" x14ac:dyDescent="0.2">
      <c r="L144" s="2"/>
    </row>
    <row r="145" spans="12:12" ht="15.75" customHeight="1" x14ac:dyDescent="0.2">
      <c r="L145" s="2"/>
    </row>
    <row r="146" spans="12:12" ht="15.75" customHeight="1" x14ac:dyDescent="0.2">
      <c r="L146" s="2"/>
    </row>
    <row r="147" spans="12:12" ht="15.75" customHeight="1" x14ac:dyDescent="0.2">
      <c r="L147" s="2"/>
    </row>
    <row r="148" spans="12:12" ht="15.75" customHeight="1" x14ac:dyDescent="0.2">
      <c r="L148" s="2"/>
    </row>
    <row r="149" spans="12:12" ht="15.75" customHeight="1" x14ac:dyDescent="0.2">
      <c r="L149" s="2"/>
    </row>
    <row r="150" spans="12:12" ht="15.75" customHeight="1" x14ac:dyDescent="0.2">
      <c r="L150" s="2"/>
    </row>
    <row r="151" spans="12:12" ht="15.75" customHeight="1" x14ac:dyDescent="0.2">
      <c r="L151" s="2"/>
    </row>
    <row r="152" spans="12:12" ht="15.75" customHeight="1" x14ac:dyDescent="0.2">
      <c r="L152" s="2"/>
    </row>
    <row r="153" spans="12:12" ht="15.75" customHeight="1" x14ac:dyDescent="0.2">
      <c r="L153" s="2"/>
    </row>
    <row r="154" spans="12:12" ht="15.75" customHeight="1" x14ac:dyDescent="0.2">
      <c r="L154" s="2"/>
    </row>
    <row r="155" spans="12:12" ht="15.75" customHeight="1" x14ac:dyDescent="0.2">
      <c r="L155" s="2"/>
    </row>
    <row r="156" spans="12:12" ht="15.75" customHeight="1" x14ac:dyDescent="0.2">
      <c r="L156" s="2"/>
    </row>
    <row r="157" spans="12:12" ht="15.75" customHeight="1" x14ac:dyDescent="0.2">
      <c r="L157" s="2"/>
    </row>
    <row r="158" spans="12:12" ht="15.75" customHeight="1" x14ac:dyDescent="0.2">
      <c r="L158" s="2"/>
    </row>
    <row r="159" spans="12:12" ht="15.75" customHeight="1" x14ac:dyDescent="0.2">
      <c r="L159" s="2"/>
    </row>
    <row r="160" spans="12:12" ht="15.75" customHeight="1" x14ac:dyDescent="0.2">
      <c r="L160" s="2"/>
    </row>
    <row r="161" spans="12:12" ht="15.75" customHeight="1" x14ac:dyDescent="0.2">
      <c r="L161" s="2"/>
    </row>
    <row r="162" spans="12:12" ht="15.75" customHeight="1" x14ac:dyDescent="0.2">
      <c r="L162" s="2"/>
    </row>
    <row r="163" spans="12:12" ht="15.75" customHeight="1" x14ac:dyDescent="0.2">
      <c r="L163" s="2"/>
    </row>
    <row r="164" spans="12:12" ht="15.75" customHeight="1" x14ac:dyDescent="0.2">
      <c r="L164" s="2"/>
    </row>
    <row r="165" spans="12:12" ht="15.75" customHeight="1" x14ac:dyDescent="0.2">
      <c r="L165" s="2"/>
    </row>
    <row r="166" spans="12:12" ht="15.75" customHeight="1" x14ac:dyDescent="0.2">
      <c r="L166" s="2"/>
    </row>
    <row r="167" spans="12:12" ht="15.75" customHeight="1" x14ac:dyDescent="0.2">
      <c r="L167" s="2"/>
    </row>
    <row r="168" spans="12:12" ht="15.75" customHeight="1" x14ac:dyDescent="0.2">
      <c r="L168" s="2"/>
    </row>
    <row r="169" spans="12:12" ht="15.75" customHeight="1" x14ac:dyDescent="0.2">
      <c r="L169" s="2"/>
    </row>
    <row r="170" spans="12:12" ht="15.75" customHeight="1" x14ac:dyDescent="0.2">
      <c r="L170" s="2"/>
    </row>
    <row r="171" spans="12:12" ht="15.75" customHeight="1" x14ac:dyDescent="0.2">
      <c r="L171" s="2"/>
    </row>
    <row r="172" spans="12:12" ht="15.75" customHeight="1" x14ac:dyDescent="0.2">
      <c r="L172" s="2"/>
    </row>
    <row r="173" spans="12:12" ht="15.75" customHeight="1" x14ac:dyDescent="0.2">
      <c r="L173" s="2"/>
    </row>
    <row r="174" spans="12:12" ht="15.75" customHeight="1" x14ac:dyDescent="0.2">
      <c r="L174" s="2"/>
    </row>
    <row r="175" spans="12:12" ht="15.75" customHeight="1" x14ac:dyDescent="0.2">
      <c r="L175" s="2"/>
    </row>
    <row r="176" spans="12:12" ht="15.75" customHeight="1" x14ac:dyDescent="0.2">
      <c r="L176" s="2"/>
    </row>
    <row r="177" spans="12:12" ht="15.75" customHeight="1" x14ac:dyDescent="0.2">
      <c r="L177" s="2"/>
    </row>
    <row r="178" spans="12:12" ht="15.75" customHeight="1" x14ac:dyDescent="0.2">
      <c r="L178" s="2"/>
    </row>
    <row r="179" spans="12:12" ht="15.75" customHeight="1" x14ac:dyDescent="0.2">
      <c r="L179" s="2"/>
    </row>
    <row r="180" spans="12:12" ht="15.75" customHeight="1" x14ac:dyDescent="0.2">
      <c r="L180" s="2"/>
    </row>
    <row r="181" spans="12:12" ht="15.75" customHeight="1" x14ac:dyDescent="0.2">
      <c r="L181" s="2"/>
    </row>
    <row r="182" spans="12:12" ht="15.75" customHeight="1" x14ac:dyDescent="0.2">
      <c r="L182" s="2"/>
    </row>
    <row r="183" spans="12:12" ht="15.75" customHeight="1" x14ac:dyDescent="0.2">
      <c r="L183" s="2"/>
    </row>
    <row r="184" spans="12:12" ht="15.75" customHeight="1" x14ac:dyDescent="0.2">
      <c r="L184" s="2"/>
    </row>
    <row r="185" spans="12:12" ht="15.75" customHeight="1" x14ac:dyDescent="0.2">
      <c r="L185" s="2"/>
    </row>
    <row r="186" spans="12:12" ht="15.75" customHeight="1" x14ac:dyDescent="0.2">
      <c r="L186" s="2"/>
    </row>
    <row r="187" spans="12:12" ht="15.75" customHeight="1" x14ac:dyDescent="0.2">
      <c r="L187" s="2"/>
    </row>
    <row r="188" spans="12:12" ht="15.75" customHeight="1" x14ac:dyDescent="0.2">
      <c r="L188" s="2"/>
    </row>
    <row r="189" spans="12:12" ht="15.75" customHeight="1" x14ac:dyDescent="0.2">
      <c r="L189" s="2"/>
    </row>
    <row r="190" spans="12:12" ht="15.75" customHeight="1" x14ac:dyDescent="0.2">
      <c r="L190" s="2"/>
    </row>
    <row r="191" spans="12:12" ht="15.75" customHeight="1" x14ac:dyDescent="0.2">
      <c r="L191" s="2"/>
    </row>
    <row r="192" spans="12:12" ht="15.75" customHeight="1" x14ac:dyDescent="0.2">
      <c r="L192" s="2"/>
    </row>
    <row r="193" spans="12:12" ht="15.75" customHeight="1" x14ac:dyDescent="0.2">
      <c r="L193" s="2"/>
    </row>
    <row r="194" spans="12:12" ht="15.75" customHeight="1" x14ac:dyDescent="0.2">
      <c r="L194" s="2"/>
    </row>
    <row r="195" spans="12:12" ht="15.75" customHeight="1" x14ac:dyDescent="0.2">
      <c r="L195" s="2"/>
    </row>
    <row r="196" spans="12:12" ht="15.75" customHeight="1" x14ac:dyDescent="0.2">
      <c r="L196" s="2"/>
    </row>
    <row r="197" spans="12:12" ht="15.75" customHeight="1" x14ac:dyDescent="0.2">
      <c r="L197" s="2"/>
    </row>
    <row r="198" spans="12:12" ht="15.75" customHeight="1" x14ac:dyDescent="0.2">
      <c r="L198" s="2"/>
    </row>
    <row r="199" spans="12:12" ht="15.75" customHeight="1" x14ac:dyDescent="0.2">
      <c r="L199" s="2"/>
    </row>
    <row r="200" spans="12:12" ht="15.75" customHeight="1" x14ac:dyDescent="0.2">
      <c r="L200" s="2"/>
    </row>
    <row r="201" spans="12:12" ht="15.75" customHeight="1" x14ac:dyDescent="0.2">
      <c r="L201" s="2"/>
    </row>
    <row r="202" spans="12:12" ht="15.75" customHeight="1" x14ac:dyDescent="0.2">
      <c r="L202" s="2"/>
    </row>
    <row r="203" spans="12:12" ht="15.75" customHeight="1" x14ac:dyDescent="0.2">
      <c r="L203" s="2"/>
    </row>
    <row r="204" spans="12:12" ht="15.75" customHeight="1" x14ac:dyDescent="0.2">
      <c r="L204" s="2"/>
    </row>
    <row r="205" spans="12:12" ht="15.75" customHeight="1" x14ac:dyDescent="0.2">
      <c r="L205" s="2"/>
    </row>
    <row r="206" spans="12:12" ht="15.75" customHeight="1" x14ac:dyDescent="0.2">
      <c r="L206" s="2"/>
    </row>
    <row r="207" spans="12:12" ht="15.75" customHeight="1" x14ac:dyDescent="0.2">
      <c r="L207" s="2"/>
    </row>
    <row r="208" spans="12:12" ht="15.75" customHeight="1" x14ac:dyDescent="0.2">
      <c r="L208" s="2"/>
    </row>
    <row r="209" spans="12:12" ht="15.75" customHeight="1" x14ac:dyDescent="0.2">
      <c r="L209" s="2"/>
    </row>
    <row r="210" spans="12:12" ht="15.75" customHeight="1" x14ac:dyDescent="0.2">
      <c r="L210" s="2"/>
    </row>
    <row r="211" spans="12:12" ht="15.75" customHeight="1" x14ac:dyDescent="0.2">
      <c r="L211" s="2"/>
    </row>
    <row r="212" spans="12:12" ht="15.75" customHeight="1" x14ac:dyDescent="0.2">
      <c r="L212" s="2"/>
    </row>
    <row r="213" spans="12:12" ht="15.75" customHeight="1" x14ac:dyDescent="0.2">
      <c r="L213" s="2"/>
    </row>
    <row r="214" spans="12:12" ht="15.75" customHeight="1" x14ac:dyDescent="0.2">
      <c r="L214" s="2"/>
    </row>
    <row r="215" spans="12:12" ht="15.75" customHeight="1" x14ac:dyDescent="0.2">
      <c r="L215" s="2"/>
    </row>
    <row r="216" spans="12:12" ht="15.75" customHeight="1" x14ac:dyDescent="0.2">
      <c r="L216" s="2"/>
    </row>
    <row r="217" spans="12:12" ht="15.75" customHeight="1" x14ac:dyDescent="0.2">
      <c r="L217" s="2"/>
    </row>
    <row r="218" spans="12:12" ht="15.75" customHeight="1" x14ac:dyDescent="0.2">
      <c r="L218" s="2"/>
    </row>
    <row r="219" spans="12:12" ht="15.75" customHeight="1" x14ac:dyDescent="0.2">
      <c r="L219" s="2"/>
    </row>
    <row r="220" spans="12:12" ht="15.75" customHeight="1" x14ac:dyDescent="0.2">
      <c r="L220" s="2"/>
    </row>
    <row r="221" spans="12:12" ht="15.75" customHeight="1" x14ac:dyDescent="0.2">
      <c r="L221" s="2"/>
    </row>
    <row r="222" spans="12:12" ht="15.75" customHeight="1" x14ac:dyDescent="0.2">
      <c r="L222" s="2"/>
    </row>
    <row r="223" spans="12:12" ht="15.75" customHeight="1" x14ac:dyDescent="0.2">
      <c r="L223" s="2"/>
    </row>
    <row r="224" spans="12:12" ht="15.75" customHeight="1" x14ac:dyDescent="0.2">
      <c r="L224" s="2"/>
    </row>
    <row r="225" spans="12:12" ht="15.75" customHeight="1" x14ac:dyDescent="0.2">
      <c r="L225" s="2"/>
    </row>
    <row r="226" spans="12:12" ht="15.75" customHeight="1" x14ac:dyDescent="0.2">
      <c r="L226" s="2"/>
    </row>
    <row r="227" spans="12:12" ht="15.75" customHeight="1" x14ac:dyDescent="0.2">
      <c r="L227" s="2"/>
    </row>
    <row r="228" spans="12:12" ht="15.75" customHeight="1" x14ac:dyDescent="0.2">
      <c r="L228" s="2"/>
    </row>
    <row r="229" spans="12:12" ht="15.75" customHeight="1" x14ac:dyDescent="0.2">
      <c r="L229" s="2"/>
    </row>
    <row r="230" spans="12:12" ht="15.75" customHeight="1" x14ac:dyDescent="0.2">
      <c r="L230" s="2"/>
    </row>
    <row r="231" spans="12:12" ht="15.75" customHeight="1" x14ac:dyDescent="0.2">
      <c r="L231" s="2"/>
    </row>
    <row r="232" spans="12:12" ht="15.75" customHeight="1" x14ac:dyDescent="0.2">
      <c r="L232" s="2"/>
    </row>
    <row r="233" spans="12:12" ht="15.75" customHeight="1" x14ac:dyDescent="0.2">
      <c r="L233" s="2"/>
    </row>
    <row r="234" spans="12:12" ht="15.75" customHeight="1" x14ac:dyDescent="0.2">
      <c r="L234" s="2"/>
    </row>
    <row r="235" spans="12:12" ht="15.75" customHeight="1" x14ac:dyDescent="0.2">
      <c r="L235" s="2"/>
    </row>
    <row r="236" spans="12:12" ht="15.75" customHeight="1" x14ac:dyDescent="0.2">
      <c r="L236" s="2"/>
    </row>
    <row r="237" spans="12:12" ht="15.75" customHeight="1" x14ac:dyDescent="0.2">
      <c r="L237" s="2"/>
    </row>
    <row r="238" spans="12:12" ht="15.75" customHeight="1" x14ac:dyDescent="0.2">
      <c r="L238" s="2"/>
    </row>
    <row r="239" spans="12:12" ht="15.75" customHeight="1" x14ac:dyDescent="0.2">
      <c r="L239" s="2"/>
    </row>
    <row r="240" spans="12:12" ht="15.75" customHeight="1" x14ac:dyDescent="0.2">
      <c r="L240" s="2"/>
    </row>
    <row r="241" spans="12:12" ht="15.75" customHeight="1" x14ac:dyDescent="0.2">
      <c r="L241" s="2"/>
    </row>
    <row r="242" spans="12:12" ht="15.75" customHeight="1" x14ac:dyDescent="0.2">
      <c r="L242" s="2"/>
    </row>
    <row r="243" spans="12:12" ht="15.75" customHeight="1" x14ac:dyDescent="0.2">
      <c r="L243" s="2"/>
    </row>
    <row r="244" spans="12:12" ht="15.75" customHeight="1" x14ac:dyDescent="0.2">
      <c r="L244" s="2"/>
    </row>
    <row r="245" spans="12:12" ht="15.75" customHeight="1" x14ac:dyDescent="0.2">
      <c r="L245" s="2"/>
    </row>
    <row r="246" spans="12:12" ht="15.75" customHeight="1" x14ac:dyDescent="0.2">
      <c r="L246" s="2"/>
    </row>
    <row r="247" spans="12:12" ht="15.75" customHeight="1" x14ac:dyDescent="0.2">
      <c r="L247" s="2"/>
    </row>
    <row r="248" spans="12:12" ht="15.75" customHeight="1" x14ac:dyDescent="0.2">
      <c r="L248" s="2"/>
    </row>
    <row r="249" spans="12:12" ht="15.75" customHeight="1" x14ac:dyDescent="0.2">
      <c r="L249" s="2"/>
    </row>
    <row r="250" spans="12:12" ht="15.75" customHeight="1" x14ac:dyDescent="0.2">
      <c r="L250" s="2"/>
    </row>
    <row r="251" spans="12:12" ht="15.75" customHeight="1" x14ac:dyDescent="0.2">
      <c r="L251" s="2"/>
    </row>
    <row r="252" spans="12:12" ht="15.75" customHeight="1" x14ac:dyDescent="0.2">
      <c r="L252" s="2"/>
    </row>
    <row r="253" spans="12:12" ht="15.75" customHeight="1" x14ac:dyDescent="0.2">
      <c r="L253" s="2"/>
    </row>
    <row r="254" spans="12:12" ht="15.75" customHeight="1" x14ac:dyDescent="0.2">
      <c r="L254" s="2"/>
    </row>
    <row r="255" spans="12:12" ht="15.75" customHeight="1" x14ac:dyDescent="0.2">
      <c r="L255" s="2"/>
    </row>
    <row r="256" spans="12:12" ht="15.75" customHeight="1" x14ac:dyDescent="0.2">
      <c r="L256" s="2"/>
    </row>
    <row r="257" spans="12:12" ht="15.75" customHeight="1" x14ac:dyDescent="0.2">
      <c r="L257" s="2"/>
    </row>
    <row r="258" spans="12:12" ht="15.75" customHeight="1" x14ac:dyDescent="0.2">
      <c r="L258" s="2"/>
    </row>
    <row r="259" spans="12:12" ht="15.75" customHeight="1" x14ac:dyDescent="0.2">
      <c r="L259" s="2"/>
    </row>
    <row r="260" spans="12:12" ht="15.75" customHeight="1" x14ac:dyDescent="0.2">
      <c r="L260" s="2"/>
    </row>
    <row r="261" spans="12:12" ht="15.75" customHeight="1" x14ac:dyDescent="0.2">
      <c r="L261" s="2"/>
    </row>
    <row r="262" spans="12:12" ht="15.75" customHeight="1" x14ac:dyDescent="0.2">
      <c r="L262" s="2"/>
    </row>
    <row r="263" spans="12:12" ht="15.75" customHeight="1" x14ac:dyDescent="0.2">
      <c r="L263" s="2"/>
    </row>
    <row r="264" spans="12:12" ht="15.75" customHeight="1" x14ac:dyDescent="0.2">
      <c r="L264" s="2"/>
    </row>
    <row r="265" spans="12:12" ht="15.75" customHeight="1" x14ac:dyDescent="0.2">
      <c r="L265" s="2"/>
    </row>
    <row r="266" spans="12:12" ht="15.75" customHeight="1" x14ac:dyDescent="0.2">
      <c r="L266" s="2"/>
    </row>
    <row r="267" spans="12:12" ht="15.75" customHeight="1" x14ac:dyDescent="0.2">
      <c r="L267" s="2"/>
    </row>
    <row r="268" spans="12:12" ht="15.75" customHeight="1" x14ac:dyDescent="0.2">
      <c r="L268" s="2"/>
    </row>
    <row r="269" spans="12:12" ht="15.75" customHeight="1" x14ac:dyDescent="0.2">
      <c r="L269" s="2"/>
    </row>
    <row r="270" spans="12:12" ht="15.75" customHeight="1" x14ac:dyDescent="0.2">
      <c r="L270" s="2"/>
    </row>
    <row r="271" spans="12:12" ht="15.75" customHeight="1" x14ac:dyDescent="0.2">
      <c r="L271" s="2"/>
    </row>
    <row r="272" spans="12:12" ht="15.75" customHeight="1" x14ac:dyDescent="0.2">
      <c r="L272" s="2"/>
    </row>
    <row r="273" spans="12:12" ht="15.75" customHeight="1" x14ac:dyDescent="0.2">
      <c r="L273" s="2"/>
    </row>
    <row r="274" spans="12:12" ht="15.75" customHeight="1" x14ac:dyDescent="0.2">
      <c r="L274" s="2"/>
    </row>
    <row r="275" spans="12:12" ht="15.75" customHeight="1" x14ac:dyDescent="0.2">
      <c r="L275" s="2"/>
    </row>
    <row r="276" spans="12:12" ht="15.75" customHeight="1" x14ac:dyDescent="0.2">
      <c r="L276" s="2"/>
    </row>
    <row r="277" spans="12:12" ht="15.75" customHeight="1" x14ac:dyDescent="0.2">
      <c r="L277" s="2"/>
    </row>
    <row r="278" spans="12:12" ht="15.75" customHeight="1" x14ac:dyDescent="0.2">
      <c r="L278" s="2"/>
    </row>
    <row r="279" spans="12:12" ht="15.75" customHeight="1" x14ac:dyDescent="0.2">
      <c r="L279" s="2"/>
    </row>
    <row r="280" spans="12:12" ht="15.75" customHeight="1" x14ac:dyDescent="0.2">
      <c r="L280" s="2"/>
    </row>
    <row r="281" spans="12:12" ht="15.75" customHeight="1" x14ac:dyDescent="0.2">
      <c r="L281" s="2"/>
    </row>
    <row r="282" spans="12:12" ht="15.75" customHeight="1" x14ac:dyDescent="0.2">
      <c r="L282" s="2"/>
    </row>
    <row r="283" spans="12:12" ht="15.75" customHeight="1" x14ac:dyDescent="0.2">
      <c r="L283" s="2"/>
    </row>
    <row r="284" spans="12:12" ht="15.75" customHeight="1" x14ac:dyDescent="0.2">
      <c r="L284" s="2"/>
    </row>
    <row r="285" spans="12:12" ht="15.75" customHeight="1" x14ac:dyDescent="0.2">
      <c r="L285" s="2"/>
    </row>
    <row r="286" spans="12:12" ht="15.75" customHeight="1" x14ac:dyDescent="0.2">
      <c r="L286" s="2"/>
    </row>
    <row r="287" spans="12:12" ht="15.75" customHeight="1" x14ac:dyDescent="0.2">
      <c r="L287" s="2"/>
    </row>
    <row r="288" spans="12:12" ht="15.75" customHeight="1" x14ac:dyDescent="0.2">
      <c r="L288" s="2"/>
    </row>
    <row r="289" spans="12:12" ht="15.75" customHeight="1" x14ac:dyDescent="0.2">
      <c r="L289" s="2"/>
    </row>
    <row r="290" spans="12:12" ht="15.75" customHeight="1" x14ac:dyDescent="0.2">
      <c r="L290" s="2"/>
    </row>
    <row r="291" spans="12:12" ht="15.75" customHeight="1" x14ac:dyDescent="0.2">
      <c r="L291" s="2"/>
    </row>
    <row r="292" spans="12:12" ht="15.75" customHeight="1" x14ac:dyDescent="0.2">
      <c r="L292" s="2"/>
    </row>
    <row r="293" spans="12:12" ht="15.75" customHeight="1" x14ac:dyDescent="0.2">
      <c r="L293" s="2"/>
    </row>
    <row r="294" spans="12:12" ht="15.75" customHeight="1" x14ac:dyDescent="0.2">
      <c r="L294" s="2"/>
    </row>
    <row r="295" spans="12:12" ht="15.75" customHeight="1" x14ac:dyDescent="0.2">
      <c r="L295" s="2"/>
    </row>
    <row r="296" spans="12:12" ht="15.75" customHeight="1" x14ac:dyDescent="0.2">
      <c r="L296" s="2"/>
    </row>
    <row r="297" spans="12:12" ht="15.75" customHeight="1" x14ac:dyDescent="0.2">
      <c r="L297" s="2"/>
    </row>
    <row r="298" spans="12:12" ht="15.75" customHeight="1" x14ac:dyDescent="0.2">
      <c r="L298" s="2"/>
    </row>
    <row r="299" spans="12:12" ht="15.75" customHeight="1" x14ac:dyDescent="0.2">
      <c r="L299" s="2"/>
    </row>
    <row r="300" spans="12:12" ht="15.75" customHeight="1" x14ac:dyDescent="0.2">
      <c r="L300" s="2"/>
    </row>
    <row r="301" spans="12:12" ht="15.75" customHeight="1" x14ac:dyDescent="0.2">
      <c r="L301" s="2"/>
    </row>
    <row r="302" spans="12:12" ht="15.75" customHeight="1" x14ac:dyDescent="0.2">
      <c r="L302" s="2"/>
    </row>
    <row r="303" spans="12:12" ht="15.75" customHeight="1" x14ac:dyDescent="0.2">
      <c r="L303" s="2"/>
    </row>
    <row r="304" spans="12:12" ht="15.75" customHeight="1" x14ac:dyDescent="0.2">
      <c r="L304" s="2"/>
    </row>
    <row r="305" spans="12:12" ht="15.75" customHeight="1" x14ac:dyDescent="0.2">
      <c r="L305" s="2"/>
    </row>
    <row r="306" spans="12:12" ht="15.75" customHeight="1" x14ac:dyDescent="0.2">
      <c r="L306" s="2"/>
    </row>
    <row r="307" spans="12:12" ht="15.75" customHeight="1" x14ac:dyDescent="0.2">
      <c r="L307" s="2"/>
    </row>
    <row r="308" spans="12:12" ht="15.75" customHeight="1" x14ac:dyDescent="0.2">
      <c r="L308" s="2"/>
    </row>
    <row r="309" spans="12:12" ht="15.75" customHeight="1" x14ac:dyDescent="0.2">
      <c r="L309" s="2"/>
    </row>
    <row r="310" spans="12:12" ht="15.75" customHeight="1" x14ac:dyDescent="0.2">
      <c r="L310" s="2"/>
    </row>
    <row r="311" spans="12:12" ht="15.75" customHeight="1" x14ac:dyDescent="0.2">
      <c r="L311" s="2"/>
    </row>
    <row r="312" spans="12:12" ht="15.75" customHeight="1" x14ac:dyDescent="0.2">
      <c r="L312" s="2"/>
    </row>
    <row r="313" spans="12:12" ht="15.75" customHeight="1" x14ac:dyDescent="0.2">
      <c r="L313" s="2"/>
    </row>
    <row r="314" spans="12:12" ht="15.75" customHeight="1" x14ac:dyDescent="0.2">
      <c r="L314" s="2"/>
    </row>
    <row r="315" spans="12:12" ht="15.75" customHeight="1" x14ac:dyDescent="0.2">
      <c r="L315" s="2"/>
    </row>
    <row r="316" spans="12:12" ht="15.75" customHeight="1" x14ac:dyDescent="0.2">
      <c r="L316" s="2"/>
    </row>
    <row r="317" spans="12:12" ht="15.75" customHeight="1" x14ac:dyDescent="0.2">
      <c r="L317" s="2"/>
    </row>
    <row r="318" spans="12:12" ht="15.75" customHeight="1" x14ac:dyDescent="0.2">
      <c r="L318" s="2"/>
    </row>
    <row r="319" spans="12:12" ht="15.75" customHeight="1" x14ac:dyDescent="0.2">
      <c r="L319" s="2"/>
    </row>
    <row r="320" spans="12:12" ht="15.75" customHeight="1" x14ac:dyDescent="0.2">
      <c r="L320" s="2"/>
    </row>
    <row r="321" spans="12:12" ht="15.75" customHeight="1" x14ac:dyDescent="0.2">
      <c r="L321" s="2"/>
    </row>
    <row r="322" spans="12:12" ht="15.75" customHeight="1" x14ac:dyDescent="0.2">
      <c r="L322" s="2"/>
    </row>
    <row r="323" spans="12:12" ht="15.75" customHeight="1" x14ac:dyDescent="0.2">
      <c r="L323" s="2"/>
    </row>
    <row r="324" spans="12:12" ht="15.75" customHeight="1" x14ac:dyDescent="0.2">
      <c r="L324" s="2"/>
    </row>
    <row r="325" spans="12:12" ht="15.75" customHeight="1" x14ac:dyDescent="0.2">
      <c r="L325" s="2"/>
    </row>
    <row r="326" spans="12:12" ht="15.75" customHeight="1" x14ac:dyDescent="0.2">
      <c r="L326" s="2"/>
    </row>
    <row r="327" spans="12:12" ht="15.75" customHeight="1" x14ac:dyDescent="0.2">
      <c r="L327" s="2"/>
    </row>
    <row r="328" spans="12:12" ht="15.75" customHeight="1" x14ac:dyDescent="0.2">
      <c r="L328" s="2"/>
    </row>
    <row r="329" spans="12:12" ht="15.75" customHeight="1" x14ac:dyDescent="0.2">
      <c r="L329" s="2"/>
    </row>
    <row r="330" spans="12:12" ht="15.75" customHeight="1" x14ac:dyDescent="0.2">
      <c r="L330" s="2"/>
    </row>
    <row r="331" spans="12:12" ht="15.75" customHeight="1" x14ac:dyDescent="0.2">
      <c r="L331" s="2"/>
    </row>
    <row r="332" spans="12:12" ht="15.75" customHeight="1" x14ac:dyDescent="0.2">
      <c r="L332" s="2"/>
    </row>
    <row r="333" spans="12:12" ht="15.75" customHeight="1" x14ac:dyDescent="0.2">
      <c r="L333" s="2"/>
    </row>
    <row r="334" spans="12:12" ht="15.75" customHeight="1" x14ac:dyDescent="0.2">
      <c r="L334" s="2"/>
    </row>
    <row r="335" spans="12:12" ht="15.75" customHeight="1" x14ac:dyDescent="0.2">
      <c r="L335" s="2"/>
    </row>
    <row r="336" spans="12:12" ht="15.75" customHeight="1" x14ac:dyDescent="0.2">
      <c r="L336" s="2"/>
    </row>
    <row r="337" spans="12:12" ht="15.75" customHeight="1" x14ac:dyDescent="0.2">
      <c r="L337" s="2"/>
    </row>
    <row r="338" spans="12:12" ht="15.75" customHeight="1" x14ac:dyDescent="0.2">
      <c r="L338" s="2"/>
    </row>
    <row r="339" spans="12:12" ht="15.75" customHeight="1" x14ac:dyDescent="0.2">
      <c r="L339" s="2"/>
    </row>
    <row r="340" spans="12:12" ht="15.75" customHeight="1" x14ac:dyDescent="0.2">
      <c r="L340" s="2"/>
    </row>
    <row r="341" spans="12:12" ht="15.75" customHeight="1" x14ac:dyDescent="0.2">
      <c r="L341" s="2"/>
    </row>
    <row r="342" spans="12:12" ht="15.75" customHeight="1" x14ac:dyDescent="0.2">
      <c r="L342" s="2"/>
    </row>
    <row r="343" spans="12:12" ht="15.75" customHeight="1" x14ac:dyDescent="0.2">
      <c r="L343" s="2"/>
    </row>
    <row r="344" spans="12:12" ht="15.75" customHeight="1" x14ac:dyDescent="0.2">
      <c r="L344" s="2"/>
    </row>
    <row r="345" spans="12:12" ht="15.75" customHeight="1" x14ac:dyDescent="0.2">
      <c r="L345" s="2"/>
    </row>
    <row r="346" spans="12:12" ht="15.75" customHeight="1" x14ac:dyDescent="0.2">
      <c r="L346" s="2"/>
    </row>
    <row r="347" spans="12:12" ht="15.75" customHeight="1" x14ac:dyDescent="0.2">
      <c r="L347" s="2"/>
    </row>
    <row r="348" spans="12:12" ht="15.75" customHeight="1" x14ac:dyDescent="0.2">
      <c r="L348" s="2"/>
    </row>
    <row r="349" spans="12:12" ht="15.75" customHeight="1" x14ac:dyDescent="0.2">
      <c r="L349" s="2"/>
    </row>
    <row r="350" spans="12:12" ht="15.75" customHeight="1" x14ac:dyDescent="0.2">
      <c r="L350" s="2"/>
    </row>
    <row r="351" spans="12:12" ht="15.75" customHeight="1" x14ac:dyDescent="0.2">
      <c r="L351" s="2"/>
    </row>
    <row r="352" spans="12:12" ht="15.75" customHeight="1" x14ac:dyDescent="0.2">
      <c r="L352" s="2"/>
    </row>
    <row r="353" spans="12:12" ht="15.75" customHeight="1" x14ac:dyDescent="0.2">
      <c r="L353" s="2"/>
    </row>
    <row r="354" spans="12:12" ht="15.75" customHeight="1" x14ac:dyDescent="0.2">
      <c r="L354" s="2"/>
    </row>
    <row r="355" spans="12:12" ht="15.75" customHeight="1" x14ac:dyDescent="0.2">
      <c r="L355" s="2"/>
    </row>
    <row r="356" spans="12:12" ht="15.75" customHeight="1" x14ac:dyDescent="0.2">
      <c r="L356" s="2"/>
    </row>
    <row r="357" spans="12:12" ht="15.75" customHeight="1" x14ac:dyDescent="0.2">
      <c r="L357" s="2"/>
    </row>
    <row r="358" spans="12:12" ht="15.75" customHeight="1" x14ac:dyDescent="0.2">
      <c r="L358" s="2"/>
    </row>
    <row r="359" spans="12:12" ht="15.75" customHeight="1" x14ac:dyDescent="0.2">
      <c r="L359" s="2"/>
    </row>
    <row r="360" spans="12:12" ht="15.75" customHeight="1" x14ac:dyDescent="0.2">
      <c r="L360" s="2"/>
    </row>
    <row r="361" spans="12:12" ht="15.75" customHeight="1" x14ac:dyDescent="0.2">
      <c r="L361" s="2"/>
    </row>
    <row r="362" spans="12:12" ht="15.75" customHeight="1" x14ac:dyDescent="0.2">
      <c r="L362" s="2"/>
    </row>
    <row r="363" spans="12:12" ht="15.75" customHeight="1" x14ac:dyDescent="0.2">
      <c r="L363" s="2"/>
    </row>
    <row r="364" spans="12:12" ht="15.75" customHeight="1" x14ac:dyDescent="0.2">
      <c r="L364" s="2"/>
    </row>
    <row r="365" spans="12:12" ht="15.75" customHeight="1" x14ac:dyDescent="0.2">
      <c r="L365" s="2"/>
    </row>
    <row r="366" spans="12:12" ht="15.75" customHeight="1" x14ac:dyDescent="0.2">
      <c r="L366" s="2"/>
    </row>
    <row r="367" spans="12:12" ht="15.75" customHeight="1" x14ac:dyDescent="0.2">
      <c r="L367" s="2"/>
    </row>
    <row r="368" spans="12:12" ht="15.75" customHeight="1" x14ac:dyDescent="0.2">
      <c r="L368" s="2"/>
    </row>
    <row r="369" spans="12:12" ht="15.75" customHeight="1" x14ac:dyDescent="0.2">
      <c r="L369" s="2"/>
    </row>
    <row r="370" spans="12:12" ht="15.75" customHeight="1" x14ac:dyDescent="0.2">
      <c r="L370" s="2"/>
    </row>
    <row r="371" spans="12:12" ht="15.75" customHeight="1" x14ac:dyDescent="0.2">
      <c r="L371" s="2"/>
    </row>
    <row r="372" spans="12:12" ht="15.75" customHeight="1" x14ac:dyDescent="0.2">
      <c r="L372" s="2"/>
    </row>
    <row r="373" spans="12:12" ht="15.75" customHeight="1" x14ac:dyDescent="0.2">
      <c r="L373" s="2"/>
    </row>
    <row r="374" spans="12:12" ht="15.75" customHeight="1" x14ac:dyDescent="0.2">
      <c r="L374" s="2"/>
    </row>
    <row r="375" spans="12:12" ht="15.75" customHeight="1" x14ac:dyDescent="0.2">
      <c r="L375" s="2"/>
    </row>
    <row r="376" spans="12:12" ht="15.75" customHeight="1" x14ac:dyDescent="0.2">
      <c r="L376" s="2"/>
    </row>
    <row r="377" spans="12:12" ht="15.75" customHeight="1" x14ac:dyDescent="0.2">
      <c r="L377" s="2"/>
    </row>
    <row r="378" spans="12:12" ht="15.75" customHeight="1" x14ac:dyDescent="0.2">
      <c r="L378" s="2"/>
    </row>
    <row r="379" spans="12:12" ht="15.75" customHeight="1" x14ac:dyDescent="0.2">
      <c r="L379" s="2"/>
    </row>
    <row r="380" spans="12:12" ht="15.75" customHeight="1" x14ac:dyDescent="0.2">
      <c r="L380" s="2"/>
    </row>
    <row r="381" spans="12:12" ht="15.75" customHeight="1" x14ac:dyDescent="0.2">
      <c r="L381" s="2"/>
    </row>
    <row r="382" spans="12:12" ht="15.75" customHeight="1" x14ac:dyDescent="0.2">
      <c r="L382" s="2"/>
    </row>
    <row r="383" spans="12:12" ht="15.75" customHeight="1" x14ac:dyDescent="0.2">
      <c r="L383" s="2"/>
    </row>
    <row r="384" spans="12:12" ht="15.75" customHeight="1" x14ac:dyDescent="0.2">
      <c r="L384" s="2"/>
    </row>
    <row r="385" spans="12:12" ht="15.75" customHeight="1" x14ac:dyDescent="0.2">
      <c r="L385" s="2"/>
    </row>
    <row r="386" spans="12:12" ht="15.75" customHeight="1" x14ac:dyDescent="0.2">
      <c r="L386" s="2"/>
    </row>
    <row r="387" spans="12:12" ht="15.75" customHeight="1" x14ac:dyDescent="0.2">
      <c r="L387" s="2"/>
    </row>
    <row r="388" spans="12:12" ht="15.75" customHeight="1" x14ac:dyDescent="0.2">
      <c r="L388" s="2"/>
    </row>
    <row r="389" spans="12:12" ht="15.75" customHeight="1" x14ac:dyDescent="0.2">
      <c r="L389" s="2"/>
    </row>
    <row r="390" spans="12:12" ht="15.75" customHeight="1" x14ac:dyDescent="0.2">
      <c r="L390" s="2"/>
    </row>
    <row r="391" spans="12:12" ht="15.75" customHeight="1" x14ac:dyDescent="0.2">
      <c r="L391" s="2"/>
    </row>
    <row r="392" spans="12:12" ht="15.75" customHeight="1" x14ac:dyDescent="0.2">
      <c r="L392" s="2"/>
    </row>
    <row r="393" spans="12:12" ht="15.75" customHeight="1" x14ac:dyDescent="0.2">
      <c r="L393" s="2"/>
    </row>
    <row r="394" spans="12:12" ht="15.75" customHeight="1" x14ac:dyDescent="0.2">
      <c r="L394" s="2"/>
    </row>
    <row r="395" spans="12:12" ht="15.75" customHeight="1" x14ac:dyDescent="0.2">
      <c r="L395" s="2"/>
    </row>
    <row r="396" spans="12:12" ht="15.75" customHeight="1" x14ac:dyDescent="0.2">
      <c r="L396" s="2"/>
    </row>
    <row r="397" spans="12:12" ht="15.75" customHeight="1" x14ac:dyDescent="0.2">
      <c r="L397" s="2"/>
    </row>
    <row r="398" spans="12:12" ht="15.75" customHeight="1" x14ac:dyDescent="0.2">
      <c r="L398" s="2"/>
    </row>
    <row r="399" spans="12:12" ht="15.75" customHeight="1" x14ac:dyDescent="0.2">
      <c r="L399" s="2"/>
    </row>
    <row r="400" spans="12:12" ht="15.75" customHeight="1" x14ac:dyDescent="0.2">
      <c r="L400" s="2"/>
    </row>
    <row r="401" spans="12:12" ht="15.75" customHeight="1" x14ac:dyDescent="0.2">
      <c r="L401" s="2"/>
    </row>
    <row r="402" spans="12:12" ht="15.75" customHeight="1" x14ac:dyDescent="0.2">
      <c r="L402" s="2"/>
    </row>
    <row r="403" spans="12:12" ht="15.75" customHeight="1" x14ac:dyDescent="0.2">
      <c r="L403" s="2"/>
    </row>
    <row r="404" spans="12:12" ht="15.75" customHeight="1" x14ac:dyDescent="0.2">
      <c r="L404" s="2"/>
    </row>
    <row r="405" spans="12:12" ht="15.75" customHeight="1" x14ac:dyDescent="0.2">
      <c r="L405" s="2"/>
    </row>
    <row r="406" spans="12:12" ht="15.75" customHeight="1" x14ac:dyDescent="0.2">
      <c r="L406" s="2"/>
    </row>
    <row r="407" spans="12:12" ht="15.75" customHeight="1" x14ac:dyDescent="0.2">
      <c r="L407" s="2"/>
    </row>
    <row r="408" spans="12:12" ht="15.75" customHeight="1" x14ac:dyDescent="0.2">
      <c r="L408" s="2"/>
    </row>
    <row r="409" spans="12:12" ht="15.75" customHeight="1" x14ac:dyDescent="0.2">
      <c r="L409" s="2"/>
    </row>
    <row r="410" spans="12:12" ht="15.75" customHeight="1" x14ac:dyDescent="0.2">
      <c r="L410" s="2"/>
    </row>
    <row r="411" spans="12:12" ht="15.75" customHeight="1" x14ac:dyDescent="0.2">
      <c r="L411" s="2"/>
    </row>
    <row r="412" spans="12:12" ht="15.75" customHeight="1" x14ac:dyDescent="0.2">
      <c r="L412" s="2"/>
    </row>
    <row r="413" spans="12:12" ht="15.75" customHeight="1" x14ac:dyDescent="0.2">
      <c r="L413" s="2"/>
    </row>
    <row r="414" spans="12:12" ht="15.75" customHeight="1" x14ac:dyDescent="0.2">
      <c r="L414" s="2"/>
    </row>
    <row r="415" spans="12:12" ht="15.75" customHeight="1" x14ac:dyDescent="0.2">
      <c r="L415" s="2"/>
    </row>
    <row r="416" spans="12:12" ht="15.75" customHeight="1" x14ac:dyDescent="0.2">
      <c r="L416" s="2"/>
    </row>
    <row r="417" spans="12:12" ht="15.75" customHeight="1" x14ac:dyDescent="0.2">
      <c r="L417" s="2"/>
    </row>
    <row r="418" spans="12:12" ht="15.75" customHeight="1" x14ac:dyDescent="0.2">
      <c r="L418" s="2"/>
    </row>
    <row r="419" spans="12:12" ht="15.75" customHeight="1" x14ac:dyDescent="0.2">
      <c r="L419" s="2"/>
    </row>
    <row r="420" spans="12:12" ht="15.75" customHeight="1" x14ac:dyDescent="0.2">
      <c r="L420" s="2"/>
    </row>
    <row r="421" spans="12:12" ht="15.75" customHeight="1" x14ac:dyDescent="0.2">
      <c r="L421" s="2"/>
    </row>
    <row r="422" spans="12:12" ht="15.75" customHeight="1" x14ac:dyDescent="0.2">
      <c r="L422" s="2"/>
    </row>
    <row r="423" spans="12:12" ht="15.75" customHeight="1" x14ac:dyDescent="0.2">
      <c r="L423" s="2"/>
    </row>
    <row r="424" spans="12:12" ht="15.75" customHeight="1" x14ac:dyDescent="0.2">
      <c r="L424" s="2"/>
    </row>
    <row r="425" spans="12:12" ht="15.75" customHeight="1" x14ac:dyDescent="0.2">
      <c r="L425" s="2"/>
    </row>
    <row r="426" spans="12:12" ht="15.75" customHeight="1" x14ac:dyDescent="0.2">
      <c r="L426" s="2"/>
    </row>
    <row r="427" spans="12:12" ht="15.75" customHeight="1" x14ac:dyDescent="0.2">
      <c r="L427" s="2"/>
    </row>
    <row r="428" spans="12:12" ht="15.75" customHeight="1" x14ac:dyDescent="0.2">
      <c r="L428" s="2"/>
    </row>
    <row r="429" spans="12:12" ht="15.75" customHeight="1" x14ac:dyDescent="0.2">
      <c r="L429" s="2"/>
    </row>
    <row r="430" spans="12:12" ht="15.75" customHeight="1" x14ac:dyDescent="0.2">
      <c r="L430" s="2"/>
    </row>
    <row r="431" spans="12:12" ht="15.75" customHeight="1" x14ac:dyDescent="0.2">
      <c r="L431" s="2"/>
    </row>
    <row r="432" spans="12:12" ht="15.75" customHeight="1" x14ac:dyDescent="0.2">
      <c r="L432" s="2"/>
    </row>
    <row r="433" spans="12:12" ht="15.75" customHeight="1" x14ac:dyDescent="0.2">
      <c r="L433" s="2"/>
    </row>
    <row r="434" spans="12:12" ht="15.75" customHeight="1" x14ac:dyDescent="0.2">
      <c r="L434" s="2"/>
    </row>
    <row r="435" spans="12:12" ht="15.75" customHeight="1" x14ac:dyDescent="0.2">
      <c r="L435" s="2"/>
    </row>
    <row r="436" spans="12:12" ht="15.75" customHeight="1" x14ac:dyDescent="0.2">
      <c r="L436" s="2"/>
    </row>
    <row r="437" spans="12:12" ht="15.75" customHeight="1" x14ac:dyDescent="0.2">
      <c r="L437" s="2"/>
    </row>
    <row r="438" spans="12:12" ht="15.75" customHeight="1" x14ac:dyDescent="0.2">
      <c r="L438" s="2"/>
    </row>
    <row r="439" spans="12:12" ht="15.75" customHeight="1" x14ac:dyDescent="0.2">
      <c r="L439" s="2"/>
    </row>
    <row r="440" spans="12:12" ht="15.75" customHeight="1" x14ac:dyDescent="0.2">
      <c r="L440" s="2"/>
    </row>
    <row r="441" spans="12:12" ht="15.75" customHeight="1" x14ac:dyDescent="0.2">
      <c r="L441" s="2"/>
    </row>
    <row r="442" spans="12:12" ht="15.75" customHeight="1" x14ac:dyDescent="0.2">
      <c r="L442" s="2"/>
    </row>
    <row r="443" spans="12:12" ht="15.75" customHeight="1" x14ac:dyDescent="0.2">
      <c r="L443" s="2"/>
    </row>
    <row r="444" spans="12:12" ht="15.75" customHeight="1" x14ac:dyDescent="0.2">
      <c r="L444" s="2"/>
    </row>
    <row r="445" spans="12:12" ht="15.75" customHeight="1" x14ac:dyDescent="0.2">
      <c r="L445" s="2"/>
    </row>
    <row r="446" spans="12:12" ht="15.75" customHeight="1" x14ac:dyDescent="0.2">
      <c r="L446" s="2"/>
    </row>
    <row r="447" spans="12:12" ht="15.75" customHeight="1" x14ac:dyDescent="0.2">
      <c r="L447" s="2"/>
    </row>
    <row r="448" spans="12:12" ht="15.75" customHeight="1" x14ac:dyDescent="0.2">
      <c r="L448" s="2"/>
    </row>
    <row r="449" spans="12:12" ht="15.75" customHeight="1" x14ac:dyDescent="0.2">
      <c r="L449" s="2"/>
    </row>
    <row r="450" spans="12:12" ht="15.75" customHeight="1" x14ac:dyDescent="0.2">
      <c r="L450" s="2"/>
    </row>
    <row r="451" spans="12:12" ht="15.75" customHeight="1" x14ac:dyDescent="0.2">
      <c r="L451" s="2"/>
    </row>
    <row r="452" spans="12:12" ht="15.75" customHeight="1" x14ac:dyDescent="0.2">
      <c r="L452" s="2"/>
    </row>
    <row r="453" spans="12:12" ht="15.75" customHeight="1" x14ac:dyDescent="0.2">
      <c r="L453" s="2"/>
    </row>
    <row r="454" spans="12:12" ht="15.75" customHeight="1" x14ac:dyDescent="0.2">
      <c r="L454" s="2"/>
    </row>
    <row r="455" spans="12:12" ht="15.75" customHeight="1" x14ac:dyDescent="0.2">
      <c r="L455" s="2"/>
    </row>
    <row r="456" spans="12:12" ht="15.75" customHeight="1" x14ac:dyDescent="0.2">
      <c r="L456" s="2"/>
    </row>
    <row r="457" spans="12:12" ht="15.75" customHeight="1" x14ac:dyDescent="0.2">
      <c r="L457" s="2"/>
    </row>
    <row r="458" spans="12:12" ht="15.75" customHeight="1" x14ac:dyDescent="0.2">
      <c r="L458" s="2"/>
    </row>
    <row r="459" spans="12:12" ht="15.75" customHeight="1" x14ac:dyDescent="0.2">
      <c r="L459" s="2"/>
    </row>
    <row r="460" spans="12:12" ht="15.75" customHeight="1" x14ac:dyDescent="0.2">
      <c r="L460" s="2"/>
    </row>
    <row r="461" spans="12:12" ht="15.75" customHeight="1" x14ac:dyDescent="0.2">
      <c r="L461" s="2"/>
    </row>
    <row r="462" spans="12:12" ht="15.75" customHeight="1" x14ac:dyDescent="0.2">
      <c r="L462" s="2"/>
    </row>
    <row r="463" spans="12:12" ht="15.75" customHeight="1" x14ac:dyDescent="0.2">
      <c r="L463" s="2"/>
    </row>
    <row r="464" spans="12:12" ht="15.75" customHeight="1" x14ac:dyDescent="0.2">
      <c r="L464" s="2"/>
    </row>
    <row r="465" spans="12:12" ht="15.75" customHeight="1" x14ac:dyDescent="0.2">
      <c r="L465" s="2"/>
    </row>
    <row r="466" spans="12:12" ht="15.75" customHeight="1" x14ac:dyDescent="0.2">
      <c r="L466" s="2"/>
    </row>
    <row r="467" spans="12:12" ht="15.75" customHeight="1" x14ac:dyDescent="0.2">
      <c r="L467" s="2"/>
    </row>
    <row r="468" spans="12:12" ht="15.75" customHeight="1" x14ac:dyDescent="0.2">
      <c r="L468" s="2"/>
    </row>
    <row r="469" spans="12:12" ht="15.75" customHeight="1" x14ac:dyDescent="0.2">
      <c r="L469" s="2"/>
    </row>
    <row r="470" spans="12:12" ht="15.75" customHeight="1" x14ac:dyDescent="0.2">
      <c r="L470" s="2"/>
    </row>
    <row r="471" spans="12:12" ht="15.75" customHeight="1" x14ac:dyDescent="0.2">
      <c r="L471" s="2"/>
    </row>
    <row r="472" spans="12:12" ht="15.75" customHeight="1" x14ac:dyDescent="0.2">
      <c r="L472" s="2"/>
    </row>
    <row r="473" spans="12:12" ht="15.75" customHeight="1" x14ac:dyDescent="0.2">
      <c r="L473" s="2"/>
    </row>
    <row r="474" spans="12:12" ht="15.75" customHeight="1" x14ac:dyDescent="0.2">
      <c r="L474" s="2"/>
    </row>
    <row r="475" spans="12:12" ht="15.75" customHeight="1" x14ac:dyDescent="0.2">
      <c r="L475" s="2"/>
    </row>
    <row r="476" spans="12:12" ht="15.75" customHeight="1" x14ac:dyDescent="0.2">
      <c r="L476" s="2"/>
    </row>
    <row r="477" spans="12:12" ht="15.75" customHeight="1" x14ac:dyDescent="0.2">
      <c r="L477" s="2"/>
    </row>
    <row r="478" spans="12:12" ht="15.75" customHeight="1" x14ac:dyDescent="0.2">
      <c r="L478" s="2"/>
    </row>
    <row r="479" spans="12:12" ht="15.75" customHeight="1" x14ac:dyDescent="0.2">
      <c r="L479" s="2"/>
    </row>
    <row r="480" spans="12:12" ht="15.75" customHeight="1" x14ac:dyDescent="0.2">
      <c r="L480" s="2"/>
    </row>
    <row r="481" spans="12:12" ht="15.75" customHeight="1" x14ac:dyDescent="0.2">
      <c r="L481" s="2"/>
    </row>
    <row r="482" spans="12:12" ht="15.75" customHeight="1" x14ac:dyDescent="0.2">
      <c r="L482" s="2"/>
    </row>
    <row r="483" spans="12:12" ht="15.75" customHeight="1" x14ac:dyDescent="0.2">
      <c r="L483" s="2"/>
    </row>
    <row r="484" spans="12:12" ht="15.75" customHeight="1" x14ac:dyDescent="0.2">
      <c r="L484" s="2"/>
    </row>
    <row r="485" spans="12:12" ht="15.75" customHeight="1" x14ac:dyDescent="0.2">
      <c r="L485" s="2"/>
    </row>
    <row r="486" spans="12:12" ht="15.75" customHeight="1" x14ac:dyDescent="0.2">
      <c r="L486" s="2"/>
    </row>
    <row r="487" spans="12:12" ht="15.75" customHeight="1" x14ac:dyDescent="0.2">
      <c r="L487" s="2"/>
    </row>
    <row r="488" spans="12:12" ht="15.75" customHeight="1" x14ac:dyDescent="0.2">
      <c r="L488" s="2"/>
    </row>
    <row r="489" spans="12:12" ht="15.75" customHeight="1" x14ac:dyDescent="0.2">
      <c r="L489" s="2"/>
    </row>
    <row r="490" spans="12:12" ht="15.75" customHeight="1" x14ac:dyDescent="0.2">
      <c r="L490" s="2"/>
    </row>
    <row r="491" spans="12:12" ht="15.75" customHeight="1" x14ac:dyDescent="0.2">
      <c r="L491" s="2"/>
    </row>
    <row r="492" spans="12:12" ht="15.75" customHeight="1" x14ac:dyDescent="0.2">
      <c r="L492" s="2"/>
    </row>
    <row r="493" spans="12:12" ht="15.75" customHeight="1" x14ac:dyDescent="0.2">
      <c r="L493" s="2"/>
    </row>
    <row r="494" spans="12:12" ht="15.75" customHeight="1" x14ac:dyDescent="0.2">
      <c r="L494" s="2"/>
    </row>
    <row r="495" spans="12:12" ht="15.75" customHeight="1" x14ac:dyDescent="0.2">
      <c r="L495" s="2"/>
    </row>
    <row r="496" spans="12:12" ht="15.75" customHeight="1" x14ac:dyDescent="0.2">
      <c r="L496" s="2"/>
    </row>
    <row r="497" spans="12:12" ht="15.75" customHeight="1" x14ac:dyDescent="0.2">
      <c r="L497" s="2"/>
    </row>
    <row r="498" spans="12:12" ht="15.75" customHeight="1" x14ac:dyDescent="0.2">
      <c r="L498" s="2"/>
    </row>
    <row r="499" spans="12:12" ht="15.75" customHeight="1" x14ac:dyDescent="0.2">
      <c r="L499" s="2"/>
    </row>
    <row r="500" spans="12:12" ht="15.75" customHeight="1" x14ac:dyDescent="0.2">
      <c r="L500" s="2"/>
    </row>
    <row r="501" spans="12:12" ht="15.75" customHeight="1" x14ac:dyDescent="0.2">
      <c r="L501" s="2"/>
    </row>
    <row r="502" spans="12:12" ht="15.75" customHeight="1" x14ac:dyDescent="0.2">
      <c r="L502" s="2"/>
    </row>
    <row r="503" spans="12:12" ht="15.75" customHeight="1" x14ac:dyDescent="0.2">
      <c r="L503" s="2"/>
    </row>
    <row r="504" spans="12:12" ht="15.75" customHeight="1" x14ac:dyDescent="0.2">
      <c r="L504" s="2"/>
    </row>
    <row r="505" spans="12:12" ht="15.75" customHeight="1" x14ac:dyDescent="0.2">
      <c r="L505" s="2"/>
    </row>
    <row r="506" spans="12:12" ht="15.75" customHeight="1" x14ac:dyDescent="0.2">
      <c r="L506" s="2"/>
    </row>
    <row r="507" spans="12:12" ht="15.75" customHeight="1" x14ac:dyDescent="0.2">
      <c r="L507" s="2"/>
    </row>
    <row r="508" spans="12:12" ht="15.75" customHeight="1" x14ac:dyDescent="0.2">
      <c r="L508" s="2"/>
    </row>
    <row r="509" spans="12:12" ht="15.75" customHeight="1" x14ac:dyDescent="0.2">
      <c r="L509" s="2"/>
    </row>
    <row r="510" spans="12:12" ht="15.75" customHeight="1" x14ac:dyDescent="0.2">
      <c r="L510" s="2"/>
    </row>
    <row r="511" spans="12:12" ht="15.75" customHeight="1" x14ac:dyDescent="0.2">
      <c r="L511" s="2"/>
    </row>
    <row r="512" spans="12:12" ht="15.75" customHeight="1" x14ac:dyDescent="0.2">
      <c r="L512" s="2"/>
    </row>
    <row r="513" spans="12:12" ht="15.75" customHeight="1" x14ac:dyDescent="0.2">
      <c r="L513" s="2"/>
    </row>
    <row r="514" spans="12:12" ht="15.75" customHeight="1" x14ac:dyDescent="0.2">
      <c r="L514" s="2"/>
    </row>
    <row r="515" spans="12:12" ht="15.75" customHeight="1" x14ac:dyDescent="0.2">
      <c r="L515" s="2"/>
    </row>
    <row r="516" spans="12:12" ht="15.75" customHeight="1" x14ac:dyDescent="0.2">
      <c r="L516" s="2"/>
    </row>
    <row r="517" spans="12:12" ht="15.75" customHeight="1" x14ac:dyDescent="0.2">
      <c r="L517" s="2"/>
    </row>
    <row r="518" spans="12:12" ht="15.75" customHeight="1" x14ac:dyDescent="0.2">
      <c r="L518" s="2"/>
    </row>
    <row r="519" spans="12:12" ht="15.75" customHeight="1" x14ac:dyDescent="0.2">
      <c r="L519" s="2"/>
    </row>
    <row r="520" spans="12:12" ht="15.75" customHeight="1" x14ac:dyDescent="0.2">
      <c r="L520" s="2"/>
    </row>
    <row r="521" spans="12:12" ht="15.75" customHeight="1" x14ac:dyDescent="0.2">
      <c r="L521" s="2"/>
    </row>
    <row r="522" spans="12:12" ht="15.75" customHeight="1" x14ac:dyDescent="0.2">
      <c r="L522" s="2"/>
    </row>
    <row r="523" spans="12:12" ht="15.75" customHeight="1" x14ac:dyDescent="0.2">
      <c r="L523" s="2"/>
    </row>
    <row r="524" spans="12:12" ht="15.75" customHeight="1" x14ac:dyDescent="0.2">
      <c r="L524" s="2"/>
    </row>
    <row r="525" spans="12:12" ht="15.75" customHeight="1" x14ac:dyDescent="0.2">
      <c r="L525" s="2"/>
    </row>
    <row r="526" spans="12:12" ht="15.75" customHeight="1" x14ac:dyDescent="0.2">
      <c r="L526" s="2"/>
    </row>
    <row r="527" spans="12:12" ht="15.75" customHeight="1" x14ac:dyDescent="0.2">
      <c r="L527" s="2"/>
    </row>
    <row r="528" spans="12:12" ht="15.75" customHeight="1" x14ac:dyDescent="0.2">
      <c r="L528" s="2"/>
    </row>
    <row r="529" spans="12:12" ht="15.75" customHeight="1" x14ac:dyDescent="0.2">
      <c r="L529" s="2"/>
    </row>
    <row r="530" spans="12:12" ht="15.75" customHeight="1" x14ac:dyDescent="0.2">
      <c r="L530" s="2"/>
    </row>
    <row r="531" spans="12:12" ht="15.75" customHeight="1" x14ac:dyDescent="0.2">
      <c r="L531" s="2"/>
    </row>
    <row r="532" spans="12:12" ht="15.75" customHeight="1" x14ac:dyDescent="0.2">
      <c r="L532" s="2"/>
    </row>
    <row r="533" spans="12:12" ht="15.75" customHeight="1" x14ac:dyDescent="0.2">
      <c r="L533" s="2"/>
    </row>
    <row r="534" spans="12:12" ht="15.75" customHeight="1" x14ac:dyDescent="0.2">
      <c r="L534" s="2"/>
    </row>
    <row r="535" spans="12:12" ht="15.75" customHeight="1" x14ac:dyDescent="0.2">
      <c r="L535" s="2"/>
    </row>
    <row r="536" spans="12:12" ht="15.75" customHeight="1" x14ac:dyDescent="0.2">
      <c r="L536" s="2"/>
    </row>
    <row r="537" spans="12:12" ht="15.75" customHeight="1" x14ac:dyDescent="0.2">
      <c r="L537" s="2"/>
    </row>
    <row r="538" spans="12:12" ht="15.75" customHeight="1" x14ac:dyDescent="0.2">
      <c r="L538" s="2"/>
    </row>
    <row r="539" spans="12:12" ht="15.75" customHeight="1" x14ac:dyDescent="0.2">
      <c r="L539" s="2"/>
    </row>
    <row r="540" spans="12:12" ht="15.75" customHeight="1" x14ac:dyDescent="0.2">
      <c r="L540" s="2"/>
    </row>
    <row r="541" spans="12:12" ht="15.75" customHeight="1" x14ac:dyDescent="0.2">
      <c r="L541" s="2"/>
    </row>
    <row r="542" spans="12:12" ht="15.75" customHeight="1" x14ac:dyDescent="0.2">
      <c r="L542" s="2"/>
    </row>
    <row r="543" spans="12:12" ht="15.75" customHeight="1" x14ac:dyDescent="0.2">
      <c r="L543" s="2"/>
    </row>
    <row r="544" spans="12:12" ht="15.75" customHeight="1" x14ac:dyDescent="0.2">
      <c r="L544" s="2"/>
    </row>
    <row r="545" spans="12:12" ht="15.75" customHeight="1" x14ac:dyDescent="0.2">
      <c r="L545" s="2"/>
    </row>
    <row r="546" spans="12:12" ht="15.75" customHeight="1" x14ac:dyDescent="0.2">
      <c r="L546" s="2"/>
    </row>
    <row r="547" spans="12:12" ht="15.75" customHeight="1" x14ac:dyDescent="0.2">
      <c r="L547" s="2"/>
    </row>
    <row r="548" spans="12:12" ht="15.75" customHeight="1" x14ac:dyDescent="0.2">
      <c r="L548" s="2"/>
    </row>
    <row r="549" spans="12:12" ht="15.75" customHeight="1" x14ac:dyDescent="0.2">
      <c r="L549" s="2"/>
    </row>
    <row r="550" spans="12:12" ht="15.75" customHeight="1" x14ac:dyDescent="0.2">
      <c r="L550" s="2"/>
    </row>
    <row r="551" spans="12:12" ht="15.75" customHeight="1" x14ac:dyDescent="0.2">
      <c r="L551" s="2"/>
    </row>
    <row r="552" spans="12:12" ht="15.75" customHeight="1" x14ac:dyDescent="0.2">
      <c r="L552" s="2"/>
    </row>
    <row r="553" spans="12:12" ht="15.75" customHeight="1" x14ac:dyDescent="0.2">
      <c r="L553" s="2"/>
    </row>
    <row r="554" spans="12:12" ht="15.75" customHeight="1" x14ac:dyDescent="0.2">
      <c r="L554" s="2"/>
    </row>
    <row r="555" spans="12:12" ht="15.75" customHeight="1" x14ac:dyDescent="0.2">
      <c r="L555" s="2"/>
    </row>
    <row r="556" spans="12:12" ht="15.75" customHeight="1" x14ac:dyDescent="0.2">
      <c r="L556" s="2"/>
    </row>
    <row r="557" spans="12:12" ht="15.75" customHeight="1" x14ac:dyDescent="0.2">
      <c r="L557" s="2"/>
    </row>
    <row r="558" spans="12:12" ht="15.75" customHeight="1" x14ac:dyDescent="0.2">
      <c r="L558" s="2"/>
    </row>
    <row r="559" spans="12:12" ht="15.75" customHeight="1" x14ac:dyDescent="0.2">
      <c r="L559" s="2"/>
    </row>
    <row r="560" spans="12:12" ht="15.75" customHeight="1" x14ac:dyDescent="0.2">
      <c r="L560" s="2"/>
    </row>
    <row r="561" spans="12:12" ht="15.75" customHeight="1" x14ac:dyDescent="0.2">
      <c r="L561" s="2"/>
    </row>
    <row r="562" spans="12:12" ht="15.75" customHeight="1" x14ac:dyDescent="0.2">
      <c r="L562" s="2"/>
    </row>
    <row r="563" spans="12:12" ht="15.75" customHeight="1" x14ac:dyDescent="0.2">
      <c r="L563" s="2"/>
    </row>
    <row r="564" spans="12:12" ht="15.75" customHeight="1" x14ac:dyDescent="0.2">
      <c r="L564" s="2"/>
    </row>
    <row r="565" spans="12:12" ht="15.75" customHeight="1" x14ac:dyDescent="0.2">
      <c r="L565" s="2"/>
    </row>
    <row r="566" spans="12:12" ht="15.75" customHeight="1" x14ac:dyDescent="0.2">
      <c r="L566" s="2"/>
    </row>
    <row r="567" spans="12:12" ht="15.75" customHeight="1" x14ac:dyDescent="0.2">
      <c r="L567" s="2"/>
    </row>
    <row r="568" spans="12:12" ht="15.75" customHeight="1" x14ac:dyDescent="0.2">
      <c r="L568" s="2"/>
    </row>
    <row r="569" spans="12:12" ht="15.75" customHeight="1" x14ac:dyDescent="0.2">
      <c r="L569" s="2"/>
    </row>
    <row r="570" spans="12:12" ht="15.75" customHeight="1" x14ac:dyDescent="0.2">
      <c r="L570" s="2"/>
    </row>
    <row r="571" spans="12:12" ht="15.75" customHeight="1" x14ac:dyDescent="0.2">
      <c r="L571" s="2"/>
    </row>
    <row r="572" spans="12:12" ht="15.75" customHeight="1" x14ac:dyDescent="0.2">
      <c r="L572" s="2"/>
    </row>
    <row r="573" spans="12:12" ht="15.75" customHeight="1" x14ac:dyDescent="0.2">
      <c r="L573" s="2"/>
    </row>
    <row r="574" spans="12:12" ht="15.75" customHeight="1" x14ac:dyDescent="0.2">
      <c r="L574" s="2"/>
    </row>
    <row r="575" spans="12:12" ht="15.75" customHeight="1" x14ac:dyDescent="0.2">
      <c r="L575" s="2"/>
    </row>
    <row r="576" spans="12:12" ht="15.75" customHeight="1" x14ac:dyDescent="0.2">
      <c r="L576" s="2"/>
    </row>
    <row r="577" spans="12:12" ht="15.75" customHeight="1" x14ac:dyDescent="0.2">
      <c r="L577" s="2"/>
    </row>
    <row r="578" spans="12:12" ht="15.75" customHeight="1" x14ac:dyDescent="0.2">
      <c r="L578" s="2"/>
    </row>
    <row r="579" spans="12:12" ht="15.75" customHeight="1" x14ac:dyDescent="0.2">
      <c r="L579" s="2"/>
    </row>
    <row r="580" spans="12:12" ht="15.75" customHeight="1" x14ac:dyDescent="0.2">
      <c r="L580" s="2"/>
    </row>
    <row r="581" spans="12:12" ht="15.75" customHeight="1" x14ac:dyDescent="0.2">
      <c r="L581" s="2"/>
    </row>
    <row r="582" spans="12:12" ht="15.75" customHeight="1" x14ac:dyDescent="0.2">
      <c r="L582" s="2"/>
    </row>
    <row r="583" spans="12:12" ht="15.75" customHeight="1" x14ac:dyDescent="0.2">
      <c r="L583" s="2"/>
    </row>
    <row r="584" spans="12:12" ht="15.75" customHeight="1" x14ac:dyDescent="0.2">
      <c r="L584" s="2"/>
    </row>
    <row r="585" spans="12:12" ht="15.75" customHeight="1" x14ac:dyDescent="0.2">
      <c r="L585" s="2"/>
    </row>
    <row r="586" spans="12:12" ht="15.75" customHeight="1" x14ac:dyDescent="0.2">
      <c r="L586" s="2"/>
    </row>
    <row r="587" spans="12:12" ht="15.75" customHeight="1" x14ac:dyDescent="0.2">
      <c r="L587" s="2"/>
    </row>
    <row r="588" spans="12:12" ht="15.75" customHeight="1" x14ac:dyDescent="0.2">
      <c r="L588" s="2"/>
    </row>
    <row r="589" spans="12:12" ht="15.75" customHeight="1" x14ac:dyDescent="0.2">
      <c r="L589" s="2"/>
    </row>
    <row r="590" spans="12:12" ht="15.75" customHeight="1" x14ac:dyDescent="0.2">
      <c r="L590" s="2"/>
    </row>
    <row r="591" spans="12:12" ht="15.75" customHeight="1" x14ac:dyDescent="0.2">
      <c r="L591" s="2"/>
    </row>
    <row r="592" spans="12:12" ht="15.75" customHeight="1" x14ac:dyDescent="0.2">
      <c r="L592" s="2"/>
    </row>
    <row r="593" spans="12:12" ht="15.75" customHeight="1" x14ac:dyDescent="0.2">
      <c r="L593" s="2"/>
    </row>
    <row r="594" spans="12:12" ht="15.75" customHeight="1" x14ac:dyDescent="0.2">
      <c r="L594" s="2"/>
    </row>
    <row r="595" spans="12:12" ht="15.75" customHeight="1" x14ac:dyDescent="0.2">
      <c r="L595" s="2"/>
    </row>
    <row r="596" spans="12:12" ht="15.75" customHeight="1" x14ac:dyDescent="0.2">
      <c r="L596" s="2"/>
    </row>
    <row r="597" spans="12:12" ht="15.75" customHeight="1" x14ac:dyDescent="0.2">
      <c r="L597" s="2"/>
    </row>
    <row r="598" spans="12:12" ht="15.75" customHeight="1" x14ac:dyDescent="0.2">
      <c r="L598" s="2"/>
    </row>
    <row r="599" spans="12:12" ht="15.75" customHeight="1" x14ac:dyDescent="0.2">
      <c r="L599" s="2"/>
    </row>
    <row r="600" spans="12:12" ht="15.75" customHeight="1" x14ac:dyDescent="0.2">
      <c r="L600" s="2"/>
    </row>
    <row r="601" spans="12:12" ht="15.75" customHeight="1" x14ac:dyDescent="0.2">
      <c r="L601" s="2"/>
    </row>
    <row r="602" spans="12:12" ht="15.75" customHeight="1" x14ac:dyDescent="0.2">
      <c r="L602" s="2"/>
    </row>
    <row r="603" spans="12:12" ht="15.75" customHeight="1" x14ac:dyDescent="0.2">
      <c r="L603" s="2"/>
    </row>
    <row r="604" spans="12:12" ht="15.75" customHeight="1" x14ac:dyDescent="0.2">
      <c r="L604" s="2"/>
    </row>
    <row r="605" spans="12:12" ht="15.75" customHeight="1" x14ac:dyDescent="0.2">
      <c r="L605" s="2"/>
    </row>
    <row r="606" spans="12:12" ht="15.75" customHeight="1" x14ac:dyDescent="0.2">
      <c r="L606" s="2"/>
    </row>
    <row r="607" spans="12:12" ht="15.75" customHeight="1" x14ac:dyDescent="0.2">
      <c r="L607" s="2"/>
    </row>
    <row r="608" spans="12:12" ht="15.75" customHeight="1" x14ac:dyDescent="0.2">
      <c r="L608" s="2"/>
    </row>
    <row r="609" spans="12:12" ht="15.75" customHeight="1" x14ac:dyDescent="0.2">
      <c r="L609" s="2"/>
    </row>
    <row r="610" spans="12:12" ht="15.75" customHeight="1" x14ac:dyDescent="0.2">
      <c r="L610" s="2"/>
    </row>
    <row r="611" spans="12:12" ht="15.75" customHeight="1" x14ac:dyDescent="0.2">
      <c r="L611" s="2"/>
    </row>
    <row r="612" spans="12:12" ht="15.75" customHeight="1" x14ac:dyDescent="0.2">
      <c r="L612" s="2"/>
    </row>
    <row r="613" spans="12:12" ht="15.75" customHeight="1" x14ac:dyDescent="0.2">
      <c r="L613" s="2"/>
    </row>
    <row r="614" spans="12:12" ht="15.75" customHeight="1" x14ac:dyDescent="0.2">
      <c r="L614" s="2"/>
    </row>
    <row r="615" spans="12:12" ht="15.75" customHeight="1" x14ac:dyDescent="0.2">
      <c r="L615" s="2"/>
    </row>
    <row r="616" spans="12:12" ht="15.75" customHeight="1" x14ac:dyDescent="0.2">
      <c r="L616" s="2"/>
    </row>
    <row r="617" spans="12:12" ht="15.75" customHeight="1" x14ac:dyDescent="0.2">
      <c r="L617" s="2"/>
    </row>
    <row r="618" spans="12:12" ht="15.75" customHeight="1" x14ac:dyDescent="0.2">
      <c r="L618" s="2"/>
    </row>
    <row r="619" spans="12:12" ht="15.75" customHeight="1" x14ac:dyDescent="0.2">
      <c r="L619" s="2"/>
    </row>
    <row r="620" spans="12:12" ht="15.75" customHeight="1" x14ac:dyDescent="0.2">
      <c r="L620" s="2"/>
    </row>
    <row r="621" spans="12:12" ht="15.75" customHeight="1" x14ac:dyDescent="0.2">
      <c r="L621" s="2"/>
    </row>
    <row r="622" spans="12:12" ht="15.75" customHeight="1" x14ac:dyDescent="0.2">
      <c r="L622" s="2"/>
    </row>
    <row r="623" spans="12:12" ht="15.75" customHeight="1" x14ac:dyDescent="0.2">
      <c r="L623" s="2"/>
    </row>
    <row r="624" spans="12:12" ht="15.75" customHeight="1" x14ac:dyDescent="0.2">
      <c r="L624" s="2"/>
    </row>
    <row r="625" spans="12:12" ht="15.75" customHeight="1" x14ac:dyDescent="0.2">
      <c r="L625" s="2"/>
    </row>
    <row r="626" spans="12:12" ht="15.75" customHeight="1" x14ac:dyDescent="0.2">
      <c r="L626" s="2"/>
    </row>
    <row r="627" spans="12:12" ht="15.75" customHeight="1" x14ac:dyDescent="0.2">
      <c r="L627" s="2"/>
    </row>
    <row r="628" spans="12:12" ht="15.75" customHeight="1" x14ac:dyDescent="0.2">
      <c r="L628" s="2"/>
    </row>
    <row r="629" spans="12:12" ht="15.75" customHeight="1" x14ac:dyDescent="0.2">
      <c r="L629" s="2"/>
    </row>
    <row r="630" spans="12:12" ht="15.75" customHeight="1" x14ac:dyDescent="0.2">
      <c r="L630" s="2"/>
    </row>
    <row r="631" spans="12:12" ht="15.75" customHeight="1" x14ac:dyDescent="0.2">
      <c r="L631" s="2"/>
    </row>
    <row r="632" spans="12:12" ht="15.75" customHeight="1" x14ac:dyDescent="0.2">
      <c r="L632" s="2"/>
    </row>
    <row r="633" spans="12:12" ht="15.75" customHeight="1" x14ac:dyDescent="0.2">
      <c r="L633" s="2"/>
    </row>
    <row r="634" spans="12:12" ht="15.75" customHeight="1" x14ac:dyDescent="0.2">
      <c r="L634" s="2"/>
    </row>
    <row r="635" spans="12:12" ht="15.75" customHeight="1" x14ac:dyDescent="0.2">
      <c r="L635" s="2"/>
    </row>
    <row r="636" spans="12:12" ht="15.75" customHeight="1" x14ac:dyDescent="0.2">
      <c r="L636" s="2"/>
    </row>
    <row r="637" spans="12:12" ht="15.75" customHeight="1" x14ac:dyDescent="0.2">
      <c r="L637" s="2"/>
    </row>
    <row r="638" spans="12:12" ht="15.75" customHeight="1" x14ac:dyDescent="0.2">
      <c r="L638" s="2"/>
    </row>
    <row r="639" spans="12:12" ht="15.75" customHeight="1" x14ac:dyDescent="0.2">
      <c r="L639" s="2"/>
    </row>
    <row r="640" spans="12:12" ht="15.75" customHeight="1" x14ac:dyDescent="0.2">
      <c r="L640" s="2"/>
    </row>
    <row r="641" spans="12:12" ht="15.75" customHeight="1" x14ac:dyDescent="0.2">
      <c r="L641" s="2"/>
    </row>
    <row r="642" spans="12:12" ht="15.75" customHeight="1" x14ac:dyDescent="0.2">
      <c r="L642" s="2"/>
    </row>
    <row r="643" spans="12:12" ht="15.75" customHeight="1" x14ac:dyDescent="0.2">
      <c r="L643" s="2"/>
    </row>
    <row r="644" spans="12:12" ht="15.75" customHeight="1" x14ac:dyDescent="0.2">
      <c r="L644" s="2"/>
    </row>
    <row r="645" spans="12:12" ht="15.75" customHeight="1" x14ac:dyDescent="0.2">
      <c r="L645" s="2"/>
    </row>
    <row r="646" spans="12:12" ht="15.75" customHeight="1" x14ac:dyDescent="0.2">
      <c r="L646" s="2"/>
    </row>
    <row r="647" spans="12:12" ht="15.75" customHeight="1" x14ac:dyDescent="0.2">
      <c r="L647" s="2"/>
    </row>
    <row r="648" spans="12:12" ht="15.75" customHeight="1" x14ac:dyDescent="0.2">
      <c r="L648" s="2"/>
    </row>
    <row r="649" spans="12:12" ht="15.75" customHeight="1" x14ac:dyDescent="0.2">
      <c r="L649" s="2"/>
    </row>
    <row r="650" spans="12:12" ht="15.75" customHeight="1" x14ac:dyDescent="0.2">
      <c r="L650" s="2"/>
    </row>
    <row r="651" spans="12:12" ht="15.75" customHeight="1" x14ac:dyDescent="0.2">
      <c r="L651" s="2"/>
    </row>
    <row r="652" spans="12:12" ht="15.75" customHeight="1" x14ac:dyDescent="0.2">
      <c r="L652" s="2"/>
    </row>
    <row r="653" spans="12:12" ht="15.75" customHeight="1" x14ac:dyDescent="0.2">
      <c r="L653" s="2"/>
    </row>
    <row r="654" spans="12:12" ht="15.75" customHeight="1" x14ac:dyDescent="0.2">
      <c r="L654" s="2"/>
    </row>
    <row r="655" spans="12:12" ht="15.75" customHeight="1" x14ac:dyDescent="0.2">
      <c r="L655" s="2"/>
    </row>
    <row r="656" spans="12:12" ht="15.75" customHeight="1" x14ac:dyDescent="0.2">
      <c r="L656" s="2"/>
    </row>
    <row r="657" spans="12:12" ht="15.75" customHeight="1" x14ac:dyDescent="0.2">
      <c r="L657" s="2"/>
    </row>
    <row r="658" spans="12:12" ht="15.75" customHeight="1" x14ac:dyDescent="0.2">
      <c r="L658" s="2"/>
    </row>
    <row r="659" spans="12:12" ht="15.75" customHeight="1" x14ac:dyDescent="0.2">
      <c r="L659" s="2"/>
    </row>
    <row r="660" spans="12:12" ht="15.75" customHeight="1" x14ac:dyDescent="0.2">
      <c r="L660" s="2"/>
    </row>
    <row r="661" spans="12:12" ht="15.75" customHeight="1" x14ac:dyDescent="0.2">
      <c r="L661" s="2"/>
    </row>
    <row r="662" spans="12:12" ht="15.75" customHeight="1" x14ac:dyDescent="0.2">
      <c r="L662" s="2"/>
    </row>
    <row r="663" spans="12:12" ht="15.75" customHeight="1" x14ac:dyDescent="0.2">
      <c r="L663" s="2"/>
    </row>
    <row r="664" spans="12:12" ht="15.75" customHeight="1" x14ac:dyDescent="0.2">
      <c r="L664" s="2"/>
    </row>
    <row r="665" spans="12:12" ht="15.75" customHeight="1" x14ac:dyDescent="0.2">
      <c r="L665" s="2"/>
    </row>
    <row r="666" spans="12:12" ht="15.75" customHeight="1" x14ac:dyDescent="0.2">
      <c r="L666" s="2"/>
    </row>
    <row r="667" spans="12:12" ht="15.75" customHeight="1" x14ac:dyDescent="0.2">
      <c r="L667" s="2"/>
    </row>
    <row r="668" spans="12:12" ht="15.75" customHeight="1" x14ac:dyDescent="0.2">
      <c r="L668" s="2"/>
    </row>
    <row r="669" spans="12:12" ht="15.75" customHeight="1" x14ac:dyDescent="0.2">
      <c r="L669" s="2"/>
    </row>
    <row r="670" spans="12:12" ht="15.75" customHeight="1" x14ac:dyDescent="0.2">
      <c r="L670" s="2"/>
    </row>
    <row r="671" spans="12:12" ht="15.75" customHeight="1" x14ac:dyDescent="0.2">
      <c r="L671" s="2"/>
    </row>
    <row r="672" spans="12:12" ht="15.75" customHeight="1" x14ac:dyDescent="0.2">
      <c r="L672" s="2"/>
    </row>
    <row r="673" spans="12:12" ht="15.75" customHeight="1" x14ac:dyDescent="0.2">
      <c r="L673" s="2"/>
    </row>
    <row r="674" spans="12:12" ht="15.75" customHeight="1" x14ac:dyDescent="0.2">
      <c r="L674" s="2"/>
    </row>
    <row r="675" spans="12:12" ht="15.75" customHeight="1" x14ac:dyDescent="0.2">
      <c r="L675" s="2"/>
    </row>
    <row r="676" spans="12:12" ht="15.75" customHeight="1" x14ac:dyDescent="0.2">
      <c r="L676" s="2"/>
    </row>
    <row r="677" spans="12:12" ht="15.75" customHeight="1" x14ac:dyDescent="0.2">
      <c r="L677" s="2"/>
    </row>
    <row r="678" spans="12:12" ht="15.75" customHeight="1" x14ac:dyDescent="0.2">
      <c r="L678" s="2"/>
    </row>
    <row r="679" spans="12:12" ht="15.75" customHeight="1" x14ac:dyDescent="0.2">
      <c r="L679" s="2"/>
    </row>
    <row r="680" spans="12:12" ht="15.75" customHeight="1" x14ac:dyDescent="0.2">
      <c r="L680" s="2"/>
    </row>
    <row r="681" spans="12:12" ht="15.75" customHeight="1" x14ac:dyDescent="0.2">
      <c r="L681" s="2"/>
    </row>
    <row r="682" spans="12:12" ht="15.75" customHeight="1" x14ac:dyDescent="0.2">
      <c r="L682" s="2"/>
    </row>
    <row r="683" spans="12:12" ht="15.75" customHeight="1" x14ac:dyDescent="0.2">
      <c r="L683" s="2"/>
    </row>
    <row r="684" spans="12:12" ht="15.75" customHeight="1" x14ac:dyDescent="0.2">
      <c r="L684" s="2"/>
    </row>
    <row r="685" spans="12:12" ht="15.75" customHeight="1" x14ac:dyDescent="0.2">
      <c r="L685" s="2"/>
    </row>
    <row r="686" spans="12:12" ht="15.75" customHeight="1" x14ac:dyDescent="0.2">
      <c r="L686" s="2"/>
    </row>
    <row r="687" spans="12:12" ht="15.75" customHeight="1" x14ac:dyDescent="0.2">
      <c r="L687" s="2"/>
    </row>
    <row r="688" spans="12:12" ht="15.75" customHeight="1" x14ac:dyDescent="0.2">
      <c r="L688" s="2"/>
    </row>
    <row r="689" spans="12:12" ht="15.75" customHeight="1" x14ac:dyDescent="0.2">
      <c r="L689" s="2"/>
    </row>
    <row r="690" spans="12:12" ht="15.75" customHeight="1" x14ac:dyDescent="0.2">
      <c r="L690" s="2"/>
    </row>
    <row r="691" spans="12:12" ht="15.75" customHeight="1" x14ac:dyDescent="0.2">
      <c r="L691" s="2"/>
    </row>
    <row r="692" spans="12:12" ht="15.75" customHeight="1" x14ac:dyDescent="0.2">
      <c r="L692" s="2"/>
    </row>
    <row r="693" spans="12:12" ht="15.75" customHeight="1" x14ac:dyDescent="0.2">
      <c r="L693" s="2"/>
    </row>
    <row r="694" spans="12:12" ht="15.75" customHeight="1" x14ac:dyDescent="0.2">
      <c r="L694" s="2"/>
    </row>
    <row r="695" spans="12:12" ht="15.75" customHeight="1" x14ac:dyDescent="0.2">
      <c r="L695" s="2"/>
    </row>
    <row r="696" spans="12:12" ht="15.75" customHeight="1" x14ac:dyDescent="0.2">
      <c r="L696" s="2"/>
    </row>
    <row r="697" spans="12:12" ht="15.75" customHeight="1" x14ac:dyDescent="0.2">
      <c r="L697" s="2"/>
    </row>
    <row r="698" spans="12:12" ht="15.75" customHeight="1" x14ac:dyDescent="0.2">
      <c r="L698" s="2"/>
    </row>
    <row r="699" spans="12:12" ht="15.75" customHeight="1" x14ac:dyDescent="0.2">
      <c r="L699" s="2"/>
    </row>
    <row r="700" spans="12:12" ht="15.75" customHeight="1" x14ac:dyDescent="0.2">
      <c r="L700" s="2"/>
    </row>
    <row r="701" spans="12:12" ht="15.75" customHeight="1" x14ac:dyDescent="0.2">
      <c r="L701" s="2"/>
    </row>
    <row r="702" spans="12:12" ht="15.75" customHeight="1" x14ac:dyDescent="0.2">
      <c r="L702" s="2"/>
    </row>
    <row r="703" spans="12:12" ht="15.75" customHeight="1" x14ac:dyDescent="0.2">
      <c r="L703" s="2"/>
    </row>
    <row r="704" spans="12:12" ht="15.75" customHeight="1" x14ac:dyDescent="0.2">
      <c r="L704" s="2"/>
    </row>
    <row r="705" spans="12:12" ht="15.75" customHeight="1" x14ac:dyDescent="0.2">
      <c r="L705" s="2"/>
    </row>
    <row r="706" spans="12:12" ht="15.75" customHeight="1" x14ac:dyDescent="0.2">
      <c r="L706" s="2"/>
    </row>
    <row r="707" spans="12:12" ht="15.75" customHeight="1" x14ac:dyDescent="0.2">
      <c r="L707" s="2"/>
    </row>
    <row r="708" spans="12:12" ht="15.75" customHeight="1" x14ac:dyDescent="0.2">
      <c r="L708" s="2"/>
    </row>
    <row r="709" spans="12:12" ht="15.75" customHeight="1" x14ac:dyDescent="0.2">
      <c r="L709" s="2"/>
    </row>
    <row r="710" spans="12:12" ht="15.75" customHeight="1" x14ac:dyDescent="0.2">
      <c r="L710" s="2"/>
    </row>
    <row r="711" spans="12:12" ht="15.75" customHeight="1" x14ac:dyDescent="0.2">
      <c r="L711" s="2"/>
    </row>
    <row r="712" spans="12:12" ht="15.75" customHeight="1" x14ac:dyDescent="0.2">
      <c r="L712" s="2"/>
    </row>
    <row r="713" spans="12:12" ht="15.75" customHeight="1" x14ac:dyDescent="0.2">
      <c r="L713" s="2"/>
    </row>
    <row r="714" spans="12:12" ht="15.75" customHeight="1" x14ac:dyDescent="0.2">
      <c r="L714" s="2"/>
    </row>
    <row r="715" spans="12:12" ht="15.75" customHeight="1" x14ac:dyDescent="0.2">
      <c r="L715" s="2"/>
    </row>
    <row r="716" spans="12:12" ht="15.75" customHeight="1" x14ac:dyDescent="0.2">
      <c r="L716" s="2"/>
    </row>
    <row r="717" spans="12:12" ht="15.75" customHeight="1" x14ac:dyDescent="0.2">
      <c r="L717" s="2"/>
    </row>
    <row r="718" spans="12:12" ht="15.75" customHeight="1" x14ac:dyDescent="0.2">
      <c r="L718" s="2"/>
    </row>
    <row r="719" spans="12:12" ht="15.75" customHeight="1" x14ac:dyDescent="0.2">
      <c r="L719" s="2"/>
    </row>
    <row r="720" spans="12:12" ht="15.75" customHeight="1" x14ac:dyDescent="0.2">
      <c r="L720" s="2"/>
    </row>
    <row r="721" spans="12:12" ht="15.75" customHeight="1" x14ac:dyDescent="0.2">
      <c r="L721" s="2"/>
    </row>
    <row r="722" spans="12:12" ht="15.75" customHeight="1" x14ac:dyDescent="0.2">
      <c r="L722" s="2"/>
    </row>
    <row r="723" spans="12:12" ht="15.75" customHeight="1" x14ac:dyDescent="0.2">
      <c r="L723" s="2"/>
    </row>
    <row r="724" spans="12:12" ht="15.75" customHeight="1" x14ac:dyDescent="0.2">
      <c r="L724" s="2"/>
    </row>
    <row r="725" spans="12:12" ht="15.75" customHeight="1" x14ac:dyDescent="0.2">
      <c r="L725" s="2"/>
    </row>
    <row r="726" spans="12:12" ht="15.75" customHeight="1" x14ac:dyDescent="0.2">
      <c r="L726" s="2"/>
    </row>
    <row r="727" spans="12:12" ht="15.75" customHeight="1" x14ac:dyDescent="0.2">
      <c r="L727" s="2"/>
    </row>
    <row r="728" spans="12:12" ht="15.75" customHeight="1" x14ac:dyDescent="0.2">
      <c r="L728" s="2"/>
    </row>
    <row r="729" spans="12:12" ht="15.75" customHeight="1" x14ac:dyDescent="0.2">
      <c r="L729" s="2"/>
    </row>
    <row r="730" spans="12:12" ht="15.75" customHeight="1" x14ac:dyDescent="0.2">
      <c r="L730" s="2"/>
    </row>
    <row r="731" spans="12:12" ht="15.75" customHeight="1" x14ac:dyDescent="0.2">
      <c r="L731" s="2"/>
    </row>
    <row r="732" spans="12:12" ht="15.75" customHeight="1" x14ac:dyDescent="0.2">
      <c r="L732" s="2"/>
    </row>
    <row r="733" spans="12:12" ht="15.75" customHeight="1" x14ac:dyDescent="0.2">
      <c r="L733" s="2"/>
    </row>
    <row r="734" spans="12:12" ht="15.75" customHeight="1" x14ac:dyDescent="0.2">
      <c r="L734" s="2"/>
    </row>
    <row r="735" spans="12:12" ht="15.75" customHeight="1" x14ac:dyDescent="0.2">
      <c r="L735" s="2"/>
    </row>
    <row r="736" spans="12:12" ht="15.75" customHeight="1" x14ac:dyDescent="0.2">
      <c r="L736" s="2"/>
    </row>
    <row r="737" spans="12:12" ht="15.75" customHeight="1" x14ac:dyDescent="0.2">
      <c r="L737" s="2"/>
    </row>
    <row r="738" spans="12:12" ht="15.75" customHeight="1" x14ac:dyDescent="0.2">
      <c r="L738" s="2"/>
    </row>
    <row r="739" spans="12:12" ht="15.75" customHeight="1" x14ac:dyDescent="0.2">
      <c r="L739" s="2"/>
    </row>
    <row r="740" spans="12:12" ht="15.75" customHeight="1" x14ac:dyDescent="0.2">
      <c r="L740" s="2"/>
    </row>
    <row r="741" spans="12:12" ht="15.75" customHeight="1" x14ac:dyDescent="0.2">
      <c r="L741" s="2"/>
    </row>
    <row r="742" spans="12:12" ht="15.75" customHeight="1" x14ac:dyDescent="0.2">
      <c r="L742" s="2"/>
    </row>
    <row r="743" spans="12:12" ht="15.75" customHeight="1" x14ac:dyDescent="0.2">
      <c r="L743" s="2"/>
    </row>
    <row r="744" spans="12:12" ht="15.75" customHeight="1" x14ac:dyDescent="0.2">
      <c r="L744" s="2"/>
    </row>
    <row r="745" spans="12:12" ht="15.75" customHeight="1" x14ac:dyDescent="0.2">
      <c r="L745" s="2"/>
    </row>
    <row r="746" spans="12:12" ht="15.75" customHeight="1" x14ac:dyDescent="0.2">
      <c r="L746" s="2"/>
    </row>
    <row r="747" spans="12:12" ht="15.75" customHeight="1" x14ac:dyDescent="0.2">
      <c r="L747" s="2"/>
    </row>
    <row r="748" spans="12:12" ht="15.75" customHeight="1" x14ac:dyDescent="0.2">
      <c r="L748" s="2"/>
    </row>
    <row r="749" spans="12:12" ht="15.75" customHeight="1" x14ac:dyDescent="0.2">
      <c r="L749" s="2"/>
    </row>
    <row r="750" spans="12:12" ht="15.75" customHeight="1" x14ac:dyDescent="0.2">
      <c r="L750" s="2"/>
    </row>
    <row r="751" spans="12:12" ht="15.75" customHeight="1" x14ac:dyDescent="0.2">
      <c r="L751" s="2"/>
    </row>
    <row r="752" spans="12:12" ht="15.75" customHeight="1" x14ac:dyDescent="0.2">
      <c r="L752" s="2"/>
    </row>
    <row r="753" spans="12:12" ht="15.75" customHeight="1" x14ac:dyDescent="0.2">
      <c r="L753" s="2"/>
    </row>
    <row r="754" spans="12:12" ht="15.75" customHeight="1" x14ac:dyDescent="0.2">
      <c r="L754" s="2"/>
    </row>
    <row r="755" spans="12:12" ht="15.75" customHeight="1" x14ac:dyDescent="0.2">
      <c r="L755" s="2"/>
    </row>
    <row r="756" spans="12:12" ht="15.75" customHeight="1" x14ac:dyDescent="0.2">
      <c r="L756" s="2"/>
    </row>
    <row r="757" spans="12:12" ht="15.75" customHeight="1" x14ac:dyDescent="0.2">
      <c r="L757" s="2"/>
    </row>
    <row r="758" spans="12:12" ht="15.75" customHeight="1" x14ac:dyDescent="0.2">
      <c r="L758" s="2"/>
    </row>
    <row r="759" spans="12:12" ht="15.75" customHeight="1" x14ac:dyDescent="0.2">
      <c r="L759" s="2"/>
    </row>
    <row r="760" spans="12:12" ht="15.75" customHeight="1" x14ac:dyDescent="0.2">
      <c r="L760" s="2"/>
    </row>
    <row r="761" spans="12:12" ht="15.75" customHeight="1" x14ac:dyDescent="0.2">
      <c r="L761" s="2"/>
    </row>
    <row r="762" spans="12:12" ht="15.75" customHeight="1" x14ac:dyDescent="0.2">
      <c r="L762" s="2"/>
    </row>
    <row r="763" spans="12:12" ht="15.75" customHeight="1" x14ac:dyDescent="0.2">
      <c r="L763" s="2"/>
    </row>
    <row r="764" spans="12:12" ht="15.75" customHeight="1" x14ac:dyDescent="0.2">
      <c r="L764" s="2"/>
    </row>
    <row r="765" spans="12:12" ht="15.75" customHeight="1" x14ac:dyDescent="0.2">
      <c r="L765" s="2"/>
    </row>
    <row r="766" spans="12:12" ht="15.75" customHeight="1" x14ac:dyDescent="0.2">
      <c r="L766" s="2"/>
    </row>
    <row r="767" spans="12:12" ht="15.75" customHeight="1" x14ac:dyDescent="0.2">
      <c r="L767" s="2"/>
    </row>
    <row r="768" spans="12:12" ht="15.75" customHeight="1" x14ac:dyDescent="0.2">
      <c r="L768" s="2"/>
    </row>
    <row r="769" spans="12:12" ht="15.75" customHeight="1" x14ac:dyDescent="0.2">
      <c r="L769" s="2"/>
    </row>
    <row r="770" spans="12:12" ht="15.75" customHeight="1" x14ac:dyDescent="0.2">
      <c r="L770" s="2"/>
    </row>
    <row r="771" spans="12:12" ht="15.75" customHeight="1" x14ac:dyDescent="0.2">
      <c r="L771" s="2"/>
    </row>
    <row r="772" spans="12:12" ht="15.75" customHeight="1" x14ac:dyDescent="0.2">
      <c r="L772" s="2"/>
    </row>
    <row r="773" spans="12:12" ht="15.75" customHeight="1" x14ac:dyDescent="0.2">
      <c r="L773" s="2"/>
    </row>
    <row r="774" spans="12:12" ht="15.75" customHeight="1" x14ac:dyDescent="0.2">
      <c r="L774" s="2"/>
    </row>
    <row r="775" spans="12:12" ht="15.75" customHeight="1" x14ac:dyDescent="0.2">
      <c r="L775" s="2"/>
    </row>
    <row r="776" spans="12:12" ht="15.75" customHeight="1" x14ac:dyDescent="0.2">
      <c r="L776" s="2"/>
    </row>
    <row r="777" spans="12:12" ht="15.75" customHeight="1" x14ac:dyDescent="0.2">
      <c r="L777" s="2"/>
    </row>
    <row r="778" spans="12:12" ht="15.75" customHeight="1" x14ac:dyDescent="0.2">
      <c r="L778" s="2"/>
    </row>
    <row r="779" spans="12:12" ht="15.75" customHeight="1" x14ac:dyDescent="0.2">
      <c r="L779" s="2"/>
    </row>
    <row r="780" spans="12:12" ht="15.75" customHeight="1" x14ac:dyDescent="0.2">
      <c r="L780" s="2"/>
    </row>
    <row r="781" spans="12:12" ht="15.75" customHeight="1" x14ac:dyDescent="0.2">
      <c r="L781" s="2"/>
    </row>
    <row r="782" spans="12:12" ht="15.75" customHeight="1" x14ac:dyDescent="0.2">
      <c r="L782" s="2"/>
    </row>
    <row r="783" spans="12:12" ht="15.75" customHeight="1" x14ac:dyDescent="0.2">
      <c r="L783" s="2"/>
    </row>
    <row r="784" spans="12:12" ht="15.75" customHeight="1" x14ac:dyDescent="0.2">
      <c r="L784" s="2"/>
    </row>
    <row r="785" spans="12:12" ht="15.75" customHeight="1" x14ac:dyDescent="0.2">
      <c r="L785" s="2"/>
    </row>
    <row r="786" spans="12:12" ht="15.75" customHeight="1" x14ac:dyDescent="0.2">
      <c r="L786" s="2"/>
    </row>
    <row r="787" spans="12:12" ht="15.75" customHeight="1" x14ac:dyDescent="0.2">
      <c r="L787" s="2"/>
    </row>
    <row r="788" spans="12:12" ht="15.75" customHeight="1" x14ac:dyDescent="0.2">
      <c r="L788" s="2"/>
    </row>
    <row r="789" spans="12:12" ht="15.75" customHeight="1" x14ac:dyDescent="0.2">
      <c r="L789" s="2"/>
    </row>
    <row r="790" spans="12:12" ht="15.75" customHeight="1" x14ac:dyDescent="0.2">
      <c r="L790" s="2"/>
    </row>
    <row r="791" spans="12:12" ht="15.75" customHeight="1" x14ac:dyDescent="0.2">
      <c r="L791" s="2"/>
    </row>
    <row r="792" spans="12:12" ht="15.75" customHeight="1" x14ac:dyDescent="0.2">
      <c r="L792" s="2"/>
    </row>
    <row r="793" spans="12:12" ht="15.75" customHeight="1" x14ac:dyDescent="0.2">
      <c r="L793" s="2"/>
    </row>
    <row r="794" spans="12:12" ht="15.75" customHeight="1" x14ac:dyDescent="0.2">
      <c r="L794" s="2"/>
    </row>
    <row r="795" spans="12:12" ht="15.75" customHeight="1" x14ac:dyDescent="0.2">
      <c r="L795" s="2"/>
    </row>
    <row r="796" spans="12:12" ht="15.75" customHeight="1" x14ac:dyDescent="0.2">
      <c r="L796" s="2"/>
    </row>
    <row r="797" spans="12:12" ht="15.75" customHeight="1" x14ac:dyDescent="0.2">
      <c r="L797" s="2"/>
    </row>
    <row r="798" spans="12:12" ht="15.75" customHeight="1" x14ac:dyDescent="0.2">
      <c r="L798" s="2"/>
    </row>
    <row r="799" spans="12:12" ht="15.75" customHeight="1" x14ac:dyDescent="0.2">
      <c r="L799" s="2"/>
    </row>
    <row r="800" spans="12:12" ht="15.75" customHeight="1" x14ac:dyDescent="0.2">
      <c r="L800" s="2"/>
    </row>
    <row r="801" spans="12:12" ht="15.75" customHeight="1" x14ac:dyDescent="0.2">
      <c r="L801" s="2"/>
    </row>
    <row r="802" spans="12:12" ht="15.75" customHeight="1" x14ac:dyDescent="0.2">
      <c r="L802" s="2"/>
    </row>
    <row r="803" spans="12:12" ht="15.75" customHeight="1" x14ac:dyDescent="0.2">
      <c r="L803" s="2"/>
    </row>
    <row r="804" spans="12:12" ht="15.75" customHeight="1" x14ac:dyDescent="0.2">
      <c r="L804" s="2"/>
    </row>
    <row r="805" spans="12:12" ht="15.75" customHeight="1" x14ac:dyDescent="0.2">
      <c r="L805" s="2"/>
    </row>
    <row r="806" spans="12:12" ht="15.75" customHeight="1" x14ac:dyDescent="0.2">
      <c r="L806" s="2"/>
    </row>
    <row r="807" spans="12:12" ht="15.75" customHeight="1" x14ac:dyDescent="0.2">
      <c r="L807" s="2"/>
    </row>
    <row r="808" spans="12:12" ht="15.75" customHeight="1" x14ac:dyDescent="0.2">
      <c r="L808" s="2"/>
    </row>
    <row r="809" spans="12:12" ht="15.75" customHeight="1" x14ac:dyDescent="0.2">
      <c r="L809" s="2"/>
    </row>
    <row r="810" spans="12:12" ht="15.75" customHeight="1" x14ac:dyDescent="0.2">
      <c r="L810" s="2"/>
    </row>
    <row r="811" spans="12:12" ht="15.75" customHeight="1" x14ac:dyDescent="0.2">
      <c r="L811" s="2"/>
    </row>
    <row r="812" spans="12:12" ht="15.75" customHeight="1" x14ac:dyDescent="0.2">
      <c r="L812" s="2"/>
    </row>
    <row r="813" spans="12:12" ht="15.75" customHeight="1" x14ac:dyDescent="0.2">
      <c r="L813" s="2"/>
    </row>
    <row r="814" spans="12:12" ht="15.75" customHeight="1" x14ac:dyDescent="0.2">
      <c r="L814" s="2"/>
    </row>
    <row r="815" spans="12:12" ht="15.75" customHeight="1" x14ac:dyDescent="0.2">
      <c r="L815" s="2"/>
    </row>
    <row r="816" spans="12:12" ht="15.75" customHeight="1" x14ac:dyDescent="0.2">
      <c r="L816" s="2"/>
    </row>
    <row r="817" spans="12:12" ht="15.75" customHeight="1" x14ac:dyDescent="0.2">
      <c r="L817" s="2"/>
    </row>
    <row r="818" spans="12:12" ht="15.75" customHeight="1" x14ac:dyDescent="0.2">
      <c r="L818" s="2"/>
    </row>
    <row r="819" spans="12:12" ht="15.75" customHeight="1" x14ac:dyDescent="0.2">
      <c r="L819" s="2"/>
    </row>
    <row r="820" spans="12:12" ht="15.75" customHeight="1" x14ac:dyDescent="0.2">
      <c r="L820" s="2"/>
    </row>
    <row r="821" spans="12:12" ht="15.75" customHeight="1" x14ac:dyDescent="0.2">
      <c r="L821" s="2"/>
    </row>
    <row r="822" spans="12:12" ht="15.75" customHeight="1" x14ac:dyDescent="0.2">
      <c r="L822" s="2"/>
    </row>
    <row r="823" spans="12:12" ht="15.75" customHeight="1" x14ac:dyDescent="0.2">
      <c r="L823" s="2"/>
    </row>
    <row r="824" spans="12:12" ht="15.75" customHeight="1" x14ac:dyDescent="0.2">
      <c r="L824" s="2"/>
    </row>
    <row r="825" spans="12:12" ht="15.75" customHeight="1" x14ac:dyDescent="0.2">
      <c r="L825" s="2"/>
    </row>
    <row r="826" spans="12:12" ht="15.75" customHeight="1" x14ac:dyDescent="0.2">
      <c r="L826" s="2"/>
    </row>
    <row r="827" spans="12:12" ht="15.75" customHeight="1" x14ac:dyDescent="0.2">
      <c r="L827" s="2"/>
    </row>
    <row r="828" spans="12:12" ht="15.75" customHeight="1" x14ac:dyDescent="0.2">
      <c r="L828" s="2"/>
    </row>
    <row r="829" spans="12:12" ht="15.75" customHeight="1" x14ac:dyDescent="0.2">
      <c r="L829" s="2"/>
    </row>
    <row r="830" spans="12:12" ht="15.75" customHeight="1" x14ac:dyDescent="0.2">
      <c r="L830" s="2"/>
    </row>
    <row r="831" spans="12:12" ht="15.75" customHeight="1" x14ac:dyDescent="0.2">
      <c r="L831" s="2"/>
    </row>
    <row r="832" spans="12:12" ht="15.75" customHeight="1" x14ac:dyDescent="0.2">
      <c r="L832" s="2"/>
    </row>
    <row r="833" spans="12:12" ht="15.75" customHeight="1" x14ac:dyDescent="0.2">
      <c r="L833" s="2"/>
    </row>
    <row r="834" spans="12:12" ht="15.75" customHeight="1" x14ac:dyDescent="0.2">
      <c r="L834" s="2"/>
    </row>
    <row r="835" spans="12:12" ht="15.75" customHeight="1" x14ac:dyDescent="0.2">
      <c r="L835" s="2"/>
    </row>
    <row r="836" spans="12:12" ht="15.75" customHeight="1" x14ac:dyDescent="0.2">
      <c r="L836" s="2"/>
    </row>
    <row r="837" spans="12:12" ht="15.75" customHeight="1" x14ac:dyDescent="0.2">
      <c r="L837" s="2"/>
    </row>
    <row r="838" spans="12:12" ht="15.75" customHeight="1" x14ac:dyDescent="0.2">
      <c r="L838" s="2"/>
    </row>
    <row r="839" spans="12:12" ht="15.75" customHeight="1" x14ac:dyDescent="0.2">
      <c r="L839" s="2"/>
    </row>
    <row r="840" spans="12:12" ht="15.75" customHeight="1" x14ac:dyDescent="0.2">
      <c r="L840" s="2"/>
    </row>
    <row r="841" spans="12:12" ht="15.75" customHeight="1" x14ac:dyDescent="0.2">
      <c r="L841" s="2"/>
    </row>
    <row r="842" spans="12:12" ht="15.75" customHeight="1" x14ac:dyDescent="0.2">
      <c r="L842" s="2"/>
    </row>
    <row r="843" spans="12:12" ht="15.75" customHeight="1" x14ac:dyDescent="0.2">
      <c r="L843" s="2"/>
    </row>
    <row r="844" spans="12:12" ht="15.75" customHeight="1" x14ac:dyDescent="0.2">
      <c r="L844" s="2"/>
    </row>
    <row r="845" spans="12:12" ht="15.75" customHeight="1" x14ac:dyDescent="0.2">
      <c r="L845" s="2"/>
    </row>
    <row r="846" spans="12:12" ht="15.75" customHeight="1" x14ac:dyDescent="0.2">
      <c r="L846" s="2"/>
    </row>
    <row r="847" spans="12:12" ht="15.75" customHeight="1" x14ac:dyDescent="0.2">
      <c r="L847" s="2"/>
    </row>
    <row r="848" spans="12:12" ht="15.75" customHeight="1" x14ac:dyDescent="0.2">
      <c r="L848" s="2"/>
    </row>
    <row r="849" spans="12:12" ht="15.75" customHeight="1" x14ac:dyDescent="0.2">
      <c r="L849" s="2"/>
    </row>
    <row r="850" spans="12:12" ht="15.75" customHeight="1" x14ac:dyDescent="0.2">
      <c r="L850" s="2"/>
    </row>
    <row r="851" spans="12:12" ht="15.75" customHeight="1" x14ac:dyDescent="0.2">
      <c r="L851" s="2"/>
    </row>
    <row r="852" spans="12:12" ht="15.75" customHeight="1" x14ac:dyDescent="0.2">
      <c r="L852" s="2"/>
    </row>
    <row r="853" spans="12:12" ht="15.75" customHeight="1" x14ac:dyDescent="0.2">
      <c r="L853" s="2"/>
    </row>
    <row r="854" spans="12:12" ht="15.75" customHeight="1" x14ac:dyDescent="0.2">
      <c r="L854" s="2"/>
    </row>
    <row r="855" spans="12:12" ht="15.75" customHeight="1" x14ac:dyDescent="0.2">
      <c r="L855" s="2"/>
    </row>
    <row r="856" spans="12:12" ht="15.75" customHeight="1" x14ac:dyDescent="0.2">
      <c r="L856" s="2"/>
    </row>
    <row r="857" spans="12:12" ht="15.75" customHeight="1" x14ac:dyDescent="0.2">
      <c r="L857" s="2"/>
    </row>
    <row r="858" spans="12:12" ht="15.75" customHeight="1" x14ac:dyDescent="0.2">
      <c r="L858" s="2"/>
    </row>
    <row r="859" spans="12:12" ht="15.75" customHeight="1" x14ac:dyDescent="0.2">
      <c r="L859" s="2"/>
    </row>
    <row r="860" spans="12:12" ht="15.75" customHeight="1" x14ac:dyDescent="0.2">
      <c r="L860" s="2"/>
    </row>
    <row r="861" spans="12:12" ht="15.75" customHeight="1" x14ac:dyDescent="0.2">
      <c r="L861" s="2"/>
    </row>
    <row r="862" spans="12:12" ht="15.75" customHeight="1" x14ac:dyDescent="0.2">
      <c r="L862" s="2"/>
    </row>
    <row r="863" spans="12:12" ht="15.75" customHeight="1" x14ac:dyDescent="0.2">
      <c r="L863" s="2"/>
    </row>
    <row r="864" spans="12:12" ht="15.75" customHeight="1" x14ac:dyDescent="0.2">
      <c r="L864" s="2"/>
    </row>
    <row r="865" spans="12:12" ht="15.75" customHeight="1" x14ac:dyDescent="0.2">
      <c r="L865" s="2"/>
    </row>
    <row r="866" spans="12:12" ht="15.75" customHeight="1" x14ac:dyDescent="0.2">
      <c r="L866" s="2"/>
    </row>
    <row r="867" spans="12:12" ht="15.75" customHeight="1" x14ac:dyDescent="0.2">
      <c r="L867" s="2"/>
    </row>
    <row r="868" spans="12:12" ht="15.75" customHeight="1" x14ac:dyDescent="0.2">
      <c r="L868" s="2"/>
    </row>
    <row r="869" spans="12:12" ht="15.75" customHeight="1" x14ac:dyDescent="0.2">
      <c r="L869" s="2"/>
    </row>
    <row r="870" spans="12:12" ht="15.75" customHeight="1" x14ac:dyDescent="0.2">
      <c r="L870" s="2"/>
    </row>
    <row r="871" spans="12:12" ht="15.75" customHeight="1" x14ac:dyDescent="0.2">
      <c r="L871" s="2"/>
    </row>
    <row r="872" spans="12:12" ht="15.75" customHeight="1" x14ac:dyDescent="0.2">
      <c r="L872" s="2"/>
    </row>
    <row r="873" spans="12:12" ht="15.75" customHeight="1" x14ac:dyDescent="0.2">
      <c r="L873" s="2"/>
    </row>
    <row r="874" spans="12:12" ht="15.75" customHeight="1" x14ac:dyDescent="0.2">
      <c r="L874" s="2"/>
    </row>
    <row r="875" spans="12:12" ht="15.75" customHeight="1" x14ac:dyDescent="0.2">
      <c r="L875" s="2"/>
    </row>
    <row r="876" spans="12:12" ht="15.75" customHeight="1" x14ac:dyDescent="0.2">
      <c r="L876" s="2"/>
    </row>
    <row r="877" spans="12:12" ht="15.75" customHeight="1" x14ac:dyDescent="0.2">
      <c r="L877" s="2"/>
    </row>
    <row r="878" spans="12:12" ht="15.75" customHeight="1" x14ac:dyDescent="0.2">
      <c r="L878" s="2"/>
    </row>
    <row r="879" spans="12:12" ht="15.75" customHeight="1" x14ac:dyDescent="0.2">
      <c r="L879" s="2"/>
    </row>
    <row r="880" spans="12:12" ht="15.75" customHeight="1" x14ac:dyDescent="0.2">
      <c r="L880" s="2"/>
    </row>
    <row r="881" spans="12:12" ht="15.75" customHeight="1" x14ac:dyDescent="0.2">
      <c r="L881" s="2"/>
    </row>
    <row r="882" spans="12:12" ht="15.75" customHeight="1" x14ac:dyDescent="0.2">
      <c r="L882" s="2"/>
    </row>
    <row r="883" spans="12:12" ht="15.75" customHeight="1" x14ac:dyDescent="0.2">
      <c r="L883" s="2"/>
    </row>
    <row r="884" spans="12:12" ht="15.75" customHeight="1" x14ac:dyDescent="0.2">
      <c r="L884" s="2"/>
    </row>
    <row r="885" spans="12:12" ht="15.75" customHeight="1" x14ac:dyDescent="0.2">
      <c r="L885" s="2"/>
    </row>
    <row r="886" spans="12:12" ht="15.75" customHeight="1" x14ac:dyDescent="0.2">
      <c r="L886" s="2"/>
    </row>
    <row r="887" spans="12:12" ht="15.75" customHeight="1" x14ac:dyDescent="0.2">
      <c r="L887" s="2"/>
    </row>
    <row r="888" spans="12:12" ht="15.75" customHeight="1" x14ac:dyDescent="0.2">
      <c r="L888" s="2"/>
    </row>
    <row r="889" spans="12:12" ht="15.75" customHeight="1" x14ac:dyDescent="0.2">
      <c r="L889" s="2"/>
    </row>
    <row r="890" spans="12:12" ht="15.75" customHeight="1" x14ac:dyDescent="0.2">
      <c r="L890" s="2"/>
    </row>
    <row r="891" spans="12:12" ht="15.75" customHeight="1" x14ac:dyDescent="0.2">
      <c r="L891" s="2"/>
    </row>
    <row r="892" spans="12:12" ht="15.75" customHeight="1" x14ac:dyDescent="0.2">
      <c r="L892" s="2"/>
    </row>
    <row r="893" spans="12:12" ht="15.75" customHeight="1" x14ac:dyDescent="0.2">
      <c r="L893" s="2"/>
    </row>
    <row r="894" spans="12:12" ht="15.75" customHeight="1" x14ac:dyDescent="0.2">
      <c r="L894" s="2"/>
    </row>
    <row r="895" spans="12:12" ht="15.75" customHeight="1" x14ac:dyDescent="0.2">
      <c r="L895" s="2"/>
    </row>
    <row r="896" spans="12:12" ht="15.75" customHeight="1" x14ac:dyDescent="0.2">
      <c r="L896" s="2"/>
    </row>
    <row r="897" spans="12:12" ht="15.75" customHeight="1" x14ac:dyDescent="0.2">
      <c r="L897" s="2"/>
    </row>
    <row r="898" spans="12:12" ht="15.75" customHeight="1" x14ac:dyDescent="0.2">
      <c r="L898" s="2"/>
    </row>
    <row r="899" spans="12:12" ht="15.75" customHeight="1" x14ac:dyDescent="0.2">
      <c r="L899" s="2"/>
    </row>
    <row r="900" spans="12:12" ht="15.75" customHeight="1" x14ac:dyDescent="0.2">
      <c r="L900" s="2"/>
    </row>
    <row r="901" spans="12:12" ht="15.75" customHeight="1" x14ac:dyDescent="0.2">
      <c r="L901" s="2"/>
    </row>
    <row r="902" spans="12:12" ht="15.75" customHeight="1" x14ac:dyDescent="0.2">
      <c r="L902" s="2"/>
    </row>
    <row r="903" spans="12:12" ht="15.75" customHeight="1" x14ac:dyDescent="0.2">
      <c r="L903" s="2"/>
    </row>
    <row r="904" spans="12:12" ht="15.75" customHeight="1" x14ac:dyDescent="0.2">
      <c r="L904" s="2"/>
    </row>
    <row r="905" spans="12:12" ht="15.75" customHeight="1" x14ac:dyDescent="0.2">
      <c r="L905" s="2"/>
    </row>
    <row r="906" spans="12:12" ht="15.75" customHeight="1" x14ac:dyDescent="0.2">
      <c r="L906" s="2"/>
    </row>
    <row r="907" spans="12:12" ht="15.75" customHeight="1" x14ac:dyDescent="0.2">
      <c r="L907" s="2"/>
    </row>
    <row r="908" spans="12:12" ht="15.75" customHeight="1" x14ac:dyDescent="0.2">
      <c r="L908" s="2"/>
    </row>
    <row r="909" spans="12:12" ht="15.75" customHeight="1" x14ac:dyDescent="0.2">
      <c r="L909" s="2"/>
    </row>
    <row r="910" spans="12:12" ht="15.75" customHeight="1" x14ac:dyDescent="0.2">
      <c r="L910" s="2"/>
    </row>
    <row r="911" spans="12:12" ht="15.75" customHeight="1" x14ac:dyDescent="0.2">
      <c r="L911" s="2"/>
    </row>
    <row r="912" spans="12:12" ht="15.75" customHeight="1" x14ac:dyDescent="0.2">
      <c r="L912" s="2"/>
    </row>
    <row r="913" spans="12:12" ht="15.75" customHeight="1" x14ac:dyDescent="0.2">
      <c r="L913" s="2"/>
    </row>
    <row r="914" spans="12:12" ht="15.75" customHeight="1" x14ac:dyDescent="0.2">
      <c r="L914" s="2"/>
    </row>
    <row r="915" spans="12:12" ht="15.75" customHeight="1" x14ac:dyDescent="0.2">
      <c r="L915" s="2"/>
    </row>
    <row r="916" spans="12:12" ht="15.75" customHeight="1" x14ac:dyDescent="0.2">
      <c r="L916" s="2"/>
    </row>
    <row r="917" spans="12:12" ht="15.75" customHeight="1" x14ac:dyDescent="0.2">
      <c r="L917" s="2"/>
    </row>
    <row r="918" spans="12:12" ht="15.75" customHeight="1" x14ac:dyDescent="0.2">
      <c r="L918" s="2"/>
    </row>
    <row r="919" spans="12:12" ht="15.75" customHeight="1" x14ac:dyDescent="0.2">
      <c r="L919" s="2"/>
    </row>
    <row r="920" spans="12:12" ht="15.75" customHeight="1" x14ac:dyDescent="0.2">
      <c r="L920" s="2"/>
    </row>
    <row r="921" spans="12:12" ht="15.75" customHeight="1" x14ac:dyDescent="0.2">
      <c r="L921" s="2"/>
    </row>
    <row r="922" spans="12:12" ht="15.75" customHeight="1" x14ac:dyDescent="0.2">
      <c r="L922" s="2"/>
    </row>
    <row r="923" spans="12:12" ht="15.75" customHeight="1" x14ac:dyDescent="0.2">
      <c r="L923" s="2"/>
    </row>
    <row r="924" spans="12:12" ht="15.75" customHeight="1" x14ac:dyDescent="0.2">
      <c r="L924" s="2"/>
    </row>
    <row r="925" spans="12:12" ht="15.75" customHeight="1" x14ac:dyDescent="0.2">
      <c r="L925" s="2"/>
    </row>
    <row r="926" spans="12:12" ht="15.75" customHeight="1" x14ac:dyDescent="0.2">
      <c r="L926" s="2"/>
    </row>
    <row r="927" spans="12:12" ht="15.75" customHeight="1" x14ac:dyDescent="0.2">
      <c r="L927" s="2"/>
    </row>
    <row r="928" spans="12:12" ht="15.75" customHeight="1" x14ac:dyDescent="0.2">
      <c r="L928" s="2"/>
    </row>
    <row r="929" spans="12:12" ht="15.75" customHeight="1" x14ac:dyDescent="0.2">
      <c r="L929" s="2"/>
    </row>
    <row r="930" spans="12:12" ht="15.75" customHeight="1" x14ac:dyDescent="0.2">
      <c r="L930" s="2"/>
    </row>
    <row r="931" spans="12:12" ht="15.75" customHeight="1" x14ac:dyDescent="0.2">
      <c r="L931" s="2"/>
    </row>
    <row r="932" spans="12:12" ht="15.75" customHeight="1" x14ac:dyDescent="0.2">
      <c r="L932" s="2"/>
    </row>
    <row r="933" spans="12:12" ht="15.75" customHeight="1" x14ac:dyDescent="0.2">
      <c r="L933" s="2"/>
    </row>
    <row r="934" spans="12:12" ht="15.75" customHeight="1" x14ac:dyDescent="0.2">
      <c r="L934" s="2"/>
    </row>
    <row r="935" spans="12:12" ht="15.75" customHeight="1" x14ac:dyDescent="0.2">
      <c r="L935" s="2"/>
    </row>
    <row r="936" spans="12:12" ht="15.75" customHeight="1" x14ac:dyDescent="0.2">
      <c r="L936" s="2"/>
    </row>
    <row r="937" spans="12:12" ht="15.75" customHeight="1" x14ac:dyDescent="0.2">
      <c r="L937" s="2"/>
    </row>
    <row r="938" spans="12:12" ht="15.75" customHeight="1" x14ac:dyDescent="0.2">
      <c r="L938" s="2"/>
    </row>
    <row r="939" spans="12:12" ht="15.75" customHeight="1" x14ac:dyDescent="0.2">
      <c r="L939" s="2"/>
    </row>
    <row r="940" spans="12:12" ht="15.75" customHeight="1" x14ac:dyDescent="0.2">
      <c r="L940" s="2"/>
    </row>
    <row r="941" spans="12:12" ht="15.75" customHeight="1" x14ac:dyDescent="0.2">
      <c r="L941" s="2"/>
    </row>
    <row r="942" spans="12:12" ht="15.75" customHeight="1" x14ac:dyDescent="0.2">
      <c r="L942" s="2"/>
    </row>
    <row r="943" spans="12:12" ht="15.75" customHeight="1" x14ac:dyDescent="0.2">
      <c r="L943" s="2"/>
    </row>
    <row r="944" spans="12:12" ht="15.75" customHeight="1" x14ac:dyDescent="0.2">
      <c r="L944" s="2"/>
    </row>
    <row r="945" spans="12:12" ht="15.75" customHeight="1" x14ac:dyDescent="0.2">
      <c r="L945" s="2"/>
    </row>
    <row r="946" spans="12:12" ht="15.75" customHeight="1" x14ac:dyDescent="0.2">
      <c r="L946" s="2"/>
    </row>
    <row r="947" spans="12:12" ht="15.75" customHeight="1" x14ac:dyDescent="0.2">
      <c r="L947" s="2"/>
    </row>
    <row r="948" spans="12:12" ht="15.75" customHeight="1" x14ac:dyDescent="0.2">
      <c r="L948" s="2"/>
    </row>
    <row r="949" spans="12:12" ht="15.75" customHeight="1" x14ac:dyDescent="0.2">
      <c r="L949" s="2"/>
    </row>
    <row r="950" spans="12:12" ht="15.75" customHeight="1" x14ac:dyDescent="0.2">
      <c r="L950" s="2"/>
    </row>
    <row r="951" spans="12:12" ht="15.75" customHeight="1" x14ac:dyDescent="0.2">
      <c r="L951" s="2"/>
    </row>
    <row r="952" spans="12:12" ht="15.75" customHeight="1" x14ac:dyDescent="0.2">
      <c r="L952" s="2"/>
    </row>
    <row r="953" spans="12:12" ht="15.75" customHeight="1" x14ac:dyDescent="0.2">
      <c r="L953" s="2"/>
    </row>
    <row r="954" spans="12:12" ht="15.75" customHeight="1" x14ac:dyDescent="0.2">
      <c r="L954" s="2"/>
    </row>
    <row r="955" spans="12:12" ht="15.75" customHeight="1" x14ac:dyDescent="0.2">
      <c r="L955" s="2"/>
    </row>
    <row r="956" spans="12:12" ht="15.75" customHeight="1" x14ac:dyDescent="0.2">
      <c r="L956" s="2"/>
    </row>
    <row r="957" spans="12:12" ht="15.75" customHeight="1" x14ac:dyDescent="0.2">
      <c r="L957" s="2"/>
    </row>
    <row r="958" spans="12:12" ht="15.75" customHeight="1" x14ac:dyDescent="0.2">
      <c r="L958" s="2"/>
    </row>
    <row r="959" spans="12:12" ht="15.75" customHeight="1" x14ac:dyDescent="0.2">
      <c r="L959" s="2"/>
    </row>
    <row r="960" spans="12:12" ht="15.75" customHeight="1" x14ac:dyDescent="0.2">
      <c r="L960" s="2"/>
    </row>
    <row r="961" spans="12:12" ht="15.75" customHeight="1" x14ac:dyDescent="0.2">
      <c r="L961" s="2"/>
    </row>
    <row r="962" spans="12:12" ht="15.75" customHeight="1" x14ac:dyDescent="0.2">
      <c r="L962" s="2"/>
    </row>
    <row r="963" spans="12:12" ht="15.75" customHeight="1" x14ac:dyDescent="0.2">
      <c r="L963" s="2"/>
    </row>
    <row r="964" spans="12:12" ht="15.75" customHeight="1" x14ac:dyDescent="0.2">
      <c r="L964" s="2"/>
    </row>
    <row r="965" spans="12:12" ht="15.75" customHeight="1" x14ac:dyDescent="0.2">
      <c r="L965" s="2"/>
    </row>
    <row r="966" spans="12:12" ht="15.75" customHeight="1" x14ac:dyDescent="0.2">
      <c r="L966" s="2"/>
    </row>
    <row r="967" spans="12:12" ht="15.75" customHeight="1" x14ac:dyDescent="0.2">
      <c r="L967" s="2"/>
    </row>
    <row r="968" spans="12:12" ht="15.75" customHeight="1" x14ac:dyDescent="0.2">
      <c r="L968" s="2"/>
    </row>
    <row r="969" spans="12:12" ht="15.75" customHeight="1" x14ac:dyDescent="0.2">
      <c r="L969" s="2"/>
    </row>
    <row r="970" spans="12:12" ht="15.75" customHeight="1" x14ac:dyDescent="0.2">
      <c r="L970" s="2"/>
    </row>
    <row r="971" spans="12:12" ht="15.75" customHeight="1" x14ac:dyDescent="0.2">
      <c r="L971" s="2"/>
    </row>
    <row r="972" spans="12:12" ht="15.75" customHeight="1" x14ac:dyDescent="0.2">
      <c r="L972" s="2"/>
    </row>
    <row r="973" spans="12:12" ht="15.75" customHeight="1" x14ac:dyDescent="0.2">
      <c r="L973" s="2"/>
    </row>
    <row r="974" spans="12:12" ht="15.75" customHeight="1" x14ac:dyDescent="0.2">
      <c r="L974" s="2"/>
    </row>
    <row r="975" spans="12:12" ht="15.75" customHeight="1" x14ac:dyDescent="0.2">
      <c r="L975" s="2"/>
    </row>
    <row r="976" spans="12:12" ht="15.75" customHeight="1" x14ac:dyDescent="0.2">
      <c r="L976" s="2"/>
    </row>
    <row r="977" spans="12:12" ht="15.75" customHeight="1" x14ac:dyDescent="0.2">
      <c r="L977" s="2"/>
    </row>
    <row r="978" spans="12:12" ht="15.75" customHeight="1" x14ac:dyDescent="0.2">
      <c r="L978" s="2"/>
    </row>
    <row r="979" spans="12:12" ht="15.75" customHeight="1" x14ac:dyDescent="0.2">
      <c r="L979" s="2"/>
    </row>
    <row r="980" spans="12:12" ht="15.75" customHeight="1" x14ac:dyDescent="0.2">
      <c r="L980" s="2"/>
    </row>
    <row r="981" spans="12:12" ht="15.75" customHeight="1" x14ac:dyDescent="0.2">
      <c r="L981" s="2"/>
    </row>
    <row r="982" spans="12:12" ht="15.75" customHeight="1" x14ac:dyDescent="0.2">
      <c r="L982" s="2"/>
    </row>
    <row r="983" spans="12:12" ht="15.75" customHeight="1" x14ac:dyDescent="0.2">
      <c r="L983" s="2"/>
    </row>
    <row r="984" spans="12:12" ht="15.75" customHeight="1" x14ac:dyDescent="0.2">
      <c r="L984" s="2"/>
    </row>
    <row r="985" spans="12:12" ht="15.75" customHeight="1" x14ac:dyDescent="0.2">
      <c r="L985" s="2"/>
    </row>
    <row r="986" spans="12:12" ht="15.75" customHeight="1" x14ac:dyDescent="0.2">
      <c r="L986" s="2"/>
    </row>
    <row r="987" spans="12:12" ht="15.75" customHeight="1" x14ac:dyDescent="0.2">
      <c r="L987" s="2"/>
    </row>
    <row r="988" spans="12:12" ht="15.75" customHeight="1" x14ac:dyDescent="0.2">
      <c r="L988" s="2"/>
    </row>
    <row r="989" spans="12:12" ht="15.75" customHeight="1" x14ac:dyDescent="0.2">
      <c r="L989" s="2"/>
    </row>
    <row r="990" spans="12:12" ht="15.75" customHeight="1" x14ac:dyDescent="0.2">
      <c r="L990" s="2"/>
    </row>
    <row r="991" spans="12:12" ht="15.75" customHeight="1" x14ac:dyDescent="0.2">
      <c r="L991" s="2"/>
    </row>
    <row r="992" spans="12:12" ht="15.75" customHeight="1" x14ac:dyDescent="0.2">
      <c r="L992" s="2"/>
    </row>
    <row r="993" spans="12:12" ht="15.75" customHeight="1" x14ac:dyDescent="0.2">
      <c r="L993" s="2"/>
    </row>
    <row r="994" spans="12:12" ht="15.75" customHeight="1" x14ac:dyDescent="0.2">
      <c r="L994" s="2"/>
    </row>
    <row r="995" spans="12:12" ht="15.75" customHeight="1" x14ac:dyDescent="0.2">
      <c r="L995" s="2"/>
    </row>
    <row r="996" spans="12:12" ht="15.75" customHeight="1" x14ac:dyDescent="0.2">
      <c r="L996" s="2"/>
    </row>
    <row r="997" spans="12:12" ht="15.75" customHeight="1" x14ac:dyDescent="0.2">
      <c r="L997" s="2"/>
    </row>
    <row r="998" spans="12:12" ht="15.75" customHeight="1" x14ac:dyDescent="0.2">
      <c r="L998" s="2"/>
    </row>
    <row r="999" spans="12:12" ht="15.75" customHeight="1" x14ac:dyDescent="0.2">
      <c r="L999" s="2"/>
    </row>
    <row r="1000" spans="12:12" ht="15.75" customHeight="1" x14ac:dyDescent="0.2">
      <c r="L1000" s="2"/>
    </row>
  </sheetData>
  <conditionalFormatting sqref="A1:K10">
    <cfRule type="expression" dxfId="10" priority="1">
      <formula>($C$15=5)</formula>
    </cfRule>
  </conditionalFormatting>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x14ac:dyDescent="0.2"/>
  <cols>
    <col min="1" max="1" width="10.5" customWidth="1"/>
    <col min="2" max="2" width="51.6640625" customWidth="1"/>
    <col min="3" max="3" width="9.33203125" customWidth="1"/>
    <col min="4" max="5" width="10.5" customWidth="1"/>
    <col min="6" max="6" width="15.1640625" customWidth="1"/>
    <col min="7" max="7" width="55.83203125" customWidth="1"/>
    <col min="8" max="8" width="10.33203125" customWidth="1"/>
    <col min="9" max="9" width="10.5" customWidth="1"/>
    <col min="10" max="10" width="11.83203125" customWidth="1"/>
    <col min="11" max="11" width="11" customWidth="1"/>
    <col min="12" max="21" width="10.5" customWidth="1"/>
  </cols>
  <sheetData>
    <row r="1" spans="1:26" ht="16.5" customHeight="1" x14ac:dyDescent="0.2">
      <c r="A1" s="2"/>
      <c r="B1" s="1"/>
      <c r="C1" s="1"/>
      <c r="D1" s="2"/>
      <c r="E1" s="2"/>
      <c r="F1" s="1"/>
      <c r="G1" s="1"/>
      <c r="H1" s="1"/>
      <c r="I1" s="2"/>
      <c r="J1" s="1"/>
      <c r="K1" s="1"/>
      <c r="L1" s="2"/>
      <c r="M1" s="2"/>
      <c r="N1" s="2"/>
      <c r="O1" s="2"/>
      <c r="P1" s="2"/>
      <c r="Q1" s="2"/>
      <c r="R1" s="2"/>
      <c r="S1" s="2"/>
      <c r="T1" s="2"/>
      <c r="U1" s="2"/>
      <c r="V1" s="2"/>
      <c r="W1" s="2"/>
      <c r="X1" s="2"/>
      <c r="Y1" s="2"/>
      <c r="Z1" s="2"/>
    </row>
    <row r="2" spans="1:26" ht="23.25" customHeight="1" x14ac:dyDescent="0.3">
      <c r="A2" s="2"/>
      <c r="B2" s="232" t="s">
        <v>452</v>
      </c>
      <c r="C2" s="233"/>
      <c r="D2" s="233"/>
      <c r="E2" s="233"/>
      <c r="F2" s="233"/>
      <c r="G2" s="233"/>
      <c r="H2" s="233"/>
      <c r="I2" s="233"/>
      <c r="J2" s="233"/>
      <c r="K2" s="234"/>
      <c r="L2" s="112"/>
      <c r="M2" s="2"/>
      <c r="N2" s="2"/>
      <c r="O2" s="2"/>
      <c r="P2" s="2"/>
      <c r="Q2" s="2"/>
      <c r="R2" s="2"/>
      <c r="S2" s="2"/>
      <c r="T2" s="2"/>
      <c r="U2" s="2"/>
      <c r="V2" s="2"/>
      <c r="W2" s="2"/>
      <c r="X2" s="2"/>
      <c r="Y2" s="2"/>
      <c r="Z2" s="2"/>
    </row>
    <row r="3" spans="1:26" ht="33.75" customHeight="1" x14ac:dyDescent="0.2">
      <c r="A3" s="2"/>
      <c r="B3" s="235" t="s">
        <v>453</v>
      </c>
      <c r="C3" s="236"/>
      <c r="D3" s="236"/>
      <c r="E3" s="236"/>
      <c r="F3" s="236"/>
      <c r="G3" s="236"/>
      <c r="H3" s="236"/>
      <c r="I3" s="236"/>
      <c r="J3" s="236"/>
      <c r="K3" s="237"/>
      <c r="L3" s="114"/>
      <c r="M3" s="2"/>
      <c r="N3" s="2"/>
      <c r="O3" s="2"/>
      <c r="P3" s="2"/>
      <c r="Q3" s="2"/>
      <c r="R3" s="2"/>
      <c r="S3" s="2"/>
      <c r="T3" s="2"/>
      <c r="U3" s="2"/>
      <c r="V3" s="2"/>
      <c r="W3" s="2"/>
      <c r="X3" s="2"/>
      <c r="Y3" s="2"/>
      <c r="Z3" s="2"/>
    </row>
    <row r="4" spans="1:26" ht="15.75" customHeight="1" x14ac:dyDescent="0.2">
      <c r="A4" s="2"/>
      <c r="B4" s="243" t="s">
        <v>6</v>
      </c>
      <c r="C4" s="236"/>
      <c r="D4" s="236"/>
      <c r="E4" s="236"/>
      <c r="F4" s="236"/>
      <c r="G4" s="236"/>
      <c r="H4" s="236"/>
      <c r="I4" s="236"/>
      <c r="J4" s="236"/>
      <c r="K4" s="237"/>
      <c r="L4" s="114"/>
      <c r="M4" s="2"/>
      <c r="N4" s="2"/>
      <c r="O4" s="2"/>
      <c r="P4" s="2"/>
      <c r="Q4" s="2"/>
      <c r="R4" s="2"/>
      <c r="S4" s="2"/>
      <c r="T4" s="2"/>
      <c r="U4" s="2"/>
      <c r="V4" s="2"/>
      <c r="W4" s="2"/>
      <c r="X4" s="2"/>
      <c r="Y4" s="2"/>
      <c r="Z4" s="2"/>
    </row>
    <row r="5" spans="1:26" ht="33.75" customHeight="1" x14ac:dyDescent="0.2">
      <c r="A5" s="2"/>
      <c r="B5" s="244" t="s">
        <v>454</v>
      </c>
      <c r="C5" s="239"/>
      <c r="D5" s="239"/>
      <c r="E5" s="239"/>
      <c r="F5" s="239"/>
      <c r="G5" s="239"/>
      <c r="H5" s="239"/>
      <c r="I5" s="239"/>
      <c r="J5" s="239"/>
      <c r="K5" s="240"/>
      <c r="L5" s="114"/>
      <c r="M5" s="2"/>
      <c r="N5" s="2"/>
      <c r="O5" s="2"/>
      <c r="P5" s="2"/>
      <c r="Q5" s="2"/>
      <c r="R5" s="2"/>
      <c r="S5" s="2"/>
      <c r="T5" s="2"/>
      <c r="U5" s="2"/>
      <c r="V5" s="2"/>
      <c r="W5" s="2"/>
      <c r="X5" s="2"/>
      <c r="Y5" s="2"/>
      <c r="Z5" s="2"/>
    </row>
    <row r="6" spans="1:26" ht="15.75" customHeight="1" x14ac:dyDescent="0.2">
      <c r="A6" s="2"/>
      <c r="B6" s="1"/>
      <c r="C6" s="1"/>
      <c r="D6" s="2"/>
      <c r="E6" s="2"/>
      <c r="F6" s="1"/>
      <c r="G6" s="1"/>
      <c r="H6" s="1"/>
      <c r="I6" s="2"/>
      <c r="J6" s="1"/>
      <c r="K6" s="1"/>
      <c r="L6" s="2"/>
      <c r="M6" s="2"/>
      <c r="N6" s="2"/>
      <c r="O6" s="2"/>
      <c r="P6" s="2"/>
      <c r="Q6" s="2"/>
      <c r="R6" s="2"/>
      <c r="S6" s="2"/>
      <c r="T6" s="2"/>
      <c r="U6" s="2"/>
      <c r="V6" s="2"/>
      <c r="W6" s="2"/>
      <c r="X6" s="2"/>
      <c r="Y6" s="2"/>
      <c r="Z6" s="2"/>
    </row>
    <row r="7" spans="1:26" ht="21" customHeight="1" x14ac:dyDescent="0.2">
      <c r="A7" s="2"/>
      <c r="B7" s="3" t="s">
        <v>455</v>
      </c>
      <c r="C7" s="1"/>
      <c r="D7" s="2"/>
      <c r="E7" s="2"/>
      <c r="F7" s="1"/>
      <c r="G7" s="1"/>
      <c r="H7" s="1"/>
      <c r="I7" s="2"/>
      <c r="J7" s="1"/>
      <c r="K7" s="1"/>
      <c r="L7" s="2"/>
      <c r="M7" s="2"/>
      <c r="N7" s="2"/>
      <c r="O7" s="2"/>
      <c r="P7" s="2"/>
      <c r="Q7" s="2"/>
      <c r="R7" s="2"/>
      <c r="S7" s="2"/>
      <c r="T7" s="2"/>
      <c r="U7" s="2"/>
      <c r="V7" s="2"/>
      <c r="W7" s="2"/>
      <c r="X7" s="2"/>
      <c r="Y7" s="2"/>
      <c r="Z7" s="2"/>
    </row>
    <row r="8" spans="1:26" ht="16.5" customHeight="1" x14ac:dyDescent="0.2">
      <c r="A8" s="2"/>
      <c r="B8" s="7" t="s">
        <v>18</v>
      </c>
      <c r="C8" s="7">
        <v>30</v>
      </c>
      <c r="D8" s="2"/>
      <c r="E8" s="2"/>
      <c r="F8" s="1"/>
      <c r="G8" s="1"/>
      <c r="H8" s="1"/>
      <c r="I8" s="2"/>
      <c r="J8" s="1"/>
      <c r="K8" s="1"/>
      <c r="L8" s="2"/>
      <c r="M8" s="2"/>
      <c r="N8" s="2"/>
      <c r="O8" s="2"/>
      <c r="P8" s="2"/>
      <c r="Q8" s="2"/>
      <c r="R8" s="2"/>
      <c r="S8" s="2"/>
      <c r="T8" s="2"/>
      <c r="U8" s="2"/>
      <c r="V8" s="2"/>
      <c r="W8" s="2"/>
      <c r="X8" s="2"/>
      <c r="Y8" s="2"/>
      <c r="Z8" s="2"/>
    </row>
    <row r="9" spans="1:26" ht="16.5" customHeight="1" x14ac:dyDescent="0.2">
      <c r="A9" s="2"/>
      <c r="B9" s="7" t="s">
        <v>26</v>
      </c>
      <c r="C9" s="7">
        <v>100</v>
      </c>
      <c r="D9" s="2"/>
      <c r="E9" s="2"/>
      <c r="F9" s="118" t="s">
        <v>456</v>
      </c>
      <c r="G9" s="119" t="s">
        <v>457</v>
      </c>
      <c r="H9" s="119" t="s">
        <v>458</v>
      </c>
      <c r="I9" s="119" t="s">
        <v>105</v>
      </c>
      <c r="J9" s="119" t="s">
        <v>230</v>
      </c>
      <c r="K9" s="121" t="s">
        <v>248</v>
      </c>
      <c r="L9" s="2"/>
      <c r="M9" s="2"/>
      <c r="N9" s="2"/>
      <c r="O9" s="2"/>
      <c r="P9" s="2"/>
      <c r="Q9" s="2"/>
      <c r="R9" s="2"/>
      <c r="S9" s="2"/>
      <c r="T9" s="2"/>
      <c r="U9" s="2"/>
      <c r="V9" s="2"/>
      <c r="W9" s="2"/>
      <c r="X9" s="2"/>
      <c r="Y9" s="2"/>
      <c r="Z9" s="2"/>
    </row>
    <row r="10" spans="1:26" ht="15" customHeight="1" x14ac:dyDescent="0.2">
      <c r="A10" s="2"/>
      <c r="B10" s="7" t="s">
        <v>30</v>
      </c>
      <c r="C10" s="7">
        <v>20</v>
      </c>
      <c r="D10" s="2"/>
      <c r="E10" s="279" t="s">
        <v>459</v>
      </c>
      <c r="F10" s="282" t="s">
        <v>460</v>
      </c>
      <c r="G10" s="7" t="s">
        <v>461</v>
      </c>
      <c r="H10" s="7" t="s">
        <v>462</v>
      </c>
      <c r="I10" s="7">
        <v>2</v>
      </c>
      <c r="J10" s="124">
        <f t="shared" ref="J10:J16" si="0">($C$15/$I$34)*I10</f>
        <v>22.222222222222221</v>
      </c>
      <c r="K10" s="125">
        <f t="shared" ref="K10:K16" si="1">($C$16/$I$34)*I10</f>
        <v>2.2222222222222223</v>
      </c>
      <c r="L10" s="2"/>
      <c r="M10" s="2"/>
      <c r="N10" s="2"/>
      <c r="O10" s="2"/>
      <c r="P10" s="2"/>
      <c r="Q10" s="2"/>
      <c r="R10" s="2"/>
      <c r="S10" s="2"/>
      <c r="T10" s="2"/>
      <c r="U10" s="2"/>
      <c r="V10" s="2"/>
      <c r="W10" s="2"/>
      <c r="X10" s="2"/>
      <c r="Y10" s="2"/>
      <c r="Z10" s="2"/>
    </row>
    <row r="11" spans="1:26" ht="15.75" customHeight="1" x14ac:dyDescent="0.2">
      <c r="A11" s="2"/>
      <c r="B11" s="7" t="s">
        <v>33</v>
      </c>
      <c r="C11" s="7">
        <f>SUM(C8:C10)</f>
        <v>150</v>
      </c>
      <c r="D11" s="2"/>
      <c r="E11" s="280"/>
      <c r="F11" s="254"/>
      <c r="G11" s="7" t="s">
        <v>463</v>
      </c>
      <c r="H11" s="7" t="s">
        <v>462</v>
      </c>
      <c r="I11" s="7">
        <v>2</v>
      </c>
      <c r="J11" s="124">
        <f t="shared" si="0"/>
        <v>22.222222222222221</v>
      </c>
      <c r="K11" s="125">
        <f t="shared" si="1"/>
        <v>2.2222222222222223</v>
      </c>
      <c r="L11" s="2"/>
      <c r="M11" s="2"/>
      <c r="N11" s="2"/>
      <c r="O11" s="2"/>
      <c r="P11" s="2"/>
      <c r="Q11" s="2"/>
      <c r="R11" s="2"/>
      <c r="S11" s="2"/>
      <c r="T11" s="2"/>
      <c r="U11" s="2"/>
      <c r="V11" s="2"/>
      <c r="W11" s="2"/>
      <c r="X11" s="2"/>
      <c r="Y11" s="2"/>
      <c r="Z11" s="2"/>
    </row>
    <row r="12" spans="1:26" ht="15.75" customHeight="1" x14ac:dyDescent="0.2">
      <c r="A12" s="2"/>
      <c r="B12" s="1"/>
      <c r="C12" s="1"/>
      <c r="D12" s="2"/>
      <c r="E12" s="280"/>
      <c r="F12" s="254"/>
      <c r="G12" s="7" t="s">
        <v>464</v>
      </c>
      <c r="H12" s="7" t="s">
        <v>462</v>
      </c>
      <c r="I12" s="7">
        <v>2</v>
      </c>
      <c r="J12" s="124">
        <f t="shared" si="0"/>
        <v>22.222222222222221</v>
      </c>
      <c r="K12" s="125">
        <f t="shared" si="1"/>
        <v>2.2222222222222223</v>
      </c>
      <c r="L12" s="2"/>
      <c r="M12" s="2"/>
      <c r="N12" s="2"/>
      <c r="O12" s="2"/>
      <c r="P12" s="2"/>
      <c r="Q12" s="2"/>
      <c r="R12" s="2"/>
      <c r="S12" s="2"/>
      <c r="T12" s="2"/>
      <c r="U12" s="2"/>
      <c r="V12" s="2"/>
      <c r="W12" s="2"/>
      <c r="X12" s="2"/>
      <c r="Y12" s="2"/>
      <c r="Z12" s="2"/>
    </row>
    <row r="13" spans="1:26" ht="15.75" customHeight="1" x14ac:dyDescent="0.2">
      <c r="A13" s="2"/>
      <c r="B13" s="7" t="s">
        <v>465</v>
      </c>
      <c r="C13" s="126">
        <v>10</v>
      </c>
      <c r="D13" s="2"/>
      <c r="E13" s="280"/>
      <c r="F13" s="283"/>
      <c r="G13" s="7" t="s">
        <v>466</v>
      </c>
      <c r="H13" s="7" t="s">
        <v>462</v>
      </c>
      <c r="I13" s="7">
        <v>2</v>
      </c>
      <c r="J13" s="124">
        <f t="shared" si="0"/>
        <v>22.222222222222221</v>
      </c>
      <c r="K13" s="125">
        <f t="shared" si="1"/>
        <v>2.2222222222222223</v>
      </c>
      <c r="L13" s="2"/>
      <c r="M13" s="2"/>
      <c r="N13" s="2"/>
      <c r="O13" s="2"/>
      <c r="P13" s="2"/>
      <c r="Q13" s="2"/>
      <c r="R13" s="2"/>
      <c r="S13" s="2"/>
      <c r="T13" s="2"/>
      <c r="U13" s="2"/>
      <c r="V13" s="2"/>
      <c r="W13" s="2"/>
      <c r="X13" s="2"/>
      <c r="Y13" s="2"/>
      <c r="Z13" s="2"/>
    </row>
    <row r="14" spans="1:26" ht="15.75" customHeight="1" x14ac:dyDescent="0.2">
      <c r="A14" s="2"/>
      <c r="B14" s="7" t="s">
        <v>467</v>
      </c>
      <c r="C14" s="126">
        <v>1</v>
      </c>
      <c r="D14" s="2"/>
      <c r="E14" s="280"/>
      <c r="F14" s="284" t="s">
        <v>468</v>
      </c>
      <c r="G14" s="7" t="s">
        <v>469</v>
      </c>
      <c r="H14" s="7" t="s">
        <v>462</v>
      </c>
      <c r="I14" s="7">
        <v>1</v>
      </c>
      <c r="J14" s="124">
        <f t="shared" si="0"/>
        <v>11.111111111111111</v>
      </c>
      <c r="K14" s="125">
        <f t="shared" si="1"/>
        <v>1.1111111111111112</v>
      </c>
      <c r="L14" s="2"/>
      <c r="M14" s="2"/>
      <c r="N14" s="2"/>
      <c r="O14" s="2"/>
      <c r="P14" s="2"/>
      <c r="Q14" s="2"/>
      <c r="R14" s="2"/>
      <c r="S14" s="2"/>
      <c r="T14" s="2"/>
      <c r="U14" s="2"/>
      <c r="V14" s="2"/>
      <c r="W14" s="2"/>
      <c r="X14" s="2"/>
      <c r="Y14" s="2"/>
      <c r="Z14" s="2"/>
    </row>
    <row r="15" spans="1:26" ht="15" customHeight="1" x14ac:dyDescent="0.2">
      <c r="A15" s="2"/>
      <c r="B15" s="7" t="s">
        <v>470</v>
      </c>
      <c r="C15" s="7">
        <v>200</v>
      </c>
      <c r="D15" s="2"/>
      <c r="E15" s="280"/>
      <c r="F15" s="283"/>
      <c r="G15" s="127" t="s">
        <v>471</v>
      </c>
      <c r="H15" s="127" t="s">
        <v>462</v>
      </c>
      <c r="I15" s="127">
        <v>1</v>
      </c>
      <c r="J15" s="128">
        <f t="shared" si="0"/>
        <v>11.111111111111111</v>
      </c>
      <c r="K15" s="129">
        <f t="shared" si="1"/>
        <v>1.1111111111111112</v>
      </c>
      <c r="L15" s="2"/>
      <c r="M15" s="2"/>
      <c r="N15" s="2"/>
      <c r="O15" s="2"/>
      <c r="P15" s="2"/>
      <c r="Q15" s="2"/>
      <c r="R15" s="2"/>
      <c r="S15" s="2"/>
      <c r="T15" s="2"/>
      <c r="U15" s="2"/>
      <c r="V15" s="2"/>
      <c r="W15" s="2"/>
      <c r="X15" s="2"/>
      <c r="Y15" s="2"/>
      <c r="Z15" s="2"/>
    </row>
    <row r="16" spans="1:26" ht="16.5" customHeight="1" x14ac:dyDescent="0.2">
      <c r="A16" s="2"/>
      <c r="B16" s="7" t="s">
        <v>472</v>
      </c>
      <c r="C16" s="7">
        <v>20</v>
      </c>
      <c r="D16" s="2"/>
      <c r="E16" s="281"/>
      <c r="F16" s="130" t="s">
        <v>473</v>
      </c>
      <c r="G16" s="62" t="s">
        <v>474</v>
      </c>
      <c r="H16" s="62" t="s">
        <v>462</v>
      </c>
      <c r="I16" s="62">
        <v>2</v>
      </c>
      <c r="J16" s="131">
        <f t="shared" si="0"/>
        <v>22.222222222222221</v>
      </c>
      <c r="K16" s="132">
        <f t="shared" si="1"/>
        <v>2.2222222222222223</v>
      </c>
      <c r="L16" s="2"/>
      <c r="M16" s="2"/>
      <c r="N16" s="2"/>
      <c r="O16" s="2"/>
      <c r="P16" s="2"/>
      <c r="Q16" s="2"/>
      <c r="R16" s="2"/>
      <c r="S16" s="2"/>
      <c r="T16" s="2"/>
      <c r="U16" s="2"/>
      <c r="V16" s="2"/>
      <c r="W16" s="2"/>
      <c r="X16" s="2"/>
      <c r="Y16" s="2"/>
      <c r="Z16" s="2"/>
    </row>
    <row r="17" spans="1:26" ht="15.75" customHeight="1" x14ac:dyDescent="0.2">
      <c r="A17" s="2"/>
      <c r="B17" s="1"/>
      <c r="C17" s="1"/>
      <c r="D17" s="2"/>
      <c r="E17" s="133"/>
      <c r="F17" s="1"/>
      <c r="G17" s="1"/>
      <c r="H17" s="1"/>
      <c r="I17" s="2"/>
      <c r="J17" s="1"/>
      <c r="K17" s="1"/>
      <c r="L17" s="2"/>
      <c r="M17" s="2"/>
      <c r="N17" s="2"/>
      <c r="O17" s="2"/>
      <c r="P17" s="2"/>
      <c r="Q17" s="2"/>
      <c r="R17" s="2"/>
      <c r="S17" s="2"/>
      <c r="T17" s="2"/>
      <c r="U17" s="2"/>
      <c r="V17" s="2"/>
      <c r="W17" s="2"/>
      <c r="X17" s="2"/>
      <c r="Y17" s="2"/>
      <c r="Z17" s="2"/>
    </row>
    <row r="18" spans="1:26" ht="15.75" customHeight="1" x14ac:dyDescent="0.2">
      <c r="A18" s="2"/>
      <c r="B18" s="1"/>
      <c r="C18" s="1"/>
      <c r="D18" s="2"/>
      <c r="E18" s="2"/>
      <c r="F18" s="1"/>
      <c r="G18" s="50" t="s">
        <v>475</v>
      </c>
      <c r="H18" s="1"/>
      <c r="I18" s="2"/>
      <c r="J18" s="134">
        <f t="shared" ref="J18:K18" si="2">SUM(J10:J16)</f>
        <v>133.33333333333334</v>
      </c>
      <c r="K18" s="134">
        <f t="shared" si="2"/>
        <v>13.333333333333332</v>
      </c>
      <c r="L18" s="2"/>
      <c r="M18" s="2"/>
      <c r="N18" s="2"/>
      <c r="O18" s="2"/>
      <c r="P18" s="2"/>
      <c r="Q18" s="2"/>
      <c r="R18" s="2"/>
      <c r="S18" s="2"/>
      <c r="T18" s="2"/>
      <c r="U18" s="2"/>
      <c r="V18" s="2"/>
      <c r="W18" s="2"/>
      <c r="X18" s="2"/>
      <c r="Y18" s="2"/>
      <c r="Z18" s="2"/>
    </row>
    <row r="19" spans="1:26" ht="21" customHeight="1" x14ac:dyDescent="0.25">
      <c r="A19" s="2"/>
      <c r="B19" s="10" t="s">
        <v>476</v>
      </c>
      <c r="C19" s="1"/>
      <c r="D19" s="2"/>
      <c r="E19" s="2"/>
      <c r="F19" s="1"/>
      <c r="G19" s="1"/>
      <c r="H19" s="1"/>
      <c r="I19" s="2"/>
      <c r="J19" s="1"/>
      <c r="K19" s="1"/>
      <c r="L19" s="2"/>
      <c r="M19" s="2"/>
      <c r="N19" s="2"/>
      <c r="O19" s="2"/>
      <c r="P19" s="2"/>
      <c r="Q19" s="2"/>
      <c r="R19" s="2"/>
      <c r="S19" s="2"/>
      <c r="T19" s="2"/>
      <c r="U19" s="2"/>
      <c r="V19" s="2"/>
      <c r="W19" s="2"/>
      <c r="X19" s="2"/>
      <c r="Y19" s="2"/>
      <c r="Z19" s="2"/>
    </row>
    <row r="20" spans="1:26" ht="16.5" customHeight="1" x14ac:dyDescent="0.2">
      <c r="A20" s="2"/>
      <c r="B20" s="7" t="s">
        <v>49</v>
      </c>
      <c r="C20" s="7">
        <f>'Principal - ABP'!J19</f>
        <v>0</v>
      </c>
      <c r="D20" s="2"/>
      <c r="E20" s="2"/>
      <c r="F20" s="1"/>
      <c r="G20" s="1"/>
      <c r="H20" s="1"/>
      <c r="I20" s="2"/>
      <c r="J20" s="134"/>
      <c r="K20" s="134"/>
      <c r="L20" s="2"/>
      <c r="M20" s="2"/>
      <c r="N20" s="2"/>
      <c r="O20" s="2"/>
      <c r="P20" s="2"/>
      <c r="Q20" s="2"/>
      <c r="R20" s="2"/>
      <c r="S20" s="2"/>
      <c r="T20" s="2"/>
      <c r="U20" s="2"/>
      <c r="V20" s="2"/>
      <c r="W20" s="2"/>
      <c r="X20" s="2"/>
      <c r="Y20" s="2"/>
      <c r="Z20" s="2"/>
    </row>
    <row r="21" spans="1:26" ht="15.75" customHeight="1" x14ac:dyDescent="0.2">
      <c r="A21" s="2"/>
      <c r="B21" s="7" t="s">
        <v>53</v>
      </c>
      <c r="C21" s="7">
        <f>C9*C20</f>
        <v>0</v>
      </c>
      <c r="D21" s="2"/>
      <c r="E21" s="279" t="s">
        <v>477</v>
      </c>
      <c r="F21" s="135"/>
      <c r="G21" s="61" t="s">
        <v>478</v>
      </c>
      <c r="H21" s="61" t="s">
        <v>462</v>
      </c>
      <c r="I21" s="61">
        <v>3</v>
      </c>
      <c r="J21" s="136">
        <f>($C$15/$I$34)*I21</f>
        <v>33.333333333333329</v>
      </c>
      <c r="K21" s="137">
        <f>($C$16/$I$34)*I21</f>
        <v>3.3333333333333335</v>
      </c>
      <c r="L21" s="2"/>
      <c r="M21" s="2"/>
      <c r="N21" s="2"/>
      <c r="O21" s="2"/>
      <c r="P21" s="2"/>
      <c r="Q21" s="2"/>
      <c r="R21" s="2"/>
      <c r="S21" s="2"/>
      <c r="T21" s="2"/>
      <c r="U21" s="2"/>
      <c r="V21" s="2"/>
      <c r="W21" s="2"/>
      <c r="X21" s="2"/>
      <c r="Y21" s="2"/>
      <c r="Z21" s="2"/>
    </row>
    <row r="22" spans="1:26" ht="15.75" customHeight="1" x14ac:dyDescent="0.2">
      <c r="A22" s="2"/>
      <c r="B22" s="7" t="s">
        <v>65</v>
      </c>
      <c r="C22" s="7">
        <f>C20*10</f>
        <v>0</v>
      </c>
      <c r="D22" s="2"/>
      <c r="E22" s="280"/>
      <c r="F22" s="138"/>
      <c r="G22" s="127"/>
      <c r="H22" s="127"/>
      <c r="I22" s="127"/>
      <c r="J22" s="128"/>
      <c r="K22" s="129"/>
      <c r="L22" s="2"/>
      <c r="M22" s="2"/>
      <c r="N22" s="2"/>
      <c r="O22" s="2"/>
      <c r="P22" s="2"/>
      <c r="Q22" s="2"/>
      <c r="R22" s="2"/>
      <c r="S22" s="2"/>
      <c r="T22" s="2"/>
      <c r="U22" s="2"/>
      <c r="V22" s="2"/>
      <c r="W22" s="2"/>
      <c r="X22" s="2"/>
      <c r="Y22" s="2"/>
      <c r="Z22" s="2"/>
    </row>
    <row r="23" spans="1:26" ht="16.5" customHeight="1" x14ac:dyDescent="0.2">
      <c r="A23" s="2"/>
      <c r="B23" s="7" t="s">
        <v>479</v>
      </c>
      <c r="C23" s="139">
        <f>J18/J34</f>
        <v>0.66666666666666674</v>
      </c>
      <c r="D23" s="2"/>
      <c r="E23" s="281"/>
      <c r="F23" s="130"/>
      <c r="G23" s="62"/>
      <c r="H23" s="62"/>
      <c r="I23" s="62"/>
      <c r="J23" s="131"/>
      <c r="K23" s="132"/>
      <c r="L23" s="2"/>
      <c r="M23" s="2"/>
      <c r="N23" s="2"/>
      <c r="O23" s="2"/>
      <c r="P23" s="2"/>
      <c r="Q23" s="2"/>
      <c r="R23" s="2"/>
      <c r="S23" s="2"/>
      <c r="T23" s="2"/>
      <c r="U23" s="2"/>
      <c r="V23" s="2"/>
      <c r="W23" s="2"/>
      <c r="X23" s="2"/>
      <c r="Y23" s="2"/>
      <c r="Z23" s="2"/>
    </row>
    <row r="24" spans="1:26" ht="15.75" customHeight="1" x14ac:dyDescent="0.2">
      <c r="A24" s="2"/>
      <c r="B24" s="7" t="s">
        <v>480</v>
      </c>
      <c r="C24" s="139">
        <f>(J24+J31)/J34</f>
        <v>0.33333333333333326</v>
      </c>
      <c r="D24" s="2"/>
      <c r="E24" s="2"/>
      <c r="F24" s="1"/>
      <c r="G24" s="50" t="s">
        <v>482</v>
      </c>
      <c r="H24" s="1"/>
      <c r="I24" s="2"/>
      <c r="J24" s="134">
        <f t="shared" ref="J24:K24" si="3">SUM(J21:J23)</f>
        <v>33.333333333333329</v>
      </c>
      <c r="K24" s="134">
        <f t="shared" si="3"/>
        <v>3.3333333333333335</v>
      </c>
      <c r="L24" s="2"/>
      <c r="M24" s="2"/>
      <c r="N24" s="2"/>
      <c r="O24" s="2"/>
      <c r="P24" s="2"/>
      <c r="Q24" s="2"/>
      <c r="R24" s="2"/>
      <c r="S24" s="2"/>
      <c r="T24" s="2"/>
      <c r="U24" s="2"/>
      <c r="V24" s="2"/>
      <c r="W24" s="2"/>
      <c r="X24" s="2"/>
      <c r="Y24" s="2"/>
      <c r="Z24" s="2"/>
    </row>
    <row r="25" spans="1:26" ht="16.5" customHeight="1" x14ac:dyDescent="0.2">
      <c r="A25" s="2"/>
      <c r="B25" s="1"/>
      <c r="C25" s="1"/>
      <c r="D25" s="2"/>
      <c r="E25" s="2"/>
      <c r="F25" s="1"/>
      <c r="G25" s="1"/>
      <c r="H25" s="1"/>
      <c r="I25" s="2"/>
      <c r="J25" s="1"/>
      <c r="K25" s="1"/>
      <c r="L25" s="2"/>
      <c r="M25" s="2"/>
      <c r="N25" s="2"/>
      <c r="O25" s="2"/>
      <c r="P25" s="2"/>
      <c r="Q25" s="2"/>
      <c r="R25" s="2"/>
      <c r="S25" s="2"/>
      <c r="T25" s="2"/>
      <c r="U25" s="2"/>
      <c r="V25" s="2"/>
      <c r="W25" s="2"/>
      <c r="X25" s="2"/>
      <c r="Y25" s="2"/>
      <c r="Z25" s="2"/>
    </row>
    <row r="26" spans="1:26" ht="15.75" customHeight="1" x14ac:dyDescent="0.2">
      <c r="A26" s="2"/>
      <c r="B26" s="1"/>
      <c r="C26" s="1"/>
      <c r="D26" s="2"/>
      <c r="E26" s="279" t="s">
        <v>483</v>
      </c>
      <c r="F26" s="135"/>
      <c r="G26" s="61" t="s">
        <v>484</v>
      </c>
      <c r="H26" s="61" t="s">
        <v>462</v>
      </c>
      <c r="I26" s="61">
        <v>2</v>
      </c>
      <c r="J26" s="136">
        <f t="shared" ref="J26:J27" si="4">($C$15/$I$34)*I26</f>
        <v>22.222222222222221</v>
      </c>
      <c r="K26" s="137">
        <f t="shared" ref="K26:K27" si="5">($C$16/$I$34)*I26</f>
        <v>2.2222222222222223</v>
      </c>
      <c r="L26" s="2"/>
      <c r="M26" s="2"/>
      <c r="N26" s="2"/>
      <c r="O26" s="2"/>
      <c r="P26" s="2"/>
      <c r="Q26" s="2"/>
      <c r="R26" s="2"/>
      <c r="S26" s="2"/>
      <c r="T26" s="2"/>
      <c r="U26" s="2"/>
      <c r="V26" s="2"/>
      <c r="W26" s="2"/>
      <c r="X26" s="2"/>
      <c r="Y26" s="2"/>
      <c r="Z26" s="2"/>
    </row>
    <row r="27" spans="1:26" ht="15.75" customHeight="1" x14ac:dyDescent="0.2">
      <c r="A27" s="2"/>
      <c r="B27" s="1"/>
      <c r="C27" s="1"/>
      <c r="D27" s="2"/>
      <c r="E27" s="280"/>
      <c r="F27" s="140"/>
      <c r="G27" s="7" t="s">
        <v>485</v>
      </c>
      <c r="H27" s="7" t="s">
        <v>462</v>
      </c>
      <c r="I27" s="7">
        <v>1</v>
      </c>
      <c r="J27" s="124">
        <f t="shared" si="4"/>
        <v>11.111111111111111</v>
      </c>
      <c r="K27" s="125">
        <f t="shared" si="5"/>
        <v>1.1111111111111112</v>
      </c>
      <c r="L27" s="2"/>
      <c r="M27" s="2"/>
      <c r="N27" s="2"/>
      <c r="O27" s="2"/>
      <c r="P27" s="2"/>
      <c r="Q27" s="2"/>
      <c r="R27" s="2"/>
      <c r="S27" s="2"/>
      <c r="T27" s="2"/>
      <c r="U27" s="2"/>
      <c r="V27" s="2"/>
      <c r="W27" s="2"/>
      <c r="X27" s="2"/>
      <c r="Y27" s="2"/>
      <c r="Z27" s="2"/>
    </row>
    <row r="28" spans="1:26" ht="15.75" customHeight="1" x14ac:dyDescent="0.2">
      <c r="A28" s="2"/>
      <c r="B28" s="285" t="s">
        <v>488</v>
      </c>
      <c r="C28" s="1"/>
      <c r="D28" s="2"/>
      <c r="E28" s="280"/>
      <c r="F28" s="138"/>
      <c r="G28" s="7"/>
      <c r="H28" s="7"/>
      <c r="I28" s="7"/>
      <c r="J28" s="7"/>
      <c r="K28" s="144"/>
      <c r="L28" s="2"/>
      <c r="M28" s="2"/>
      <c r="N28" s="2"/>
      <c r="O28" s="2"/>
      <c r="P28" s="2"/>
      <c r="Q28" s="2"/>
      <c r="R28" s="2"/>
      <c r="S28" s="2"/>
      <c r="T28" s="2"/>
      <c r="U28" s="2"/>
      <c r="V28" s="2"/>
      <c r="W28" s="2"/>
      <c r="X28" s="2"/>
      <c r="Y28" s="2"/>
      <c r="Z28" s="2"/>
    </row>
    <row r="29" spans="1:26" ht="15.75" customHeight="1" x14ac:dyDescent="0.2">
      <c r="A29" s="2"/>
      <c r="B29" s="236"/>
      <c r="C29" s="1"/>
      <c r="D29" s="2"/>
      <c r="E29" s="280"/>
      <c r="F29" s="138"/>
      <c r="G29" s="127"/>
      <c r="H29" s="127"/>
      <c r="I29" s="127"/>
      <c r="J29" s="128"/>
      <c r="K29" s="129"/>
      <c r="L29" s="2"/>
      <c r="M29" s="2"/>
      <c r="N29" s="2"/>
      <c r="O29" s="2"/>
      <c r="P29" s="2"/>
      <c r="Q29" s="2"/>
      <c r="R29" s="2"/>
      <c r="S29" s="2"/>
      <c r="T29" s="2"/>
      <c r="U29" s="2"/>
      <c r="V29" s="2"/>
      <c r="W29" s="2"/>
      <c r="X29" s="2"/>
      <c r="Y29" s="2"/>
      <c r="Z29" s="2"/>
    </row>
    <row r="30" spans="1:26" ht="16.5" customHeight="1" x14ac:dyDescent="0.2">
      <c r="A30" s="2"/>
      <c r="B30" s="236"/>
      <c r="C30" s="1"/>
      <c r="D30" s="2"/>
      <c r="E30" s="281"/>
      <c r="F30" s="130"/>
      <c r="G30" s="62" t="s">
        <v>510</v>
      </c>
      <c r="H30" s="145" t="s">
        <v>511</v>
      </c>
      <c r="I30" s="146"/>
      <c r="J30" s="147">
        <f>($C$15/$I$34)*I30</f>
        <v>0</v>
      </c>
      <c r="K30" s="148">
        <f>($C$16/$I$34)*I30</f>
        <v>0</v>
      </c>
      <c r="L30" s="2"/>
      <c r="M30" s="2"/>
      <c r="N30" s="2"/>
      <c r="O30" s="2"/>
      <c r="P30" s="2"/>
      <c r="Q30" s="2"/>
      <c r="R30" s="2"/>
      <c r="S30" s="2"/>
      <c r="T30" s="2"/>
      <c r="U30" s="2"/>
      <c r="V30" s="2"/>
      <c r="W30" s="2"/>
      <c r="X30" s="2"/>
      <c r="Y30" s="2"/>
      <c r="Z30" s="2"/>
    </row>
    <row r="31" spans="1:26" ht="15.75" customHeight="1" x14ac:dyDescent="0.2">
      <c r="A31" s="2"/>
      <c r="B31" s="236"/>
      <c r="C31" s="1"/>
      <c r="D31" s="2"/>
      <c r="E31" s="2"/>
      <c r="F31" s="1"/>
      <c r="G31" s="50" t="s">
        <v>513</v>
      </c>
      <c r="H31" s="1"/>
      <c r="I31" s="2"/>
      <c r="J31" s="134">
        <f t="shared" ref="J31:K31" si="6">SUM(J26:J29)</f>
        <v>33.333333333333329</v>
      </c>
      <c r="K31" s="134">
        <f t="shared" si="6"/>
        <v>3.3333333333333335</v>
      </c>
      <c r="L31" s="2"/>
      <c r="M31" s="2"/>
      <c r="N31" s="2"/>
      <c r="O31" s="2"/>
      <c r="P31" s="2"/>
      <c r="Q31" s="2"/>
      <c r="R31" s="2"/>
      <c r="S31" s="2"/>
      <c r="T31" s="2"/>
      <c r="U31" s="2"/>
      <c r="V31" s="2"/>
      <c r="W31" s="2"/>
      <c r="X31" s="2"/>
      <c r="Y31" s="2"/>
      <c r="Z31" s="2"/>
    </row>
    <row r="32" spans="1:26" ht="15.75" customHeight="1" x14ac:dyDescent="0.2">
      <c r="A32" s="2"/>
      <c r="B32" s="236"/>
      <c r="C32" s="1"/>
      <c r="D32" s="2"/>
      <c r="E32" s="2"/>
      <c r="F32" s="1"/>
      <c r="G32" s="1"/>
      <c r="H32" s="1"/>
      <c r="I32" s="2"/>
      <c r="J32" s="1"/>
      <c r="K32" s="1"/>
      <c r="L32" s="2"/>
      <c r="M32" s="2"/>
      <c r="N32" s="2"/>
      <c r="O32" s="2"/>
      <c r="P32" s="2"/>
      <c r="Q32" s="2"/>
      <c r="R32" s="2"/>
      <c r="S32" s="2"/>
      <c r="T32" s="2"/>
      <c r="U32" s="2"/>
      <c r="V32" s="2"/>
      <c r="W32" s="2"/>
      <c r="X32" s="2"/>
      <c r="Y32" s="2"/>
      <c r="Z32" s="2"/>
    </row>
    <row r="33" spans="1:26" ht="15.75" customHeight="1" x14ac:dyDescent="0.2">
      <c r="A33" s="2"/>
      <c r="B33" s="236"/>
      <c r="C33" s="1"/>
      <c r="D33" s="2"/>
      <c r="E33" s="2"/>
      <c r="F33" s="1"/>
      <c r="G33" s="1"/>
      <c r="H33" s="1"/>
      <c r="I33" s="2"/>
      <c r="J33" s="1"/>
      <c r="K33" s="1"/>
      <c r="L33" s="2"/>
      <c r="M33" s="2"/>
      <c r="N33" s="2"/>
      <c r="O33" s="2"/>
      <c r="P33" s="2"/>
      <c r="Q33" s="2"/>
      <c r="R33" s="2"/>
      <c r="S33" s="2"/>
      <c r="T33" s="2"/>
      <c r="U33" s="2"/>
      <c r="V33" s="2"/>
      <c r="W33" s="2"/>
      <c r="X33" s="2"/>
      <c r="Y33" s="2"/>
      <c r="Z33" s="2"/>
    </row>
    <row r="34" spans="1:26" ht="15.75" customHeight="1" x14ac:dyDescent="0.2">
      <c r="A34" s="2"/>
      <c r="B34" s="236"/>
      <c r="C34" s="1"/>
      <c r="D34" s="2"/>
      <c r="E34" s="2"/>
      <c r="F34" s="1"/>
      <c r="G34" s="50" t="s">
        <v>224</v>
      </c>
      <c r="H34" s="1"/>
      <c r="I34" s="1">
        <f>SUM(I10:I16,I21:I23,I26:I29)</f>
        <v>18</v>
      </c>
      <c r="J34" s="134">
        <f t="shared" ref="J34:K34" si="7">J18+J24+J31</f>
        <v>200</v>
      </c>
      <c r="K34" s="134">
        <f t="shared" si="7"/>
        <v>19.999999999999996</v>
      </c>
      <c r="L34" s="2"/>
      <c r="M34" s="2"/>
      <c r="N34" s="2"/>
      <c r="O34" s="2"/>
      <c r="P34" s="2"/>
      <c r="Q34" s="2"/>
      <c r="R34" s="2"/>
      <c r="S34" s="2"/>
      <c r="T34" s="2"/>
      <c r="U34" s="2"/>
      <c r="V34" s="2"/>
      <c r="W34" s="2"/>
      <c r="X34" s="2"/>
      <c r="Y34" s="2"/>
      <c r="Z34" s="2"/>
    </row>
    <row r="35" spans="1:26" ht="15.75" customHeight="1" x14ac:dyDescent="0.2">
      <c r="A35" s="2"/>
      <c r="B35" s="236"/>
      <c r="C35" s="1"/>
      <c r="D35" s="2"/>
      <c r="E35" s="2"/>
      <c r="F35" s="1"/>
      <c r="G35" s="1"/>
      <c r="H35" s="1"/>
      <c r="I35" s="2"/>
      <c r="J35" s="1"/>
      <c r="K35" s="1"/>
      <c r="L35" s="2"/>
      <c r="M35" s="2"/>
      <c r="N35" s="2"/>
      <c r="O35" s="2"/>
      <c r="P35" s="2"/>
      <c r="Q35" s="2"/>
      <c r="R35" s="2"/>
      <c r="S35" s="2"/>
      <c r="T35" s="2"/>
      <c r="U35" s="2"/>
      <c r="V35" s="2"/>
      <c r="W35" s="2"/>
      <c r="X35" s="2"/>
      <c r="Y35" s="2"/>
      <c r="Z35" s="2"/>
    </row>
    <row r="36" spans="1:26" ht="15.75" customHeight="1" x14ac:dyDescent="0.2">
      <c r="A36" s="2"/>
      <c r="B36" s="1"/>
      <c r="C36" s="1"/>
      <c r="D36" s="2"/>
      <c r="E36" s="2"/>
      <c r="F36" s="1"/>
      <c r="G36" s="1"/>
      <c r="H36" s="1"/>
      <c r="I36" s="2"/>
      <c r="J36" s="1"/>
      <c r="K36" s="1"/>
      <c r="L36" s="2"/>
      <c r="M36" s="2"/>
      <c r="N36" s="2"/>
      <c r="O36" s="2"/>
      <c r="P36" s="2"/>
      <c r="Q36" s="2"/>
      <c r="R36" s="2"/>
      <c r="S36" s="2"/>
      <c r="T36" s="2"/>
      <c r="U36" s="2"/>
      <c r="V36" s="2"/>
      <c r="W36" s="2"/>
      <c r="X36" s="2"/>
      <c r="Y36" s="2"/>
      <c r="Z36" s="2"/>
    </row>
    <row r="37" spans="1:26" ht="1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0">
    <mergeCell ref="E21:E23"/>
    <mergeCell ref="E26:E30"/>
    <mergeCell ref="B28:B35"/>
    <mergeCell ref="B4:K4"/>
    <mergeCell ref="B3:K3"/>
    <mergeCell ref="B2:K2"/>
    <mergeCell ref="B5:K5"/>
    <mergeCell ref="E10:E16"/>
    <mergeCell ref="F10:F13"/>
    <mergeCell ref="F14:F15"/>
  </mergeCells>
  <conditionalFormatting sqref="C23">
    <cfRule type="expression" dxfId="9" priority="1">
      <formula>OR($C$23&lt;60%,$C$23&gt;70%)</formula>
    </cfRule>
  </conditionalFormatting>
  <conditionalFormatting sqref="C24">
    <cfRule type="expression" dxfId="8" priority="2">
      <formula>OR($C$24&lt;30%,$C$24&gt;40%)</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16</vt:i4>
      </vt:variant>
    </vt:vector>
  </HeadingPairs>
  <TitlesOfParts>
    <vt:vector size="16" baseType="lpstr">
      <vt:lpstr>Principal - ABP</vt:lpstr>
      <vt:lpstr>PM</vt:lpstr>
      <vt:lpstr>TAG</vt:lpstr>
      <vt:lpstr>TAG2</vt:lpstr>
      <vt:lpstr>V1</vt:lpstr>
      <vt:lpstr>V2</vt:lpstr>
      <vt:lpstr>PD</vt:lpstr>
      <vt:lpstr>PD2</vt:lpstr>
      <vt:lpstr>TDS</vt:lpstr>
      <vt:lpstr>RV</vt:lpstr>
      <vt:lpstr>RV2</vt:lpstr>
      <vt:lpstr>SMBI</vt:lpstr>
      <vt:lpstr>SMA</vt:lpstr>
      <vt:lpstr>ELE</vt:lpstr>
      <vt:lpstr>SDM</vt:lpstr>
      <vt:lpstr>NM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de Microsoft Office</cp:lastModifiedBy>
  <dcterms:modified xsi:type="dcterms:W3CDTF">2016-10-19T20:05:46Z</dcterms:modified>
</cp:coreProperties>
</file>