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asparrodriguezvalero/GitHub/Vesper/Documentos/"/>
    </mc:Choice>
  </mc:AlternateContent>
  <bookViews>
    <workbookView xWindow="0" yWindow="460" windowWidth="28800" windowHeight="16060" tabRatio="500" activeTab="1"/>
  </bookViews>
  <sheets>
    <sheet name="Estados" sheetId="1" r:id="rId1"/>
    <sheet name="Calculadora" sheetId="5" r:id="rId2"/>
    <sheet name="Tipo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85" i="5" l="1"/>
  <c r="AW85" i="5"/>
  <c r="AV85" i="5"/>
  <c r="AU85" i="5"/>
  <c r="AT85" i="5"/>
  <c r="AQ85" i="5"/>
  <c r="AX84" i="5"/>
  <c r="AW84" i="5"/>
  <c r="AV84" i="5"/>
  <c r="AU84" i="5"/>
  <c r="AT84" i="5"/>
  <c r="AQ84" i="5"/>
  <c r="AX83" i="5"/>
  <c r="AW83" i="5"/>
  <c r="AV83" i="5"/>
  <c r="AU83" i="5"/>
  <c r="AT83" i="5"/>
  <c r="AQ83" i="5"/>
  <c r="AX81" i="5"/>
  <c r="AW81" i="5"/>
  <c r="AV81" i="5"/>
  <c r="AU81" i="5"/>
  <c r="AT81" i="5"/>
  <c r="AQ81" i="5"/>
  <c r="AX79" i="5"/>
  <c r="AW79" i="5"/>
  <c r="AV79" i="5"/>
  <c r="AU79" i="5"/>
  <c r="AT79" i="5"/>
  <c r="AQ79" i="5"/>
  <c r="AX78" i="5"/>
  <c r="AW78" i="5"/>
  <c r="AV78" i="5"/>
  <c r="AU78" i="5"/>
  <c r="AT78" i="5"/>
  <c r="AQ78" i="5"/>
  <c r="AX76" i="5"/>
  <c r="AW76" i="5"/>
  <c r="AV76" i="5"/>
  <c r="AU76" i="5"/>
  <c r="AT76" i="5"/>
  <c r="AQ76" i="5"/>
  <c r="AX75" i="5"/>
  <c r="AW75" i="5"/>
  <c r="AV75" i="5"/>
  <c r="AU75" i="5"/>
  <c r="AT75" i="5"/>
  <c r="AQ75" i="5"/>
  <c r="AX74" i="5"/>
  <c r="AW74" i="5"/>
  <c r="AV74" i="5"/>
  <c r="AU74" i="5"/>
  <c r="AT74" i="5"/>
  <c r="AQ74" i="5"/>
  <c r="AX72" i="5"/>
  <c r="AW72" i="5"/>
  <c r="AV72" i="5"/>
  <c r="AU72" i="5"/>
  <c r="AT72" i="5"/>
  <c r="AQ72" i="5"/>
  <c r="AX71" i="5"/>
  <c r="AW71" i="5"/>
  <c r="AV71" i="5"/>
  <c r="AU71" i="5"/>
  <c r="AT71" i="5"/>
  <c r="AQ71" i="5"/>
  <c r="AX68" i="5"/>
  <c r="AW68" i="5"/>
  <c r="AV68" i="5"/>
  <c r="AU68" i="5"/>
  <c r="AT68" i="5"/>
  <c r="AQ68" i="5"/>
  <c r="AX67" i="5"/>
  <c r="AW67" i="5"/>
  <c r="AV67" i="5"/>
  <c r="AU67" i="5"/>
  <c r="AT67" i="5"/>
  <c r="AQ67" i="5"/>
  <c r="AX62" i="5"/>
  <c r="AW62" i="5"/>
  <c r="AV62" i="5"/>
  <c r="AU62" i="5"/>
  <c r="AT62" i="5"/>
  <c r="AQ62" i="5"/>
  <c r="AX61" i="5"/>
  <c r="AW61" i="5"/>
  <c r="AV61" i="5"/>
  <c r="AU61" i="5"/>
  <c r="AT61" i="5"/>
  <c r="AQ61" i="5"/>
  <c r="AX60" i="5"/>
  <c r="AW60" i="5"/>
  <c r="AV60" i="5"/>
  <c r="AU60" i="5"/>
  <c r="AT60" i="5"/>
  <c r="AQ60" i="5"/>
  <c r="AX59" i="5"/>
  <c r="AW59" i="5"/>
  <c r="AV59" i="5"/>
  <c r="AU59" i="5"/>
  <c r="AT59" i="5"/>
  <c r="AQ59" i="5"/>
  <c r="AX57" i="5"/>
  <c r="AW57" i="5"/>
  <c r="AV57" i="5"/>
  <c r="AU57" i="5"/>
  <c r="AT57" i="5"/>
  <c r="AX56" i="5"/>
  <c r="AW56" i="5"/>
  <c r="AV56" i="5"/>
  <c r="AU56" i="5"/>
  <c r="AT56" i="5"/>
  <c r="AX55" i="5"/>
  <c r="AW55" i="5"/>
  <c r="AV55" i="5"/>
  <c r="AU55" i="5"/>
  <c r="AT55" i="5"/>
  <c r="AX54" i="5"/>
  <c r="AW54" i="5"/>
  <c r="AV54" i="5"/>
  <c r="AU54" i="5"/>
  <c r="AT54" i="5"/>
  <c r="AX53" i="5"/>
  <c r="AW53" i="5"/>
  <c r="AV53" i="5"/>
  <c r="AU53" i="5"/>
  <c r="AT53" i="5"/>
  <c r="AX52" i="5"/>
  <c r="AW52" i="5"/>
  <c r="AV52" i="5"/>
  <c r="AU52" i="5"/>
  <c r="AT52" i="5"/>
  <c r="AX46" i="5"/>
  <c r="AW46" i="5"/>
  <c r="AV46" i="5"/>
  <c r="AU46" i="5"/>
  <c r="AT46" i="5"/>
  <c r="AQ46" i="5"/>
  <c r="AX45" i="5"/>
  <c r="AW45" i="5"/>
  <c r="AV45" i="5"/>
  <c r="AU45" i="5"/>
  <c r="AT45" i="5"/>
  <c r="AQ45" i="5"/>
  <c r="AX44" i="5"/>
  <c r="AW44" i="5"/>
  <c r="AV44" i="5"/>
  <c r="AU44" i="5"/>
  <c r="AT44" i="5"/>
  <c r="AQ44" i="5"/>
  <c r="AX42" i="5"/>
  <c r="AW42" i="5"/>
  <c r="AV42" i="5"/>
  <c r="AU42" i="5"/>
  <c r="AT42" i="5"/>
  <c r="AQ42" i="5"/>
  <c r="AX40" i="5"/>
  <c r="AW40" i="5"/>
  <c r="AV40" i="5"/>
  <c r="AU40" i="5"/>
  <c r="AT40" i="5"/>
  <c r="AQ40" i="5"/>
  <c r="AX39" i="5"/>
  <c r="AW39" i="5"/>
  <c r="AV39" i="5"/>
  <c r="AU39" i="5"/>
  <c r="AT39" i="5"/>
  <c r="AQ39" i="5"/>
  <c r="AX37" i="5"/>
  <c r="AW37" i="5"/>
  <c r="AV37" i="5"/>
  <c r="AU37" i="5"/>
  <c r="AT37" i="5"/>
  <c r="AQ37" i="5"/>
  <c r="AX36" i="5"/>
  <c r="AW36" i="5"/>
  <c r="AV36" i="5"/>
  <c r="AU36" i="5"/>
  <c r="AT36" i="5"/>
  <c r="AQ36" i="5"/>
  <c r="AX35" i="5"/>
  <c r="AW35" i="5"/>
  <c r="AV35" i="5"/>
  <c r="AU35" i="5"/>
  <c r="AT35" i="5"/>
  <c r="AQ35" i="5"/>
  <c r="AX33" i="5"/>
  <c r="AW33" i="5"/>
  <c r="AV33" i="5"/>
  <c r="AU33" i="5"/>
  <c r="AT33" i="5"/>
  <c r="AQ33" i="5"/>
  <c r="AX32" i="5"/>
  <c r="AW32" i="5"/>
  <c r="AV32" i="5"/>
  <c r="AU32" i="5"/>
  <c r="AT32" i="5"/>
  <c r="AQ32" i="5"/>
  <c r="AX29" i="5"/>
  <c r="AW29" i="5"/>
  <c r="AV29" i="5"/>
  <c r="AU29" i="5"/>
  <c r="AT29" i="5"/>
  <c r="AQ29" i="5"/>
  <c r="AX28" i="5"/>
  <c r="AW28" i="5"/>
  <c r="AV28" i="5"/>
  <c r="AU28" i="5"/>
  <c r="AT28" i="5"/>
  <c r="AQ28" i="5"/>
  <c r="AX23" i="5"/>
  <c r="AW23" i="5"/>
  <c r="AV23" i="5"/>
  <c r="AU23" i="5"/>
  <c r="AT23" i="5"/>
  <c r="AQ23" i="5"/>
  <c r="AX22" i="5"/>
  <c r="AW22" i="5"/>
  <c r="AV22" i="5"/>
  <c r="AU22" i="5"/>
  <c r="AT22" i="5"/>
  <c r="AQ22" i="5"/>
  <c r="AX21" i="5"/>
  <c r="AW21" i="5"/>
  <c r="AV21" i="5"/>
  <c r="AU21" i="5"/>
  <c r="AT21" i="5"/>
  <c r="AQ21" i="5"/>
  <c r="AX20" i="5"/>
  <c r="AW20" i="5"/>
  <c r="AV20" i="5"/>
  <c r="AU20" i="5"/>
  <c r="AT20" i="5"/>
  <c r="AQ20" i="5"/>
  <c r="AX18" i="5"/>
  <c r="AW18" i="5"/>
  <c r="AV18" i="5"/>
  <c r="AU18" i="5"/>
  <c r="AT18" i="5"/>
  <c r="AX17" i="5"/>
  <c r="AW17" i="5"/>
  <c r="AV17" i="5"/>
  <c r="AU17" i="5"/>
  <c r="AT17" i="5"/>
  <c r="AX16" i="5"/>
  <c r="AW16" i="5"/>
  <c r="AV16" i="5"/>
  <c r="AU16" i="5"/>
  <c r="AT16" i="5"/>
  <c r="AX15" i="5"/>
  <c r="AW15" i="5"/>
  <c r="AV15" i="5"/>
  <c r="AU15" i="5"/>
  <c r="AT15" i="5"/>
  <c r="AX14" i="5"/>
  <c r="AW14" i="5"/>
  <c r="AV14" i="5"/>
  <c r="AU14" i="5"/>
  <c r="AT14" i="5"/>
  <c r="AX13" i="5"/>
  <c r="AW13" i="5"/>
  <c r="AV13" i="5"/>
  <c r="AU13" i="5"/>
  <c r="AT13" i="5"/>
  <c r="AG85" i="5"/>
  <c r="AF85" i="5"/>
  <c r="AE85" i="5"/>
  <c r="AD85" i="5"/>
  <c r="AC85" i="5"/>
  <c r="Z85" i="5"/>
  <c r="AG84" i="5"/>
  <c r="AF84" i="5"/>
  <c r="AE84" i="5"/>
  <c r="AD84" i="5"/>
  <c r="AC84" i="5"/>
  <c r="Z84" i="5"/>
  <c r="AG83" i="5"/>
  <c r="AF83" i="5"/>
  <c r="AE83" i="5"/>
  <c r="AD83" i="5"/>
  <c r="AC83" i="5"/>
  <c r="Z83" i="5"/>
  <c r="AG81" i="5"/>
  <c r="AF81" i="5"/>
  <c r="AE81" i="5"/>
  <c r="AD81" i="5"/>
  <c r="AC81" i="5"/>
  <c r="Z81" i="5"/>
  <c r="AG79" i="5"/>
  <c r="AF79" i="5"/>
  <c r="AE79" i="5"/>
  <c r="AD79" i="5"/>
  <c r="AC79" i="5"/>
  <c r="Z79" i="5"/>
  <c r="AG78" i="5"/>
  <c r="AF78" i="5"/>
  <c r="AE78" i="5"/>
  <c r="AD78" i="5"/>
  <c r="AC78" i="5"/>
  <c r="Z78" i="5"/>
  <c r="AG76" i="5"/>
  <c r="AF76" i="5"/>
  <c r="AE76" i="5"/>
  <c r="AD76" i="5"/>
  <c r="AC76" i="5"/>
  <c r="Z76" i="5"/>
  <c r="AG75" i="5"/>
  <c r="AF75" i="5"/>
  <c r="AE75" i="5"/>
  <c r="AD75" i="5"/>
  <c r="AC75" i="5"/>
  <c r="Z75" i="5"/>
  <c r="AG74" i="5"/>
  <c r="AF74" i="5"/>
  <c r="AE74" i="5"/>
  <c r="AD74" i="5"/>
  <c r="AC74" i="5"/>
  <c r="Z74" i="5"/>
  <c r="AG72" i="5"/>
  <c r="AF72" i="5"/>
  <c r="AE72" i="5"/>
  <c r="AD72" i="5"/>
  <c r="AC72" i="5"/>
  <c r="Z72" i="5"/>
  <c r="AG71" i="5"/>
  <c r="AF71" i="5"/>
  <c r="AE71" i="5"/>
  <c r="AD71" i="5"/>
  <c r="AC71" i="5"/>
  <c r="Z71" i="5"/>
  <c r="AG68" i="5"/>
  <c r="AF68" i="5"/>
  <c r="AE68" i="5"/>
  <c r="AD68" i="5"/>
  <c r="AC68" i="5"/>
  <c r="Z68" i="5"/>
  <c r="AG67" i="5"/>
  <c r="AF67" i="5"/>
  <c r="AE67" i="5"/>
  <c r="AD67" i="5"/>
  <c r="AC67" i="5"/>
  <c r="Z67" i="5"/>
  <c r="AG62" i="5"/>
  <c r="AF62" i="5"/>
  <c r="AE62" i="5"/>
  <c r="AD62" i="5"/>
  <c r="AC62" i="5"/>
  <c r="Z62" i="5"/>
  <c r="AG61" i="5"/>
  <c r="AF61" i="5"/>
  <c r="AE61" i="5"/>
  <c r="AD61" i="5"/>
  <c r="AC61" i="5"/>
  <c r="Z61" i="5"/>
  <c r="AG60" i="5"/>
  <c r="AF60" i="5"/>
  <c r="AE60" i="5"/>
  <c r="AD60" i="5"/>
  <c r="AC60" i="5"/>
  <c r="Z60" i="5"/>
  <c r="AG59" i="5"/>
  <c r="AF59" i="5"/>
  <c r="AE59" i="5"/>
  <c r="AD59" i="5"/>
  <c r="AC59" i="5"/>
  <c r="Z59" i="5"/>
  <c r="AG57" i="5"/>
  <c r="AF57" i="5"/>
  <c r="AE57" i="5"/>
  <c r="AD57" i="5"/>
  <c r="AC57" i="5"/>
  <c r="AG56" i="5"/>
  <c r="AF56" i="5"/>
  <c r="AE56" i="5"/>
  <c r="AD56" i="5"/>
  <c r="AC56" i="5"/>
  <c r="AG55" i="5"/>
  <c r="AF55" i="5"/>
  <c r="AE55" i="5"/>
  <c r="AD55" i="5"/>
  <c r="AC55" i="5"/>
  <c r="AG54" i="5"/>
  <c r="AF54" i="5"/>
  <c r="AE54" i="5"/>
  <c r="AD54" i="5"/>
  <c r="AC54" i="5"/>
  <c r="AG53" i="5"/>
  <c r="AF53" i="5"/>
  <c r="AE53" i="5"/>
  <c r="AD53" i="5"/>
  <c r="AC53" i="5"/>
  <c r="AG52" i="5"/>
  <c r="AF52" i="5"/>
  <c r="AE52" i="5"/>
  <c r="AD52" i="5"/>
  <c r="AC52" i="5"/>
  <c r="P85" i="5"/>
  <c r="O85" i="5"/>
  <c r="N85" i="5"/>
  <c r="M85" i="5"/>
  <c r="L85" i="5"/>
  <c r="I85" i="5"/>
  <c r="P84" i="5"/>
  <c r="O84" i="5"/>
  <c r="N84" i="5"/>
  <c r="M84" i="5"/>
  <c r="L84" i="5"/>
  <c r="I84" i="5"/>
  <c r="P83" i="5"/>
  <c r="O83" i="5"/>
  <c r="N83" i="5"/>
  <c r="M83" i="5"/>
  <c r="L83" i="5"/>
  <c r="I83" i="5"/>
  <c r="P81" i="5"/>
  <c r="O81" i="5"/>
  <c r="N81" i="5"/>
  <c r="M81" i="5"/>
  <c r="L81" i="5"/>
  <c r="I81" i="5"/>
  <c r="P79" i="5"/>
  <c r="O79" i="5"/>
  <c r="N79" i="5"/>
  <c r="M79" i="5"/>
  <c r="L79" i="5"/>
  <c r="I79" i="5"/>
  <c r="P78" i="5"/>
  <c r="O78" i="5"/>
  <c r="N78" i="5"/>
  <c r="M78" i="5"/>
  <c r="L78" i="5"/>
  <c r="I78" i="5"/>
  <c r="P76" i="5"/>
  <c r="O76" i="5"/>
  <c r="N76" i="5"/>
  <c r="M76" i="5"/>
  <c r="L76" i="5"/>
  <c r="I76" i="5"/>
  <c r="P75" i="5"/>
  <c r="O75" i="5"/>
  <c r="N75" i="5"/>
  <c r="M75" i="5"/>
  <c r="L75" i="5"/>
  <c r="I75" i="5"/>
  <c r="P74" i="5"/>
  <c r="O74" i="5"/>
  <c r="N74" i="5"/>
  <c r="M74" i="5"/>
  <c r="L74" i="5"/>
  <c r="I74" i="5"/>
  <c r="P72" i="5"/>
  <c r="O72" i="5"/>
  <c r="N72" i="5"/>
  <c r="M72" i="5"/>
  <c r="L72" i="5"/>
  <c r="I72" i="5"/>
  <c r="P71" i="5"/>
  <c r="O71" i="5"/>
  <c r="N71" i="5"/>
  <c r="M71" i="5"/>
  <c r="L71" i="5"/>
  <c r="I71" i="5"/>
  <c r="P68" i="5"/>
  <c r="O68" i="5"/>
  <c r="N68" i="5"/>
  <c r="M68" i="5"/>
  <c r="L68" i="5"/>
  <c r="I68" i="5"/>
  <c r="P67" i="5"/>
  <c r="O67" i="5"/>
  <c r="N67" i="5"/>
  <c r="M67" i="5"/>
  <c r="L67" i="5"/>
  <c r="I67" i="5"/>
  <c r="P62" i="5"/>
  <c r="O62" i="5"/>
  <c r="N62" i="5"/>
  <c r="M62" i="5"/>
  <c r="L62" i="5"/>
  <c r="I62" i="5"/>
  <c r="P61" i="5"/>
  <c r="O61" i="5"/>
  <c r="N61" i="5"/>
  <c r="M61" i="5"/>
  <c r="L61" i="5"/>
  <c r="I61" i="5"/>
  <c r="P60" i="5"/>
  <c r="O60" i="5"/>
  <c r="N60" i="5"/>
  <c r="M60" i="5"/>
  <c r="L60" i="5"/>
  <c r="I60" i="5"/>
  <c r="P59" i="5"/>
  <c r="O59" i="5"/>
  <c r="N59" i="5"/>
  <c r="M59" i="5"/>
  <c r="L59" i="5"/>
  <c r="I59" i="5"/>
  <c r="P57" i="5"/>
  <c r="O57" i="5"/>
  <c r="N57" i="5"/>
  <c r="M57" i="5"/>
  <c r="L57" i="5"/>
  <c r="P56" i="5"/>
  <c r="O56" i="5"/>
  <c r="N56" i="5"/>
  <c r="M56" i="5"/>
  <c r="L56" i="5"/>
  <c r="P55" i="5"/>
  <c r="O55" i="5"/>
  <c r="N55" i="5"/>
  <c r="M55" i="5"/>
  <c r="L55" i="5"/>
  <c r="P54" i="5"/>
  <c r="O54" i="5"/>
  <c r="N54" i="5"/>
  <c r="M54" i="5"/>
  <c r="L54" i="5"/>
  <c r="P53" i="5"/>
  <c r="O53" i="5"/>
  <c r="N53" i="5"/>
  <c r="M53" i="5"/>
  <c r="L53" i="5"/>
  <c r="P52" i="5"/>
  <c r="O52" i="5"/>
  <c r="N52" i="5"/>
  <c r="M52" i="5"/>
  <c r="L52" i="5"/>
  <c r="AG46" i="5"/>
  <c r="AF46" i="5"/>
  <c r="AE46" i="5"/>
  <c r="AD46" i="5"/>
  <c r="AC46" i="5"/>
  <c r="Z46" i="5"/>
  <c r="AG45" i="5"/>
  <c r="AF45" i="5"/>
  <c r="AE45" i="5"/>
  <c r="AD45" i="5"/>
  <c r="AC45" i="5"/>
  <c r="Z45" i="5"/>
  <c r="AG44" i="5"/>
  <c r="AF44" i="5"/>
  <c r="AE44" i="5"/>
  <c r="AD44" i="5"/>
  <c r="AC44" i="5"/>
  <c r="Z44" i="5"/>
  <c r="AG42" i="5"/>
  <c r="AF42" i="5"/>
  <c r="AE42" i="5"/>
  <c r="AD42" i="5"/>
  <c r="AC42" i="5"/>
  <c r="Z42" i="5"/>
  <c r="AG40" i="5"/>
  <c r="AF40" i="5"/>
  <c r="AE40" i="5"/>
  <c r="AD40" i="5"/>
  <c r="AC40" i="5"/>
  <c r="Z40" i="5"/>
  <c r="AG39" i="5"/>
  <c r="AF39" i="5"/>
  <c r="AE39" i="5"/>
  <c r="AD39" i="5"/>
  <c r="AC39" i="5"/>
  <c r="Z39" i="5"/>
  <c r="AG37" i="5"/>
  <c r="AF37" i="5"/>
  <c r="AE37" i="5"/>
  <c r="AD37" i="5"/>
  <c r="AC37" i="5"/>
  <c r="Z37" i="5"/>
  <c r="AG36" i="5"/>
  <c r="AF36" i="5"/>
  <c r="AE36" i="5"/>
  <c r="AD36" i="5"/>
  <c r="AC36" i="5"/>
  <c r="Z36" i="5"/>
  <c r="AG35" i="5"/>
  <c r="AF35" i="5"/>
  <c r="AE35" i="5"/>
  <c r="AD35" i="5"/>
  <c r="AC35" i="5"/>
  <c r="Z35" i="5"/>
  <c r="AG33" i="5"/>
  <c r="AF33" i="5"/>
  <c r="AE33" i="5"/>
  <c r="AD33" i="5"/>
  <c r="AC33" i="5"/>
  <c r="Z33" i="5"/>
  <c r="AG32" i="5"/>
  <c r="AF32" i="5"/>
  <c r="AE32" i="5"/>
  <c r="AD32" i="5"/>
  <c r="AC32" i="5"/>
  <c r="Z32" i="5"/>
  <c r="AG29" i="5"/>
  <c r="AF29" i="5"/>
  <c r="AE29" i="5"/>
  <c r="AD29" i="5"/>
  <c r="AC29" i="5"/>
  <c r="Z29" i="5"/>
  <c r="AG28" i="5"/>
  <c r="AF28" i="5"/>
  <c r="AE28" i="5"/>
  <c r="AD28" i="5"/>
  <c r="AC28" i="5"/>
  <c r="Z28" i="5"/>
  <c r="AG23" i="5"/>
  <c r="AF23" i="5"/>
  <c r="AE23" i="5"/>
  <c r="AD23" i="5"/>
  <c r="AC23" i="5"/>
  <c r="Z23" i="5"/>
  <c r="AG22" i="5"/>
  <c r="AF22" i="5"/>
  <c r="AE22" i="5"/>
  <c r="AD22" i="5"/>
  <c r="AC22" i="5"/>
  <c r="Z22" i="5"/>
  <c r="AG21" i="5"/>
  <c r="AF21" i="5"/>
  <c r="AE21" i="5"/>
  <c r="AD21" i="5"/>
  <c r="AC21" i="5"/>
  <c r="Z21" i="5"/>
  <c r="AG20" i="5"/>
  <c r="AF20" i="5"/>
  <c r="AE20" i="5"/>
  <c r="AD20" i="5"/>
  <c r="AC20" i="5"/>
  <c r="Z20" i="5"/>
  <c r="AG18" i="5"/>
  <c r="AF18" i="5"/>
  <c r="AE18" i="5"/>
  <c r="AD18" i="5"/>
  <c r="AC18" i="5"/>
  <c r="AG17" i="5"/>
  <c r="AF17" i="5"/>
  <c r="AE17" i="5"/>
  <c r="AD17" i="5"/>
  <c r="AC17" i="5"/>
  <c r="AG16" i="5"/>
  <c r="AF16" i="5"/>
  <c r="AE16" i="5"/>
  <c r="AD16" i="5"/>
  <c r="AC16" i="5"/>
  <c r="AG15" i="5"/>
  <c r="AF15" i="5"/>
  <c r="AE15" i="5"/>
  <c r="AD15" i="5"/>
  <c r="AC15" i="5"/>
  <c r="AG14" i="5"/>
  <c r="AF14" i="5"/>
  <c r="AE14" i="5"/>
  <c r="AD14" i="5"/>
  <c r="AC14" i="5"/>
  <c r="AG13" i="5"/>
  <c r="AF13" i="5"/>
  <c r="AE13" i="5"/>
  <c r="AD13" i="5"/>
  <c r="AC13" i="5"/>
  <c r="O20" i="5"/>
  <c r="N20" i="5"/>
  <c r="P20" i="5"/>
  <c r="M20" i="5"/>
  <c r="L20" i="5"/>
  <c r="I20" i="5"/>
  <c r="P21" i="5"/>
  <c r="O21" i="5"/>
  <c r="N21" i="5"/>
  <c r="M21" i="5"/>
  <c r="L21" i="5"/>
  <c r="I21" i="5"/>
  <c r="P29" i="5"/>
  <c r="O29" i="5"/>
  <c r="N29" i="5"/>
  <c r="M29" i="5"/>
  <c r="P36" i="5"/>
  <c r="O36" i="5"/>
  <c r="N36" i="5"/>
  <c r="M36" i="5"/>
  <c r="L36" i="5"/>
  <c r="L29" i="5"/>
  <c r="I29" i="5"/>
  <c r="I36" i="5"/>
  <c r="L14" i="5"/>
  <c r="M14" i="5"/>
  <c r="N14" i="5"/>
  <c r="O14" i="5"/>
  <c r="P14" i="5"/>
  <c r="L15" i="5"/>
  <c r="M15" i="5"/>
  <c r="N15" i="5"/>
  <c r="O15" i="5"/>
  <c r="P15" i="5"/>
  <c r="L16" i="5"/>
  <c r="M16" i="5"/>
  <c r="N16" i="5"/>
  <c r="O16" i="5"/>
  <c r="P16" i="5"/>
  <c r="L17" i="5"/>
  <c r="M17" i="5"/>
  <c r="N17" i="5"/>
  <c r="O17" i="5"/>
  <c r="P17" i="5"/>
  <c r="L18" i="5"/>
  <c r="M18" i="5"/>
  <c r="N18" i="5"/>
  <c r="O18" i="5"/>
  <c r="P18" i="5"/>
  <c r="L22" i="5"/>
  <c r="M22" i="5"/>
  <c r="N22" i="5"/>
  <c r="O22" i="5"/>
  <c r="P22" i="5"/>
  <c r="L23" i="5"/>
  <c r="M23" i="5"/>
  <c r="N23" i="5"/>
  <c r="O23" i="5"/>
  <c r="P23" i="5"/>
  <c r="L28" i="5"/>
  <c r="M28" i="5"/>
  <c r="N28" i="5"/>
  <c r="O28" i="5"/>
  <c r="P28" i="5"/>
  <c r="L32" i="5"/>
  <c r="M32" i="5"/>
  <c r="N32" i="5"/>
  <c r="O32" i="5"/>
  <c r="P32" i="5"/>
  <c r="L33" i="5"/>
  <c r="M33" i="5"/>
  <c r="N33" i="5"/>
  <c r="O33" i="5"/>
  <c r="P33" i="5"/>
  <c r="L35" i="5"/>
  <c r="M35" i="5"/>
  <c r="N35" i="5"/>
  <c r="O35" i="5"/>
  <c r="P35" i="5"/>
  <c r="L37" i="5"/>
  <c r="M37" i="5"/>
  <c r="N37" i="5"/>
  <c r="O37" i="5"/>
  <c r="P37" i="5"/>
  <c r="L39" i="5"/>
  <c r="M39" i="5"/>
  <c r="N39" i="5"/>
  <c r="O39" i="5"/>
  <c r="P39" i="5"/>
  <c r="L40" i="5"/>
  <c r="M40" i="5"/>
  <c r="N40" i="5"/>
  <c r="O40" i="5"/>
  <c r="P40" i="5"/>
  <c r="L42" i="5"/>
  <c r="M42" i="5"/>
  <c r="N42" i="5"/>
  <c r="O42" i="5"/>
  <c r="P42" i="5"/>
  <c r="L44" i="5"/>
  <c r="M44" i="5"/>
  <c r="N44" i="5"/>
  <c r="O44" i="5"/>
  <c r="P44" i="5"/>
  <c r="L45" i="5"/>
  <c r="M45" i="5"/>
  <c r="N45" i="5"/>
  <c r="O45" i="5"/>
  <c r="P45" i="5"/>
  <c r="L46" i="5"/>
  <c r="M46" i="5"/>
  <c r="N46" i="5"/>
  <c r="O46" i="5"/>
  <c r="P46" i="5"/>
  <c r="I22" i="5"/>
  <c r="I23" i="5"/>
  <c r="I28" i="5"/>
  <c r="I32" i="5"/>
  <c r="I33" i="5"/>
  <c r="I35" i="5"/>
  <c r="I37" i="5"/>
  <c r="I39" i="5"/>
  <c r="I40" i="5"/>
  <c r="I42" i="5"/>
  <c r="I44" i="5"/>
  <c r="I45" i="5"/>
  <c r="I46" i="5"/>
  <c r="O13" i="5"/>
  <c r="N13" i="5"/>
  <c r="P13" i="5"/>
  <c r="L13" i="5"/>
  <c r="M13" i="5"/>
  <c r="E10" i="5"/>
</calcChain>
</file>

<file path=xl/sharedStrings.xml><?xml version="1.0" encoding="utf-8"?>
<sst xmlns="http://schemas.openxmlformats.org/spreadsheetml/2006/main" count="609" uniqueCount="131">
  <si>
    <t>ESTADOS</t>
  </si>
  <si>
    <t>ESTANDAR (PATRULLA)</t>
  </si>
  <si>
    <t>ALERTA</t>
  </si>
  <si>
    <t>SOSPECHA</t>
  </si>
  <si>
    <t>AGRESIVOS</t>
  </si>
  <si>
    <t>ASUSTADO</t>
  </si>
  <si>
    <t>ESTANDAR</t>
  </si>
  <si>
    <t>ACCIONES</t>
  </si>
  <si>
    <t>PATRULLAR</t>
  </si>
  <si>
    <t>HABLAR</t>
  </si>
  <si>
    <t>VIGILAR</t>
  </si>
  <si>
    <t>DESCRIPCIÓN</t>
  </si>
  <si>
    <t xml:space="preserve">El NPC realizara un recorrido predefinido </t>
  </si>
  <si>
    <t>DESCRIPCION</t>
  </si>
  <si>
    <t>Estado inicial de los NPC</t>
  </si>
  <si>
    <t>Se ejecuta cuando el NPC se encuentra con el jugador</t>
  </si>
  <si>
    <t>ATACAR</t>
  </si>
  <si>
    <t>Buscará atacar al personaje siempre que lo tenga a la vista (no hallan obstaculos entre ellos).</t>
  </si>
  <si>
    <t>SUBRUTINA (BUSQUEDA/AVISAR) ESTRATEGIA</t>
  </si>
  <si>
    <t>Cuando el momento de busqueda es aplicado sobre NPCs que se han comunicado entre ellos</t>
  </si>
  <si>
    <t>TIPOS</t>
  </si>
  <si>
    <t>ESTRATEGIAS</t>
  </si>
  <si>
    <t>INDIVIDUALES</t>
  </si>
  <si>
    <t>GRUPALES</t>
  </si>
  <si>
    <t>Tipos de Enemigo según su habilidad</t>
  </si>
  <si>
    <t xml:space="preserve">Tipo </t>
  </si>
  <si>
    <t>Habilidad</t>
  </si>
  <si>
    <t>Bola de Fuego</t>
  </si>
  <si>
    <t>Lanzador de Pinchos</t>
  </si>
  <si>
    <t>Escupe acido</t>
  </si>
  <si>
    <t>Atacante cuerpo a cuerpo</t>
  </si>
  <si>
    <t>Lanza bolas de fuego a modo de proyectil</t>
  </si>
  <si>
    <t xml:space="preserve">Arranca pinchos de su cuerpo y los lanza </t>
  </si>
  <si>
    <t>Escupe acido de su boca el cual provoca un daño de area donde cae su acido</t>
  </si>
  <si>
    <t>Tiene un % superior de vida</t>
  </si>
  <si>
    <t>DESCRIPCION FÍSICA</t>
  </si>
  <si>
    <t>Ojos</t>
  </si>
  <si>
    <t>Estrategias de un NPC</t>
  </si>
  <si>
    <t>Estrategias de varios NPCs</t>
  </si>
  <si>
    <t>ALERTA (Estado Superior)</t>
  </si>
  <si>
    <t>AGRESIVO (Estado Superior)</t>
  </si>
  <si>
    <t>Variables</t>
  </si>
  <si>
    <t>Salud</t>
  </si>
  <si>
    <t>Nº de NPCs cercanos</t>
  </si>
  <si>
    <t>Miedo</t>
  </si>
  <si>
    <t>Miedo/Cabreo</t>
  </si>
  <si>
    <t>Tipo</t>
  </si>
  <si>
    <t>Posibles Respuesta por Estado</t>
  </si>
  <si>
    <t>Peso</t>
  </si>
  <si>
    <t>Total</t>
  </si>
  <si>
    <t>Tipos de monstruo</t>
  </si>
  <si>
    <t>Valor</t>
  </si>
  <si>
    <t>Luchador Físico</t>
  </si>
  <si>
    <t>Escupe Acido</t>
  </si>
  <si>
    <t>Lanzador de Fuego</t>
  </si>
  <si>
    <t>Lanza Pinchos</t>
  </si>
  <si>
    <t>HUIR</t>
  </si>
  <si>
    <t>Nº NPC</t>
  </si>
  <si>
    <t>n&gt;2</t>
  </si>
  <si>
    <t>Calculos</t>
  </si>
  <si>
    <t>Cabreo</t>
  </si>
  <si>
    <t>Cabreo/Miedo</t>
  </si>
  <si>
    <t>Valor neutro</t>
  </si>
  <si>
    <t>ATENCIÓN</t>
  </si>
  <si>
    <t>No es el funcionamiento literal de la IA si no una calculcadora para a partir de los posibles valores preasignados poder valorar como escogera IA realizar una acción u otra</t>
  </si>
  <si>
    <t xml:space="preserve">NPC tomara el camino más corto que le aleje del personaje sin tener en cuenta </t>
  </si>
  <si>
    <t>CAMBIAR DE ESTADO A ASUSTADO</t>
  </si>
  <si>
    <t>CAMBIAR DE ESTADO A ALERTA</t>
  </si>
  <si>
    <t>AVISAR POR RADIO</t>
  </si>
  <si>
    <t>Cuando el enemigo deja de ver al personaje pero sabe que está cerca</t>
  </si>
  <si>
    <t>Según sus parámetros</t>
  </si>
  <si>
    <t>CUBRIRSE</t>
  </si>
  <si>
    <t>Ponerse detrás de algún elemento del mapa que lo cubra para esconderse y poder contraatacar</t>
  </si>
  <si>
    <t>DAR ALARMA</t>
  </si>
  <si>
    <t>Si hay una alarma cercana la activa</t>
  </si>
  <si>
    <t>Se comunicará con otro NPC cercano para que ambos con un pathfinding extrategico se acerquen al epicentro del ruido</t>
  </si>
  <si>
    <t>Podrá comunicarse con otro NPC que tenga en su rango de visión</t>
  </si>
  <si>
    <t>COMUNICARSE CON COMPAÑERO</t>
  </si>
  <si>
    <t>Se comunicará con otro NPC cercano que no esté en su rango de visión</t>
  </si>
  <si>
    <t>Se ejecutará un pathfinding contínuo para que el NPC vaya dónde se ha producido el ruido</t>
  </si>
  <si>
    <t>CAMBIAR DE ESTADO A AGRESIVO</t>
  </si>
  <si>
    <t>Si ve al player</t>
  </si>
  <si>
    <t>CAMBIAR DE ESTADO A ESTÁNDAR</t>
  </si>
  <si>
    <t>Estado que se aplica al percibir un sonido y no se hallan en un estado superior</t>
  </si>
  <si>
    <t>Cuando tiene unos parámetros específicos</t>
  </si>
  <si>
    <t>Cuando escucha una alarma</t>
  </si>
  <si>
    <t>Si al cabo de un tiempo no vuelve a sospechar</t>
  </si>
  <si>
    <t>SOSPECHA CUANDO ES ASUSTADIZO</t>
  </si>
  <si>
    <t>Se comunicará con otro NPC cercano que tenga en su rango de visión</t>
  </si>
  <si>
    <t>Su posicion se hallará estática pero puede variar hacia donde mira (grados)</t>
  </si>
  <si>
    <t>Llamará a NPCs para que juntos ataquen al personaje</t>
  </si>
  <si>
    <t>Si ve al personaje</t>
  </si>
  <si>
    <t>Cuando en un tiempo determinado no pasa nada</t>
  </si>
  <si>
    <t>Se ejecutará un pathfinding contínuo para que el NPC vaya dónde se ha activado la alarma</t>
  </si>
  <si>
    <t>Cuando en un tiempo determinado no ha pasado nada</t>
  </si>
  <si>
    <t>AVISAR A OTROS NPCs CERCANOS</t>
  </si>
  <si>
    <t xml:space="preserve"> Mientras estén en su rango de visión los avisa para pedir ayuda</t>
  </si>
  <si>
    <t>Llamará a NPCs para que vayan a ayudarle</t>
  </si>
  <si>
    <t>CAMBIAR A ESTADO DE ALERTA</t>
  </si>
  <si>
    <t>Cuando das la alarma, cuando escuchas una alarma o sabes que el player está cerca</t>
  </si>
  <si>
    <t>Estado aplicado cuando se activa la alarma (la activa él u otros enemigos) o cuando sabe que el player está cerca</t>
  </si>
  <si>
    <t>CAMBIAR A ESTADO DE SOSPECHA</t>
  </si>
  <si>
    <t>Cuando escucha algún ruido cercano que no es una alarma</t>
  </si>
  <si>
    <t>COMER</t>
  </si>
  <si>
    <t>BEBER</t>
  </si>
  <si>
    <t>IR A BOTIQUÍN</t>
  </si>
  <si>
    <t xml:space="preserve">Si el parámetro de hambre es alto acudirá a una zona para recoger comida </t>
  </si>
  <si>
    <t>Si el parámetro de sed es alto acudirá a una fuente para beber</t>
  </si>
  <si>
    <t>Si el parámetro de salud es bajo, deberá acudir a botiquín para aumentarlo</t>
  </si>
  <si>
    <t>BUSCAR RUIDO</t>
  </si>
  <si>
    <t>BUSCAR ALARMA</t>
  </si>
  <si>
    <t>RECORRER ZONA CERCANA</t>
  </si>
  <si>
    <t>Recorrer la zona cercana a la alarma activa</t>
  </si>
  <si>
    <t>FALTA POR METER</t>
  </si>
  <si>
    <t>Hambre</t>
  </si>
  <si>
    <t>AGRESIVO</t>
  </si>
  <si>
    <t>Sed</t>
  </si>
  <si>
    <t>VARIABLE SENSOR</t>
  </si>
  <si>
    <t>Arbol de Prioridad</t>
  </si>
  <si>
    <t>Mayor Prioridad ( Salud &lt; 50% )</t>
  </si>
  <si>
    <t>Prioridad Media ( Sed &gt; 60% )</t>
  </si>
  <si>
    <t>Baja Prioridad ( Hambre &gt; 70% )</t>
  </si>
  <si>
    <t>Predefinido desde la creación</t>
  </si>
  <si>
    <t>Monstruo - Miedo - Solo</t>
  </si>
  <si>
    <t>Programación externa</t>
  </si>
  <si>
    <t>Monstruo - Cabreado - Solo</t>
  </si>
  <si>
    <t xml:space="preserve">Monstruo - Miedo </t>
  </si>
  <si>
    <t>Monstruo - Cabreado</t>
  </si>
  <si>
    <t>Sed / Hambre</t>
  </si>
  <si>
    <t>Monstruo - Solo</t>
  </si>
  <si>
    <t>Monstruo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</si>
</sst>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2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0"/>
      <name val="Calibri"/>
      <scheme val="minor"/>
    </font>
    <font>
      <b/>
      <sz val="24"/>
      <color theme="0"/>
      <name val="Calibri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0"/>
      <name val="Calibri"/>
      <scheme val="minor"/>
    </font>
    <font>
      <b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6"/>
      <color theme="1"/>
      <name val="Calibri"/>
      <scheme val="minor"/>
    </font>
    <font>
      <b/>
      <sz val="22"/>
      <color theme="0"/>
      <name val="Calibri"/>
      <scheme val="minor"/>
    </font>
    <font>
      <b/>
      <sz val="14"/>
      <color theme="1"/>
      <name val="Calibri (Cuerpo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54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/>
    </xf>
    <xf numFmtId="0" fontId="15" fillId="15" borderId="1" xfId="0" applyFont="1" applyFill="1" applyBorder="1"/>
    <xf numFmtId="9" fontId="13" fillId="0" borderId="1" xfId="2" applyFont="1" applyBorder="1" applyAlignment="1">
      <alignment horizontal="center" vertical="center"/>
    </xf>
    <xf numFmtId="9" fontId="13" fillId="0" borderId="1" xfId="2" applyFont="1" applyBorder="1" applyAlignment="1">
      <alignment horizontal="center" vertical="center" wrapText="1"/>
    </xf>
    <xf numFmtId="0" fontId="11" fillId="13" borderId="6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43" fontId="5" fillId="16" borderId="1" xfId="1" applyFont="1" applyFill="1" applyBorder="1" applyAlignment="1">
      <alignment horizontal="center" vertical="center" wrapText="1"/>
    </xf>
    <xf numFmtId="0" fontId="0" fillId="0" borderId="10" xfId="0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9" fontId="13" fillId="0" borderId="1" xfId="2" applyFont="1" applyBorder="1" applyAlignment="1">
      <alignment horizontal="right" vertical="center"/>
    </xf>
    <xf numFmtId="9" fontId="14" fillId="14" borderId="0" xfId="2" applyFont="1" applyFill="1" applyAlignment="1">
      <alignment horizontal="right" vertical="center"/>
    </xf>
    <xf numFmtId="9" fontId="19" fillId="0" borderId="1" xfId="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21" borderId="3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16" fillId="9" borderId="1" xfId="2" applyFont="1" applyFill="1" applyBorder="1" applyAlignment="1">
      <alignment horizontal="center" vertical="center"/>
    </xf>
    <xf numFmtId="9" fontId="13" fillId="0" borderId="1" xfId="2" applyFont="1" applyBorder="1" applyAlignment="1">
      <alignment vertical="center"/>
    </xf>
    <xf numFmtId="9" fontId="13" fillId="0" borderId="0" xfId="2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5" fillId="15" borderId="0" xfId="0" applyFont="1" applyFill="1" applyBorder="1" applyAlignment="1">
      <alignment horizontal="center"/>
    </xf>
    <xf numFmtId="9" fontId="13" fillId="0" borderId="1" xfId="0" applyNumberFormat="1" applyFont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left" vertical="center"/>
    </xf>
    <xf numFmtId="9" fontId="13" fillId="0" borderId="16" xfId="2" applyFont="1" applyFill="1" applyBorder="1" applyAlignment="1">
      <alignment horizontal="right" vertical="center"/>
    </xf>
    <xf numFmtId="0" fontId="16" fillId="7" borderId="1" xfId="0" applyFont="1" applyFill="1" applyBorder="1" applyAlignment="1">
      <alignment horizontal="center"/>
    </xf>
    <xf numFmtId="9" fontId="16" fillId="7" borderId="1" xfId="2" applyFont="1" applyFill="1" applyBorder="1" applyAlignment="1">
      <alignment horizontal="center"/>
    </xf>
    <xf numFmtId="9" fontId="11" fillId="17" borderId="1" xfId="2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vertical="center"/>
    </xf>
    <xf numFmtId="0" fontId="13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 wrapText="1"/>
    </xf>
    <xf numFmtId="0" fontId="0" fillId="0" borderId="16" xfId="0" applyBorder="1"/>
    <xf numFmtId="9" fontId="19" fillId="0" borderId="13" xfId="2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43" fontId="5" fillId="14" borderId="1" xfId="1" applyFont="1" applyFill="1" applyBorder="1" applyAlignment="1">
      <alignment horizontal="center" vertical="center" wrapText="1"/>
    </xf>
    <xf numFmtId="9" fontId="19" fillId="0" borderId="0" xfId="2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 wrapText="1"/>
    </xf>
    <xf numFmtId="43" fontId="5" fillId="0" borderId="17" xfId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5" fillId="15" borderId="1" xfId="0" applyFont="1" applyFill="1" applyBorder="1" applyAlignment="1">
      <alignment horizontal="center" wrapText="1"/>
    </xf>
    <xf numFmtId="0" fontId="15" fillId="15" borderId="0" xfId="0" applyFont="1" applyFill="1" applyBorder="1" applyAlignment="1">
      <alignment horizontal="center" wrapText="1"/>
    </xf>
    <xf numFmtId="0" fontId="15" fillId="15" borderId="1" xfId="0" applyFont="1" applyFill="1" applyBorder="1" applyAlignment="1">
      <alignment wrapText="1"/>
    </xf>
    <xf numFmtId="9" fontId="19" fillId="0" borderId="1" xfId="2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9" fontId="19" fillId="0" borderId="17" xfId="2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9" fontId="19" fillId="0" borderId="0" xfId="2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5" fillId="21" borderId="2" xfId="0" applyFont="1" applyFill="1" applyBorder="1" applyAlignment="1">
      <alignment horizontal="center" vertical="center" wrapText="1"/>
    </xf>
    <xf numFmtId="0" fontId="5" fillId="21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1" borderId="0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/>
    </xf>
    <xf numFmtId="0" fontId="20" fillId="19" borderId="4" xfId="0" applyFont="1" applyFill="1" applyBorder="1" applyAlignment="1">
      <alignment horizontal="center" vertical="center"/>
    </xf>
    <xf numFmtId="0" fontId="20" fillId="19" borderId="3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0" fontId="4" fillId="20" borderId="3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9" fontId="15" fillId="22" borderId="12" xfId="2" applyFont="1" applyFill="1" applyBorder="1" applyAlignment="1">
      <alignment horizontal="center" vertical="center" wrapText="1"/>
    </xf>
    <xf numFmtId="9" fontId="15" fillId="22" borderId="13" xfId="2" applyFont="1" applyFill="1" applyBorder="1" applyAlignment="1">
      <alignment horizontal="center" vertical="center" wrapText="1"/>
    </xf>
    <xf numFmtId="9" fontId="15" fillId="22" borderId="14" xfId="2" applyFont="1" applyFill="1" applyBorder="1" applyAlignment="1">
      <alignment horizontal="center" vertical="center" wrapText="1"/>
    </xf>
    <xf numFmtId="9" fontId="15" fillId="22" borderId="18" xfId="2" applyFont="1" applyFill="1" applyBorder="1" applyAlignment="1">
      <alignment horizontal="center" vertical="center" wrapText="1"/>
    </xf>
    <xf numFmtId="9" fontId="15" fillId="22" borderId="17" xfId="2" applyFont="1" applyFill="1" applyBorder="1" applyAlignment="1">
      <alignment horizontal="center" vertical="center" wrapText="1"/>
    </xf>
    <xf numFmtId="9" fontId="15" fillId="22" borderId="11" xfId="2" applyFont="1" applyFill="1" applyBorder="1" applyAlignment="1">
      <alignment horizontal="center" vertical="center" wrapText="1"/>
    </xf>
    <xf numFmtId="43" fontId="5" fillId="0" borderId="12" xfId="1" applyFont="1" applyFill="1" applyBorder="1" applyAlignment="1">
      <alignment horizontal="center" vertical="center" wrapText="1"/>
    </xf>
    <xf numFmtId="43" fontId="5" fillId="0" borderId="13" xfId="1" applyFont="1" applyFill="1" applyBorder="1" applyAlignment="1">
      <alignment horizontal="center" vertical="center" wrapText="1"/>
    </xf>
    <xf numFmtId="43" fontId="5" fillId="0" borderId="14" xfId="1" applyFont="1" applyFill="1" applyBorder="1" applyAlignment="1">
      <alignment horizontal="center" vertical="center" wrapText="1"/>
    </xf>
    <xf numFmtId="43" fontId="5" fillId="0" borderId="18" xfId="1" applyFont="1" applyFill="1" applyBorder="1" applyAlignment="1">
      <alignment horizontal="center" vertical="center" wrapText="1"/>
    </xf>
    <xf numFmtId="43" fontId="5" fillId="0" borderId="17" xfId="1" applyFont="1" applyFill="1" applyBorder="1" applyAlignment="1">
      <alignment horizontal="center" vertical="center" wrapText="1"/>
    </xf>
    <xf numFmtId="43" fontId="5" fillId="0" borderId="11" xfId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5" fillId="23" borderId="2" xfId="0" applyFont="1" applyFill="1" applyBorder="1" applyAlignment="1">
      <alignment horizontal="center" wrapText="1"/>
    </xf>
    <xf numFmtId="0" fontId="25" fillId="23" borderId="4" xfId="0" applyFont="1" applyFill="1" applyBorder="1" applyAlignment="1">
      <alignment horizontal="center" wrapText="1"/>
    </xf>
    <xf numFmtId="0" fontId="25" fillId="23" borderId="3" xfId="0" applyFont="1" applyFill="1" applyBorder="1" applyAlignment="1">
      <alignment horizontal="center" wrapText="1"/>
    </xf>
    <xf numFmtId="0" fontId="25" fillId="14" borderId="1" xfId="0" applyFont="1" applyFill="1" applyBorder="1" applyAlignment="1">
      <alignment horizontal="center" wrapText="1"/>
    </xf>
    <xf numFmtId="9" fontId="15" fillId="22" borderId="2" xfId="2" applyFont="1" applyFill="1" applyBorder="1" applyAlignment="1">
      <alignment horizontal="center" vertical="center" wrapText="1"/>
    </xf>
    <xf numFmtId="9" fontId="15" fillId="22" borderId="4" xfId="2" applyFont="1" applyFill="1" applyBorder="1" applyAlignment="1">
      <alignment horizontal="center" vertical="center" wrapText="1"/>
    </xf>
    <xf numFmtId="9" fontId="15" fillId="22" borderId="3" xfId="2" applyFont="1" applyFill="1" applyBorder="1" applyAlignment="1">
      <alignment horizontal="center" vertical="center" wrapText="1"/>
    </xf>
    <xf numFmtId="43" fontId="5" fillId="0" borderId="2" xfId="1" applyFont="1" applyFill="1" applyBorder="1" applyAlignment="1">
      <alignment horizontal="center" vertical="center" wrapText="1"/>
    </xf>
    <xf numFmtId="43" fontId="5" fillId="0" borderId="4" xfId="1" applyFont="1" applyFill="1" applyBorder="1" applyAlignment="1">
      <alignment horizontal="center" vertical="center" wrapText="1"/>
    </xf>
    <xf numFmtId="43" fontId="5" fillId="0" borderId="3" xfId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wrapText="1"/>
    </xf>
    <xf numFmtId="0" fontId="25" fillId="14" borderId="3" xfId="0" applyFont="1" applyFill="1" applyBorder="1" applyAlignment="1">
      <alignment horizontal="center" wrapText="1"/>
    </xf>
    <xf numFmtId="9" fontId="15" fillId="22" borderId="15" xfId="2" applyFont="1" applyFill="1" applyBorder="1" applyAlignment="1">
      <alignment horizontal="center" vertical="center" wrapText="1"/>
    </xf>
    <xf numFmtId="9" fontId="15" fillId="22" borderId="0" xfId="2" applyFont="1" applyFill="1" applyBorder="1" applyAlignment="1">
      <alignment horizontal="center" vertical="center" wrapText="1"/>
    </xf>
    <xf numFmtId="9" fontId="15" fillId="22" borderId="10" xfId="2" applyFont="1" applyFill="1" applyBorder="1" applyAlignment="1">
      <alignment horizontal="center" vertical="center" wrapText="1"/>
    </xf>
    <xf numFmtId="43" fontId="5" fillId="0" borderId="15" xfId="1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 wrapText="1"/>
    </xf>
    <xf numFmtId="43" fontId="5" fillId="0" borderId="10" xfId="1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wrapText="1"/>
    </xf>
    <xf numFmtId="0" fontId="25" fillId="5" borderId="0" xfId="0" applyFont="1" applyFill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16" borderId="0" xfId="0" applyFont="1" applyFill="1" applyAlignment="1">
      <alignment horizontal="center" vertical="center" wrapText="1"/>
    </xf>
    <xf numFmtId="0" fontId="25" fillId="16" borderId="10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8" fillId="13" borderId="15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 wrapText="1"/>
    </xf>
    <xf numFmtId="0" fontId="18" fillId="13" borderId="10" xfId="0" applyFont="1" applyFill="1" applyBorder="1" applyAlignment="1">
      <alignment horizontal="center" vertical="center" wrapText="1"/>
    </xf>
    <xf numFmtId="0" fontId="25" fillId="23" borderId="2" xfId="0" applyFont="1" applyFill="1" applyBorder="1" applyAlignment="1">
      <alignment horizontal="center"/>
    </xf>
    <xf numFmtId="0" fontId="25" fillId="23" borderId="4" xfId="0" applyFont="1" applyFill="1" applyBorder="1" applyAlignment="1">
      <alignment horizontal="center"/>
    </xf>
    <xf numFmtId="0" fontId="25" fillId="23" borderId="3" xfId="0" applyFont="1" applyFill="1" applyBorder="1" applyAlignment="1">
      <alignment horizontal="center"/>
    </xf>
    <xf numFmtId="9" fontId="15" fillId="22" borderId="2" xfId="2" applyFont="1" applyFill="1" applyBorder="1" applyAlignment="1">
      <alignment horizontal="center" vertical="center"/>
    </xf>
    <xf numFmtId="9" fontId="15" fillId="22" borderId="4" xfId="2" applyFont="1" applyFill="1" applyBorder="1" applyAlignment="1">
      <alignment horizontal="center" vertical="center"/>
    </xf>
    <xf numFmtId="9" fontId="15" fillId="22" borderId="3" xfId="2" applyFont="1" applyFill="1" applyBorder="1" applyAlignment="1">
      <alignment horizontal="center" vertical="center"/>
    </xf>
    <xf numFmtId="9" fontId="15" fillId="22" borderId="12" xfId="2" applyFont="1" applyFill="1" applyBorder="1" applyAlignment="1">
      <alignment horizontal="center" vertical="center"/>
    </xf>
    <xf numFmtId="9" fontId="15" fillId="22" borderId="13" xfId="2" applyFont="1" applyFill="1" applyBorder="1" applyAlignment="1">
      <alignment horizontal="center" vertical="center"/>
    </xf>
    <xf numFmtId="9" fontId="15" fillId="22" borderId="14" xfId="2" applyFont="1" applyFill="1" applyBorder="1" applyAlignment="1">
      <alignment horizontal="center" vertical="center"/>
    </xf>
    <xf numFmtId="9" fontId="15" fillId="22" borderId="15" xfId="2" applyFont="1" applyFill="1" applyBorder="1" applyAlignment="1">
      <alignment horizontal="center" vertical="center"/>
    </xf>
    <xf numFmtId="9" fontId="15" fillId="22" borderId="0" xfId="2" applyFont="1" applyFill="1" applyBorder="1" applyAlignment="1">
      <alignment horizontal="center" vertical="center"/>
    </xf>
    <xf numFmtId="9" fontId="15" fillId="22" borderId="10" xfId="2" applyFont="1" applyFill="1" applyBorder="1" applyAlignment="1">
      <alignment horizontal="center" vertical="center"/>
    </xf>
    <xf numFmtId="9" fontId="15" fillId="22" borderId="18" xfId="2" applyFont="1" applyFill="1" applyBorder="1" applyAlignment="1">
      <alignment horizontal="center" vertical="center"/>
    </xf>
    <xf numFmtId="9" fontId="15" fillId="22" borderId="17" xfId="2" applyFont="1" applyFill="1" applyBorder="1" applyAlignment="1">
      <alignment horizontal="center" vertical="center"/>
    </xf>
    <xf numFmtId="9" fontId="15" fillId="22" borderId="11" xfId="2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/>
    </xf>
    <xf numFmtId="0" fontId="25" fillId="14" borderId="2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0" fontId="13" fillId="16" borderId="18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8" fillId="13" borderId="15" xfId="0" applyFont="1" applyFill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8" fillId="13" borderId="10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14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</cellXfs>
  <cellStyles count="23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6"/>
  <sheetViews>
    <sheetView zoomScale="44" zoomScaleNormal="44" zoomScalePageLayoutView="44" workbookViewId="0">
      <selection activeCell="F19" sqref="F19:M27"/>
    </sheetView>
  </sheetViews>
  <sheetFormatPr baseColWidth="10" defaultRowHeight="16" x14ac:dyDescent="0.2"/>
  <cols>
    <col min="1" max="1" width="10.1640625" customWidth="1"/>
    <col min="2" max="2" width="28.1640625" customWidth="1"/>
    <col min="4" max="4" width="28.6640625" customWidth="1"/>
    <col min="5" max="5" width="8" customWidth="1"/>
    <col min="6" max="6" width="10.83203125" customWidth="1"/>
    <col min="7" max="7" width="13" customWidth="1"/>
    <col min="13" max="13" width="12.5" customWidth="1"/>
    <col min="15" max="15" width="11.6640625" customWidth="1"/>
    <col min="16" max="16" width="31.5" bestFit="1" customWidth="1"/>
    <col min="22" max="22" width="0.33203125" customWidth="1"/>
  </cols>
  <sheetData>
    <row r="2" spans="2:22" ht="16" customHeight="1" x14ac:dyDescent="0.2">
      <c r="B2" s="144"/>
      <c r="C2" s="144"/>
      <c r="D2" s="144"/>
    </row>
    <row r="3" spans="2:22" ht="31" x14ac:dyDescent="0.2">
      <c r="B3" s="157" t="s">
        <v>0</v>
      </c>
      <c r="C3" s="157"/>
      <c r="D3" s="157"/>
      <c r="E3" s="5"/>
      <c r="F3" s="167" t="s">
        <v>6</v>
      </c>
      <c r="G3" s="167"/>
      <c r="H3" s="167"/>
      <c r="I3" s="167"/>
      <c r="J3" s="167"/>
      <c r="K3" s="167"/>
      <c r="L3" s="167"/>
      <c r="M3" s="167"/>
      <c r="N3" s="90"/>
      <c r="O3" s="132" t="s">
        <v>39</v>
      </c>
      <c r="P3" s="133"/>
      <c r="Q3" s="133"/>
      <c r="R3" s="133"/>
      <c r="S3" s="133"/>
      <c r="T3" s="133"/>
      <c r="U3" s="133"/>
      <c r="V3" s="134"/>
    </row>
    <row r="4" spans="2:22" ht="25" customHeight="1" x14ac:dyDescent="0.2">
      <c r="B4" s="6" t="s">
        <v>20</v>
      </c>
      <c r="C4" s="149" t="s">
        <v>13</v>
      </c>
      <c r="D4" s="150"/>
      <c r="E4" s="5"/>
      <c r="F4" s="109" t="s">
        <v>7</v>
      </c>
      <c r="G4" s="111"/>
      <c r="H4" s="109" t="s">
        <v>11</v>
      </c>
      <c r="I4" s="110"/>
      <c r="J4" s="110"/>
      <c r="K4" s="110"/>
      <c r="L4" s="110"/>
      <c r="M4" s="111"/>
      <c r="N4" s="90"/>
      <c r="O4" s="135" t="s">
        <v>7</v>
      </c>
      <c r="P4" s="136"/>
      <c r="Q4" s="135" t="s">
        <v>11</v>
      </c>
      <c r="R4" s="137"/>
      <c r="S4" s="137"/>
      <c r="T4" s="137"/>
      <c r="U4" s="137"/>
      <c r="V4" s="136"/>
    </row>
    <row r="5" spans="2:22" ht="74" customHeight="1" x14ac:dyDescent="0.2">
      <c r="B5" s="1" t="s">
        <v>1</v>
      </c>
      <c r="C5" s="126" t="s">
        <v>14</v>
      </c>
      <c r="D5" s="127"/>
      <c r="E5" s="5"/>
      <c r="F5" s="99" t="s">
        <v>8</v>
      </c>
      <c r="G5" s="101"/>
      <c r="H5" s="94" t="s">
        <v>12</v>
      </c>
      <c r="I5" s="97"/>
      <c r="J5" s="97"/>
      <c r="K5" s="97"/>
      <c r="L5" s="97"/>
      <c r="M5" s="95"/>
      <c r="N5" s="90"/>
      <c r="O5" s="99" t="s">
        <v>68</v>
      </c>
      <c r="P5" s="101"/>
      <c r="Q5" s="112" t="s">
        <v>90</v>
      </c>
      <c r="R5" s="113"/>
      <c r="S5" s="113"/>
      <c r="T5" s="113"/>
      <c r="U5" s="113"/>
      <c r="V5" s="114"/>
    </row>
    <row r="6" spans="2:22" ht="56" customHeight="1" x14ac:dyDescent="0.2">
      <c r="B6" s="2" t="s">
        <v>3</v>
      </c>
      <c r="C6" s="128" t="s">
        <v>83</v>
      </c>
      <c r="D6" s="129"/>
      <c r="E6" s="5"/>
      <c r="F6" s="99" t="s">
        <v>9</v>
      </c>
      <c r="G6" s="101"/>
      <c r="H6" s="94" t="s">
        <v>88</v>
      </c>
      <c r="I6" s="97"/>
      <c r="J6" s="97"/>
      <c r="K6" s="97"/>
      <c r="L6" s="97"/>
      <c r="M6" s="95"/>
      <c r="N6" s="90"/>
      <c r="O6" s="99" t="s">
        <v>110</v>
      </c>
      <c r="P6" s="101"/>
      <c r="Q6" s="112" t="s">
        <v>93</v>
      </c>
      <c r="R6" s="113"/>
      <c r="S6" s="113"/>
      <c r="T6" s="113"/>
      <c r="U6" s="113"/>
      <c r="V6" s="114"/>
    </row>
    <row r="7" spans="2:22" ht="52" customHeight="1" x14ac:dyDescent="0.2">
      <c r="B7" s="3" t="s">
        <v>2</v>
      </c>
      <c r="C7" s="128" t="s">
        <v>100</v>
      </c>
      <c r="D7" s="129"/>
      <c r="E7" s="5"/>
      <c r="F7" s="99" t="s">
        <v>10</v>
      </c>
      <c r="G7" s="101"/>
      <c r="H7" s="94" t="s">
        <v>89</v>
      </c>
      <c r="I7" s="97"/>
      <c r="J7" s="97"/>
      <c r="K7" s="97"/>
      <c r="L7" s="97"/>
      <c r="M7" s="95"/>
      <c r="N7" s="90"/>
      <c r="O7" s="94" t="s">
        <v>80</v>
      </c>
      <c r="P7" s="95"/>
      <c r="Q7" s="94" t="s">
        <v>91</v>
      </c>
      <c r="R7" s="97"/>
      <c r="S7" s="97"/>
      <c r="T7" s="97"/>
      <c r="U7" s="97"/>
      <c r="V7" s="95"/>
    </row>
    <row r="8" spans="2:22" ht="72" customHeight="1" x14ac:dyDescent="0.2">
      <c r="B8" s="4" t="s">
        <v>4</v>
      </c>
      <c r="C8" s="128" t="s">
        <v>15</v>
      </c>
      <c r="D8" s="129"/>
      <c r="E8" s="5"/>
      <c r="F8" s="96" t="s">
        <v>103</v>
      </c>
      <c r="G8" s="130"/>
      <c r="H8" s="131" t="s">
        <v>106</v>
      </c>
      <c r="I8" s="131"/>
      <c r="J8" s="131"/>
      <c r="K8" s="131"/>
      <c r="L8" s="131"/>
      <c r="M8" s="131"/>
      <c r="N8" s="90"/>
      <c r="O8" s="94" t="s">
        <v>82</v>
      </c>
      <c r="P8" s="95"/>
      <c r="Q8" s="96" t="s">
        <v>92</v>
      </c>
      <c r="R8" s="96"/>
      <c r="S8" s="96"/>
      <c r="T8" s="96"/>
      <c r="U8" s="96"/>
      <c r="V8" s="96"/>
    </row>
    <row r="9" spans="2:22" s="32" customFormat="1" ht="54" customHeight="1" x14ac:dyDescent="0.2">
      <c r="B9" s="30" t="s">
        <v>5</v>
      </c>
      <c r="C9" s="108" t="s">
        <v>84</v>
      </c>
      <c r="D9" s="108"/>
      <c r="E9" s="31"/>
      <c r="F9" s="84" t="s">
        <v>104</v>
      </c>
      <c r="G9" s="107"/>
      <c r="H9" s="108" t="s">
        <v>107</v>
      </c>
      <c r="I9" s="108"/>
      <c r="J9" s="108"/>
      <c r="K9" s="108"/>
      <c r="L9" s="108"/>
      <c r="M9" s="108"/>
      <c r="N9" s="90"/>
      <c r="O9" s="94" t="s">
        <v>111</v>
      </c>
      <c r="P9" s="95"/>
      <c r="Q9" s="99" t="s">
        <v>112</v>
      </c>
      <c r="R9" s="100"/>
      <c r="S9" s="100"/>
      <c r="T9" s="100"/>
      <c r="U9" s="100"/>
      <c r="V9" s="101"/>
    </row>
    <row r="10" spans="2:22" ht="54" customHeight="1" x14ac:dyDescent="0.2">
      <c r="B10" s="85"/>
      <c r="C10" s="85"/>
      <c r="D10" s="85"/>
      <c r="E10" s="5"/>
      <c r="F10" s="131" t="s">
        <v>105</v>
      </c>
      <c r="G10" s="166"/>
      <c r="H10" s="131" t="s">
        <v>108</v>
      </c>
      <c r="I10" s="131"/>
      <c r="J10" s="131"/>
      <c r="K10" s="131"/>
      <c r="L10" s="131"/>
      <c r="M10" s="131"/>
      <c r="N10" s="90"/>
      <c r="O10" s="94" t="s">
        <v>77</v>
      </c>
      <c r="P10" s="95"/>
      <c r="Q10" s="94" t="s">
        <v>76</v>
      </c>
      <c r="R10" s="97"/>
      <c r="S10" s="97"/>
      <c r="T10" s="97"/>
      <c r="U10" s="97"/>
      <c r="V10" s="95"/>
    </row>
    <row r="11" spans="2:22" ht="54" customHeight="1" x14ac:dyDescent="0.2">
      <c r="B11" s="86"/>
      <c r="C11" s="86"/>
      <c r="D11" s="86"/>
      <c r="E11" s="5"/>
      <c r="F11" s="152" t="s">
        <v>101</v>
      </c>
      <c r="G11" s="153"/>
      <c r="H11" s="152" t="s">
        <v>102</v>
      </c>
      <c r="I11" s="154"/>
      <c r="J11" s="154"/>
      <c r="K11" s="154"/>
      <c r="L11" s="154"/>
      <c r="M11" s="153"/>
      <c r="N11" s="90"/>
      <c r="O11" s="84" t="s">
        <v>101</v>
      </c>
      <c r="P11" s="84"/>
      <c r="Q11" s="84" t="s">
        <v>102</v>
      </c>
      <c r="R11" s="84"/>
      <c r="S11" s="84"/>
      <c r="T11" s="84"/>
      <c r="U11" s="84"/>
      <c r="V11" s="84"/>
    </row>
    <row r="12" spans="2:22" ht="54" customHeight="1" x14ac:dyDescent="0.2">
      <c r="B12" s="86"/>
      <c r="C12" s="86"/>
      <c r="D12" s="86"/>
      <c r="E12" s="5"/>
      <c r="F12" s="94" t="s">
        <v>98</v>
      </c>
      <c r="G12" s="95"/>
      <c r="H12" s="94" t="s">
        <v>99</v>
      </c>
      <c r="I12" s="97"/>
      <c r="J12" s="97"/>
      <c r="K12" s="97"/>
      <c r="L12" s="97"/>
      <c r="M12" s="95"/>
      <c r="N12" s="90"/>
      <c r="O12" s="88"/>
      <c r="P12" s="88"/>
      <c r="Q12" s="88"/>
      <c r="R12" s="88"/>
      <c r="S12" s="88"/>
      <c r="T12" s="88"/>
      <c r="U12" s="88"/>
      <c r="V12" s="88"/>
    </row>
    <row r="13" spans="2:22" ht="54" customHeight="1" x14ac:dyDescent="0.2">
      <c r="B13" s="86"/>
      <c r="C13" s="86"/>
      <c r="D13" s="86"/>
      <c r="E13" s="5"/>
      <c r="F13" s="94" t="s">
        <v>80</v>
      </c>
      <c r="G13" s="95"/>
      <c r="H13" s="94" t="s">
        <v>91</v>
      </c>
      <c r="I13" s="97"/>
      <c r="J13" s="97"/>
      <c r="K13" s="97"/>
      <c r="L13" s="97"/>
      <c r="M13" s="95"/>
      <c r="N13" s="90"/>
      <c r="O13" s="88"/>
      <c r="P13" s="88"/>
      <c r="Q13" s="88"/>
      <c r="R13" s="88"/>
      <c r="S13" s="88"/>
      <c r="T13" s="88"/>
      <c r="U13" s="88"/>
      <c r="V13" s="88"/>
    </row>
    <row r="14" spans="2:22" ht="16" customHeight="1" x14ac:dyDescent="0.2">
      <c r="B14" s="86"/>
      <c r="C14" s="86"/>
      <c r="D14" s="86"/>
      <c r="E14" s="5"/>
      <c r="F14" s="81"/>
      <c r="G14" s="81"/>
      <c r="H14" s="81"/>
      <c r="I14" s="81"/>
      <c r="J14" s="81"/>
      <c r="K14" s="81"/>
      <c r="L14" s="81"/>
      <c r="M14" s="81"/>
      <c r="N14" s="90"/>
      <c r="O14" s="88"/>
      <c r="P14" s="88"/>
      <c r="Q14" s="88"/>
      <c r="R14" s="88"/>
      <c r="S14" s="88"/>
      <c r="T14" s="88"/>
      <c r="U14" s="88"/>
      <c r="V14" s="88"/>
    </row>
    <row r="15" spans="2:22" ht="16" customHeight="1" x14ac:dyDescent="0.2">
      <c r="B15" s="86"/>
      <c r="C15" s="86"/>
      <c r="D15" s="86"/>
      <c r="E15" s="5"/>
      <c r="F15" s="83"/>
      <c r="G15" s="83"/>
      <c r="H15" s="83"/>
      <c r="I15" s="83"/>
      <c r="J15" s="83"/>
      <c r="K15" s="83"/>
      <c r="L15" s="83"/>
      <c r="M15" s="83"/>
      <c r="N15" s="90"/>
      <c r="O15" s="88"/>
      <c r="P15" s="88"/>
      <c r="Q15" s="88"/>
      <c r="R15" s="88"/>
      <c r="S15" s="88"/>
      <c r="T15" s="88"/>
      <c r="U15" s="88"/>
      <c r="V15" s="88"/>
    </row>
    <row r="16" spans="2:22" ht="16" customHeight="1" x14ac:dyDescent="0.2">
      <c r="B16" s="86"/>
      <c r="C16" s="86"/>
      <c r="D16" s="86"/>
      <c r="E16" s="5"/>
      <c r="F16" s="83"/>
      <c r="G16" s="83"/>
      <c r="H16" s="83"/>
      <c r="I16" s="83"/>
      <c r="J16" s="83"/>
      <c r="K16" s="83"/>
      <c r="L16" s="83"/>
      <c r="M16" s="83"/>
      <c r="N16" s="90"/>
      <c r="O16" s="88"/>
      <c r="P16" s="88"/>
      <c r="Q16" s="88"/>
      <c r="R16" s="88"/>
      <c r="S16" s="88"/>
      <c r="T16" s="88"/>
      <c r="U16" s="88"/>
      <c r="V16" s="88"/>
    </row>
    <row r="17" spans="2:22" ht="16" customHeight="1" x14ac:dyDescent="0.2">
      <c r="B17" s="86"/>
      <c r="C17" s="86"/>
      <c r="D17" s="86"/>
      <c r="E17" s="5"/>
      <c r="F17" s="83"/>
      <c r="G17" s="83"/>
      <c r="H17" s="83"/>
      <c r="I17" s="83"/>
      <c r="J17" s="83"/>
      <c r="K17" s="83"/>
      <c r="L17" s="83"/>
      <c r="M17" s="83"/>
      <c r="N17" s="90"/>
      <c r="O17" s="88"/>
      <c r="P17" s="88"/>
      <c r="Q17" s="88"/>
      <c r="R17" s="88"/>
      <c r="S17" s="88"/>
      <c r="T17" s="88"/>
      <c r="U17" s="88"/>
      <c r="V17" s="88"/>
    </row>
    <row r="18" spans="2:22" ht="16" customHeight="1" x14ac:dyDescent="0.2">
      <c r="B18" s="87"/>
      <c r="C18" s="87"/>
      <c r="D18" s="87"/>
      <c r="E18" s="5"/>
      <c r="F18" s="82"/>
      <c r="G18" s="82"/>
      <c r="H18" s="82"/>
      <c r="I18" s="82"/>
      <c r="J18" s="82"/>
      <c r="K18" s="82"/>
      <c r="L18" s="82"/>
      <c r="M18" s="82"/>
      <c r="N18" s="90"/>
      <c r="O18" s="89"/>
      <c r="P18" s="89"/>
      <c r="Q18" s="89"/>
      <c r="R18" s="89"/>
      <c r="S18" s="89"/>
      <c r="T18" s="89"/>
      <c r="U18" s="89"/>
      <c r="V18" s="89"/>
    </row>
    <row r="19" spans="2:22" ht="31" x14ac:dyDescent="0.2">
      <c r="B19" s="145" t="s">
        <v>21</v>
      </c>
      <c r="C19" s="146"/>
      <c r="D19" s="147"/>
      <c r="E19" s="5"/>
      <c r="F19" s="120" t="s">
        <v>3</v>
      </c>
      <c r="G19" s="121"/>
      <c r="H19" s="121"/>
      <c r="I19" s="121"/>
      <c r="J19" s="121"/>
      <c r="K19" s="121"/>
      <c r="L19" s="121"/>
      <c r="M19" s="122"/>
      <c r="N19" s="90"/>
      <c r="O19" s="138" t="s">
        <v>40</v>
      </c>
      <c r="P19" s="139"/>
      <c r="Q19" s="139"/>
      <c r="R19" s="139"/>
      <c r="S19" s="139"/>
      <c r="T19" s="139"/>
      <c r="U19" s="139"/>
      <c r="V19" s="140"/>
    </row>
    <row r="20" spans="2:22" ht="31" x14ac:dyDescent="0.2">
      <c r="B20" s="6" t="s">
        <v>20</v>
      </c>
      <c r="C20" s="148" t="s">
        <v>13</v>
      </c>
      <c r="D20" s="148"/>
      <c r="E20" s="5"/>
      <c r="F20" s="117" t="s">
        <v>7</v>
      </c>
      <c r="G20" s="119"/>
      <c r="H20" s="117" t="s">
        <v>11</v>
      </c>
      <c r="I20" s="118"/>
      <c r="J20" s="118"/>
      <c r="K20" s="118"/>
      <c r="L20" s="118"/>
      <c r="M20" s="119"/>
      <c r="N20" s="90"/>
      <c r="O20" s="141" t="s">
        <v>7</v>
      </c>
      <c r="P20" s="142"/>
      <c r="Q20" s="141" t="s">
        <v>11</v>
      </c>
      <c r="R20" s="143"/>
      <c r="S20" s="143"/>
      <c r="T20" s="143"/>
      <c r="U20" s="143"/>
      <c r="V20" s="142"/>
    </row>
    <row r="21" spans="2:22" ht="62" customHeight="1" x14ac:dyDescent="0.2">
      <c r="B21" s="1" t="s">
        <v>22</v>
      </c>
      <c r="C21" s="131" t="s">
        <v>37</v>
      </c>
      <c r="D21" s="131"/>
      <c r="E21" s="5"/>
      <c r="F21" s="115" t="s">
        <v>109</v>
      </c>
      <c r="G21" s="116"/>
      <c r="H21" s="112" t="s">
        <v>79</v>
      </c>
      <c r="I21" s="113"/>
      <c r="J21" s="113"/>
      <c r="K21" s="113"/>
      <c r="L21" s="113"/>
      <c r="M21" s="114"/>
      <c r="N21" s="90"/>
      <c r="O21" s="99" t="s">
        <v>16</v>
      </c>
      <c r="P21" s="101"/>
      <c r="Q21" s="94" t="s">
        <v>17</v>
      </c>
      <c r="R21" s="97"/>
      <c r="S21" s="97"/>
      <c r="T21" s="97"/>
      <c r="U21" s="97"/>
      <c r="V21" s="95"/>
    </row>
    <row r="22" spans="2:22" ht="60" customHeight="1" x14ac:dyDescent="0.2">
      <c r="B22" s="2" t="s">
        <v>23</v>
      </c>
      <c r="C22" s="128" t="s">
        <v>38</v>
      </c>
      <c r="D22" s="129"/>
      <c r="E22" s="5"/>
      <c r="F22" s="115" t="s">
        <v>68</v>
      </c>
      <c r="G22" s="116"/>
      <c r="H22" s="112" t="s">
        <v>78</v>
      </c>
      <c r="I22" s="113"/>
      <c r="J22" s="113"/>
      <c r="K22" s="113"/>
      <c r="L22" s="113"/>
      <c r="M22" s="114"/>
      <c r="N22" s="90"/>
      <c r="O22" s="99" t="s">
        <v>68</v>
      </c>
      <c r="P22" s="101"/>
      <c r="Q22" s="94" t="s">
        <v>90</v>
      </c>
      <c r="R22" s="97"/>
      <c r="S22" s="97"/>
      <c r="T22" s="97"/>
      <c r="U22" s="97"/>
      <c r="V22" s="95"/>
    </row>
    <row r="23" spans="2:22" ht="64" customHeight="1" x14ac:dyDescent="0.2">
      <c r="B23" s="7" t="s">
        <v>113</v>
      </c>
      <c r="C23" s="156"/>
      <c r="D23" s="156"/>
      <c r="E23" s="5"/>
      <c r="F23" s="94" t="s">
        <v>77</v>
      </c>
      <c r="G23" s="95"/>
      <c r="H23" s="99" t="s">
        <v>76</v>
      </c>
      <c r="I23" s="100"/>
      <c r="J23" s="100"/>
      <c r="K23" s="100"/>
      <c r="L23" s="100"/>
      <c r="M23" s="101"/>
      <c r="N23" s="90"/>
      <c r="O23" s="99" t="s">
        <v>66</v>
      </c>
      <c r="P23" s="101"/>
      <c r="Q23" s="94" t="s">
        <v>70</v>
      </c>
      <c r="R23" s="97"/>
      <c r="S23" s="97"/>
      <c r="T23" s="97"/>
      <c r="U23" s="97"/>
      <c r="V23" s="95"/>
    </row>
    <row r="24" spans="2:22" ht="72" customHeight="1" x14ac:dyDescent="0.25">
      <c r="B24" s="8"/>
      <c r="C24" s="151"/>
      <c r="D24" s="151"/>
      <c r="E24" s="5"/>
      <c r="F24" s="94" t="s">
        <v>66</v>
      </c>
      <c r="G24" s="95"/>
      <c r="H24" s="99" t="s">
        <v>70</v>
      </c>
      <c r="I24" s="100"/>
      <c r="J24" s="100"/>
      <c r="K24" s="100"/>
      <c r="L24" s="100"/>
      <c r="M24" s="101"/>
      <c r="N24" s="90"/>
      <c r="O24" s="102" t="s">
        <v>67</v>
      </c>
      <c r="P24" s="103"/>
      <c r="Q24" s="104" t="s">
        <v>69</v>
      </c>
      <c r="R24" s="105"/>
      <c r="S24" s="105"/>
      <c r="T24" s="105"/>
      <c r="U24" s="105"/>
      <c r="V24" s="106"/>
    </row>
    <row r="25" spans="2:22" ht="65" customHeight="1" x14ac:dyDescent="0.25">
      <c r="B25" s="8"/>
      <c r="C25" s="125"/>
      <c r="D25" s="125"/>
      <c r="E25" s="5"/>
      <c r="F25" s="94" t="s">
        <v>80</v>
      </c>
      <c r="G25" s="95"/>
      <c r="H25" s="99" t="s">
        <v>81</v>
      </c>
      <c r="I25" s="100"/>
      <c r="J25" s="100"/>
      <c r="K25" s="100"/>
      <c r="L25" s="100"/>
      <c r="M25" s="101"/>
      <c r="N25" s="90"/>
      <c r="O25" s="123" t="s">
        <v>71</v>
      </c>
      <c r="P25" s="124"/>
      <c r="Q25" s="104" t="s">
        <v>72</v>
      </c>
      <c r="R25" s="105"/>
      <c r="S25" s="105"/>
      <c r="T25" s="105"/>
      <c r="U25" s="105"/>
      <c r="V25" s="106"/>
    </row>
    <row r="26" spans="2:22" ht="60" customHeight="1" x14ac:dyDescent="0.25">
      <c r="B26" s="7"/>
      <c r="C26" s="125"/>
      <c r="D26" s="125"/>
      <c r="F26" s="94" t="s">
        <v>67</v>
      </c>
      <c r="G26" s="95"/>
      <c r="H26" s="99" t="s">
        <v>85</v>
      </c>
      <c r="I26" s="100"/>
      <c r="J26" s="100"/>
      <c r="K26" s="100"/>
      <c r="L26" s="100"/>
      <c r="M26" s="101"/>
      <c r="N26" s="90"/>
      <c r="O26" s="104" t="s">
        <v>73</v>
      </c>
      <c r="P26" s="106"/>
      <c r="Q26" s="104" t="s">
        <v>74</v>
      </c>
      <c r="R26" s="105"/>
      <c r="S26" s="105"/>
      <c r="T26" s="105"/>
      <c r="U26" s="105"/>
      <c r="V26" s="106"/>
    </row>
    <row r="27" spans="2:22" ht="50" customHeight="1" x14ac:dyDescent="0.2">
      <c r="F27" s="94" t="s">
        <v>82</v>
      </c>
      <c r="G27" s="95"/>
      <c r="H27" s="99" t="s">
        <v>86</v>
      </c>
      <c r="I27" s="100"/>
      <c r="J27" s="100"/>
      <c r="K27" s="100"/>
      <c r="L27" s="100"/>
      <c r="M27" s="101"/>
      <c r="N27" s="90"/>
      <c r="O27" s="91"/>
      <c r="P27" s="91"/>
      <c r="Q27" s="91"/>
      <c r="R27" s="91"/>
      <c r="S27" s="91"/>
      <c r="T27" s="91"/>
      <c r="U27" s="91"/>
      <c r="V27" s="91"/>
    </row>
    <row r="28" spans="2:22" ht="40" customHeight="1" x14ac:dyDescent="0.2">
      <c r="O28" s="35"/>
      <c r="P28" s="35"/>
      <c r="Q28" s="35"/>
      <c r="R28" s="35"/>
      <c r="S28" s="35"/>
      <c r="T28" s="35"/>
      <c r="U28" s="35"/>
      <c r="V28" s="35"/>
    </row>
    <row r="29" spans="2:22" ht="38" customHeight="1" x14ac:dyDescent="0.2">
      <c r="O29" s="35"/>
      <c r="P29" s="35"/>
      <c r="Q29" s="35"/>
      <c r="R29" s="35"/>
      <c r="S29" s="35"/>
      <c r="T29" s="35"/>
      <c r="U29" s="35"/>
      <c r="V29" s="35"/>
    </row>
    <row r="30" spans="2:22" ht="38" customHeight="1" x14ac:dyDescent="0.2">
      <c r="O30" s="35"/>
      <c r="P30" s="35"/>
      <c r="Q30" s="35"/>
      <c r="R30" s="35"/>
      <c r="S30" s="35"/>
      <c r="T30" s="35"/>
      <c r="U30" s="35"/>
      <c r="V30" s="35"/>
    </row>
    <row r="31" spans="2:22" ht="38" customHeight="1" x14ac:dyDescent="0.2">
      <c r="O31" s="35"/>
      <c r="P31" s="35"/>
      <c r="Q31" s="35"/>
      <c r="R31" s="35"/>
      <c r="S31" s="35"/>
      <c r="T31" s="35"/>
      <c r="U31" s="35"/>
      <c r="V31" s="35"/>
    </row>
    <row r="32" spans="2:22" ht="38" customHeight="1" x14ac:dyDescent="0.2"/>
    <row r="33" spans="6:23" ht="38" customHeight="1" x14ac:dyDescent="0.2"/>
    <row r="34" spans="6:23" ht="39" customHeight="1" x14ac:dyDescent="0.2"/>
    <row r="35" spans="6:23" ht="53" customHeight="1" x14ac:dyDescent="0.2">
      <c r="F35" s="160" t="s">
        <v>5</v>
      </c>
      <c r="G35" s="161"/>
      <c r="H35" s="161"/>
      <c r="I35" s="161"/>
      <c r="J35" s="161"/>
      <c r="K35" s="161"/>
      <c r="L35" s="161"/>
      <c r="M35" s="162"/>
    </row>
    <row r="36" spans="6:23" ht="24" x14ac:dyDescent="0.2">
      <c r="F36" s="163" t="s">
        <v>7</v>
      </c>
      <c r="G36" s="164"/>
      <c r="H36" s="163" t="s">
        <v>11</v>
      </c>
      <c r="I36" s="165"/>
      <c r="J36" s="165"/>
      <c r="K36" s="165"/>
      <c r="L36" s="165"/>
      <c r="M36" s="164"/>
    </row>
    <row r="37" spans="6:23" ht="42" customHeight="1" x14ac:dyDescent="0.2">
      <c r="F37" s="99" t="s">
        <v>56</v>
      </c>
      <c r="G37" s="101"/>
      <c r="H37" s="94" t="s">
        <v>65</v>
      </c>
      <c r="I37" s="97"/>
      <c r="J37" s="97"/>
      <c r="K37" s="97"/>
      <c r="L37" s="97"/>
      <c r="M37" s="95"/>
    </row>
    <row r="38" spans="6:23" ht="59" customHeight="1" x14ac:dyDescent="0.2">
      <c r="F38" s="94" t="s">
        <v>82</v>
      </c>
      <c r="G38" s="95"/>
      <c r="H38" s="84" t="s">
        <v>94</v>
      </c>
      <c r="I38" s="84"/>
      <c r="J38" s="84"/>
      <c r="K38" s="84"/>
      <c r="L38" s="84"/>
      <c r="M38" s="84"/>
    </row>
    <row r="39" spans="6:23" ht="55" customHeight="1" x14ac:dyDescent="0.2">
      <c r="F39" s="94" t="s">
        <v>95</v>
      </c>
      <c r="G39" s="95"/>
      <c r="H39" s="84" t="s">
        <v>96</v>
      </c>
      <c r="I39" s="84"/>
      <c r="J39" s="84"/>
      <c r="K39" s="84"/>
      <c r="L39" s="84"/>
      <c r="M39" s="84"/>
    </row>
    <row r="40" spans="6:23" ht="55" customHeight="1" x14ac:dyDescent="0.2">
      <c r="F40" s="94" t="s">
        <v>73</v>
      </c>
      <c r="G40" s="95"/>
      <c r="H40" s="94" t="s">
        <v>81</v>
      </c>
      <c r="I40" s="97"/>
      <c r="J40" s="97"/>
      <c r="K40" s="97"/>
      <c r="L40" s="97"/>
      <c r="M40" s="95"/>
    </row>
    <row r="41" spans="6:23" ht="55" customHeight="1" x14ac:dyDescent="0.2">
      <c r="F41" s="94" t="s">
        <v>68</v>
      </c>
      <c r="G41" s="95"/>
      <c r="H41" s="94" t="s">
        <v>97</v>
      </c>
      <c r="I41" s="97"/>
      <c r="J41" s="97"/>
      <c r="K41" s="97"/>
      <c r="L41" s="97"/>
      <c r="M41" s="95"/>
    </row>
    <row r="42" spans="6:23" ht="55" customHeight="1" x14ac:dyDescent="0.2">
      <c r="F42" s="94" t="s">
        <v>98</v>
      </c>
      <c r="G42" s="95"/>
      <c r="H42" s="94" t="s">
        <v>99</v>
      </c>
      <c r="I42" s="97"/>
      <c r="J42" s="97"/>
      <c r="K42" s="97"/>
      <c r="L42" s="97"/>
      <c r="M42" s="95"/>
    </row>
    <row r="43" spans="6:23" ht="55" customHeight="1" x14ac:dyDescent="0.2">
      <c r="F43" s="152" t="s">
        <v>101</v>
      </c>
      <c r="G43" s="153"/>
      <c r="H43" s="152" t="s">
        <v>102</v>
      </c>
      <c r="I43" s="154"/>
      <c r="J43" s="154"/>
      <c r="K43" s="154"/>
      <c r="L43" s="154"/>
      <c r="M43" s="153"/>
      <c r="P43" t="s">
        <v>87</v>
      </c>
    </row>
    <row r="44" spans="6:23" ht="228" customHeight="1" x14ac:dyDescent="0.2">
      <c r="F44" s="98"/>
      <c r="G44" s="98"/>
      <c r="H44" s="154"/>
      <c r="I44" s="154"/>
      <c r="J44" s="154"/>
      <c r="K44" s="154"/>
      <c r="L44" s="154"/>
      <c r="M44" s="154"/>
      <c r="P44" s="92" t="s">
        <v>18</v>
      </c>
      <c r="Q44" s="93"/>
      <c r="R44" s="92" t="s">
        <v>19</v>
      </c>
      <c r="S44" s="155"/>
      <c r="T44" s="155"/>
      <c r="U44" s="155"/>
      <c r="V44" s="34"/>
    </row>
    <row r="45" spans="6:23" ht="68" customHeight="1" x14ac:dyDescent="0.2">
      <c r="F45" s="158"/>
      <c r="G45" s="158"/>
      <c r="H45" s="159" t="s">
        <v>75</v>
      </c>
      <c r="I45" s="159"/>
      <c r="J45" s="159"/>
      <c r="K45" s="159"/>
      <c r="L45" s="159"/>
      <c r="M45" s="159"/>
    </row>
    <row r="46" spans="6:23" ht="68" customHeight="1" x14ac:dyDescent="0.2">
      <c r="F46" s="88"/>
      <c r="G46" s="88"/>
      <c r="W46" s="33"/>
    </row>
  </sheetData>
  <mergeCells count="114">
    <mergeCell ref="R44:U44"/>
    <mergeCell ref="C26:D26"/>
    <mergeCell ref="C23:D23"/>
    <mergeCell ref="B3:D3"/>
    <mergeCell ref="C22:D22"/>
    <mergeCell ref="F45:G45"/>
    <mergeCell ref="H44:M44"/>
    <mergeCell ref="F46:G46"/>
    <mergeCell ref="H45:M45"/>
    <mergeCell ref="F35:M35"/>
    <mergeCell ref="F36:G36"/>
    <mergeCell ref="H36:M36"/>
    <mergeCell ref="F37:G37"/>
    <mergeCell ref="H37:M37"/>
    <mergeCell ref="H42:M42"/>
    <mergeCell ref="F43:G43"/>
    <mergeCell ref="H43:M43"/>
    <mergeCell ref="F10:G10"/>
    <mergeCell ref="H10:M10"/>
    <mergeCell ref="F3:M3"/>
    <mergeCell ref="F4:G4"/>
    <mergeCell ref="F24:G24"/>
    <mergeCell ref="H23:M23"/>
    <mergeCell ref="B2:D2"/>
    <mergeCell ref="B19:D19"/>
    <mergeCell ref="C20:D20"/>
    <mergeCell ref="C21:D21"/>
    <mergeCell ref="C8:D8"/>
    <mergeCell ref="C9:D9"/>
    <mergeCell ref="C4:D4"/>
    <mergeCell ref="C24:D24"/>
    <mergeCell ref="F11:G11"/>
    <mergeCell ref="F12:G12"/>
    <mergeCell ref="F13:G13"/>
    <mergeCell ref="C25:D25"/>
    <mergeCell ref="C5:D5"/>
    <mergeCell ref="C6:D6"/>
    <mergeCell ref="C7:D7"/>
    <mergeCell ref="F8:G8"/>
    <mergeCell ref="H8:M8"/>
    <mergeCell ref="H5:M5"/>
    <mergeCell ref="H21:M21"/>
    <mergeCell ref="O3:V3"/>
    <mergeCell ref="O4:P4"/>
    <mergeCell ref="Q4:V4"/>
    <mergeCell ref="O22:P22"/>
    <mergeCell ref="Q22:V22"/>
    <mergeCell ref="O6:P6"/>
    <mergeCell ref="Q6:V6"/>
    <mergeCell ref="O7:P7"/>
    <mergeCell ref="Q7:V7"/>
    <mergeCell ref="O19:V19"/>
    <mergeCell ref="O20:P20"/>
    <mergeCell ref="Q20:V20"/>
    <mergeCell ref="O21:P21"/>
    <mergeCell ref="Q21:V21"/>
    <mergeCell ref="O9:P9"/>
    <mergeCell ref="Q9:V9"/>
    <mergeCell ref="H4:M4"/>
    <mergeCell ref="O23:P23"/>
    <mergeCell ref="Q23:V23"/>
    <mergeCell ref="F23:G23"/>
    <mergeCell ref="H22:M22"/>
    <mergeCell ref="F21:G21"/>
    <mergeCell ref="F22:G22"/>
    <mergeCell ref="H20:M20"/>
    <mergeCell ref="F20:G20"/>
    <mergeCell ref="F19:M19"/>
    <mergeCell ref="O5:P5"/>
    <mergeCell ref="Q5:V5"/>
    <mergeCell ref="F5:G5"/>
    <mergeCell ref="H6:M6"/>
    <mergeCell ref="F6:G6"/>
    <mergeCell ref="H7:M7"/>
    <mergeCell ref="F7:G7"/>
    <mergeCell ref="H11:M11"/>
    <mergeCell ref="H12:M12"/>
    <mergeCell ref="H13:M13"/>
    <mergeCell ref="F27:G27"/>
    <mergeCell ref="H26:M26"/>
    <mergeCell ref="H27:M27"/>
    <mergeCell ref="O24:P24"/>
    <mergeCell ref="Q24:V24"/>
    <mergeCell ref="O26:P26"/>
    <mergeCell ref="Q26:V26"/>
    <mergeCell ref="F9:G9"/>
    <mergeCell ref="H9:M9"/>
    <mergeCell ref="O25:P25"/>
    <mergeCell ref="Q25:V25"/>
    <mergeCell ref="H24:M24"/>
    <mergeCell ref="O11:P11"/>
    <mergeCell ref="Q11:V11"/>
    <mergeCell ref="B10:D18"/>
    <mergeCell ref="O12:V18"/>
    <mergeCell ref="N3:N27"/>
    <mergeCell ref="O27:V27"/>
    <mergeCell ref="P44:Q44"/>
    <mergeCell ref="O8:P8"/>
    <mergeCell ref="Q8:V8"/>
    <mergeCell ref="O10:P10"/>
    <mergeCell ref="Q10:V10"/>
    <mergeCell ref="F38:G38"/>
    <mergeCell ref="H38:M38"/>
    <mergeCell ref="F39:G39"/>
    <mergeCell ref="H39:M39"/>
    <mergeCell ref="F44:G44"/>
    <mergeCell ref="F40:G40"/>
    <mergeCell ref="H40:M40"/>
    <mergeCell ref="F41:G41"/>
    <mergeCell ref="H41:M41"/>
    <mergeCell ref="F42:G42"/>
    <mergeCell ref="F25:G25"/>
    <mergeCell ref="H25:M25"/>
    <mergeCell ref="F26:G26"/>
  </mergeCells>
  <phoneticPr fontId="2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4"/>
  <sheetViews>
    <sheetView tabSelected="1" topLeftCell="A7" zoomScale="75" zoomScaleNormal="55" zoomScalePageLayoutView="55" workbookViewId="0">
      <selection activeCell="J19" sqref="J19:K26"/>
    </sheetView>
  </sheetViews>
  <sheetFormatPr baseColWidth="10" defaultRowHeight="16" x14ac:dyDescent="0.2"/>
  <cols>
    <col min="4" max="5" width="18" customWidth="1"/>
    <col min="6" max="6" width="16.5" customWidth="1"/>
    <col min="7" max="7" width="9.5" customWidth="1"/>
    <col min="8" max="8" width="7" bestFit="1" customWidth="1"/>
    <col min="9" max="9" width="15.6640625" bestFit="1" customWidth="1"/>
    <col min="10" max="10" width="21.5" bestFit="1" customWidth="1"/>
    <col min="11" max="11" width="16.1640625" customWidth="1"/>
    <col min="12" max="12" width="14.83203125" bestFit="1" customWidth="1"/>
    <col min="13" max="14" width="15.33203125" bestFit="1" customWidth="1"/>
    <col min="15" max="15" width="9.83203125" customWidth="1"/>
    <col min="16" max="16" width="10.6640625" customWidth="1"/>
    <col min="21" max="21" width="11.33203125" bestFit="1" customWidth="1"/>
    <col min="22" max="22" width="17.1640625" bestFit="1" customWidth="1"/>
    <col min="26" max="26" width="26.33203125" customWidth="1"/>
    <col min="28" max="28" width="23.83203125" customWidth="1"/>
    <col min="37" max="37" width="7.5" bestFit="1" customWidth="1"/>
    <col min="38" max="38" width="9.5" bestFit="1" customWidth="1"/>
    <col min="39" max="39" width="17.5" bestFit="1" customWidth="1"/>
    <col min="45" max="45" width="30.1640625" customWidth="1"/>
  </cols>
  <sheetData>
    <row r="1" spans="1:51" ht="16" customHeight="1" x14ac:dyDescent="0.2">
      <c r="C1" s="231" t="s">
        <v>63</v>
      </c>
      <c r="D1" s="231"/>
      <c r="E1" s="227" t="s">
        <v>64</v>
      </c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8"/>
    </row>
    <row r="2" spans="1:51" ht="48" customHeight="1" x14ac:dyDescent="0.2">
      <c r="C2" s="231"/>
      <c r="D2" s="231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30"/>
    </row>
    <row r="3" spans="1:51" ht="17" customHeight="1" x14ac:dyDescent="0.25">
      <c r="C3" s="56"/>
      <c r="D3" s="14" t="s">
        <v>41</v>
      </c>
      <c r="E3" s="14" t="s">
        <v>48</v>
      </c>
      <c r="F3" s="234" t="s">
        <v>57</v>
      </c>
      <c r="G3" s="235"/>
      <c r="H3" s="54" t="s">
        <v>51</v>
      </c>
      <c r="I3" s="55" t="s">
        <v>50</v>
      </c>
      <c r="J3" s="55" t="s">
        <v>51</v>
      </c>
      <c r="K3" s="50" t="s">
        <v>44</v>
      </c>
      <c r="L3" s="51">
        <v>-1</v>
      </c>
      <c r="M3" s="47" t="s">
        <v>128</v>
      </c>
      <c r="N3" s="47" t="s">
        <v>51</v>
      </c>
      <c r="P3" s="22"/>
    </row>
    <row r="4" spans="1:51" ht="42" x14ac:dyDescent="0.2">
      <c r="C4" s="56"/>
      <c r="D4" s="23" t="s">
        <v>42</v>
      </c>
      <c r="E4" s="26">
        <v>0.4</v>
      </c>
      <c r="F4" s="243">
        <v>0</v>
      </c>
      <c r="G4" s="244"/>
      <c r="H4" s="12">
        <v>0.25</v>
      </c>
      <c r="I4" s="9" t="s">
        <v>54</v>
      </c>
      <c r="J4" s="13">
        <v>0.75</v>
      </c>
      <c r="K4" s="39" t="s">
        <v>60</v>
      </c>
      <c r="L4" s="39">
        <v>1</v>
      </c>
      <c r="M4" s="44">
        <v>0</v>
      </c>
      <c r="N4" s="40">
        <v>1</v>
      </c>
      <c r="P4" s="22"/>
    </row>
    <row r="5" spans="1:51" ht="50" customHeight="1" x14ac:dyDescent="0.2">
      <c r="C5" s="56"/>
      <c r="D5" s="24" t="s">
        <v>43</v>
      </c>
      <c r="E5" s="26">
        <v>0.2</v>
      </c>
      <c r="F5" s="243">
        <v>1</v>
      </c>
      <c r="G5" s="244"/>
      <c r="H5" s="12">
        <v>0.5</v>
      </c>
      <c r="I5" s="9" t="s">
        <v>53</v>
      </c>
      <c r="J5" s="13">
        <v>0.5</v>
      </c>
      <c r="K5" s="52" t="s">
        <v>62</v>
      </c>
      <c r="L5" s="53">
        <v>0</v>
      </c>
      <c r="M5" s="46">
        <v>0.25</v>
      </c>
      <c r="N5" s="40">
        <v>0.75</v>
      </c>
      <c r="P5" s="22"/>
    </row>
    <row r="6" spans="1:51" ht="44" customHeight="1" x14ac:dyDescent="0.2">
      <c r="C6" s="56"/>
      <c r="D6" s="23" t="s">
        <v>45</v>
      </c>
      <c r="E6" s="26">
        <v>0.1</v>
      </c>
      <c r="F6" s="243">
        <v>2</v>
      </c>
      <c r="G6" s="244"/>
      <c r="H6" s="12">
        <v>0.75</v>
      </c>
      <c r="I6" s="9" t="s">
        <v>55</v>
      </c>
      <c r="J6" s="13">
        <v>0.25</v>
      </c>
      <c r="K6" s="41"/>
      <c r="L6" s="42"/>
      <c r="M6" s="46">
        <v>0.5</v>
      </c>
      <c r="N6" s="40">
        <v>0.5</v>
      </c>
      <c r="P6" s="22"/>
    </row>
    <row r="7" spans="1:51" ht="42" x14ac:dyDescent="0.2">
      <c r="C7" s="56"/>
      <c r="D7" s="23" t="s">
        <v>114</v>
      </c>
      <c r="E7" s="26">
        <v>0.125</v>
      </c>
      <c r="F7" s="243" t="s">
        <v>58</v>
      </c>
      <c r="G7" s="244"/>
      <c r="H7" s="12">
        <v>1</v>
      </c>
      <c r="I7" s="9" t="s">
        <v>52</v>
      </c>
      <c r="J7" s="13">
        <v>1</v>
      </c>
      <c r="K7" s="41"/>
      <c r="L7" s="42"/>
      <c r="M7" s="46">
        <v>0.75</v>
      </c>
      <c r="N7" s="40">
        <v>0.25</v>
      </c>
      <c r="P7" s="22"/>
    </row>
    <row r="8" spans="1:51" ht="21" x14ac:dyDescent="0.2">
      <c r="C8" s="56"/>
      <c r="D8" s="48" t="s">
        <v>116</v>
      </c>
      <c r="E8" s="49">
        <v>0.125</v>
      </c>
      <c r="F8" s="43"/>
      <c r="G8" s="43"/>
      <c r="H8" s="43"/>
      <c r="I8" s="43"/>
      <c r="J8" s="43"/>
      <c r="K8" s="41"/>
      <c r="L8" s="42"/>
      <c r="M8" s="46">
        <v>1</v>
      </c>
      <c r="N8" s="40">
        <v>0</v>
      </c>
      <c r="P8" s="22"/>
    </row>
    <row r="9" spans="1:51" ht="21" x14ac:dyDescent="0.2">
      <c r="C9" s="56"/>
      <c r="D9" s="23" t="s">
        <v>46</v>
      </c>
      <c r="E9" s="26">
        <v>0.15</v>
      </c>
      <c r="P9" s="22"/>
    </row>
    <row r="10" spans="1:51" ht="26" x14ac:dyDescent="0.2">
      <c r="C10" s="56"/>
      <c r="D10" s="25" t="s">
        <v>49</v>
      </c>
      <c r="E10" s="27">
        <f>SUM(E4:E9)</f>
        <v>1.1000000000000001</v>
      </c>
      <c r="P10" s="22"/>
    </row>
    <row r="11" spans="1:51" ht="34" x14ac:dyDescent="0.2">
      <c r="C11" s="239" t="s">
        <v>47</v>
      </c>
      <c r="D11" s="239"/>
      <c r="E11" s="239"/>
      <c r="F11" s="239"/>
      <c r="G11" s="239"/>
      <c r="H11" s="239"/>
      <c r="I11" s="239"/>
      <c r="J11" s="239"/>
      <c r="K11" s="240"/>
      <c r="L11" s="236" t="s">
        <v>59</v>
      </c>
      <c r="M11" s="237"/>
      <c r="N11" s="237"/>
      <c r="O11" s="237"/>
      <c r="P11" s="238"/>
      <c r="R11" s="32"/>
      <c r="S11" s="32"/>
      <c r="T11" s="207" t="s">
        <v>47</v>
      </c>
      <c r="U11" s="207"/>
      <c r="V11" s="207"/>
      <c r="W11" s="207"/>
      <c r="X11" s="207"/>
      <c r="Y11" s="207"/>
      <c r="Z11" s="207"/>
      <c r="AA11" s="207"/>
      <c r="AB11" s="208"/>
      <c r="AC11" s="209" t="s">
        <v>59</v>
      </c>
      <c r="AD11" s="210"/>
      <c r="AE11" s="210"/>
      <c r="AF11" s="210"/>
      <c r="AG11" s="211"/>
      <c r="AH11" s="32"/>
      <c r="AI11" s="32"/>
      <c r="AJ11" s="32"/>
      <c r="AK11" s="207" t="s">
        <v>47</v>
      </c>
      <c r="AL11" s="207"/>
      <c r="AM11" s="207"/>
      <c r="AN11" s="207"/>
      <c r="AO11" s="207"/>
      <c r="AP11" s="207"/>
      <c r="AQ11" s="207"/>
      <c r="AR11" s="207"/>
      <c r="AS11" s="208"/>
      <c r="AT11" s="209" t="s">
        <v>59</v>
      </c>
      <c r="AU11" s="210"/>
      <c r="AV11" s="210"/>
      <c r="AW11" s="210"/>
      <c r="AX11" s="211"/>
      <c r="AY11" s="32"/>
    </row>
    <row r="12" spans="1:51" ht="42" x14ac:dyDescent="0.25">
      <c r="C12" s="10" t="s">
        <v>42</v>
      </c>
      <c r="D12" s="10" t="s">
        <v>57</v>
      </c>
      <c r="E12" s="10" t="s">
        <v>45</v>
      </c>
      <c r="F12" s="45" t="s">
        <v>116</v>
      </c>
      <c r="G12" s="10" t="s">
        <v>114</v>
      </c>
      <c r="H12" s="10" t="s">
        <v>46</v>
      </c>
      <c r="I12" s="11" t="s">
        <v>51</v>
      </c>
      <c r="J12" s="245" t="s">
        <v>6</v>
      </c>
      <c r="K12" s="245"/>
      <c r="L12" s="17" t="s">
        <v>57</v>
      </c>
      <c r="M12" s="15" t="s">
        <v>61</v>
      </c>
      <c r="N12" s="59" t="s">
        <v>116</v>
      </c>
      <c r="O12" s="19" t="s">
        <v>114</v>
      </c>
      <c r="P12" s="16" t="s">
        <v>46</v>
      </c>
      <c r="R12" s="32"/>
      <c r="S12" s="32"/>
      <c r="T12" s="72" t="s">
        <v>42</v>
      </c>
      <c r="U12" s="72" t="s">
        <v>57</v>
      </c>
      <c r="V12" s="72" t="s">
        <v>45</v>
      </c>
      <c r="W12" s="73" t="s">
        <v>116</v>
      </c>
      <c r="X12" s="72" t="s">
        <v>114</v>
      </c>
      <c r="Y12" s="72" t="s">
        <v>46</v>
      </c>
      <c r="Z12" s="74" t="s">
        <v>51</v>
      </c>
      <c r="AA12" s="201" t="s">
        <v>6</v>
      </c>
      <c r="AB12" s="201"/>
      <c r="AC12" s="17" t="s">
        <v>57</v>
      </c>
      <c r="AD12" s="18" t="s">
        <v>61</v>
      </c>
      <c r="AE12" s="19" t="s">
        <v>116</v>
      </c>
      <c r="AF12" s="19" t="s">
        <v>114</v>
      </c>
      <c r="AG12" s="20" t="s">
        <v>46</v>
      </c>
      <c r="AH12" s="32"/>
      <c r="AI12" s="32"/>
      <c r="AJ12" s="32"/>
      <c r="AK12" s="72" t="s">
        <v>42</v>
      </c>
      <c r="AL12" s="72" t="s">
        <v>57</v>
      </c>
      <c r="AM12" s="72" t="s">
        <v>45</v>
      </c>
      <c r="AN12" s="73" t="s">
        <v>116</v>
      </c>
      <c r="AO12" s="72" t="s">
        <v>114</v>
      </c>
      <c r="AP12" s="72" t="s">
        <v>46</v>
      </c>
      <c r="AQ12" s="74" t="s">
        <v>51</v>
      </c>
      <c r="AR12" s="201" t="s">
        <v>6</v>
      </c>
      <c r="AS12" s="201"/>
      <c r="AT12" s="17" t="s">
        <v>57</v>
      </c>
      <c r="AU12" s="18" t="s">
        <v>61</v>
      </c>
      <c r="AV12" s="19" t="s">
        <v>116</v>
      </c>
      <c r="AW12" s="19" t="s">
        <v>114</v>
      </c>
      <c r="AX12" s="20" t="s">
        <v>46</v>
      </c>
      <c r="AY12" s="32"/>
    </row>
    <row r="13" spans="1:51" ht="21" x14ac:dyDescent="0.2">
      <c r="A13" s="202" t="s">
        <v>118</v>
      </c>
      <c r="B13" s="203"/>
      <c r="C13" s="215" t="s">
        <v>119</v>
      </c>
      <c r="D13" s="216"/>
      <c r="E13" s="216"/>
      <c r="F13" s="216"/>
      <c r="G13" s="216"/>
      <c r="H13" s="216"/>
      <c r="I13" s="217"/>
      <c r="J13" s="96" t="s">
        <v>105</v>
      </c>
      <c r="K13" s="130"/>
      <c r="L13" s="21">
        <f>IF(D13&gt;2,$H$7,IF(D13=2,$H$6,IF(D13=1,$H$5,IF(D13=0,$H$4,$L$5))))</f>
        <v>0.25</v>
      </c>
      <c r="M13" s="18">
        <f>IF(E13="Cabreo",$L$4,IF(E13="Miedo",$L$3,$L$5))</f>
        <v>0</v>
      </c>
      <c r="N13" s="36">
        <f t="shared" ref="N13:O18" si="0">IF(F13&lt;$M$5,$N$4,IF(F13&lt;$M$6,$N$5,IF(F13&lt;$M$7,$N$6,IF(F13&lt;$M$8,$N$7,$N$8))))</f>
        <v>1</v>
      </c>
      <c r="O13" s="36">
        <f t="shared" si="0"/>
        <v>1</v>
      </c>
      <c r="P13" s="20">
        <f>IF(H13=1,$J$4,IF(H13=2,$J$5,IF(H13=3,$J$6,IF(H13=4,$J$7,$L$5))))</f>
        <v>0</v>
      </c>
      <c r="R13" s="202" t="s">
        <v>118</v>
      </c>
      <c r="S13" s="203"/>
      <c r="T13" s="186" t="s">
        <v>119</v>
      </c>
      <c r="U13" s="187"/>
      <c r="V13" s="187"/>
      <c r="W13" s="187"/>
      <c r="X13" s="187"/>
      <c r="Y13" s="187"/>
      <c r="Z13" s="188"/>
      <c r="AA13" s="84" t="s">
        <v>105</v>
      </c>
      <c r="AB13" s="107"/>
      <c r="AC13" s="21">
        <f>IF(U13&gt;2,$H$7,IF(U13=2,$H$6,IF(U13=1,$H$5,IF(U13=0,$H$4,$L$5))))</f>
        <v>0.25</v>
      </c>
      <c r="AD13" s="18">
        <f>IF(V13="Cabreo",$L$4,IF(V13="Miedo",$L$3,$L$5))</f>
        <v>0</v>
      </c>
      <c r="AE13" s="38">
        <f t="shared" ref="AE13:AE18" si="1">IF(W13&lt;$M$5,$N$4,IF(W13&lt;$M$6,$N$5,IF(W13&lt;$M$7,$N$6,IF(W13&lt;$M$8,$N$7,$N$8))))</f>
        <v>1</v>
      </c>
      <c r="AF13" s="38">
        <f t="shared" ref="AF13:AF18" si="2">IF(X13&lt;$M$5,$N$4,IF(X13&lt;$M$6,$N$5,IF(X13&lt;$M$7,$N$6,IF(X13&lt;$M$8,$N$7,$N$8))))</f>
        <v>1</v>
      </c>
      <c r="AG13" s="20">
        <f>IF(Y13=1,$J$4,IF(Y13=2,$J$5,IF(Y13=3,$J$6,IF(Y13=4,$J$7,$L$5))))</f>
        <v>0</v>
      </c>
      <c r="AH13" s="32"/>
      <c r="AI13" s="202" t="s">
        <v>118</v>
      </c>
      <c r="AJ13" s="203"/>
      <c r="AK13" s="186" t="s">
        <v>119</v>
      </c>
      <c r="AL13" s="187"/>
      <c r="AM13" s="187"/>
      <c r="AN13" s="187"/>
      <c r="AO13" s="187"/>
      <c r="AP13" s="187"/>
      <c r="AQ13" s="188"/>
      <c r="AR13" s="84" t="s">
        <v>105</v>
      </c>
      <c r="AS13" s="107"/>
      <c r="AT13" s="21">
        <f>IF(AL13&gt;2,$H$7,IF(AL13=2,$H$6,IF(AL13=1,$H$5,IF(AL13=0,$H$4,$L$5))))</f>
        <v>0.25</v>
      </c>
      <c r="AU13" s="18">
        <f>IF(AM13="Cabreo",$L$4,IF(AM13="Miedo",$L$3,$L$5))</f>
        <v>0</v>
      </c>
      <c r="AV13" s="38">
        <f t="shared" ref="AV13:AV18" si="3">IF(AN13&lt;$M$5,$N$4,IF(AN13&lt;$M$6,$N$5,IF(AN13&lt;$M$7,$N$6,IF(AN13&lt;$M$8,$N$7,$N$8))))</f>
        <v>1</v>
      </c>
      <c r="AW13" s="38">
        <f t="shared" ref="AW13:AW18" si="4">IF(AO13&lt;$M$5,$N$4,IF(AO13&lt;$M$6,$N$5,IF(AO13&lt;$M$7,$N$6,IF(AO13&lt;$M$8,$N$7,$N$8))))</f>
        <v>1</v>
      </c>
      <c r="AX13" s="20">
        <f>IF(AP13=1,$J$4,IF(AP13=2,$J$5,IF(AP13=3,$J$6,IF(AP13=4,$J$7,$L$5))))</f>
        <v>0</v>
      </c>
      <c r="AY13" s="32"/>
    </row>
    <row r="14" spans="1:51" ht="29" customHeight="1" x14ac:dyDescent="0.2">
      <c r="A14" s="202"/>
      <c r="B14" s="203"/>
      <c r="C14" s="215" t="s">
        <v>120</v>
      </c>
      <c r="D14" s="216"/>
      <c r="E14" s="216"/>
      <c r="F14" s="216"/>
      <c r="G14" s="216"/>
      <c r="H14" s="216"/>
      <c r="I14" s="217"/>
      <c r="J14" s="84" t="s">
        <v>104</v>
      </c>
      <c r="K14" s="107"/>
      <c r="L14" s="21">
        <f t="shared" ref="L14:L46" si="5">IF(D14&gt;2,$H$7,IF(D14=2,$H$6,IF(D14=1,$H$5,IF(D14=0,$H$4,$L$5))))</f>
        <v>0.25</v>
      </c>
      <c r="M14" s="18">
        <f t="shared" ref="M14:M46" si="6">IF(E14="Cabreo",$L$4,IF(E14="Miedo",$L$3,$L$5))</f>
        <v>0</v>
      </c>
      <c r="N14" s="36">
        <f t="shared" si="0"/>
        <v>1</v>
      </c>
      <c r="O14" s="36">
        <f t="shared" si="0"/>
        <v>1</v>
      </c>
      <c r="P14" s="20">
        <f t="shared" ref="P14:P46" si="7">IF(H14=1,$J$4,IF(H14=2,$J$5,IF(H14=3,$J$6,IF(H14=4,$J$7,$L$5))))</f>
        <v>0</v>
      </c>
      <c r="R14" s="202"/>
      <c r="S14" s="203"/>
      <c r="T14" s="186" t="s">
        <v>120</v>
      </c>
      <c r="U14" s="187"/>
      <c r="V14" s="187"/>
      <c r="W14" s="187"/>
      <c r="X14" s="187"/>
      <c r="Y14" s="187"/>
      <c r="Z14" s="188"/>
      <c r="AA14" s="84" t="s">
        <v>104</v>
      </c>
      <c r="AB14" s="107"/>
      <c r="AC14" s="21">
        <f t="shared" ref="AC14:AC18" si="8">IF(U14&gt;2,$H$7,IF(U14=2,$H$6,IF(U14=1,$H$5,IF(U14=0,$H$4,$L$5))))</f>
        <v>0.25</v>
      </c>
      <c r="AD14" s="18">
        <f t="shared" ref="AD14:AD18" si="9">IF(V14="Cabreo",$L$4,IF(V14="Miedo",$L$3,$L$5))</f>
        <v>0</v>
      </c>
      <c r="AE14" s="38">
        <f t="shared" si="1"/>
        <v>1</v>
      </c>
      <c r="AF14" s="38">
        <f t="shared" si="2"/>
        <v>1</v>
      </c>
      <c r="AG14" s="20">
        <f t="shared" ref="AG14:AG18" si="10">IF(Y14=1,$J$4,IF(Y14=2,$J$5,IF(Y14=3,$J$6,IF(Y14=4,$J$7,$L$5))))</f>
        <v>0</v>
      </c>
      <c r="AH14" s="32"/>
      <c r="AI14" s="202"/>
      <c r="AJ14" s="203"/>
      <c r="AK14" s="186" t="s">
        <v>120</v>
      </c>
      <c r="AL14" s="187"/>
      <c r="AM14" s="187"/>
      <c r="AN14" s="187"/>
      <c r="AO14" s="187"/>
      <c r="AP14" s="187"/>
      <c r="AQ14" s="188"/>
      <c r="AR14" s="84" t="s">
        <v>104</v>
      </c>
      <c r="AS14" s="107"/>
      <c r="AT14" s="21">
        <f t="shared" ref="AT14:AT18" si="11">IF(AL14&gt;2,$H$7,IF(AL14=2,$H$6,IF(AL14=1,$H$5,IF(AL14=0,$H$4,$L$5))))</f>
        <v>0.25</v>
      </c>
      <c r="AU14" s="18">
        <f t="shared" ref="AU14:AU18" si="12">IF(AM14="Cabreo",$L$4,IF(AM14="Miedo",$L$3,$L$5))</f>
        <v>0</v>
      </c>
      <c r="AV14" s="38">
        <f t="shared" si="3"/>
        <v>1</v>
      </c>
      <c r="AW14" s="38">
        <f t="shared" si="4"/>
        <v>1</v>
      </c>
      <c r="AX14" s="20">
        <f t="shared" ref="AX14:AX18" si="13">IF(AP14=1,$J$4,IF(AP14=2,$J$5,IF(AP14=3,$J$6,IF(AP14=4,$J$7,$L$5))))</f>
        <v>0</v>
      </c>
      <c r="AY14" s="32"/>
    </row>
    <row r="15" spans="1:51" ht="25" customHeight="1" x14ac:dyDescent="0.2">
      <c r="A15" s="202"/>
      <c r="B15" s="203"/>
      <c r="C15" s="215" t="s">
        <v>121</v>
      </c>
      <c r="D15" s="216"/>
      <c r="E15" s="216"/>
      <c r="F15" s="216"/>
      <c r="G15" s="216"/>
      <c r="H15" s="216"/>
      <c r="I15" s="217"/>
      <c r="J15" s="96" t="s">
        <v>103</v>
      </c>
      <c r="K15" s="130"/>
      <c r="L15" s="21">
        <f t="shared" si="5"/>
        <v>0.25</v>
      </c>
      <c r="M15" s="18">
        <f t="shared" si="6"/>
        <v>0</v>
      </c>
      <c r="N15" s="36">
        <f t="shared" si="0"/>
        <v>1</v>
      </c>
      <c r="O15" s="36">
        <f t="shared" si="0"/>
        <v>1</v>
      </c>
      <c r="P15" s="20">
        <f t="shared" si="7"/>
        <v>0</v>
      </c>
      <c r="R15" s="202"/>
      <c r="S15" s="203"/>
      <c r="T15" s="186" t="s">
        <v>121</v>
      </c>
      <c r="U15" s="187"/>
      <c r="V15" s="187"/>
      <c r="W15" s="187"/>
      <c r="X15" s="187"/>
      <c r="Y15" s="187"/>
      <c r="Z15" s="188"/>
      <c r="AA15" s="84" t="s">
        <v>103</v>
      </c>
      <c r="AB15" s="107"/>
      <c r="AC15" s="21">
        <f t="shared" si="8"/>
        <v>0.25</v>
      </c>
      <c r="AD15" s="18">
        <f t="shared" si="9"/>
        <v>0</v>
      </c>
      <c r="AE15" s="38">
        <f t="shared" si="1"/>
        <v>1</v>
      </c>
      <c r="AF15" s="38">
        <f t="shared" si="2"/>
        <v>1</v>
      </c>
      <c r="AG15" s="20">
        <f t="shared" si="10"/>
        <v>0</v>
      </c>
      <c r="AH15" s="32"/>
      <c r="AI15" s="202"/>
      <c r="AJ15" s="203"/>
      <c r="AK15" s="186" t="s">
        <v>121</v>
      </c>
      <c r="AL15" s="187"/>
      <c r="AM15" s="187"/>
      <c r="AN15" s="187"/>
      <c r="AO15" s="187"/>
      <c r="AP15" s="187"/>
      <c r="AQ15" s="188"/>
      <c r="AR15" s="84" t="s">
        <v>103</v>
      </c>
      <c r="AS15" s="107"/>
      <c r="AT15" s="21">
        <f t="shared" si="11"/>
        <v>0.25</v>
      </c>
      <c r="AU15" s="18">
        <f t="shared" si="12"/>
        <v>0</v>
      </c>
      <c r="AV15" s="38">
        <f t="shared" si="3"/>
        <v>1</v>
      </c>
      <c r="AW15" s="38">
        <f t="shared" si="4"/>
        <v>1</v>
      </c>
      <c r="AX15" s="20">
        <f t="shared" si="13"/>
        <v>0</v>
      </c>
      <c r="AY15" s="32"/>
    </row>
    <row r="16" spans="1:51" ht="21" customHeight="1" x14ac:dyDescent="0.2">
      <c r="A16" s="204" t="s">
        <v>124</v>
      </c>
      <c r="B16" s="205"/>
      <c r="C16" s="218" t="s">
        <v>122</v>
      </c>
      <c r="D16" s="219"/>
      <c r="E16" s="219"/>
      <c r="F16" s="219"/>
      <c r="G16" s="219"/>
      <c r="H16" s="219"/>
      <c r="I16" s="220"/>
      <c r="J16" s="99" t="s">
        <v>8</v>
      </c>
      <c r="K16" s="101"/>
      <c r="L16" s="21">
        <f t="shared" si="5"/>
        <v>0.25</v>
      </c>
      <c r="M16" s="18">
        <f t="shared" si="6"/>
        <v>0</v>
      </c>
      <c r="N16" s="36">
        <f t="shared" si="0"/>
        <v>1</v>
      </c>
      <c r="O16" s="36">
        <f t="shared" si="0"/>
        <v>1</v>
      </c>
      <c r="P16" s="20">
        <f t="shared" si="7"/>
        <v>0</v>
      </c>
      <c r="R16" s="204" t="s">
        <v>124</v>
      </c>
      <c r="S16" s="205"/>
      <c r="T16" s="168" t="s">
        <v>122</v>
      </c>
      <c r="U16" s="169"/>
      <c r="V16" s="169"/>
      <c r="W16" s="169"/>
      <c r="X16" s="169"/>
      <c r="Y16" s="169"/>
      <c r="Z16" s="170"/>
      <c r="AA16" s="94" t="s">
        <v>8</v>
      </c>
      <c r="AB16" s="95"/>
      <c r="AC16" s="21">
        <f t="shared" si="8"/>
        <v>0.25</v>
      </c>
      <c r="AD16" s="18">
        <f t="shared" si="9"/>
        <v>0</v>
      </c>
      <c r="AE16" s="38">
        <f t="shared" si="1"/>
        <v>1</v>
      </c>
      <c r="AF16" s="38">
        <f t="shared" si="2"/>
        <v>1</v>
      </c>
      <c r="AG16" s="20">
        <f t="shared" si="10"/>
        <v>0</v>
      </c>
      <c r="AH16" s="32"/>
      <c r="AI16" s="204" t="s">
        <v>124</v>
      </c>
      <c r="AJ16" s="205"/>
      <c r="AK16" s="168" t="s">
        <v>122</v>
      </c>
      <c r="AL16" s="169"/>
      <c r="AM16" s="169"/>
      <c r="AN16" s="169"/>
      <c r="AO16" s="169"/>
      <c r="AP16" s="169"/>
      <c r="AQ16" s="170"/>
      <c r="AR16" s="94" t="s">
        <v>8</v>
      </c>
      <c r="AS16" s="95"/>
      <c r="AT16" s="21">
        <f t="shared" si="11"/>
        <v>0.25</v>
      </c>
      <c r="AU16" s="18">
        <f t="shared" si="12"/>
        <v>0</v>
      </c>
      <c r="AV16" s="38">
        <f t="shared" si="3"/>
        <v>1</v>
      </c>
      <c r="AW16" s="38">
        <f t="shared" si="4"/>
        <v>1</v>
      </c>
      <c r="AX16" s="20">
        <f t="shared" si="13"/>
        <v>0</v>
      </c>
      <c r="AY16" s="32"/>
    </row>
    <row r="17" spans="1:51" ht="21" customHeight="1" x14ac:dyDescent="0.2">
      <c r="A17" s="204"/>
      <c r="B17" s="205"/>
      <c r="C17" s="221"/>
      <c r="D17" s="222"/>
      <c r="E17" s="222"/>
      <c r="F17" s="222"/>
      <c r="G17" s="222"/>
      <c r="H17" s="222"/>
      <c r="I17" s="223"/>
      <c r="J17" s="99" t="s">
        <v>9</v>
      </c>
      <c r="K17" s="101"/>
      <c r="L17" s="21">
        <f t="shared" si="5"/>
        <v>0.25</v>
      </c>
      <c r="M17" s="18">
        <f t="shared" si="6"/>
        <v>0</v>
      </c>
      <c r="N17" s="36">
        <f t="shared" si="0"/>
        <v>1</v>
      </c>
      <c r="O17" s="36">
        <f t="shared" si="0"/>
        <v>1</v>
      </c>
      <c r="P17" s="20">
        <f t="shared" si="7"/>
        <v>0</v>
      </c>
      <c r="R17" s="204"/>
      <c r="S17" s="205"/>
      <c r="T17" s="195"/>
      <c r="U17" s="196"/>
      <c r="V17" s="196"/>
      <c r="W17" s="196"/>
      <c r="X17" s="196"/>
      <c r="Y17" s="196"/>
      <c r="Z17" s="197"/>
      <c r="AA17" s="94" t="s">
        <v>9</v>
      </c>
      <c r="AB17" s="95"/>
      <c r="AC17" s="21">
        <f t="shared" si="8"/>
        <v>0.25</v>
      </c>
      <c r="AD17" s="18">
        <f t="shared" si="9"/>
        <v>0</v>
      </c>
      <c r="AE17" s="38">
        <f t="shared" si="1"/>
        <v>1</v>
      </c>
      <c r="AF17" s="38">
        <f t="shared" si="2"/>
        <v>1</v>
      </c>
      <c r="AG17" s="20">
        <f t="shared" si="10"/>
        <v>0</v>
      </c>
      <c r="AH17" s="32"/>
      <c r="AI17" s="204"/>
      <c r="AJ17" s="205"/>
      <c r="AK17" s="195"/>
      <c r="AL17" s="196"/>
      <c r="AM17" s="196"/>
      <c r="AN17" s="196"/>
      <c r="AO17" s="196"/>
      <c r="AP17" s="196"/>
      <c r="AQ17" s="197"/>
      <c r="AR17" s="94" t="s">
        <v>9</v>
      </c>
      <c r="AS17" s="95"/>
      <c r="AT17" s="21">
        <f t="shared" si="11"/>
        <v>0.25</v>
      </c>
      <c r="AU17" s="18">
        <f t="shared" si="12"/>
        <v>0</v>
      </c>
      <c r="AV17" s="38">
        <f t="shared" si="3"/>
        <v>1</v>
      </c>
      <c r="AW17" s="38">
        <f t="shared" si="4"/>
        <v>1</v>
      </c>
      <c r="AX17" s="20">
        <f t="shared" si="13"/>
        <v>0</v>
      </c>
      <c r="AY17" s="32"/>
    </row>
    <row r="18" spans="1:51" ht="21" customHeight="1" x14ac:dyDescent="0.2">
      <c r="A18" s="204"/>
      <c r="B18" s="205"/>
      <c r="C18" s="224"/>
      <c r="D18" s="225"/>
      <c r="E18" s="225"/>
      <c r="F18" s="225"/>
      <c r="G18" s="225"/>
      <c r="H18" s="225"/>
      <c r="I18" s="226"/>
      <c r="J18" s="99" t="s">
        <v>10</v>
      </c>
      <c r="K18" s="101"/>
      <c r="L18" s="21">
        <f t="shared" si="5"/>
        <v>0.25</v>
      </c>
      <c r="M18" s="18">
        <f t="shared" si="6"/>
        <v>0</v>
      </c>
      <c r="N18" s="36">
        <f t="shared" si="0"/>
        <v>1</v>
      </c>
      <c r="O18" s="36">
        <f t="shared" si="0"/>
        <v>1</v>
      </c>
      <c r="P18" s="20">
        <f t="shared" si="7"/>
        <v>0</v>
      </c>
      <c r="R18" s="204"/>
      <c r="S18" s="205"/>
      <c r="T18" s="171"/>
      <c r="U18" s="172"/>
      <c r="V18" s="172"/>
      <c r="W18" s="172"/>
      <c r="X18" s="172"/>
      <c r="Y18" s="172"/>
      <c r="Z18" s="173"/>
      <c r="AA18" s="94" t="s">
        <v>10</v>
      </c>
      <c r="AB18" s="95"/>
      <c r="AC18" s="21">
        <f t="shared" si="8"/>
        <v>0.25</v>
      </c>
      <c r="AD18" s="18">
        <f t="shared" si="9"/>
        <v>0</v>
      </c>
      <c r="AE18" s="38">
        <f t="shared" si="1"/>
        <v>1</v>
      </c>
      <c r="AF18" s="38">
        <f t="shared" si="2"/>
        <v>1</v>
      </c>
      <c r="AG18" s="20">
        <f t="shared" si="10"/>
        <v>0</v>
      </c>
      <c r="AH18" s="32"/>
      <c r="AI18" s="204"/>
      <c r="AJ18" s="205"/>
      <c r="AK18" s="171"/>
      <c r="AL18" s="172"/>
      <c r="AM18" s="172"/>
      <c r="AN18" s="172"/>
      <c r="AO18" s="172"/>
      <c r="AP18" s="172"/>
      <c r="AQ18" s="173"/>
      <c r="AR18" s="94" t="s">
        <v>10</v>
      </c>
      <c r="AS18" s="95"/>
      <c r="AT18" s="21">
        <f t="shared" si="11"/>
        <v>0.25</v>
      </c>
      <c r="AU18" s="18">
        <f t="shared" si="12"/>
        <v>0</v>
      </c>
      <c r="AV18" s="38">
        <f t="shared" si="3"/>
        <v>1</v>
      </c>
      <c r="AW18" s="38">
        <f t="shared" si="4"/>
        <v>1</v>
      </c>
      <c r="AX18" s="20">
        <f t="shared" si="13"/>
        <v>0</v>
      </c>
      <c r="AY18" s="32"/>
    </row>
    <row r="19" spans="1:51" ht="21" customHeight="1" x14ac:dyDescent="0.3">
      <c r="C19" s="212" t="s">
        <v>123</v>
      </c>
      <c r="D19" s="213"/>
      <c r="E19" s="213"/>
      <c r="F19" s="213"/>
      <c r="G19" s="213"/>
      <c r="H19" s="213"/>
      <c r="I19" s="214"/>
      <c r="J19" s="232" t="s">
        <v>3</v>
      </c>
      <c r="K19" s="233"/>
      <c r="L19" s="60"/>
      <c r="M19" s="19"/>
      <c r="N19" s="59"/>
      <c r="O19" s="59"/>
      <c r="P19" s="19"/>
      <c r="R19" s="32"/>
      <c r="S19" s="32"/>
      <c r="T19" s="182" t="s">
        <v>125</v>
      </c>
      <c r="U19" s="183"/>
      <c r="V19" s="183"/>
      <c r="W19" s="183"/>
      <c r="X19" s="183"/>
      <c r="Y19" s="183"/>
      <c r="Z19" s="184"/>
      <c r="AA19" s="193" t="s">
        <v>3</v>
      </c>
      <c r="AB19" s="194"/>
      <c r="AC19" s="60"/>
      <c r="AD19" s="19"/>
      <c r="AE19" s="19"/>
      <c r="AF19" s="19"/>
      <c r="AG19" s="19"/>
      <c r="AH19" s="32"/>
      <c r="AI19" s="32"/>
      <c r="AJ19" s="32"/>
      <c r="AK19" s="182" t="s">
        <v>129</v>
      </c>
      <c r="AL19" s="183"/>
      <c r="AM19" s="183"/>
      <c r="AN19" s="183"/>
      <c r="AO19" s="183"/>
      <c r="AP19" s="183"/>
      <c r="AQ19" s="184"/>
      <c r="AR19" s="193" t="s">
        <v>3</v>
      </c>
      <c r="AS19" s="194"/>
      <c r="AT19" s="60"/>
      <c r="AU19" s="19"/>
      <c r="AV19" s="19"/>
      <c r="AW19" s="19"/>
      <c r="AX19" s="19"/>
      <c r="AY19" s="32"/>
    </row>
    <row r="20" spans="1:51" ht="21" x14ac:dyDescent="0.2">
      <c r="C20" s="28">
        <v>1</v>
      </c>
      <c r="D20" s="29">
        <v>0</v>
      </c>
      <c r="E20" s="29" t="s">
        <v>44</v>
      </c>
      <c r="F20" s="28">
        <v>0.6</v>
      </c>
      <c r="G20" s="28">
        <v>0.7</v>
      </c>
      <c r="H20" s="29">
        <v>3</v>
      </c>
      <c r="I20" s="28">
        <f t="shared" ref="I20:I46" si="14">C20*$E$4+$E$5*L20+$E$6*M20+O20*$E$7+P20*$E$9+$E$8*N20</f>
        <v>0.51249999999999996</v>
      </c>
      <c r="J20" s="115" t="s">
        <v>109</v>
      </c>
      <c r="K20" s="116"/>
      <c r="L20" s="21">
        <f t="shared" si="5"/>
        <v>0.25</v>
      </c>
      <c r="M20" s="18">
        <f t="shared" si="6"/>
        <v>-1</v>
      </c>
      <c r="N20" s="36">
        <f t="shared" ref="N20:O23" si="15">IF(F20&lt;$M$5,$N$4,IF(F20&lt;$M$6,$N$5,IF(F20&lt;$M$7,$N$6,IF(F20&lt;$M$8,$N$7,$N$8))))</f>
        <v>0.5</v>
      </c>
      <c r="O20" s="36">
        <f t="shared" si="15"/>
        <v>0.5</v>
      </c>
      <c r="P20" s="20">
        <f t="shared" si="7"/>
        <v>0.25</v>
      </c>
      <c r="R20" s="32"/>
      <c r="S20" s="32"/>
      <c r="T20" s="75">
        <v>0.9</v>
      </c>
      <c r="U20" s="76">
        <v>0</v>
      </c>
      <c r="V20" s="76" t="s">
        <v>60</v>
      </c>
      <c r="W20" s="75">
        <v>0.26</v>
      </c>
      <c r="X20" s="75">
        <v>0.26</v>
      </c>
      <c r="Y20" s="76">
        <v>1</v>
      </c>
      <c r="Z20" s="75">
        <f t="shared" ref="Z20:Z23" si="16">T20*$E$4+$E$5*AC20+$E$6*AD20+AF20*$E$7+AG20*$E$9+$E$8*AE20</f>
        <v>0.81</v>
      </c>
      <c r="AA20" s="112" t="s">
        <v>109</v>
      </c>
      <c r="AB20" s="114"/>
      <c r="AC20" s="21">
        <f t="shared" ref="AC20:AC23" si="17">IF(U20&gt;2,$H$7,IF(U20=2,$H$6,IF(U20=1,$H$5,IF(U20=0,$H$4,$L$5))))</f>
        <v>0.25</v>
      </c>
      <c r="AD20" s="18">
        <f t="shared" ref="AD20:AD23" si="18">IF(V20="Cabreo",$L$4,IF(V20="Miedo",$L$3,$L$5))</f>
        <v>1</v>
      </c>
      <c r="AE20" s="38">
        <f t="shared" ref="AE20:AE23" si="19">IF(W20&lt;$M$5,$N$4,IF(W20&lt;$M$6,$N$5,IF(W20&lt;$M$7,$N$6,IF(W20&lt;$M$8,$N$7,$N$8))))</f>
        <v>0.75</v>
      </c>
      <c r="AF20" s="38">
        <f t="shared" ref="AF20:AF23" si="20">IF(X20&lt;$M$5,$N$4,IF(X20&lt;$M$6,$N$5,IF(X20&lt;$M$7,$N$6,IF(X20&lt;$M$8,$N$7,$N$8))))</f>
        <v>0.75</v>
      </c>
      <c r="AG20" s="20">
        <f t="shared" ref="AG20:AG23" si="21">IF(Y20=1,$J$4,IF(Y20=2,$J$5,IF(Y20=3,$J$6,IF(Y20=4,$J$7,$L$5))))</f>
        <v>0.75</v>
      </c>
      <c r="AH20" s="32"/>
      <c r="AI20" s="32"/>
      <c r="AJ20" s="32"/>
      <c r="AK20" s="75">
        <v>0.9</v>
      </c>
      <c r="AL20" s="76">
        <v>0</v>
      </c>
      <c r="AM20" s="76" t="s">
        <v>60</v>
      </c>
      <c r="AN20" s="75">
        <v>0.26</v>
      </c>
      <c r="AO20" s="75">
        <v>0.26</v>
      </c>
      <c r="AP20" s="76">
        <v>1</v>
      </c>
      <c r="AQ20" s="75">
        <f t="shared" ref="AQ20:AQ23" si="22">AK20*$E$4+$E$5*AT20+$E$6*AU20+AW20*$E$7+AX20*$E$9+$E$8*AV20</f>
        <v>0.81</v>
      </c>
      <c r="AR20" s="112" t="s">
        <v>109</v>
      </c>
      <c r="AS20" s="114"/>
      <c r="AT20" s="21">
        <f t="shared" ref="AT20:AT23" si="23">IF(AL20&gt;2,$H$7,IF(AL20=2,$H$6,IF(AL20=1,$H$5,IF(AL20=0,$H$4,$L$5))))</f>
        <v>0.25</v>
      </c>
      <c r="AU20" s="18">
        <f t="shared" ref="AU20:AU23" si="24">IF(AM20="Cabreo",$L$4,IF(AM20="Miedo",$L$3,$L$5))</f>
        <v>1</v>
      </c>
      <c r="AV20" s="38">
        <f t="shared" ref="AV20:AV23" si="25">IF(AN20&lt;$M$5,$N$4,IF(AN20&lt;$M$6,$N$5,IF(AN20&lt;$M$7,$N$6,IF(AN20&lt;$M$8,$N$7,$N$8))))</f>
        <v>0.75</v>
      </c>
      <c r="AW20" s="38">
        <f t="shared" ref="AW20:AW23" si="26">IF(AO20&lt;$M$5,$N$4,IF(AO20&lt;$M$6,$N$5,IF(AO20&lt;$M$7,$N$6,IF(AO20&lt;$M$8,$N$7,$N$8))))</f>
        <v>0.75</v>
      </c>
      <c r="AX20" s="20">
        <f t="shared" ref="AX20:AX23" si="27">IF(AP20=1,$J$4,IF(AP20=2,$J$5,IF(AP20=3,$J$6,IF(AP20=4,$J$7,$L$5))))</f>
        <v>0.75</v>
      </c>
      <c r="AY20" s="32"/>
    </row>
    <row r="21" spans="1:51" ht="21" x14ac:dyDescent="0.2">
      <c r="C21" s="28">
        <v>0.9</v>
      </c>
      <c r="D21" s="29">
        <v>0</v>
      </c>
      <c r="E21" s="29" t="s">
        <v>44</v>
      </c>
      <c r="F21" s="28">
        <v>0</v>
      </c>
      <c r="G21" s="28">
        <v>0</v>
      </c>
      <c r="H21" s="29">
        <v>1</v>
      </c>
      <c r="I21" s="28">
        <f t="shared" ref="I21" si="28">C21*$E$4+$E$5*L21+$E$6*M21+O21*$E$7+P21*$E$9+$E$8*N21</f>
        <v>0.6725000000000001</v>
      </c>
      <c r="J21" s="115" t="s">
        <v>68</v>
      </c>
      <c r="K21" s="116"/>
      <c r="L21" s="21">
        <f t="shared" si="5"/>
        <v>0.25</v>
      </c>
      <c r="M21" s="18">
        <f t="shared" si="6"/>
        <v>-1</v>
      </c>
      <c r="N21" s="36">
        <f t="shared" si="15"/>
        <v>1</v>
      </c>
      <c r="O21" s="36">
        <f t="shared" si="15"/>
        <v>1</v>
      </c>
      <c r="P21" s="20">
        <f t="shared" si="7"/>
        <v>0.75</v>
      </c>
      <c r="R21" s="32"/>
      <c r="S21" s="32"/>
      <c r="T21" s="75">
        <v>0.9</v>
      </c>
      <c r="U21" s="76">
        <v>0</v>
      </c>
      <c r="V21" s="76" t="s">
        <v>60</v>
      </c>
      <c r="W21" s="75">
        <v>0</v>
      </c>
      <c r="X21" s="75">
        <v>0</v>
      </c>
      <c r="Y21" s="76">
        <v>1</v>
      </c>
      <c r="Z21" s="75">
        <f t="shared" si="16"/>
        <v>0.87250000000000005</v>
      </c>
      <c r="AA21" s="112" t="s">
        <v>68</v>
      </c>
      <c r="AB21" s="114"/>
      <c r="AC21" s="21">
        <f t="shared" si="17"/>
        <v>0.25</v>
      </c>
      <c r="AD21" s="18">
        <f t="shared" si="18"/>
        <v>1</v>
      </c>
      <c r="AE21" s="38">
        <f t="shared" si="19"/>
        <v>1</v>
      </c>
      <c r="AF21" s="38">
        <f t="shared" si="20"/>
        <v>1</v>
      </c>
      <c r="AG21" s="20">
        <f t="shared" si="21"/>
        <v>0.75</v>
      </c>
      <c r="AH21" s="32"/>
      <c r="AI21" s="32"/>
      <c r="AJ21" s="32"/>
      <c r="AK21" s="75">
        <v>0.9</v>
      </c>
      <c r="AL21" s="76">
        <v>0</v>
      </c>
      <c r="AM21" s="76" t="s">
        <v>60</v>
      </c>
      <c r="AN21" s="75">
        <v>0</v>
      </c>
      <c r="AO21" s="75">
        <v>0</v>
      </c>
      <c r="AP21" s="76">
        <v>1</v>
      </c>
      <c r="AQ21" s="75">
        <f t="shared" si="22"/>
        <v>0.87250000000000005</v>
      </c>
      <c r="AR21" s="112" t="s">
        <v>68</v>
      </c>
      <c r="AS21" s="114"/>
      <c r="AT21" s="21">
        <f t="shared" si="23"/>
        <v>0.25</v>
      </c>
      <c r="AU21" s="18">
        <f t="shared" si="24"/>
        <v>1</v>
      </c>
      <c r="AV21" s="38">
        <f t="shared" si="25"/>
        <v>1</v>
      </c>
      <c r="AW21" s="38">
        <f t="shared" si="26"/>
        <v>1</v>
      </c>
      <c r="AX21" s="20">
        <f t="shared" si="27"/>
        <v>0.75</v>
      </c>
      <c r="AY21" s="32"/>
    </row>
    <row r="22" spans="1:51" ht="21" customHeight="1" x14ac:dyDescent="0.2">
      <c r="C22" s="28">
        <v>0.7</v>
      </c>
      <c r="D22" s="29">
        <v>0</v>
      </c>
      <c r="E22" s="29" t="s">
        <v>44</v>
      </c>
      <c r="F22" s="28">
        <v>0.6</v>
      </c>
      <c r="G22" s="28">
        <v>0.6</v>
      </c>
      <c r="H22" s="29">
        <v>1</v>
      </c>
      <c r="I22" s="28">
        <f t="shared" si="14"/>
        <v>0.46749999999999997</v>
      </c>
      <c r="J22" s="94" t="s">
        <v>77</v>
      </c>
      <c r="K22" s="95"/>
      <c r="L22" s="21">
        <f t="shared" si="5"/>
        <v>0.25</v>
      </c>
      <c r="M22" s="18">
        <f t="shared" si="6"/>
        <v>-1</v>
      </c>
      <c r="N22" s="36">
        <f t="shared" si="15"/>
        <v>0.5</v>
      </c>
      <c r="O22" s="36">
        <f t="shared" si="15"/>
        <v>0.5</v>
      </c>
      <c r="P22" s="20">
        <f t="shared" si="7"/>
        <v>0.75</v>
      </c>
      <c r="R22" s="32"/>
      <c r="S22" s="32"/>
      <c r="T22" s="75">
        <v>0.9</v>
      </c>
      <c r="U22" s="76">
        <v>0</v>
      </c>
      <c r="V22" s="76" t="s">
        <v>60</v>
      </c>
      <c r="W22" s="75">
        <v>0</v>
      </c>
      <c r="X22" s="75">
        <v>0</v>
      </c>
      <c r="Y22" s="76">
        <v>1</v>
      </c>
      <c r="Z22" s="75">
        <f t="shared" si="16"/>
        <v>0.87250000000000005</v>
      </c>
      <c r="AA22" s="94" t="s">
        <v>77</v>
      </c>
      <c r="AB22" s="95"/>
      <c r="AC22" s="21">
        <f t="shared" si="17"/>
        <v>0.25</v>
      </c>
      <c r="AD22" s="18">
        <f t="shared" si="18"/>
        <v>1</v>
      </c>
      <c r="AE22" s="38">
        <f t="shared" si="19"/>
        <v>1</v>
      </c>
      <c r="AF22" s="38">
        <f t="shared" si="20"/>
        <v>1</v>
      </c>
      <c r="AG22" s="20">
        <f t="shared" si="21"/>
        <v>0.75</v>
      </c>
      <c r="AH22" s="32"/>
      <c r="AI22" s="32"/>
      <c r="AJ22" s="32"/>
      <c r="AK22" s="75">
        <v>0.9</v>
      </c>
      <c r="AL22" s="76">
        <v>0</v>
      </c>
      <c r="AM22" s="76" t="s">
        <v>60</v>
      </c>
      <c r="AN22" s="75">
        <v>0</v>
      </c>
      <c r="AO22" s="75">
        <v>0</v>
      </c>
      <c r="AP22" s="76">
        <v>1</v>
      </c>
      <c r="AQ22" s="75">
        <f t="shared" si="22"/>
        <v>0.87250000000000005</v>
      </c>
      <c r="AR22" s="94" t="s">
        <v>77</v>
      </c>
      <c r="AS22" s="95"/>
      <c r="AT22" s="21">
        <f t="shared" si="23"/>
        <v>0.25</v>
      </c>
      <c r="AU22" s="18">
        <f t="shared" si="24"/>
        <v>1</v>
      </c>
      <c r="AV22" s="38">
        <f t="shared" si="25"/>
        <v>1</v>
      </c>
      <c r="AW22" s="38">
        <f t="shared" si="26"/>
        <v>1</v>
      </c>
      <c r="AX22" s="20">
        <f t="shared" si="27"/>
        <v>0.75</v>
      </c>
      <c r="AY22" s="32"/>
    </row>
    <row r="23" spans="1:51" ht="21" customHeight="1" x14ac:dyDescent="0.2">
      <c r="C23" s="28">
        <v>0.5</v>
      </c>
      <c r="D23" s="29">
        <v>0</v>
      </c>
      <c r="E23" s="29" t="s">
        <v>44</v>
      </c>
      <c r="F23" s="28">
        <v>0.59</v>
      </c>
      <c r="G23" s="28">
        <v>0.5</v>
      </c>
      <c r="H23" s="29">
        <v>1</v>
      </c>
      <c r="I23" s="28">
        <f t="shared" si="14"/>
        <v>0.38749999999999996</v>
      </c>
      <c r="J23" s="94" t="s">
        <v>66</v>
      </c>
      <c r="K23" s="95"/>
      <c r="L23" s="21">
        <f t="shared" si="5"/>
        <v>0.25</v>
      </c>
      <c r="M23" s="18">
        <f t="shared" si="6"/>
        <v>-1</v>
      </c>
      <c r="N23" s="36">
        <f t="shared" si="15"/>
        <v>0.5</v>
      </c>
      <c r="O23" s="36">
        <f t="shared" si="15"/>
        <v>0.5</v>
      </c>
      <c r="P23" s="20">
        <f t="shared" si="7"/>
        <v>0.75</v>
      </c>
      <c r="R23" s="32"/>
      <c r="S23" s="32"/>
      <c r="T23" s="75">
        <v>0.9</v>
      </c>
      <c r="U23" s="76">
        <v>0</v>
      </c>
      <c r="V23" s="76" t="s">
        <v>60</v>
      </c>
      <c r="W23" s="75">
        <v>0.3</v>
      </c>
      <c r="X23" s="75">
        <v>0.5</v>
      </c>
      <c r="Y23" s="76">
        <v>1</v>
      </c>
      <c r="Z23" s="75">
        <f t="shared" si="16"/>
        <v>0.77875000000000005</v>
      </c>
      <c r="AA23" s="94" t="s">
        <v>66</v>
      </c>
      <c r="AB23" s="95"/>
      <c r="AC23" s="21">
        <f t="shared" si="17"/>
        <v>0.25</v>
      </c>
      <c r="AD23" s="18">
        <f t="shared" si="18"/>
        <v>1</v>
      </c>
      <c r="AE23" s="38">
        <f t="shared" si="19"/>
        <v>0.75</v>
      </c>
      <c r="AF23" s="38">
        <f t="shared" si="20"/>
        <v>0.5</v>
      </c>
      <c r="AG23" s="20">
        <f t="shared" si="21"/>
        <v>0.75</v>
      </c>
      <c r="AH23" s="32"/>
      <c r="AI23" s="32"/>
      <c r="AJ23" s="32"/>
      <c r="AK23" s="75">
        <v>0.9</v>
      </c>
      <c r="AL23" s="76">
        <v>0</v>
      </c>
      <c r="AM23" s="76" t="s">
        <v>60</v>
      </c>
      <c r="AN23" s="75">
        <v>0.3</v>
      </c>
      <c r="AO23" s="75">
        <v>0.5</v>
      </c>
      <c r="AP23" s="76">
        <v>1</v>
      </c>
      <c r="AQ23" s="75">
        <f t="shared" si="22"/>
        <v>0.77875000000000005</v>
      </c>
      <c r="AR23" s="94" t="s">
        <v>66</v>
      </c>
      <c r="AS23" s="95"/>
      <c r="AT23" s="21">
        <f t="shared" si="23"/>
        <v>0.25</v>
      </c>
      <c r="AU23" s="18">
        <f t="shared" si="24"/>
        <v>1</v>
      </c>
      <c r="AV23" s="38">
        <f t="shared" si="25"/>
        <v>0.75</v>
      </c>
      <c r="AW23" s="38">
        <f t="shared" si="26"/>
        <v>0.5</v>
      </c>
      <c r="AX23" s="20">
        <f t="shared" si="27"/>
        <v>0.75</v>
      </c>
      <c r="AY23" s="32"/>
    </row>
    <row r="24" spans="1:51" ht="21" customHeight="1" x14ac:dyDescent="0.2">
      <c r="C24" s="218" t="s">
        <v>117</v>
      </c>
      <c r="D24" s="219"/>
      <c r="E24" s="219"/>
      <c r="F24" s="219"/>
      <c r="G24" s="219"/>
      <c r="H24" s="219"/>
      <c r="I24" s="220"/>
      <c r="J24" s="94" t="s">
        <v>80</v>
      </c>
      <c r="K24" s="95"/>
      <c r="L24" s="174"/>
      <c r="M24" s="175"/>
      <c r="N24" s="175"/>
      <c r="O24" s="175"/>
      <c r="P24" s="176"/>
      <c r="R24" s="32"/>
      <c r="S24" s="32"/>
      <c r="T24" s="168" t="s">
        <v>117</v>
      </c>
      <c r="U24" s="169"/>
      <c r="V24" s="169"/>
      <c r="W24" s="169"/>
      <c r="X24" s="169"/>
      <c r="Y24" s="169"/>
      <c r="Z24" s="170"/>
      <c r="AA24" s="94" t="s">
        <v>80</v>
      </c>
      <c r="AB24" s="95"/>
      <c r="AC24" s="174"/>
      <c r="AD24" s="175"/>
      <c r="AE24" s="175"/>
      <c r="AF24" s="175"/>
      <c r="AG24" s="176"/>
      <c r="AH24" s="32"/>
      <c r="AI24" s="32"/>
      <c r="AJ24" s="32"/>
      <c r="AK24" s="168" t="s">
        <v>117</v>
      </c>
      <c r="AL24" s="169"/>
      <c r="AM24" s="169"/>
      <c r="AN24" s="169"/>
      <c r="AO24" s="169"/>
      <c r="AP24" s="169"/>
      <c r="AQ24" s="170"/>
      <c r="AR24" s="94" t="s">
        <v>80</v>
      </c>
      <c r="AS24" s="95"/>
      <c r="AT24" s="174"/>
      <c r="AU24" s="175"/>
      <c r="AV24" s="175"/>
      <c r="AW24" s="175"/>
      <c r="AX24" s="176"/>
      <c r="AY24" s="32"/>
    </row>
    <row r="25" spans="1:51" ht="21" customHeight="1" x14ac:dyDescent="0.2">
      <c r="C25" s="221"/>
      <c r="D25" s="222"/>
      <c r="E25" s="222"/>
      <c r="F25" s="222"/>
      <c r="G25" s="222"/>
      <c r="H25" s="222"/>
      <c r="I25" s="223"/>
      <c r="J25" s="94" t="s">
        <v>67</v>
      </c>
      <c r="K25" s="95"/>
      <c r="L25" s="198"/>
      <c r="M25" s="199"/>
      <c r="N25" s="199"/>
      <c r="O25" s="199"/>
      <c r="P25" s="200"/>
      <c r="R25" s="32"/>
      <c r="S25" s="32"/>
      <c r="T25" s="195"/>
      <c r="U25" s="196"/>
      <c r="V25" s="196"/>
      <c r="W25" s="196"/>
      <c r="X25" s="196"/>
      <c r="Y25" s="196"/>
      <c r="Z25" s="197"/>
      <c r="AA25" s="94" t="s">
        <v>67</v>
      </c>
      <c r="AB25" s="95"/>
      <c r="AC25" s="198"/>
      <c r="AD25" s="199"/>
      <c r="AE25" s="199"/>
      <c r="AF25" s="199"/>
      <c r="AG25" s="200"/>
      <c r="AH25" s="32"/>
      <c r="AI25" s="32"/>
      <c r="AJ25" s="32"/>
      <c r="AK25" s="195"/>
      <c r="AL25" s="196"/>
      <c r="AM25" s="196"/>
      <c r="AN25" s="196"/>
      <c r="AO25" s="196"/>
      <c r="AP25" s="196"/>
      <c r="AQ25" s="197"/>
      <c r="AR25" s="94" t="s">
        <v>67</v>
      </c>
      <c r="AS25" s="95"/>
      <c r="AT25" s="198"/>
      <c r="AU25" s="199"/>
      <c r="AV25" s="199"/>
      <c r="AW25" s="199"/>
      <c r="AX25" s="200"/>
      <c r="AY25" s="32"/>
    </row>
    <row r="26" spans="1:51" ht="21" customHeight="1" x14ac:dyDescent="0.2">
      <c r="C26" s="224"/>
      <c r="D26" s="225"/>
      <c r="E26" s="225"/>
      <c r="F26" s="225"/>
      <c r="G26" s="225"/>
      <c r="H26" s="225"/>
      <c r="I26" s="226"/>
      <c r="J26" s="94" t="s">
        <v>82</v>
      </c>
      <c r="K26" s="95"/>
      <c r="L26" s="177"/>
      <c r="M26" s="178"/>
      <c r="N26" s="178"/>
      <c r="O26" s="178"/>
      <c r="P26" s="179"/>
      <c r="R26" s="32"/>
      <c r="S26" s="32"/>
      <c r="T26" s="171"/>
      <c r="U26" s="172"/>
      <c r="V26" s="172"/>
      <c r="W26" s="172"/>
      <c r="X26" s="172"/>
      <c r="Y26" s="172"/>
      <c r="Z26" s="173"/>
      <c r="AA26" s="94" t="s">
        <v>82</v>
      </c>
      <c r="AB26" s="95"/>
      <c r="AC26" s="177"/>
      <c r="AD26" s="178"/>
      <c r="AE26" s="178"/>
      <c r="AF26" s="178"/>
      <c r="AG26" s="179"/>
      <c r="AH26" s="32"/>
      <c r="AI26" s="32"/>
      <c r="AJ26" s="32"/>
      <c r="AK26" s="171"/>
      <c r="AL26" s="172"/>
      <c r="AM26" s="172"/>
      <c r="AN26" s="172"/>
      <c r="AO26" s="172"/>
      <c r="AP26" s="172"/>
      <c r="AQ26" s="173"/>
      <c r="AR26" s="94" t="s">
        <v>82</v>
      </c>
      <c r="AS26" s="95"/>
      <c r="AT26" s="177"/>
      <c r="AU26" s="178"/>
      <c r="AV26" s="178"/>
      <c r="AW26" s="178"/>
      <c r="AX26" s="179"/>
      <c r="AY26" s="32"/>
    </row>
    <row r="27" spans="1:51" ht="21" customHeight="1" x14ac:dyDescent="0.3">
      <c r="C27" s="212" t="s">
        <v>123</v>
      </c>
      <c r="D27" s="213"/>
      <c r="E27" s="213"/>
      <c r="F27" s="213"/>
      <c r="G27" s="213"/>
      <c r="H27" s="213"/>
      <c r="I27" s="214"/>
      <c r="J27" s="241" t="s">
        <v>2</v>
      </c>
      <c r="K27" s="241"/>
      <c r="L27" s="60"/>
      <c r="M27" s="19"/>
      <c r="N27" s="59"/>
      <c r="O27" s="59"/>
      <c r="P27" s="19"/>
      <c r="R27" s="32"/>
      <c r="S27" s="32"/>
      <c r="T27" s="182" t="s">
        <v>125</v>
      </c>
      <c r="U27" s="183"/>
      <c r="V27" s="183"/>
      <c r="W27" s="183"/>
      <c r="X27" s="183"/>
      <c r="Y27" s="183"/>
      <c r="Z27" s="184"/>
      <c r="AA27" s="185" t="s">
        <v>2</v>
      </c>
      <c r="AB27" s="185"/>
      <c r="AC27" s="60"/>
      <c r="AD27" s="19"/>
      <c r="AE27" s="19"/>
      <c r="AF27" s="19"/>
      <c r="AG27" s="19"/>
      <c r="AH27" s="32"/>
      <c r="AI27" s="32"/>
      <c r="AJ27" s="32"/>
      <c r="AK27" s="182" t="s">
        <v>129</v>
      </c>
      <c r="AL27" s="183"/>
      <c r="AM27" s="183"/>
      <c r="AN27" s="183"/>
      <c r="AO27" s="183"/>
      <c r="AP27" s="183"/>
      <c r="AQ27" s="184"/>
      <c r="AR27" s="185" t="s">
        <v>2</v>
      </c>
      <c r="AS27" s="185"/>
      <c r="AT27" s="60"/>
      <c r="AU27" s="19"/>
      <c r="AV27" s="19"/>
      <c r="AW27" s="19"/>
      <c r="AX27" s="19"/>
      <c r="AY27" s="32"/>
    </row>
    <row r="28" spans="1:51" ht="21" customHeight="1" x14ac:dyDescent="0.2">
      <c r="C28" s="28">
        <v>1</v>
      </c>
      <c r="D28" s="29">
        <v>0</v>
      </c>
      <c r="E28" s="29" t="s">
        <v>44</v>
      </c>
      <c r="F28" s="28">
        <v>0</v>
      </c>
      <c r="G28" s="28">
        <v>0</v>
      </c>
      <c r="H28" s="29">
        <v>1</v>
      </c>
      <c r="I28" s="28">
        <f t="shared" si="14"/>
        <v>0.71249999999999991</v>
      </c>
      <c r="J28" s="99" t="s">
        <v>68</v>
      </c>
      <c r="K28" s="101"/>
      <c r="L28" s="21">
        <f t="shared" si="5"/>
        <v>0.25</v>
      </c>
      <c r="M28" s="18">
        <f t="shared" si="6"/>
        <v>-1</v>
      </c>
      <c r="N28" s="36">
        <f>IF(F28&lt;$M$5,$N$4,IF(F28&lt;$M$6,$N$5,IF(F28&lt;$M$7,$N$6,IF(F28&lt;$M$8,$N$7,$N$8))))</f>
        <v>1</v>
      </c>
      <c r="O28" s="36">
        <f>IF(G28&lt;$M$5,$N$4,IF(G28&lt;$M$6,$N$5,IF(G28&lt;$M$7,$N$6,IF(G28&lt;$M$8,$N$7,$N$8))))</f>
        <v>1</v>
      </c>
      <c r="P28" s="20">
        <f t="shared" si="7"/>
        <v>0.75</v>
      </c>
      <c r="R28" s="32"/>
      <c r="S28" s="32"/>
      <c r="T28" s="75">
        <v>1</v>
      </c>
      <c r="U28" s="76">
        <v>0</v>
      </c>
      <c r="V28" s="76" t="s">
        <v>60</v>
      </c>
      <c r="W28" s="75">
        <v>0</v>
      </c>
      <c r="X28" s="75">
        <v>0</v>
      </c>
      <c r="Y28" s="76">
        <v>1</v>
      </c>
      <c r="Z28" s="75">
        <f t="shared" ref="Z28" si="29">T28*$E$4+$E$5*AC28+$E$6*AD28+AF28*$E$7+AG28*$E$9+$E$8*AE28</f>
        <v>0.91250000000000009</v>
      </c>
      <c r="AA28" s="94" t="s">
        <v>68</v>
      </c>
      <c r="AB28" s="95"/>
      <c r="AC28" s="21">
        <f t="shared" ref="AC28:AC29" si="30">IF(U28&gt;2,$H$7,IF(U28=2,$H$6,IF(U28=1,$H$5,IF(U28=0,$H$4,$L$5))))</f>
        <v>0.25</v>
      </c>
      <c r="AD28" s="18">
        <f t="shared" ref="AD28:AD29" si="31">IF(V28="Cabreo",$L$4,IF(V28="Miedo",$L$3,$L$5))</f>
        <v>1</v>
      </c>
      <c r="AE28" s="38">
        <f>IF(W28&lt;$M$5,$N$4,IF(W28&lt;$M$6,$N$5,IF(W28&lt;$M$7,$N$6,IF(W28&lt;$M$8,$N$7,$N$8))))</f>
        <v>1</v>
      </c>
      <c r="AF28" s="38">
        <f>IF(X28&lt;$M$5,$N$4,IF(X28&lt;$M$6,$N$5,IF(X28&lt;$M$7,$N$6,IF(X28&lt;$M$8,$N$7,$N$8))))</f>
        <v>1</v>
      </c>
      <c r="AG28" s="20">
        <f t="shared" ref="AG28:AG29" si="32">IF(Y28=1,$J$4,IF(Y28=2,$J$5,IF(Y28=3,$J$6,IF(Y28=4,$J$7,$L$5))))</f>
        <v>0.75</v>
      </c>
      <c r="AH28" s="32"/>
      <c r="AI28" s="32"/>
      <c r="AJ28" s="32"/>
      <c r="AK28" s="75">
        <v>1</v>
      </c>
      <c r="AL28" s="76">
        <v>0</v>
      </c>
      <c r="AM28" s="76" t="s">
        <v>60</v>
      </c>
      <c r="AN28" s="75">
        <v>0</v>
      </c>
      <c r="AO28" s="75">
        <v>0</v>
      </c>
      <c r="AP28" s="76">
        <v>1</v>
      </c>
      <c r="AQ28" s="75">
        <f t="shared" ref="AQ28" si="33">AK28*$E$4+$E$5*AT28+$E$6*AU28+AW28*$E$7+AX28*$E$9+$E$8*AV28</f>
        <v>0.91250000000000009</v>
      </c>
      <c r="AR28" s="94" t="s">
        <v>68</v>
      </c>
      <c r="AS28" s="95"/>
      <c r="AT28" s="21">
        <f t="shared" ref="AT28:AT29" si="34">IF(AL28&gt;2,$H$7,IF(AL28=2,$H$6,IF(AL28=1,$H$5,IF(AL28=0,$H$4,$L$5))))</f>
        <v>0.25</v>
      </c>
      <c r="AU28" s="18">
        <f t="shared" ref="AU28:AU29" si="35">IF(AM28="Cabreo",$L$4,IF(AM28="Miedo",$L$3,$L$5))</f>
        <v>1</v>
      </c>
      <c r="AV28" s="38">
        <f>IF(AN28&lt;$M$5,$N$4,IF(AN28&lt;$M$6,$N$5,IF(AN28&lt;$M$7,$N$6,IF(AN28&lt;$M$8,$N$7,$N$8))))</f>
        <v>1</v>
      </c>
      <c r="AW28" s="38">
        <f>IF(AO28&lt;$M$5,$N$4,IF(AO28&lt;$M$6,$N$5,IF(AO28&lt;$M$7,$N$6,IF(AO28&lt;$M$8,$N$7,$N$8))))</f>
        <v>1</v>
      </c>
      <c r="AX28" s="20">
        <f t="shared" ref="AX28:AX29" si="36">IF(AP28=1,$J$4,IF(AP28=2,$J$5,IF(AP28=3,$J$6,IF(AP28=4,$J$7,$L$5))))</f>
        <v>0.75</v>
      </c>
      <c r="AY28" s="32"/>
    </row>
    <row r="29" spans="1:51" ht="21" x14ac:dyDescent="0.2">
      <c r="C29" s="28">
        <v>1</v>
      </c>
      <c r="D29" s="29">
        <v>0</v>
      </c>
      <c r="E29" s="29" t="s">
        <v>44</v>
      </c>
      <c r="F29" s="28">
        <v>0</v>
      </c>
      <c r="G29" s="28">
        <v>0</v>
      </c>
      <c r="H29" s="29">
        <v>1</v>
      </c>
      <c r="I29" s="28">
        <f>C29*$E$4+$E$5*L29+$E$6*M29+O29*$E$7+P29*$E$9+$E$8*N29</f>
        <v>0.71249999999999991</v>
      </c>
      <c r="J29" s="99" t="s">
        <v>110</v>
      </c>
      <c r="K29" s="101"/>
      <c r="L29" s="21">
        <f t="shared" si="5"/>
        <v>0.25</v>
      </c>
      <c r="M29" s="18">
        <f t="shared" si="6"/>
        <v>-1</v>
      </c>
      <c r="N29" s="36">
        <f>IF(F29&lt;$M$5,$N$4,IF(F29&lt;$M$6,$N$5,IF(F29&lt;$M$7,$N$6,IF(F29&lt;$M$8,$N$7,$N$8))))</f>
        <v>1</v>
      </c>
      <c r="O29" s="36">
        <f>IF(G29&lt;$M$5,$N$4,IF(G29&lt;$M$6,$N$5,IF(G29&lt;$M$7,$N$6,IF(G29&lt;$M$8,$N$7,$N$8))))</f>
        <v>1</v>
      </c>
      <c r="P29" s="20">
        <f t="shared" si="7"/>
        <v>0.75</v>
      </c>
      <c r="R29" s="32"/>
      <c r="S29" s="32"/>
      <c r="T29" s="75">
        <v>1</v>
      </c>
      <c r="U29" s="76">
        <v>0</v>
      </c>
      <c r="V29" s="76" t="s">
        <v>60</v>
      </c>
      <c r="W29" s="75">
        <v>0</v>
      </c>
      <c r="X29" s="75">
        <v>0</v>
      </c>
      <c r="Y29" s="76">
        <v>1</v>
      </c>
      <c r="Z29" s="75">
        <f>T29*$E$4+$E$5*AC29+$E$6*AD29+AF29*$E$7+AG29*$E$9+$E$8*AE29</f>
        <v>0.91250000000000009</v>
      </c>
      <c r="AA29" s="94" t="s">
        <v>110</v>
      </c>
      <c r="AB29" s="95"/>
      <c r="AC29" s="21">
        <f t="shared" si="30"/>
        <v>0.25</v>
      </c>
      <c r="AD29" s="18">
        <f t="shared" si="31"/>
        <v>1</v>
      </c>
      <c r="AE29" s="38">
        <f>IF(W29&lt;$M$5,$N$4,IF(W29&lt;$M$6,$N$5,IF(W29&lt;$M$7,$N$6,IF(W29&lt;$M$8,$N$7,$N$8))))</f>
        <v>1</v>
      </c>
      <c r="AF29" s="38">
        <f>IF(X29&lt;$M$5,$N$4,IF(X29&lt;$M$6,$N$5,IF(X29&lt;$M$7,$N$6,IF(X29&lt;$M$8,$N$7,$N$8))))</f>
        <v>1</v>
      </c>
      <c r="AG29" s="20">
        <f t="shared" si="32"/>
        <v>0.75</v>
      </c>
      <c r="AH29" s="32"/>
      <c r="AI29" s="32"/>
      <c r="AJ29" s="32"/>
      <c r="AK29" s="75">
        <v>1</v>
      </c>
      <c r="AL29" s="76">
        <v>0</v>
      </c>
      <c r="AM29" s="76" t="s">
        <v>60</v>
      </c>
      <c r="AN29" s="75">
        <v>0</v>
      </c>
      <c r="AO29" s="75">
        <v>0</v>
      </c>
      <c r="AP29" s="76">
        <v>1</v>
      </c>
      <c r="AQ29" s="75">
        <f>AK29*$E$4+$E$5*AT29+$E$6*AU29+AW29*$E$7+AX29*$E$9+$E$8*AV29</f>
        <v>0.91250000000000009</v>
      </c>
      <c r="AR29" s="94" t="s">
        <v>110</v>
      </c>
      <c r="AS29" s="95"/>
      <c r="AT29" s="21">
        <f t="shared" si="34"/>
        <v>0.25</v>
      </c>
      <c r="AU29" s="18">
        <f t="shared" si="35"/>
        <v>1</v>
      </c>
      <c r="AV29" s="38">
        <f>IF(AN29&lt;$M$5,$N$4,IF(AN29&lt;$M$6,$N$5,IF(AN29&lt;$M$7,$N$6,IF(AN29&lt;$M$8,$N$7,$N$8))))</f>
        <v>1</v>
      </c>
      <c r="AW29" s="38">
        <f>IF(AO29&lt;$M$5,$N$4,IF(AO29&lt;$M$6,$N$5,IF(AO29&lt;$M$7,$N$6,IF(AO29&lt;$M$8,$N$7,$N$8))))</f>
        <v>1</v>
      </c>
      <c r="AX29" s="20">
        <f t="shared" si="36"/>
        <v>0.75</v>
      </c>
      <c r="AY29" s="32"/>
    </row>
    <row r="30" spans="1:51" ht="21" customHeight="1" x14ac:dyDescent="0.2">
      <c r="C30" s="218" t="s">
        <v>117</v>
      </c>
      <c r="D30" s="219"/>
      <c r="E30" s="219"/>
      <c r="F30" s="219"/>
      <c r="G30" s="219"/>
      <c r="H30" s="219"/>
      <c r="I30" s="220"/>
      <c r="J30" s="94" t="s">
        <v>80</v>
      </c>
      <c r="K30" s="95"/>
      <c r="L30" s="174"/>
      <c r="M30" s="175"/>
      <c r="N30" s="175"/>
      <c r="O30" s="175"/>
      <c r="P30" s="176"/>
      <c r="R30" s="32"/>
      <c r="S30" s="32"/>
      <c r="T30" s="168" t="s">
        <v>117</v>
      </c>
      <c r="U30" s="169"/>
      <c r="V30" s="169"/>
      <c r="W30" s="169"/>
      <c r="X30" s="169"/>
      <c r="Y30" s="169"/>
      <c r="Z30" s="170"/>
      <c r="AA30" s="94" t="s">
        <v>80</v>
      </c>
      <c r="AB30" s="95"/>
      <c r="AC30" s="174"/>
      <c r="AD30" s="175"/>
      <c r="AE30" s="175"/>
      <c r="AF30" s="175"/>
      <c r="AG30" s="176"/>
      <c r="AH30" s="32"/>
      <c r="AI30" s="32"/>
      <c r="AJ30" s="32"/>
      <c r="AK30" s="168" t="s">
        <v>117</v>
      </c>
      <c r="AL30" s="169"/>
      <c r="AM30" s="169"/>
      <c r="AN30" s="169"/>
      <c r="AO30" s="169"/>
      <c r="AP30" s="169"/>
      <c r="AQ30" s="170"/>
      <c r="AR30" s="94" t="s">
        <v>80</v>
      </c>
      <c r="AS30" s="95"/>
      <c r="AT30" s="174"/>
      <c r="AU30" s="175"/>
      <c r="AV30" s="175"/>
      <c r="AW30" s="175"/>
      <c r="AX30" s="176"/>
      <c r="AY30" s="32"/>
    </row>
    <row r="31" spans="1:51" ht="21" customHeight="1" x14ac:dyDescent="0.2">
      <c r="C31" s="224"/>
      <c r="D31" s="225"/>
      <c r="E31" s="225"/>
      <c r="F31" s="225"/>
      <c r="G31" s="225"/>
      <c r="H31" s="225"/>
      <c r="I31" s="226"/>
      <c r="J31" s="94" t="s">
        <v>82</v>
      </c>
      <c r="K31" s="95"/>
      <c r="L31" s="177"/>
      <c r="M31" s="178"/>
      <c r="N31" s="178"/>
      <c r="O31" s="178"/>
      <c r="P31" s="179"/>
      <c r="R31" s="32"/>
      <c r="S31" s="32"/>
      <c r="T31" s="171"/>
      <c r="U31" s="172"/>
      <c r="V31" s="172"/>
      <c r="W31" s="172"/>
      <c r="X31" s="172"/>
      <c r="Y31" s="172"/>
      <c r="Z31" s="173"/>
      <c r="AA31" s="94" t="s">
        <v>82</v>
      </c>
      <c r="AB31" s="95"/>
      <c r="AC31" s="177"/>
      <c r="AD31" s="178"/>
      <c r="AE31" s="178"/>
      <c r="AF31" s="178"/>
      <c r="AG31" s="179"/>
      <c r="AH31" s="32"/>
      <c r="AI31" s="32"/>
      <c r="AJ31" s="32"/>
      <c r="AK31" s="171"/>
      <c r="AL31" s="172"/>
      <c r="AM31" s="172"/>
      <c r="AN31" s="172"/>
      <c r="AO31" s="172"/>
      <c r="AP31" s="172"/>
      <c r="AQ31" s="173"/>
      <c r="AR31" s="94" t="s">
        <v>82</v>
      </c>
      <c r="AS31" s="95"/>
      <c r="AT31" s="177"/>
      <c r="AU31" s="178"/>
      <c r="AV31" s="178"/>
      <c r="AW31" s="178"/>
      <c r="AX31" s="179"/>
      <c r="AY31" s="32"/>
    </row>
    <row r="32" spans="1:51" ht="21" customHeight="1" x14ac:dyDescent="0.2">
      <c r="C32" s="28">
        <v>1</v>
      </c>
      <c r="D32" s="29">
        <v>0</v>
      </c>
      <c r="E32" s="29" t="s">
        <v>44</v>
      </c>
      <c r="F32" s="28">
        <v>0</v>
      </c>
      <c r="G32" s="28">
        <v>0</v>
      </c>
      <c r="H32" s="29">
        <v>1</v>
      </c>
      <c r="I32" s="28">
        <f t="shared" si="14"/>
        <v>0.71249999999999991</v>
      </c>
      <c r="J32" s="94" t="s">
        <v>111</v>
      </c>
      <c r="K32" s="95"/>
      <c r="L32" s="21">
        <f t="shared" si="5"/>
        <v>0.25</v>
      </c>
      <c r="M32" s="18">
        <f t="shared" si="6"/>
        <v>-1</v>
      </c>
      <c r="N32" s="36">
        <f>IF(F32&lt;$M$5,$N$4,IF(F32&lt;$M$6,$N$5,IF(F32&lt;$M$7,$N$6,IF(F32&lt;$M$8,$N$7,$N$8))))</f>
        <v>1</v>
      </c>
      <c r="O32" s="36">
        <f>IF(G32&lt;$M$5,$N$4,IF(G32&lt;$M$6,$N$5,IF(G32&lt;$M$7,$N$6,IF(G32&lt;$M$8,$N$7,$N$8))))</f>
        <v>1</v>
      </c>
      <c r="P32" s="20">
        <f t="shared" si="7"/>
        <v>0.75</v>
      </c>
      <c r="R32" s="32"/>
      <c r="S32" s="32"/>
      <c r="T32" s="75">
        <v>1</v>
      </c>
      <c r="U32" s="76">
        <v>0</v>
      </c>
      <c r="V32" s="76" t="s">
        <v>60</v>
      </c>
      <c r="W32" s="75">
        <v>0</v>
      </c>
      <c r="X32" s="75">
        <v>0</v>
      </c>
      <c r="Y32" s="76">
        <v>1</v>
      </c>
      <c r="Z32" s="75">
        <f t="shared" ref="Z32:Z33" si="37">T32*$E$4+$E$5*AC32+$E$6*AD32+AF32*$E$7+AG32*$E$9+$E$8*AE32</f>
        <v>0.91250000000000009</v>
      </c>
      <c r="AA32" s="94" t="s">
        <v>111</v>
      </c>
      <c r="AB32" s="95"/>
      <c r="AC32" s="21">
        <f t="shared" ref="AC32:AC33" si="38">IF(U32&gt;2,$H$7,IF(U32=2,$H$6,IF(U32=1,$H$5,IF(U32=0,$H$4,$L$5))))</f>
        <v>0.25</v>
      </c>
      <c r="AD32" s="18">
        <f t="shared" ref="AD32:AD33" si="39">IF(V32="Cabreo",$L$4,IF(V32="Miedo",$L$3,$L$5))</f>
        <v>1</v>
      </c>
      <c r="AE32" s="38">
        <f>IF(W32&lt;$M$5,$N$4,IF(W32&lt;$M$6,$N$5,IF(W32&lt;$M$7,$N$6,IF(W32&lt;$M$8,$N$7,$N$8))))</f>
        <v>1</v>
      </c>
      <c r="AF32" s="38">
        <f>IF(X32&lt;$M$5,$N$4,IF(X32&lt;$M$6,$N$5,IF(X32&lt;$M$7,$N$6,IF(X32&lt;$M$8,$N$7,$N$8))))</f>
        <v>1</v>
      </c>
      <c r="AG32" s="20">
        <f t="shared" ref="AG32:AG33" si="40">IF(Y32=1,$J$4,IF(Y32=2,$J$5,IF(Y32=3,$J$6,IF(Y32=4,$J$7,$L$5))))</f>
        <v>0.75</v>
      </c>
      <c r="AH32" s="32"/>
      <c r="AI32" s="32"/>
      <c r="AJ32" s="32"/>
      <c r="AK32" s="75">
        <v>1</v>
      </c>
      <c r="AL32" s="76">
        <v>0</v>
      </c>
      <c r="AM32" s="76" t="s">
        <v>60</v>
      </c>
      <c r="AN32" s="75">
        <v>0</v>
      </c>
      <c r="AO32" s="75">
        <v>0</v>
      </c>
      <c r="AP32" s="76">
        <v>1</v>
      </c>
      <c r="AQ32" s="75">
        <f t="shared" ref="AQ32:AQ33" si="41">AK32*$E$4+$E$5*AT32+$E$6*AU32+AW32*$E$7+AX32*$E$9+$E$8*AV32</f>
        <v>0.91250000000000009</v>
      </c>
      <c r="AR32" s="94" t="s">
        <v>111</v>
      </c>
      <c r="AS32" s="95"/>
      <c r="AT32" s="21">
        <f t="shared" ref="AT32:AT33" si="42">IF(AL32&gt;2,$H$7,IF(AL32=2,$H$6,IF(AL32=1,$H$5,IF(AL32=0,$H$4,$L$5))))</f>
        <v>0.25</v>
      </c>
      <c r="AU32" s="18">
        <f t="shared" ref="AU32:AU33" si="43">IF(AM32="Cabreo",$L$4,IF(AM32="Miedo",$L$3,$L$5))</f>
        <v>1</v>
      </c>
      <c r="AV32" s="38">
        <f>IF(AN32&lt;$M$5,$N$4,IF(AN32&lt;$M$6,$N$5,IF(AN32&lt;$M$7,$N$6,IF(AN32&lt;$M$8,$N$7,$N$8))))</f>
        <v>1</v>
      </c>
      <c r="AW32" s="38">
        <f>IF(AO32&lt;$M$5,$N$4,IF(AO32&lt;$M$6,$N$5,IF(AO32&lt;$M$7,$N$6,IF(AO32&lt;$M$8,$N$7,$N$8))))</f>
        <v>1</v>
      </c>
      <c r="AX32" s="20">
        <f t="shared" ref="AX32:AX33" si="44">IF(AP32=1,$J$4,IF(AP32=2,$J$5,IF(AP32=3,$J$6,IF(AP32=4,$J$7,$L$5))))</f>
        <v>0.75</v>
      </c>
      <c r="AY32" s="32"/>
    </row>
    <row r="33" spans="3:51" ht="21" customHeight="1" x14ac:dyDescent="0.2">
      <c r="C33" s="28">
        <v>1</v>
      </c>
      <c r="D33" s="29">
        <v>0</v>
      </c>
      <c r="E33" s="29" t="s">
        <v>44</v>
      </c>
      <c r="F33" s="28">
        <v>0</v>
      </c>
      <c r="G33" s="28">
        <v>0</v>
      </c>
      <c r="H33" s="29">
        <v>1</v>
      </c>
      <c r="I33" s="28">
        <f t="shared" si="14"/>
        <v>0.71249999999999991</v>
      </c>
      <c r="J33" s="94" t="s">
        <v>77</v>
      </c>
      <c r="K33" s="95"/>
      <c r="L33" s="21">
        <f t="shared" si="5"/>
        <v>0.25</v>
      </c>
      <c r="M33" s="18">
        <f t="shared" si="6"/>
        <v>-1</v>
      </c>
      <c r="N33" s="36">
        <f>IF(F33&lt;$M$5,$N$4,IF(F33&lt;$M$6,$N$5,IF(F33&lt;$M$7,$N$6,IF(F33&lt;$M$8,$N$7,$N$8))))</f>
        <v>1</v>
      </c>
      <c r="O33" s="36">
        <f>IF(G33&lt;$M$5,$N$4,IF(G33&lt;$M$6,$N$5,IF(G33&lt;$M$7,$N$6,IF(G33&lt;$M$8,$N$7,$N$8))))</f>
        <v>1</v>
      </c>
      <c r="P33" s="20">
        <f t="shared" si="7"/>
        <v>0.75</v>
      </c>
      <c r="R33" s="32"/>
      <c r="S33" s="32"/>
      <c r="T33" s="75">
        <v>1</v>
      </c>
      <c r="U33" s="76">
        <v>0</v>
      </c>
      <c r="V33" s="76" t="s">
        <v>60</v>
      </c>
      <c r="W33" s="75">
        <v>0</v>
      </c>
      <c r="X33" s="75">
        <v>0</v>
      </c>
      <c r="Y33" s="76">
        <v>1</v>
      </c>
      <c r="Z33" s="75">
        <f t="shared" si="37"/>
        <v>0.91250000000000009</v>
      </c>
      <c r="AA33" s="94" t="s">
        <v>77</v>
      </c>
      <c r="AB33" s="95"/>
      <c r="AC33" s="21">
        <f t="shared" si="38"/>
        <v>0.25</v>
      </c>
      <c r="AD33" s="18">
        <f t="shared" si="39"/>
        <v>1</v>
      </c>
      <c r="AE33" s="38">
        <f>IF(W33&lt;$M$5,$N$4,IF(W33&lt;$M$6,$N$5,IF(W33&lt;$M$7,$N$6,IF(W33&lt;$M$8,$N$7,$N$8))))</f>
        <v>1</v>
      </c>
      <c r="AF33" s="38">
        <f>IF(X33&lt;$M$5,$N$4,IF(X33&lt;$M$6,$N$5,IF(X33&lt;$M$7,$N$6,IF(X33&lt;$M$8,$N$7,$N$8))))</f>
        <v>1</v>
      </c>
      <c r="AG33" s="20">
        <f t="shared" si="40"/>
        <v>0.75</v>
      </c>
      <c r="AH33" s="32"/>
      <c r="AI33" s="32"/>
      <c r="AJ33" s="32"/>
      <c r="AK33" s="75">
        <v>1</v>
      </c>
      <c r="AL33" s="76">
        <v>0</v>
      </c>
      <c r="AM33" s="76" t="s">
        <v>60</v>
      </c>
      <c r="AN33" s="75">
        <v>0</v>
      </c>
      <c r="AO33" s="75">
        <v>0</v>
      </c>
      <c r="AP33" s="76">
        <v>1</v>
      </c>
      <c r="AQ33" s="75">
        <f t="shared" si="41"/>
        <v>0.91250000000000009</v>
      </c>
      <c r="AR33" s="94" t="s">
        <v>77</v>
      </c>
      <c r="AS33" s="95"/>
      <c r="AT33" s="21">
        <f t="shared" si="42"/>
        <v>0.25</v>
      </c>
      <c r="AU33" s="18">
        <f t="shared" si="43"/>
        <v>1</v>
      </c>
      <c r="AV33" s="38">
        <f>IF(AN33&lt;$M$5,$N$4,IF(AN33&lt;$M$6,$N$5,IF(AN33&lt;$M$7,$N$6,IF(AN33&lt;$M$8,$N$7,$N$8))))</f>
        <v>1</v>
      </c>
      <c r="AW33" s="38">
        <f>IF(AO33&lt;$M$5,$N$4,IF(AO33&lt;$M$6,$N$5,IF(AO33&lt;$M$7,$N$6,IF(AO33&lt;$M$8,$N$7,$N$8))))</f>
        <v>1</v>
      </c>
      <c r="AX33" s="20">
        <f t="shared" si="44"/>
        <v>0.75</v>
      </c>
      <c r="AY33" s="32"/>
    </row>
    <row r="34" spans="3:51" ht="21" customHeight="1" x14ac:dyDescent="0.3">
      <c r="C34" s="212" t="s">
        <v>123</v>
      </c>
      <c r="D34" s="213"/>
      <c r="E34" s="213"/>
      <c r="F34" s="213"/>
      <c r="G34" s="213"/>
      <c r="H34" s="213"/>
      <c r="I34" s="214"/>
      <c r="J34" s="242" t="s">
        <v>115</v>
      </c>
      <c r="K34" s="242"/>
      <c r="L34" s="60"/>
      <c r="M34" s="19"/>
      <c r="N34" s="59"/>
      <c r="O34" s="59"/>
      <c r="P34" s="19"/>
      <c r="R34" s="32"/>
      <c r="S34" s="32"/>
      <c r="T34" s="182" t="s">
        <v>125</v>
      </c>
      <c r="U34" s="183"/>
      <c r="V34" s="183"/>
      <c r="W34" s="183"/>
      <c r="X34" s="183"/>
      <c r="Y34" s="183"/>
      <c r="Z34" s="184"/>
      <c r="AA34" s="192" t="s">
        <v>115</v>
      </c>
      <c r="AB34" s="192"/>
      <c r="AC34" s="60"/>
      <c r="AD34" s="19"/>
      <c r="AE34" s="19"/>
      <c r="AF34" s="19"/>
      <c r="AG34" s="19"/>
      <c r="AH34" s="32"/>
      <c r="AI34" s="32"/>
      <c r="AJ34" s="32"/>
      <c r="AK34" s="182" t="s">
        <v>129</v>
      </c>
      <c r="AL34" s="183"/>
      <c r="AM34" s="183"/>
      <c r="AN34" s="183"/>
      <c r="AO34" s="183"/>
      <c r="AP34" s="183"/>
      <c r="AQ34" s="184"/>
      <c r="AR34" s="192" t="s">
        <v>115</v>
      </c>
      <c r="AS34" s="192"/>
      <c r="AT34" s="60"/>
      <c r="AU34" s="19"/>
      <c r="AV34" s="19"/>
      <c r="AW34" s="19"/>
      <c r="AX34" s="19"/>
      <c r="AY34" s="32"/>
    </row>
    <row r="35" spans="3:51" ht="21" customHeight="1" x14ac:dyDescent="0.2">
      <c r="C35" s="28">
        <v>1</v>
      </c>
      <c r="D35" s="29">
        <v>0</v>
      </c>
      <c r="E35" s="29" t="s">
        <v>44</v>
      </c>
      <c r="F35" s="28">
        <v>0</v>
      </c>
      <c r="G35" s="28">
        <v>0</v>
      </c>
      <c r="H35" s="29">
        <v>1</v>
      </c>
      <c r="I35" s="28">
        <f t="shared" si="14"/>
        <v>0.71249999999999991</v>
      </c>
      <c r="J35" s="99" t="s">
        <v>16</v>
      </c>
      <c r="K35" s="101"/>
      <c r="L35" s="21">
        <f t="shared" si="5"/>
        <v>0.25</v>
      </c>
      <c r="M35" s="18">
        <f t="shared" si="6"/>
        <v>-1</v>
      </c>
      <c r="N35" s="36">
        <f t="shared" ref="N35:O37" si="45">IF(F35&lt;$M$5,$N$4,IF(F35&lt;$M$6,$N$5,IF(F35&lt;$M$7,$N$6,IF(F35&lt;$M$8,$N$7,$N$8))))</f>
        <v>1</v>
      </c>
      <c r="O35" s="36">
        <f t="shared" si="45"/>
        <v>1</v>
      </c>
      <c r="P35" s="20">
        <f t="shared" si="7"/>
        <v>0.75</v>
      </c>
      <c r="R35" s="32"/>
      <c r="S35" s="32"/>
      <c r="T35" s="75">
        <v>1</v>
      </c>
      <c r="U35" s="76">
        <v>0</v>
      </c>
      <c r="V35" s="76" t="s">
        <v>60</v>
      </c>
      <c r="W35" s="75">
        <v>0</v>
      </c>
      <c r="X35" s="75">
        <v>0</v>
      </c>
      <c r="Y35" s="76">
        <v>1</v>
      </c>
      <c r="Z35" s="75">
        <f t="shared" ref="Z35:Z37" si="46">T35*$E$4+$E$5*AC35+$E$6*AD35+AF35*$E$7+AG35*$E$9+$E$8*AE35</f>
        <v>0.91250000000000009</v>
      </c>
      <c r="AA35" s="94" t="s">
        <v>16</v>
      </c>
      <c r="AB35" s="95"/>
      <c r="AC35" s="21">
        <f t="shared" ref="AC35:AC37" si="47">IF(U35&gt;2,$H$7,IF(U35=2,$H$6,IF(U35=1,$H$5,IF(U35=0,$H$4,$L$5))))</f>
        <v>0.25</v>
      </c>
      <c r="AD35" s="18">
        <f t="shared" ref="AD35:AD37" si="48">IF(V35="Cabreo",$L$4,IF(V35="Miedo",$L$3,$L$5))</f>
        <v>1</v>
      </c>
      <c r="AE35" s="38">
        <f t="shared" ref="AE35:AE37" si="49">IF(W35&lt;$M$5,$N$4,IF(W35&lt;$M$6,$N$5,IF(W35&lt;$M$7,$N$6,IF(W35&lt;$M$8,$N$7,$N$8))))</f>
        <v>1</v>
      </c>
      <c r="AF35" s="38">
        <f t="shared" ref="AF35:AF37" si="50">IF(X35&lt;$M$5,$N$4,IF(X35&lt;$M$6,$N$5,IF(X35&lt;$M$7,$N$6,IF(X35&lt;$M$8,$N$7,$N$8))))</f>
        <v>1</v>
      </c>
      <c r="AG35" s="20">
        <f t="shared" ref="AG35:AG37" si="51">IF(Y35=1,$J$4,IF(Y35=2,$J$5,IF(Y35=3,$J$6,IF(Y35=4,$J$7,$L$5))))</f>
        <v>0.75</v>
      </c>
      <c r="AH35" s="32"/>
      <c r="AI35" s="32"/>
      <c r="AJ35" s="32"/>
      <c r="AK35" s="75">
        <v>1</v>
      </c>
      <c r="AL35" s="76">
        <v>0</v>
      </c>
      <c r="AM35" s="76" t="s">
        <v>60</v>
      </c>
      <c r="AN35" s="75">
        <v>0</v>
      </c>
      <c r="AO35" s="75">
        <v>0</v>
      </c>
      <c r="AP35" s="76">
        <v>1</v>
      </c>
      <c r="AQ35" s="75">
        <f t="shared" ref="AQ35:AQ37" si="52">AK35*$E$4+$E$5*AT35+$E$6*AU35+AW35*$E$7+AX35*$E$9+$E$8*AV35</f>
        <v>0.91250000000000009</v>
      </c>
      <c r="AR35" s="94" t="s">
        <v>16</v>
      </c>
      <c r="AS35" s="95"/>
      <c r="AT35" s="21">
        <f t="shared" ref="AT35:AT37" si="53">IF(AL35&gt;2,$H$7,IF(AL35=2,$H$6,IF(AL35=1,$H$5,IF(AL35=0,$H$4,$L$5))))</f>
        <v>0.25</v>
      </c>
      <c r="AU35" s="18">
        <f t="shared" ref="AU35:AU37" si="54">IF(AM35="Cabreo",$L$4,IF(AM35="Miedo",$L$3,$L$5))</f>
        <v>1</v>
      </c>
      <c r="AV35" s="38">
        <f t="shared" ref="AV35:AV37" si="55">IF(AN35&lt;$M$5,$N$4,IF(AN35&lt;$M$6,$N$5,IF(AN35&lt;$M$7,$N$6,IF(AN35&lt;$M$8,$N$7,$N$8))))</f>
        <v>1</v>
      </c>
      <c r="AW35" s="38">
        <f t="shared" ref="AW35:AW37" si="56">IF(AO35&lt;$M$5,$N$4,IF(AO35&lt;$M$6,$N$5,IF(AO35&lt;$M$7,$N$6,IF(AO35&lt;$M$8,$N$7,$N$8))))</f>
        <v>1</v>
      </c>
      <c r="AX35" s="20">
        <f t="shared" ref="AX35:AX37" si="57">IF(AP35=1,$J$4,IF(AP35=2,$J$5,IF(AP35=3,$J$6,IF(AP35=4,$J$7,$L$5))))</f>
        <v>0.75</v>
      </c>
      <c r="AY35" s="32"/>
    </row>
    <row r="36" spans="3:51" ht="21" x14ac:dyDescent="0.2">
      <c r="C36" s="28">
        <v>1</v>
      </c>
      <c r="D36" s="29">
        <v>0</v>
      </c>
      <c r="E36" s="29" t="s">
        <v>44</v>
      </c>
      <c r="F36" s="28">
        <v>0</v>
      </c>
      <c r="G36" s="28">
        <v>0</v>
      </c>
      <c r="H36" s="29">
        <v>1</v>
      </c>
      <c r="I36" s="28">
        <f t="shared" ref="I36" si="58">C36*$E$4+$E$5*L36+$E$6*M36+O36*$E$7+P36*$E$9+$E$8*N36</f>
        <v>0.71249999999999991</v>
      </c>
      <c r="J36" s="99" t="s">
        <v>68</v>
      </c>
      <c r="K36" s="101"/>
      <c r="L36" s="21">
        <f t="shared" si="5"/>
        <v>0.25</v>
      </c>
      <c r="M36" s="18">
        <f t="shared" si="6"/>
        <v>-1</v>
      </c>
      <c r="N36" s="36">
        <f t="shared" si="45"/>
        <v>1</v>
      </c>
      <c r="O36" s="36">
        <f t="shared" si="45"/>
        <v>1</v>
      </c>
      <c r="P36" s="20">
        <f t="shared" si="7"/>
        <v>0.75</v>
      </c>
      <c r="R36" s="32"/>
      <c r="S36" s="32"/>
      <c r="T36" s="75">
        <v>1</v>
      </c>
      <c r="U36" s="76">
        <v>0</v>
      </c>
      <c r="V36" s="76" t="s">
        <v>60</v>
      </c>
      <c r="W36" s="75">
        <v>0</v>
      </c>
      <c r="X36" s="75">
        <v>0</v>
      </c>
      <c r="Y36" s="76">
        <v>1</v>
      </c>
      <c r="Z36" s="75">
        <f t="shared" si="46"/>
        <v>0.91250000000000009</v>
      </c>
      <c r="AA36" s="94" t="s">
        <v>68</v>
      </c>
      <c r="AB36" s="95"/>
      <c r="AC36" s="21">
        <f t="shared" si="47"/>
        <v>0.25</v>
      </c>
      <c r="AD36" s="18">
        <f t="shared" si="48"/>
        <v>1</v>
      </c>
      <c r="AE36" s="38">
        <f t="shared" si="49"/>
        <v>1</v>
      </c>
      <c r="AF36" s="38">
        <f t="shared" si="50"/>
        <v>1</v>
      </c>
      <c r="AG36" s="20">
        <f t="shared" si="51"/>
        <v>0.75</v>
      </c>
      <c r="AH36" s="32"/>
      <c r="AI36" s="32"/>
      <c r="AJ36" s="32"/>
      <c r="AK36" s="75">
        <v>1</v>
      </c>
      <c r="AL36" s="76">
        <v>0</v>
      </c>
      <c r="AM36" s="76" t="s">
        <v>60</v>
      </c>
      <c r="AN36" s="75">
        <v>0</v>
      </c>
      <c r="AO36" s="75">
        <v>0</v>
      </c>
      <c r="AP36" s="76">
        <v>1</v>
      </c>
      <c r="AQ36" s="75">
        <f t="shared" si="52"/>
        <v>0.91250000000000009</v>
      </c>
      <c r="AR36" s="94" t="s">
        <v>68</v>
      </c>
      <c r="AS36" s="95"/>
      <c r="AT36" s="21">
        <f t="shared" si="53"/>
        <v>0.25</v>
      </c>
      <c r="AU36" s="18">
        <f t="shared" si="54"/>
        <v>1</v>
      </c>
      <c r="AV36" s="38">
        <f t="shared" si="55"/>
        <v>1</v>
      </c>
      <c r="AW36" s="38">
        <f t="shared" si="56"/>
        <v>1</v>
      </c>
      <c r="AX36" s="20">
        <f t="shared" si="57"/>
        <v>0.75</v>
      </c>
      <c r="AY36" s="32"/>
    </row>
    <row r="37" spans="3:51" ht="21" x14ac:dyDescent="0.2">
      <c r="C37" s="28">
        <v>1</v>
      </c>
      <c r="D37" s="29">
        <v>0</v>
      </c>
      <c r="E37" s="29" t="s">
        <v>44</v>
      </c>
      <c r="F37" s="28">
        <v>0</v>
      </c>
      <c r="G37" s="28">
        <v>0</v>
      </c>
      <c r="H37" s="29">
        <v>1</v>
      </c>
      <c r="I37" s="28">
        <f t="shared" si="14"/>
        <v>0.71249999999999991</v>
      </c>
      <c r="J37" s="99" t="s">
        <v>66</v>
      </c>
      <c r="K37" s="101"/>
      <c r="L37" s="21">
        <f t="shared" si="5"/>
        <v>0.25</v>
      </c>
      <c r="M37" s="18">
        <f t="shared" si="6"/>
        <v>-1</v>
      </c>
      <c r="N37" s="36">
        <f t="shared" si="45"/>
        <v>1</v>
      </c>
      <c r="O37" s="36">
        <f t="shared" si="45"/>
        <v>1</v>
      </c>
      <c r="P37" s="20">
        <f t="shared" si="7"/>
        <v>0.75</v>
      </c>
      <c r="R37" s="32"/>
      <c r="S37" s="32"/>
      <c r="T37" s="75">
        <v>1</v>
      </c>
      <c r="U37" s="76">
        <v>0</v>
      </c>
      <c r="V37" s="76" t="s">
        <v>60</v>
      </c>
      <c r="W37" s="75">
        <v>0</v>
      </c>
      <c r="X37" s="75">
        <v>0</v>
      </c>
      <c r="Y37" s="76">
        <v>1</v>
      </c>
      <c r="Z37" s="75">
        <f t="shared" si="46"/>
        <v>0.91250000000000009</v>
      </c>
      <c r="AA37" s="94" t="s">
        <v>66</v>
      </c>
      <c r="AB37" s="95"/>
      <c r="AC37" s="21">
        <f t="shared" si="47"/>
        <v>0.25</v>
      </c>
      <c r="AD37" s="18">
        <f t="shared" si="48"/>
        <v>1</v>
      </c>
      <c r="AE37" s="38">
        <f t="shared" si="49"/>
        <v>1</v>
      </c>
      <c r="AF37" s="38">
        <f t="shared" si="50"/>
        <v>1</v>
      </c>
      <c r="AG37" s="20">
        <f t="shared" si="51"/>
        <v>0.75</v>
      </c>
      <c r="AH37" s="32"/>
      <c r="AI37" s="32"/>
      <c r="AJ37" s="32"/>
      <c r="AK37" s="75">
        <v>1</v>
      </c>
      <c r="AL37" s="76">
        <v>0</v>
      </c>
      <c r="AM37" s="76" t="s">
        <v>60</v>
      </c>
      <c r="AN37" s="75">
        <v>0</v>
      </c>
      <c r="AO37" s="75">
        <v>0</v>
      </c>
      <c r="AP37" s="76">
        <v>1</v>
      </c>
      <c r="AQ37" s="75">
        <f t="shared" si="52"/>
        <v>0.91250000000000009</v>
      </c>
      <c r="AR37" s="94" t="s">
        <v>66</v>
      </c>
      <c r="AS37" s="95"/>
      <c r="AT37" s="21">
        <f t="shared" si="53"/>
        <v>0.25</v>
      </c>
      <c r="AU37" s="18">
        <f t="shared" si="54"/>
        <v>1</v>
      </c>
      <c r="AV37" s="38">
        <f t="shared" si="55"/>
        <v>1</v>
      </c>
      <c r="AW37" s="38">
        <f t="shared" si="56"/>
        <v>1</v>
      </c>
      <c r="AX37" s="20">
        <f t="shared" si="57"/>
        <v>0.75</v>
      </c>
      <c r="AY37" s="32"/>
    </row>
    <row r="38" spans="3:51" ht="21" x14ac:dyDescent="0.25">
      <c r="C38" s="215" t="s">
        <v>117</v>
      </c>
      <c r="D38" s="216"/>
      <c r="E38" s="216"/>
      <c r="F38" s="216"/>
      <c r="G38" s="216"/>
      <c r="H38" s="216"/>
      <c r="I38" s="217"/>
      <c r="J38" s="102" t="s">
        <v>67</v>
      </c>
      <c r="K38" s="103"/>
      <c r="L38" s="189"/>
      <c r="M38" s="190"/>
      <c r="N38" s="190"/>
      <c r="O38" s="190"/>
      <c r="P38" s="191"/>
      <c r="R38" s="32"/>
      <c r="S38" s="32"/>
      <c r="T38" s="186" t="s">
        <v>117</v>
      </c>
      <c r="U38" s="187"/>
      <c r="V38" s="187"/>
      <c r="W38" s="187"/>
      <c r="X38" s="187"/>
      <c r="Y38" s="187"/>
      <c r="Z38" s="188"/>
      <c r="AA38" s="104" t="s">
        <v>67</v>
      </c>
      <c r="AB38" s="106"/>
      <c r="AC38" s="189"/>
      <c r="AD38" s="190"/>
      <c r="AE38" s="190"/>
      <c r="AF38" s="190"/>
      <c r="AG38" s="191"/>
      <c r="AH38" s="32"/>
      <c r="AI38" s="32"/>
      <c r="AJ38" s="32"/>
      <c r="AK38" s="186" t="s">
        <v>117</v>
      </c>
      <c r="AL38" s="187"/>
      <c r="AM38" s="187"/>
      <c r="AN38" s="187"/>
      <c r="AO38" s="187"/>
      <c r="AP38" s="187"/>
      <c r="AQ38" s="188"/>
      <c r="AR38" s="104" t="s">
        <v>67</v>
      </c>
      <c r="AS38" s="106"/>
      <c r="AT38" s="189"/>
      <c r="AU38" s="190"/>
      <c r="AV38" s="190"/>
      <c r="AW38" s="190"/>
      <c r="AX38" s="191"/>
      <c r="AY38" s="32"/>
    </row>
    <row r="39" spans="3:51" ht="21" x14ac:dyDescent="0.25">
      <c r="C39" s="28">
        <v>1</v>
      </c>
      <c r="D39" s="29">
        <v>0</v>
      </c>
      <c r="E39" s="29" t="s">
        <v>44</v>
      </c>
      <c r="F39" s="28">
        <v>0</v>
      </c>
      <c r="G39" s="28">
        <v>0</v>
      </c>
      <c r="H39" s="29">
        <v>1</v>
      </c>
      <c r="I39" s="28">
        <f t="shared" si="14"/>
        <v>0.71249999999999991</v>
      </c>
      <c r="J39" s="123" t="s">
        <v>71</v>
      </c>
      <c r="K39" s="124"/>
      <c r="L39" s="21">
        <f t="shared" si="5"/>
        <v>0.25</v>
      </c>
      <c r="M39" s="18">
        <f t="shared" si="6"/>
        <v>-1</v>
      </c>
      <c r="N39" s="36">
        <f>IF(F39&lt;$M$5,$N$4,IF(F39&lt;$M$6,$N$5,IF(F39&lt;$M$7,$N$6,IF(F39&lt;$M$8,$N$7,$N$8))))</f>
        <v>1</v>
      </c>
      <c r="O39" s="36">
        <f>IF(G39&lt;$M$5,$N$4,IF(G39&lt;$M$6,$N$5,IF(G39&lt;$M$7,$N$6,IF(G39&lt;$M$8,$N$7,$N$8))))</f>
        <v>1</v>
      </c>
      <c r="P39" s="20">
        <f t="shared" si="7"/>
        <v>0.75</v>
      </c>
      <c r="R39" s="32"/>
      <c r="S39" s="32"/>
      <c r="T39" s="75">
        <v>1</v>
      </c>
      <c r="U39" s="76">
        <v>0</v>
      </c>
      <c r="V39" s="76" t="s">
        <v>60</v>
      </c>
      <c r="W39" s="75">
        <v>0</v>
      </c>
      <c r="X39" s="75">
        <v>0</v>
      </c>
      <c r="Y39" s="76">
        <v>1</v>
      </c>
      <c r="Z39" s="75">
        <f t="shared" ref="Z39:Z40" si="59">T39*$E$4+$E$5*AC39+$E$6*AD39+AF39*$E$7+AG39*$E$9+$E$8*AE39</f>
        <v>0.91250000000000009</v>
      </c>
      <c r="AA39" s="180" t="s">
        <v>71</v>
      </c>
      <c r="AB39" s="181"/>
      <c r="AC39" s="21">
        <f t="shared" ref="AC39:AC40" si="60">IF(U39&gt;2,$H$7,IF(U39=2,$H$6,IF(U39=1,$H$5,IF(U39=0,$H$4,$L$5))))</f>
        <v>0.25</v>
      </c>
      <c r="AD39" s="18">
        <f t="shared" ref="AD39:AD40" si="61">IF(V39="Cabreo",$L$4,IF(V39="Miedo",$L$3,$L$5))</f>
        <v>1</v>
      </c>
      <c r="AE39" s="38">
        <f>IF(W39&lt;$M$5,$N$4,IF(W39&lt;$M$6,$N$5,IF(W39&lt;$M$7,$N$6,IF(W39&lt;$M$8,$N$7,$N$8))))</f>
        <v>1</v>
      </c>
      <c r="AF39" s="38">
        <f>IF(X39&lt;$M$5,$N$4,IF(X39&lt;$M$6,$N$5,IF(X39&lt;$M$7,$N$6,IF(X39&lt;$M$8,$N$7,$N$8))))</f>
        <v>1</v>
      </c>
      <c r="AG39" s="20">
        <f t="shared" ref="AG39:AG40" si="62">IF(Y39=1,$J$4,IF(Y39=2,$J$5,IF(Y39=3,$J$6,IF(Y39=4,$J$7,$L$5))))</f>
        <v>0.75</v>
      </c>
      <c r="AH39" s="32"/>
      <c r="AI39" s="32"/>
      <c r="AJ39" s="32"/>
      <c r="AK39" s="75">
        <v>1</v>
      </c>
      <c r="AL39" s="76">
        <v>0</v>
      </c>
      <c r="AM39" s="76" t="s">
        <v>60</v>
      </c>
      <c r="AN39" s="75">
        <v>0</v>
      </c>
      <c r="AO39" s="75">
        <v>0</v>
      </c>
      <c r="AP39" s="76">
        <v>1</v>
      </c>
      <c r="AQ39" s="75">
        <f t="shared" ref="AQ39:AQ40" si="63">AK39*$E$4+$E$5*AT39+$E$6*AU39+AW39*$E$7+AX39*$E$9+$E$8*AV39</f>
        <v>0.91250000000000009</v>
      </c>
      <c r="AR39" s="180" t="s">
        <v>71</v>
      </c>
      <c r="AS39" s="181"/>
      <c r="AT39" s="21">
        <f t="shared" ref="AT39:AT40" si="64">IF(AL39&gt;2,$H$7,IF(AL39=2,$H$6,IF(AL39=1,$H$5,IF(AL39=0,$H$4,$L$5))))</f>
        <v>0.25</v>
      </c>
      <c r="AU39" s="18">
        <f t="shared" ref="AU39:AU40" si="65">IF(AM39="Cabreo",$L$4,IF(AM39="Miedo",$L$3,$L$5))</f>
        <v>1</v>
      </c>
      <c r="AV39" s="38">
        <f>IF(AN39&lt;$M$5,$N$4,IF(AN39&lt;$M$6,$N$5,IF(AN39&lt;$M$7,$N$6,IF(AN39&lt;$M$8,$N$7,$N$8))))</f>
        <v>1</v>
      </c>
      <c r="AW39" s="38">
        <f>IF(AO39&lt;$M$5,$N$4,IF(AO39&lt;$M$6,$N$5,IF(AO39&lt;$M$7,$N$6,IF(AO39&lt;$M$8,$N$7,$N$8))))</f>
        <v>1</v>
      </c>
      <c r="AX39" s="20">
        <f t="shared" ref="AX39:AX40" si="66">IF(AP39=1,$J$4,IF(AP39=2,$J$5,IF(AP39=3,$J$6,IF(AP39=4,$J$7,$L$5))))</f>
        <v>0.75</v>
      </c>
      <c r="AY39" s="32"/>
    </row>
    <row r="40" spans="3:51" ht="21" customHeight="1" x14ac:dyDescent="0.25">
      <c r="C40" s="28">
        <v>1</v>
      </c>
      <c r="D40" s="29">
        <v>0</v>
      </c>
      <c r="E40" s="29" t="s">
        <v>44</v>
      </c>
      <c r="F40" s="28">
        <v>0</v>
      </c>
      <c r="G40" s="28">
        <v>0</v>
      </c>
      <c r="H40" s="29">
        <v>1</v>
      </c>
      <c r="I40" s="28">
        <f t="shared" si="14"/>
        <v>0.71249999999999991</v>
      </c>
      <c r="J40" s="104" t="s">
        <v>73</v>
      </c>
      <c r="K40" s="106"/>
      <c r="L40" s="21">
        <f t="shared" si="5"/>
        <v>0.25</v>
      </c>
      <c r="M40" s="18">
        <f t="shared" si="6"/>
        <v>-1</v>
      </c>
      <c r="N40" s="36">
        <f>IF(F40&lt;$M$5,$N$4,IF(F40&lt;$M$6,$N$5,IF(F40&lt;$M$7,$N$6,IF(F40&lt;$M$8,$N$7,$N$8))))</f>
        <v>1</v>
      </c>
      <c r="O40" s="36">
        <f>IF(G40&lt;$M$5,$N$4,IF(G40&lt;$M$6,$N$5,IF(G40&lt;$M$7,$N$6,IF(G40&lt;$M$8,$N$7,$N$8))))</f>
        <v>1</v>
      </c>
      <c r="P40" s="20">
        <f t="shared" si="7"/>
        <v>0.75</v>
      </c>
      <c r="R40" s="32"/>
      <c r="S40" s="32"/>
      <c r="T40" s="75">
        <v>1</v>
      </c>
      <c r="U40" s="76">
        <v>0</v>
      </c>
      <c r="V40" s="76" t="s">
        <v>60</v>
      </c>
      <c r="W40" s="75">
        <v>0</v>
      </c>
      <c r="X40" s="75">
        <v>0</v>
      </c>
      <c r="Y40" s="76">
        <v>1</v>
      </c>
      <c r="Z40" s="75">
        <f t="shared" si="59"/>
        <v>0.91250000000000009</v>
      </c>
      <c r="AA40" s="104" t="s">
        <v>73</v>
      </c>
      <c r="AB40" s="106"/>
      <c r="AC40" s="21">
        <f t="shared" si="60"/>
        <v>0.25</v>
      </c>
      <c r="AD40" s="18">
        <f t="shared" si="61"/>
        <v>1</v>
      </c>
      <c r="AE40" s="38">
        <f>IF(W40&lt;$M$5,$N$4,IF(W40&lt;$M$6,$N$5,IF(W40&lt;$M$7,$N$6,IF(W40&lt;$M$8,$N$7,$N$8))))</f>
        <v>1</v>
      </c>
      <c r="AF40" s="38">
        <f>IF(X40&lt;$M$5,$N$4,IF(X40&lt;$M$6,$N$5,IF(X40&lt;$M$7,$N$6,IF(X40&lt;$M$8,$N$7,$N$8))))</f>
        <v>1</v>
      </c>
      <c r="AG40" s="20">
        <f t="shared" si="62"/>
        <v>0.75</v>
      </c>
      <c r="AH40" s="32"/>
      <c r="AI40" s="32"/>
      <c r="AJ40" s="32"/>
      <c r="AK40" s="75">
        <v>1</v>
      </c>
      <c r="AL40" s="76">
        <v>0</v>
      </c>
      <c r="AM40" s="76" t="s">
        <v>60</v>
      </c>
      <c r="AN40" s="75">
        <v>0</v>
      </c>
      <c r="AO40" s="75">
        <v>0</v>
      </c>
      <c r="AP40" s="76">
        <v>1</v>
      </c>
      <c r="AQ40" s="75">
        <f t="shared" si="63"/>
        <v>0.91250000000000009</v>
      </c>
      <c r="AR40" s="104" t="s">
        <v>73</v>
      </c>
      <c r="AS40" s="106"/>
      <c r="AT40" s="21">
        <f t="shared" si="64"/>
        <v>0.25</v>
      </c>
      <c r="AU40" s="18">
        <f t="shared" si="65"/>
        <v>1</v>
      </c>
      <c r="AV40" s="38">
        <f>IF(AN40&lt;$M$5,$N$4,IF(AN40&lt;$M$6,$N$5,IF(AN40&lt;$M$7,$N$6,IF(AN40&lt;$M$8,$N$7,$N$8))))</f>
        <v>1</v>
      </c>
      <c r="AW40" s="38">
        <f>IF(AO40&lt;$M$5,$N$4,IF(AO40&lt;$M$6,$N$5,IF(AO40&lt;$M$7,$N$6,IF(AO40&lt;$M$8,$N$7,$N$8))))</f>
        <v>1</v>
      </c>
      <c r="AX40" s="20">
        <f t="shared" si="66"/>
        <v>0.75</v>
      </c>
      <c r="AY40" s="32"/>
    </row>
    <row r="41" spans="3:51" ht="24" customHeight="1" x14ac:dyDescent="0.3">
      <c r="C41" s="212" t="s">
        <v>123</v>
      </c>
      <c r="D41" s="213"/>
      <c r="E41" s="213"/>
      <c r="F41" s="213"/>
      <c r="G41" s="213"/>
      <c r="H41" s="213"/>
      <c r="I41" s="214"/>
      <c r="J41" s="241" t="s">
        <v>5</v>
      </c>
      <c r="K41" s="241"/>
      <c r="L41" s="60"/>
      <c r="M41" s="19"/>
      <c r="N41" s="59"/>
      <c r="O41" s="59"/>
      <c r="P41" s="19"/>
      <c r="R41" s="32"/>
      <c r="S41" s="32"/>
      <c r="T41" s="182" t="s">
        <v>125</v>
      </c>
      <c r="U41" s="183"/>
      <c r="V41" s="183"/>
      <c r="W41" s="183"/>
      <c r="X41" s="183"/>
      <c r="Y41" s="183"/>
      <c r="Z41" s="184"/>
      <c r="AA41" s="185" t="s">
        <v>5</v>
      </c>
      <c r="AB41" s="185"/>
      <c r="AC41" s="60"/>
      <c r="AD41" s="19"/>
      <c r="AE41" s="19"/>
      <c r="AF41" s="19"/>
      <c r="AG41" s="19"/>
      <c r="AH41" s="32"/>
      <c r="AI41" s="32"/>
      <c r="AJ41" s="32"/>
      <c r="AK41" s="182" t="s">
        <v>129</v>
      </c>
      <c r="AL41" s="183"/>
      <c r="AM41" s="183"/>
      <c r="AN41" s="183"/>
      <c r="AO41" s="183"/>
      <c r="AP41" s="183"/>
      <c r="AQ41" s="184"/>
      <c r="AR41" s="185" t="s">
        <v>5</v>
      </c>
      <c r="AS41" s="185"/>
      <c r="AT41" s="60"/>
      <c r="AU41" s="19"/>
      <c r="AV41" s="19"/>
      <c r="AW41" s="19"/>
      <c r="AX41" s="19"/>
      <c r="AY41" s="32"/>
    </row>
    <row r="42" spans="3:51" ht="21" customHeight="1" x14ac:dyDescent="0.2">
      <c r="C42" s="28">
        <v>1</v>
      </c>
      <c r="D42" s="29">
        <v>0</v>
      </c>
      <c r="E42" s="29" t="s">
        <v>44</v>
      </c>
      <c r="F42" s="28">
        <v>0</v>
      </c>
      <c r="G42" s="28">
        <v>0</v>
      </c>
      <c r="H42" s="29">
        <v>1</v>
      </c>
      <c r="I42" s="28">
        <f t="shared" si="14"/>
        <v>0.71249999999999991</v>
      </c>
      <c r="J42" s="99" t="s">
        <v>56</v>
      </c>
      <c r="K42" s="101"/>
      <c r="L42" s="21">
        <f t="shared" si="5"/>
        <v>0.25</v>
      </c>
      <c r="M42" s="18">
        <f t="shared" si="6"/>
        <v>-1</v>
      </c>
      <c r="N42" s="36">
        <f>IF(F42&lt;$M$5,$N$4,IF(F42&lt;$M$6,$N$5,IF(F42&lt;$M$7,$N$6,IF(F42&lt;$M$8,$N$7,$N$8))))</f>
        <v>1</v>
      </c>
      <c r="O42" s="36">
        <f>IF(G42&lt;$M$5,$N$4,IF(G42&lt;$M$6,$N$5,IF(G42&lt;$M$7,$N$6,IF(G42&lt;$M$8,$N$7,$N$8))))</f>
        <v>1</v>
      </c>
      <c r="P42" s="20">
        <f t="shared" si="7"/>
        <v>0.75</v>
      </c>
      <c r="R42" s="32"/>
      <c r="S42" s="32"/>
      <c r="T42" s="75">
        <v>1</v>
      </c>
      <c r="U42" s="76">
        <v>0</v>
      </c>
      <c r="V42" s="76" t="s">
        <v>60</v>
      </c>
      <c r="W42" s="75">
        <v>0</v>
      </c>
      <c r="X42" s="75">
        <v>0</v>
      </c>
      <c r="Y42" s="76">
        <v>1</v>
      </c>
      <c r="Z42" s="75">
        <f t="shared" ref="Z42" si="67">T42*$E$4+$E$5*AC42+$E$6*AD42+AF42*$E$7+AG42*$E$9+$E$8*AE42</f>
        <v>0.91250000000000009</v>
      </c>
      <c r="AA42" s="94" t="s">
        <v>56</v>
      </c>
      <c r="AB42" s="95"/>
      <c r="AC42" s="21">
        <f t="shared" ref="AC42" si="68">IF(U42&gt;2,$H$7,IF(U42=2,$H$6,IF(U42=1,$H$5,IF(U42=0,$H$4,$L$5))))</f>
        <v>0.25</v>
      </c>
      <c r="AD42" s="18">
        <f t="shared" ref="AD42" si="69">IF(V42="Cabreo",$L$4,IF(V42="Miedo",$L$3,$L$5))</f>
        <v>1</v>
      </c>
      <c r="AE42" s="38">
        <f>IF(W42&lt;$M$5,$N$4,IF(W42&lt;$M$6,$N$5,IF(W42&lt;$M$7,$N$6,IF(W42&lt;$M$8,$N$7,$N$8))))</f>
        <v>1</v>
      </c>
      <c r="AF42" s="38">
        <f>IF(X42&lt;$M$5,$N$4,IF(X42&lt;$M$6,$N$5,IF(X42&lt;$M$7,$N$6,IF(X42&lt;$M$8,$N$7,$N$8))))</f>
        <v>1</v>
      </c>
      <c r="AG42" s="20">
        <f t="shared" ref="AG42" si="70">IF(Y42=1,$J$4,IF(Y42=2,$J$5,IF(Y42=3,$J$6,IF(Y42=4,$J$7,$L$5))))</f>
        <v>0.75</v>
      </c>
      <c r="AH42" s="32"/>
      <c r="AI42" s="32"/>
      <c r="AJ42" s="32"/>
      <c r="AK42" s="75">
        <v>1</v>
      </c>
      <c r="AL42" s="76">
        <v>0</v>
      </c>
      <c r="AM42" s="76" t="s">
        <v>60</v>
      </c>
      <c r="AN42" s="75">
        <v>0</v>
      </c>
      <c r="AO42" s="75">
        <v>0</v>
      </c>
      <c r="AP42" s="76">
        <v>1</v>
      </c>
      <c r="AQ42" s="75">
        <f t="shared" ref="AQ42" si="71">AK42*$E$4+$E$5*AT42+$E$6*AU42+AW42*$E$7+AX42*$E$9+$E$8*AV42</f>
        <v>0.91250000000000009</v>
      </c>
      <c r="AR42" s="94" t="s">
        <v>56</v>
      </c>
      <c r="AS42" s="95"/>
      <c r="AT42" s="21">
        <f t="shared" ref="AT42" si="72">IF(AL42&gt;2,$H$7,IF(AL42=2,$H$6,IF(AL42=1,$H$5,IF(AL42=0,$H$4,$L$5))))</f>
        <v>0.25</v>
      </c>
      <c r="AU42" s="18">
        <f t="shared" ref="AU42" si="73">IF(AM42="Cabreo",$L$4,IF(AM42="Miedo",$L$3,$L$5))</f>
        <v>1</v>
      </c>
      <c r="AV42" s="38">
        <f>IF(AN42&lt;$M$5,$N$4,IF(AN42&lt;$M$6,$N$5,IF(AN42&lt;$M$7,$N$6,IF(AN42&lt;$M$8,$N$7,$N$8))))</f>
        <v>1</v>
      </c>
      <c r="AW42" s="38">
        <f>IF(AO42&lt;$M$5,$N$4,IF(AO42&lt;$M$6,$N$5,IF(AO42&lt;$M$7,$N$6,IF(AO42&lt;$M$8,$N$7,$N$8))))</f>
        <v>1</v>
      </c>
      <c r="AX42" s="20">
        <f t="shared" ref="AX42" si="74">IF(AP42=1,$J$4,IF(AP42=2,$J$5,IF(AP42=3,$J$6,IF(AP42=4,$J$7,$L$5))))</f>
        <v>0.75</v>
      </c>
      <c r="AY42" s="32"/>
    </row>
    <row r="43" spans="3:51" ht="41" customHeight="1" x14ac:dyDescent="0.2">
      <c r="C43" s="215" t="s">
        <v>117</v>
      </c>
      <c r="D43" s="216"/>
      <c r="E43" s="216"/>
      <c r="F43" s="216"/>
      <c r="G43" s="216"/>
      <c r="H43" s="216"/>
      <c r="I43" s="217"/>
      <c r="J43" s="94" t="s">
        <v>82</v>
      </c>
      <c r="K43" s="95"/>
      <c r="L43" s="189"/>
      <c r="M43" s="190"/>
      <c r="N43" s="190"/>
      <c r="O43" s="190"/>
      <c r="P43" s="191"/>
      <c r="R43" s="32"/>
      <c r="S43" s="32"/>
      <c r="T43" s="186" t="s">
        <v>117</v>
      </c>
      <c r="U43" s="187"/>
      <c r="V43" s="187"/>
      <c r="W43" s="187"/>
      <c r="X43" s="187"/>
      <c r="Y43" s="187"/>
      <c r="Z43" s="188"/>
      <c r="AA43" s="94" t="s">
        <v>82</v>
      </c>
      <c r="AB43" s="95"/>
      <c r="AC43" s="189"/>
      <c r="AD43" s="190"/>
      <c r="AE43" s="190"/>
      <c r="AF43" s="190"/>
      <c r="AG43" s="191"/>
      <c r="AH43" s="32"/>
      <c r="AI43" s="32"/>
      <c r="AJ43" s="32"/>
      <c r="AK43" s="186" t="s">
        <v>117</v>
      </c>
      <c r="AL43" s="187"/>
      <c r="AM43" s="187"/>
      <c r="AN43" s="187"/>
      <c r="AO43" s="187"/>
      <c r="AP43" s="187"/>
      <c r="AQ43" s="188"/>
      <c r="AR43" s="94" t="s">
        <v>82</v>
      </c>
      <c r="AS43" s="95"/>
      <c r="AT43" s="189"/>
      <c r="AU43" s="190"/>
      <c r="AV43" s="190"/>
      <c r="AW43" s="190"/>
      <c r="AX43" s="191"/>
      <c r="AY43" s="32"/>
    </row>
    <row r="44" spans="3:51" ht="41" customHeight="1" x14ac:dyDescent="0.2">
      <c r="C44" s="28">
        <v>1</v>
      </c>
      <c r="D44" s="29">
        <v>0</v>
      </c>
      <c r="E44" s="29" t="s">
        <v>44</v>
      </c>
      <c r="F44" s="28">
        <v>0</v>
      </c>
      <c r="G44" s="28">
        <v>0</v>
      </c>
      <c r="H44" s="29">
        <v>1</v>
      </c>
      <c r="I44" s="28">
        <f t="shared" si="14"/>
        <v>0.71249999999999991</v>
      </c>
      <c r="J44" s="94" t="s">
        <v>95</v>
      </c>
      <c r="K44" s="95"/>
      <c r="L44" s="21">
        <f t="shared" si="5"/>
        <v>0.25</v>
      </c>
      <c r="M44" s="18">
        <f t="shared" si="6"/>
        <v>-1</v>
      </c>
      <c r="N44" s="36">
        <f t="shared" ref="N44:O46" si="75">IF(F44&lt;$M$5,$N$4,IF(F44&lt;$M$6,$N$5,IF(F44&lt;$M$7,$N$6,IF(F44&lt;$M$8,$N$7,$N$8))))</f>
        <v>1</v>
      </c>
      <c r="O44" s="36">
        <f t="shared" si="75"/>
        <v>1</v>
      </c>
      <c r="P44" s="20">
        <f t="shared" si="7"/>
        <v>0.75</v>
      </c>
      <c r="R44" s="32"/>
      <c r="S44" s="32"/>
      <c r="T44" s="75">
        <v>1</v>
      </c>
      <c r="U44" s="76">
        <v>0</v>
      </c>
      <c r="V44" s="76" t="s">
        <v>60</v>
      </c>
      <c r="W44" s="75">
        <v>0</v>
      </c>
      <c r="X44" s="75">
        <v>0</v>
      </c>
      <c r="Y44" s="76">
        <v>1</v>
      </c>
      <c r="Z44" s="75">
        <f t="shared" ref="Z44:Z46" si="76">T44*$E$4+$E$5*AC44+$E$6*AD44+AF44*$E$7+AG44*$E$9+$E$8*AE44</f>
        <v>0.91250000000000009</v>
      </c>
      <c r="AA44" s="94" t="s">
        <v>95</v>
      </c>
      <c r="AB44" s="95"/>
      <c r="AC44" s="21">
        <f t="shared" ref="AC44:AC46" si="77">IF(U44&gt;2,$H$7,IF(U44=2,$H$6,IF(U44=1,$H$5,IF(U44=0,$H$4,$L$5))))</f>
        <v>0.25</v>
      </c>
      <c r="AD44" s="18">
        <f t="shared" ref="AD44:AD46" si="78">IF(V44="Cabreo",$L$4,IF(V44="Miedo",$L$3,$L$5))</f>
        <v>1</v>
      </c>
      <c r="AE44" s="38">
        <f t="shared" ref="AE44:AE46" si="79">IF(W44&lt;$M$5,$N$4,IF(W44&lt;$M$6,$N$5,IF(W44&lt;$M$7,$N$6,IF(W44&lt;$M$8,$N$7,$N$8))))</f>
        <v>1</v>
      </c>
      <c r="AF44" s="38">
        <f t="shared" ref="AF44:AF46" si="80">IF(X44&lt;$M$5,$N$4,IF(X44&lt;$M$6,$N$5,IF(X44&lt;$M$7,$N$6,IF(X44&lt;$M$8,$N$7,$N$8))))</f>
        <v>1</v>
      </c>
      <c r="AG44" s="20">
        <f t="shared" ref="AG44:AG46" si="81">IF(Y44=1,$J$4,IF(Y44=2,$J$5,IF(Y44=3,$J$6,IF(Y44=4,$J$7,$L$5))))</f>
        <v>0.75</v>
      </c>
      <c r="AH44" s="32"/>
      <c r="AI44" s="32"/>
      <c r="AJ44" s="32"/>
      <c r="AK44" s="75">
        <v>1</v>
      </c>
      <c r="AL44" s="76">
        <v>0</v>
      </c>
      <c r="AM44" s="76" t="s">
        <v>60</v>
      </c>
      <c r="AN44" s="75">
        <v>0</v>
      </c>
      <c r="AO44" s="75">
        <v>0</v>
      </c>
      <c r="AP44" s="76">
        <v>1</v>
      </c>
      <c r="AQ44" s="75">
        <f t="shared" ref="AQ44:AQ46" si="82">AK44*$E$4+$E$5*AT44+$E$6*AU44+AW44*$E$7+AX44*$E$9+$E$8*AV44</f>
        <v>0.91250000000000009</v>
      </c>
      <c r="AR44" s="94" t="s">
        <v>95</v>
      </c>
      <c r="AS44" s="95"/>
      <c r="AT44" s="21">
        <f t="shared" ref="AT44:AT46" si="83">IF(AL44&gt;2,$H$7,IF(AL44=2,$H$6,IF(AL44=1,$H$5,IF(AL44=0,$H$4,$L$5))))</f>
        <v>0.25</v>
      </c>
      <c r="AU44" s="18">
        <f t="shared" ref="AU44:AU46" si="84">IF(AM44="Cabreo",$L$4,IF(AM44="Miedo",$L$3,$L$5))</f>
        <v>1</v>
      </c>
      <c r="AV44" s="38">
        <f t="shared" ref="AV44:AV46" si="85">IF(AN44&lt;$M$5,$N$4,IF(AN44&lt;$M$6,$N$5,IF(AN44&lt;$M$7,$N$6,IF(AN44&lt;$M$8,$N$7,$N$8))))</f>
        <v>1</v>
      </c>
      <c r="AW44" s="38">
        <f t="shared" ref="AW44:AW46" si="86">IF(AO44&lt;$M$5,$N$4,IF(AO44&lt;$M$6,$N$5,IF(AO44&lt;$M$7,$N$6,IF(AO44&lt;$M$8,$N$7,$N$8))))</f>
        <v>1</v>
      </c>
      <c r="AX44" s="20">
        <f t="shared" ref="AX44:AX46" si="87">IF(AP44=1,$J$4,IF(AP44=2,$J$5,IF(AP44=3,$J$6,IF(AP44=4,$J$7,$L$5))))</f>
        <v>0.75</v>
      </c>
      <c r="AY44" s="32"/>
    </row>
    <row r="45" spans="3:51" ht="21" customHeight="1" x14ac:dyDescent="0.2">
      <c r="C45" s="28">
        <v>1</v>
      </c>
      <c r="D45" s="29">
        <v>0</v>
      </c>
      <c r="E45" s="29" t="s">
        <v>44</v>
      </c>
      <c r="F45" s="28">
        <v>0</v>
      </c>
      <c r="G45" s="28">
        <v>0</v>
      </c>
      <c r="H45" s="29">
        <v>1</v>
      </c>
      <c r="I45" s="28">
        <f t="shared" si="14"/>
        <v>0.71249999999999991</v>
      </c>
      <c r="J45" s="94" t="s">
        <v>73</v>
      </c>
      <c r="K45" s="95"/>
      <c r="L45" s="21">
        <f t="shared" si="5"/>
        <v>0.25</v>
      </c>
      <c r="M45" s="18">
        <f t="shared" si="6"/>
        <v>-1</v>
      </c>
      <c r="N45" s="36">
        <f t="shared" si="75"/>
        <v>1</v>
      </c>
      <c r="O45" s="36">
        <f t="shared" si="75"/>
        <v>1</v>
      </c>
      <c r="P45" s="20">
        <f t="shared" si="7"/>
        <v>0.75</v>
      </c>
      <c r="R45" s="32"/>
      <c r="S45" s="32"/>
      <c r="T45" s="75">
        <v>1</v>
      </c>
      <c r="U45" s="76">
        <v>0</v>
      </c>
      <c r="V45" s="76" t="s">
        <v>60</v>
      </c>
      <c r="W45" s="75">
        <v>0</v>
      </c>
      <c r="X45" s="75">
        <v>0</v>
      </c>
      <c r="Y45" s="76">
        <v>1</v>
      </c>
      <c r="Z45" s="75">
        <f t="shared" si="76"/>
        <v>0.91250000000000009</v>
      </c>
      <c r="AA45" s="94" t="s">
        <v>73</v>
      </c>
      <c r="AB45" s="95"/>
      <c r="AC45" s="21">
        <f t="shared" si="77"/>
        <v>0.25</v>
      </c>
      <c r="AD45" s="18">
        <f t="shared" si="78"/>
        <v>1</v>
      </c>
      <c r="AE45" s="38">
        <f t="shared" si="79"/>
        <v>1</v>
      </c>
      <c r="AF45" s="38">
        <f t="shared" si="80"/>
        <v>1</v>
      </c>
      <c r="AG45" s="20">
        <f t="shared" si="81"/>
        <v>0.75</v>
      </c>
      <c r="AH45" s="32"/>
      <c r="AI45" s="32"/>
      <c r="AJ45" s="32"/>
      <c r="AK45" s="75">
        <v>1</v>
      </c>
      <c r="AL45" s="76">
        <v>0</v>
      </c>
      <c r="AM45" s="76" t="s">
        <v>60</v>
      </c>
      <c r="AN45" s="75">
        <v>0</v>
      </c>
      <c r="AO45" s="75">
        <v>0</v>
      </c>
      <c r="AP45" s="76">
        <v>1</v>
      </c>
      <c r="AQ45" s="75">
        <f t="shared" si="82"/>
        <v>0.91250000000000009</v>
      </c>
      <c r="AR45" s="94" t="s">
        <v>73</v>
      </c>
      <c r="AS45" s="95"/>
      <c r="AT45" s="21">
        <f t="shared" si="83"/>
        <v>0.25</v>
      </c>
      <c r="AU45" s="18">
        <f t="shared" si="84"/>
        <v>1</v>
      </c>
      <c r="AV45" s="38">
        <f t="shared" si="85"/>
        <v>1</v>
      </c>
      <c r="AW45" s="38">
        <f t="shared" si="86"/>
        <v>1</v>
      </c>
      <c r="AX45" s="20">
        <f t="shared" si="87"/>
        <v>0.75</v>
      </c>
      <c r="AY45" s="32"/>
    </row>
    <row r="46" spans="3:51" ht="21" customHeight="1" x14ac:dyDescent="0.2">
      <c r="C46" s="28">
        <v>1</v>
      </c>
      <c r="D46" s="29">
        <v>0</v>
      </c>
      <c r="E46" s="29" t="s">
        <v>44</v>
      </c>
      <c r="F46" s="28">
        <v>0</v>
      </c>
      <c r="G46" s="28">
        <v>0</v>
      </c>
      <c r="H46" s="29">
        <v>1</v>
      </c>
      <c r="I46" s="28">
        <f t="shared" si="14"/>
        <v>0.71249999999999991</v>
      </c>
      <c r="J46" s="94" t="s">
        <v>68</v>
      </c>
      <c r="K46" s="95"/>
      <c r="L46" s="21">
        <f t="shared" si="5"/>
        <v>0.25</v>
      </c>
      <c r="M46" s="18">
        <f t="shared" si="6"/>
        <v>-1</v>
      </c>
      <c r="N46" s="36">
        <f t="shared" si="75"/>
        <v>1</v>
      </c>
      <c r="O46" s="36">
        <f t="shared" si="75"/>
        <v>1</v>
      </c>
      <c r="P46" s="20">
        <f t="shared" si="7"/>
        <v>0.75</v>
      </c>
      <c r="R46" s="32"/>
      <c r="S46" s="32"/>
      <c r="T46" s="75">
        <v>1</v>
      </c>
      <c r="U46" s="76">
        <v>0</v>
      </c>
      <c r="V46" s="76" t="s">
        <v>60</v>
      </c>
      <c r="W46" s="75">
        <v>0</v>
      </c>
      <c r="X46" s="75">
        <v>0</v>
      </c>
      <c r="Y46" s="76">
        <v>1</v>
      </c>
      <c r="Z46" s="75">
        <f t="shared" si="76"/>
        <v>0.91250000000000009</v>
      </c>
      <c r="AA46" s="94" t="s">
        <v>68</v>
      </c>
      <c r="AB46" s="95"/>
      <c r="AC46" s="21">
        <f t="shared" si="77"/>
        <v>0.25</v>
      </c>
      <c r="AD46" s="18">
        <f t="shared" si="78"/>
        <v>1</v>
      </c>
      <c r="AE46" s="38">
        <f t="shared" si="79"/>
        <v>1</v>
      </c>
      <c r="AF46" s="38">
        <f t="shared" si="80"/>
        <v>1</v>
      </c>
      <c r="AG46" s="20">
        <f t="shared" si="81"/>
        <v>0.75</v>
      </c>
      <c r="AH46" s="32"/>
      <c r="AI46" s="32"/>
      <c r="AJ46" s="32"/>
      <c r="AK46" s="75">
        <v>1</v>
      </c>
      <c r="AL46" s="76">
        <v>0</v>
      </c>
      <c r="AM46" s="76" t="s">
        <v>60</v>
      </c>
      <c r="AN46" s="75">
        <v>0</v>
      </c>
      <c r="AO46" s="75">
        <v>0</v>
      </c>
      <c r="AP46" s="76">
        <v>1</v>
      </c>
      <c r="AQ46" s="75">
        <f t="shared" si="82"/>
        <v>0.91250000000000009</v>
      </c>
      <c r="AR46" s="94" t="s">
        <v>68</v>
      </c>
      <c r="AS46" s="95"/>
      <c r="AT46" s="21">
        <f t="shared" si="83"/>
        <v>0.25</v>
      </c>
      <c r="AU46" s="18">
        <f t="shared" si="84"/>
        <v>1</v>
      </c>
      <c r="AV46" s="38">
        <f t="shared" si="85"/>
        <v>1</v>
      </c>
      <c r="AW46" s="38">
        <f t="shared" si="86"/>
        <v>1</v>
      </c>
      <c r="AX46" s="20">
        <f t="shared" si="87"/>
        <v>0.75</v>
      </c>
      <c r="AY46" s="32"/>
    </row>
    <row r="47" spans="3:51" ht="46" customHeight="1" x14ac:dyDescent="0.2">
      <c r="C47" s="218" t="s">
        <v>117</v>
      </c>
      <c r="D47" s="219"/>
      <c r="E47" s="219"/>
      <c r="F47" s="219"/>
      <c r="G47" s="219"/>
      <c r="H47" s="219"/>
      <c r="I47" s="220"/>
      <c r="J47" s="94" t="s">
        <v>98</v>
      </c>
      <c r="K47" s="95"/>
      <c r="L47" s="174"/>
      <c r="M47" s="175"/>
      <c r="N47" s="175"/>
      <c r="O47" s="175"/>
      <c r="P47" s="176"/>
      <c r="R47" s="32"/>
      <c r="S47" s="32"/>
      <c r="T47" s="168" t="s">
        <v>117</v>
      </c>
      <c r="U47" s="169"/>
      <c r="V47" s="169"/>
      <c r="W47" s="169"/>
      <c r="X47" s="169"/>
      <c r="Y47" s="169"/>
      <c r="Z47" s="170"/>
      <c r="AA47" s="94" t="s">
        <v>98</v>
      </c>
      <c r="AB47" s="95"/>
      <c r="AC47" s="174"/>
      <c r="AD47" s="175"/>
      <c r="AE47" s="175"/>
      <c r="AF47" s="175"/>
      <c r="AG47" s="176"/>
      <c r="AH47" s="32"/>
      <c r="AI47" s="32"/>
      <c r="AJ47" s="32"/>
      <c r="AK47" s="168" t="s">
        <v>117</v>
      </c>
      <c r="AL47" s="169"/>
      <c r="AM47" s="169"/>
      <c r="AN47" s="169"/>
      <c r="AO47" s="169"/>
      <c r="AP47" s="169"/>
      <c r="AQ47" s="170"/>
      <c r="AR47" s="94" t="s">
        <v>98</v>
      </c>
      <c r="AS47" s="95"/>
      <c r="AT47" s="174"/>
      <c r="AU47" s="175"/>
      <c r="AV47" s="175"/>
      <c r="AW47" s="175"/>
      <c r="AX47" s="176"/>
      <c r="AY47" s="32"/>
    </row>
    <row r="48" spans="3:51" ht="46" customHeight="1" x14ac:dyDescent="0.2">
      <c r="C48" s="224"/>
      <c r="D48" s="225"/>
      <c r="E48" s="225"/>
      <c r="F48" s="225"/>
      <c r="G48" s="225"/>
      <c r="H48" s="225"/>
      <c r="I48" s="226"/>
      <c r="J48" s="152" t="s">
        <v>101</v>
      </c>
      <c r="K48" s="153"/>
      <c r="L48" s="177"/>
      <c r="M48" s="178"/>
      <c r="N48" s="178"/>
      <c r="O48" s="178"/>
      <c r="P48" s="179"/>
      <c r="R48" s="32"/>
      <c r="S48" s="32"/>
      <c r="T48" s="171"/>
      <c r="U48" s="172"/>
      <c r="V48" s="172"/>
      <c r="W48" s="172"/>
      <c r="X48" s="172"/>
      <c r="Y48" s="172"/>
      <c r="Z48" s="173"/>
      <c r="AA48" s="152" t="s">
        <v>101</v>
      </c>
      <c r="AB48" s="153"/>
      <c r="AC48" s="177"/>
      <c r="AD48" s="178"/>
      <c r="AE48" s="178"/>
      <c r="AF48" s="178"/>
      <c r="AG48" s="179"/>
      <c r="AH48" s="32"/>
      <c r="AI48" s="32"/>
      <c r="AJ48" s="32"/>
      <c r="AK48" s="171"/>
      <c r="AL48" s="172"/>
      <c r="AM48" s="172"/>
      <c r="AN48" s="172"/>
      <c r="AO48" s="172"/>
      <c r="AP48" s="172"/>
      <c r="AQ48" s="173"/>
      <c r="AR48" s="152" t="s">
        <v>101</v>
      </c>
      <c r="AS48" s="153"/>
      <c r="AT48" s="177"/>
      <c r="AU48" s="178"/>
      <c r="AV48" s="178"/>
      <c r="AW48" s="178"/>
      <c r="AX48" s="179"/>
      <c r="AY48" s="32"/>
    </row>
    <row r="49" spans="1:51" ht="21" x14ac:dyDescent="0.2">
      <c r="C49" s="57"/>
      <c r="D49" s="58"/>
      <c r="E49" s="58"/>
      <c r="F49" s="57"/>
      <c r="G49" s="57"/>
      <c r="H49" s="58"/>
      <c r="I49" s="57"/>
      <c r="R49" s="77"/>
      <c r="S49" s="78"/>
      <c r="T49" s="78"/>
      <c r="U49" s="77"/>
      <c r="V49" s="77"/>
      <c r="W49" s="78"/>
      <c r="X49" s="77"/>
      <c r="Y49" s="206"/>
      <c r="Z49" s="206"/>
      <c r="AA49" s="68"/>
      <c r="AB49" s="65"/>
      <c r="AC49" s="65"/>
      <c r="AD49" s="65"/>
      <c r="AE49" s="65"/>
      <c r="AF49" s="32"/>
      <c r="AG49" s="32"/>
      <c r="AH49" s="32"/>
      <c r="AI49" s="77"/>
      <c r="AJ49" s="78"/>
      <c r="AK49" s="78"/>
      <c r="AL49" s="77"/>
      <c r="AM49" s="77"/>
      <c r="AN49" s="78"/>
      <c r="AO49" s="77"/>
      <c r="AP49" s="206"/>
      <c r="AQ49" s="206"/>
      <c r="AR49" s="68"/>
      <c r="AS49" s="65"/>
      <c r="AT49" s="65"/>
      <c r="AU49" s="65"/>
      <c r="AV49" s="65"/>
      <c r="AW49" s="32"/>
      <c r="AX49" s="32"/>
      <c r="AY49" s="32"/>
    </row>
    <row r="50" spans="1:51" ht="34" customHeight="1" x14ac:dyDescent="0.2">
      <c r="C50" s="239" t="s">
        <v>47</v>
      </c>
      <c r="D50" s="239"/>
      <c r="E50" s="239"/>
      <c r="F50" s="239"/>
      <c r="G50" s="239"/>
      <c r="H50" s="239"/>
      <c r="I50" s="239"/>
      <c r="J50" s="239"/>
      <c r="K50" s="240"/>
      <c r="L50" s="236" t="s">
        <v>59</v>
      </c>
      <c r="M50" s="237"/>
      <c r="N50" s="237"/>
      <c r="O50" s="237"/>
      <c r="P50" s="238"/>
      <c r="R50" s="32"/>
      <c r="S50" s="32"/>
      <c r="T50" s="207" t="s">
        <v>47</v>
      </c>
      <c r="U50" s="207"/>
      <c r="V50" s="207"/>
      <c r="W50" s="207"/>
      <c r="X50" s="207"/>
      <c r="Y50" s="207"/>
      <c r="Z50" s="207"/>
      <c r="AA50" s="207"/>
      <c r="AB50" s="208"/>
      <c r="AC50" s="209" t="s">
        <v>59</v>
      </c>
      <c r="AD50" s="210"/>
      <c r="AE50" s="210"/>
      <c r="AF50" s="210"/>
      <c r="AG50" s="211"/>
      <c r="AH50" s="32"/>
      <c r="AI50" s="32"/>
      <c r="AJ50" s="32"/>
      <c r="AK50" s="207" t="s">
        <v>47</v>
      </c>
      <c r="AL50" s="207"/>
      <c r="AM50" s="207"/>
      <c r="AN50" s="207"/>
      <c r="AO50" s="207"/>
      <c r="AP50" s="207"/>
      <c r="AQ50" s="207"/>
      <c r="AR50" s="207"/>
      <c r="AS50" s="208"/>
      <c r="AT50" s="209" t="s">
        <v>59</v>
      </c>
      <c r="AU50" s="210"/>
      <c r="AV50" s="210"/>
      <c r="AW50" s="210"/>
      <c r="AX50" s="211"/>
      <c r="AY50" s="32"/>
    </row>
    <row r="51" spans="1:51" ht="42" x14ac:dyDescent="0.25">
      <c r="C51" s="10" t="s">
        <v>42</v>
      </c>
      <c r="D51" s="10" t="s">
        <v>57</v>
      </c>
      <c r="E51" s="10" t="s">
        <v>45</v>
      </c>
      <c r="F51" s="45" t="s">
        <v>116</v>
      </c>
      <c r="G51" s="10" t="s">
        <v>114</v>
      </c>
      <c r="H51" s="10" t="s">
        <v>46</v>
      </c>
      <c r="I51" s="11" t="s">
        <v>51</v>
      </c>
      <c r="J51" s="245" t="s">
        <v>6</v>
      </c>
      <c r="K51" s="245"/>
      <c r="L51" s="17" t="s">
        <v>57</v>
      </c>
      <c r="M51" s="15" t="s">
        <v>61</v>
      </c>
      <c r="N51" s="59" t="s">
        <v>116</v>
      </c>
      <c r="O51" s="19" t="s">
        <v>114</v>
      </c>
      <c r="P51" s="16" t="s">
        <v>46</v>
      </c>
      <c r="R51" s="32"/>
      <c r="S51" s="32"/>
      <c r="T51" s="72" t="s">
        <v>42</v>
      </c>
      <c r="U51" s="72" t="s">
        <v>57</v>
      </c>
      <c r="V51" s="72" t="s">
        <v>45</v>
      </c>
      <c r="W51" s="73" t="s">
        <v>116</v>
      </c>
      <c r="X51" s="72" t="s">
        <v>114</v>
      </c>
      <c r="Y51" s="72" t="s">
        <v>46</v>
      </c>
      <c r="Z51" s="74" t="s">
        <v>51</v>
      </c>
      <c r="AA51" s="201" t="s">
        <v>6</v>
      </c>
      <c r="AB51" s="201"/>
      <c r="AC51" s="17" t="s">
        <v>57</v>
      </c>
      <c r="AD51" s="18" t="s">
        <v>61</v>
      </c>
      <c r="AE51" s="19" t="s">
        <v>116</v>
      </c>
      <c r="AF51" s="19" t="s">
        <v>114</v>
      </c>
      <c r="AG51" s="20" t="s">
        <v>46</v>
      </c>
      <c r="AH51" s="32"/>
      <c r="AI51" s="32"/>
      <c r="AJ51" s="32"/>
      <c r="AK51" s="72" t="s">
        <v>42</v>
      </c>
      <c r="AL51" s="72" t="s">
        <v>57</v>
      </c>
      <c r="AM51" s="72" t="s">
        <v>45</v>
      </c>
      <c r="AN51" s="73" t="s">
        <v>116</v>
      </c>
      <c r="AO51" s="72" t="s">
        <v>114</v>
      </c>
      <c r="AP51" s="72" t="s">
        <v>46</v>
      </c>
      <c r="AQ51" s="74" t="s">
        <v>51</v>
      </c>
      <c r="AR51" s="201" t="s">
        <v>6</v>
      </c>
      <c r="AS51" s="201"/>
      <c r="AT51" s="17" t="s">
        <v>57</v>
      </c>
      <c r="AU51" s="18" t="s">
        <v>61</v>
      </c>
      <c r="AV51" s="19" t="s">
        <v>116</v>
      </c>
      <c r="AW51" s="19" t="s">
        <v>114</v>
      </c>
      <c r="AX51" s="20" t="s">
        <v>46</v>
      </c>
      <c r="AY51" s="32"/>
    </row>
    <row r="52" spans="1:51" ht="21" x14ac:dyDescent="0.2">
      <c r="A52" s="202" t="s">
        <v>118</v>
      </c>
      <c r="B52" s="203"/>
      <c r="C52" s="215" t="s">
        <v>119</v>
      </c>
      <c r="D52" s="216"/>
      <c r="E52" s="216"/>
      <c r="F52" s="216"/>
      <c r="G52" s="216"/>
      <c r="H52" s="216"/>
      <c r="I52" s="217"/>
      <c r="J52" s="96" t="s">
        <v>105</v>
      </c>
      <c r="K52" s="130"/>
      <c r="L52" s="21">
        <f>IF(D52&gt;2,$H$7,IF(D52=2,$H$6,IF(D52=1,$H$5,IF(D52=0,$H$4,$L$5))))</f>
        <v>0.25</v>
      </c>
      <c r="M52" s="18">
        <f>IF(E52="Cabreo",$L$4,IF(E52="Miedo",$L$3,$L$5))</f>
        <v>0</v>
      </c>
      <c r="N52" s="37">
        <f t="shared" ref="N52:N57" si="88">IF(F52&lt;$M$5,$N$4,IF(F52&lt;$M$6,$N$5,IF(F52&lt;$M$7,$N$6,IF(F52&lt;$M$8,$N$7,$N$8))))</f>
        <v>1</v>
      </c>
      <c r="O52" s="37">
        <f t="shared" ref="O52:O57" si="89">IF(G52&lt;$M$5,$N$4,IF(G52&lt;$M$6,$N$5,IF(G52&lt;$M$7,$N$6,IF(G52&lt;$M$8,$N$7,$N$8))))</f>
        <v>1</v>
      </c>
      <c r="P52" s="20">
        <f>IF(H52=1,$J$4,IF(H52=2,$J$5,IF(H52=3,$J$6,IF(H52=4,$J$7,$L$5))))</f>
        <v>0</v>
      </c>
      <c r="R52" s="202" t="s">
        <v>118</v>
      </c>
      <c r="S52" s="203"/>
      <c r="T52" s="186" t="s">
        <v>119</v>
      </c>
      <c r="U52" s="187"/>
      <c r="V52" s="187"/>
      <c r="W52" s="187"/>
      <c r="X52" s="187"/>
      <c r="Y52" s="187"/>
      <c r="Z52" s="188"/>
      <c r="AA52" s="84" t="s">
        <v>105</v>
      </c>
      <c r="AB52" s="107"/>
      <c r="AC52" s="21">
        <f>IF(U52&gt;2,$H$7,IF(U52=2,$H$6,IF(U52=1,$H$5,IF(U52=0,$H$4,$L$5))))</f>
        <v>0.25</v>
      </c>
      <c r="AD52" s="18">
        <f>IF(V52="Cabreo",$L$4,IF(V52="Miedo",$L$3,$L$5))</f>
        <v>0</v>
      </c>
      <c r="AE52" s="38">
        <f t="shared" ref="AE52:AE57" si="90">IF(W52&lt;$M$5,$N$4,IF(W52&lt;$M$6,$N$5,IF(W52&lt;$M$7,$N$6,IF(W52&lt;$M$8,$N$7,$N$8))))</f>
        <v>1</v>
      </c>
      <c r="AF52" s="38">
        <f t="shared" ref="AF52:AF57" si="91">IF(X52&lt;$M$5,$N$4,IF(X52&lt;$M$6,$N$5,IF(X52&lt;$M$7,$N$6,IF(X52&lt;$M$8,$N$7,$N$8))))</f>
        <v>1</v>
      </c>
      <c r="AG52" s="20">
        <f>IF(Y52=1,$J$4,IF(Y52=2,$J$5,IF(Y52=3,$J$6,IF(Y52=4,$J$7,$L$5))))</f>
        <v>0</v>
      </c>
      <c r="AH52" s="32"/>
      <c r="AI52" s="202" t="s">
        <v>118</v>
      </c>
      <c r="AJ52" s="203"/>
      <c r="AK52" s="186" t="s">
        <v>119</v>
      </c>
      <c r="AL52" s="187"/>
      <c r="AM52" s="187"/>
      <c r="AN52" s="187"/>
      <c r="AO52" s="187"/>
      <c r="AP52" s="187"/>
      <c r="AQ52" s="188"/>
      <c r="AR52" s="84" t="s">
        <v>105</v>
      </c>
      <c r="AS52" s="107"/>
      <c r="AT52" s="21">
        <f>IF(AL52&gt;2,$H$7,IF(AL52=2,$H$6,IF(AL52=1,$H$5,IF(AL52=0,$H$4,$L$5))))</f>
        <v>0.25</v>
      </c>
      <c r="AU52" s="18">
        <f>IF(AM52="Cabreo",$L$4,IF(AM52="Miedo",$L$3,$L$5))</f>
        <v>0</v>
      </c>
      <c r="AV52" s="38">
        <f t="shared" ref="AV52:AV57" si="92">IF(AN52&lt;$M$5,$N$4,IF(AN52&lt;$M$6,$N$5,IF(AN52&lt;$M$7,$N$6,IF(AN52&lt;$M$8,$N$7,$N$8))))</f>
        <v>1</v>
      </c>
      <c r="AW52" s="38">
        <f t="shared" ref="AW52:AW57" si="93">IF(AO52&lt;$M$5,$N$4,IF(AO52&lt;$M$6,$N$5,IF(AO52&lt;$M$7,$N$6,IF(AO52&lt;$M$8,$N$7,$N$8))))</f>
        <v>1</v>
      </c>
      <c r="AX52" s="20">
        <f>IF(AP52=1,$J$4,IF(AP52=2,$J$5,IF(AP52=3,$J$6,IF(AP52=4,$J$7,$L$5))))</f>
        <v>0</v>
      </c>
      <c r="AY52" s="32"/>
    </row>
    <row r="53" spans="1:51" ht="21" x14ac:dyDescent="0.2">
      <c r="A53" s="202"/>
      <c r="B53" s="203"/>
      <c r="C53" s="215" t="s">
        <v>120</v>
      </c>
      <c r="D53" s="216"/>
      <c r="E53" s="216"/>
      <c r="F53" s="216"/>
      <c r="G53" s="216"/>
      <c r="H53" s="216"/>
      <c r="I53" s="217"/>
      <c r="J53" s="84" t="s">
        <v>104</v>
      </c>
      <c r="K53" s="107"/>
      <c r="L53" s="21">
        <f t="shared" ref="L53:L57" si="94">IF(D53&gt;2,$H$7,IF(D53=2,$H$6,IF(D53=1,$H$5,IF(D53=0,$H$4,$L$5))))</f>
        <v>0.25</v>
      </c>
      <c r="M53" s="18">
        <f t="shared" ref="M53:M57" si="95">IF(E53="Cabreo",$L$4,IF(E53="Miedo",$L$3,$L$5))</f>
        <v>0</v>
      </c>
      <c r="N53" s="37">
        <f t="shared" si="88"/>
        <v>1</v>
      </c>
      <c r="O53" s="37">
        <f t="shared" si="89"/>
        <v>1</v>
      </c>
      <c r="P53" s="20">
        <f t="shared" ref="P53:P57" si="96">IF(H53=1,$J$4,IF(H53=2,$J$5,IF(H53=3,$J$6,IF(H53=4,$J$7,$L$5))))</f>
        <v>0</v>
      </c>
      <c r="R53" s="202"/>
      <c r="S53" s="203"/>
      <c r="T53" s="186" t="s">
        <v>120</v>
      </c>
      <c r="U53" s="187"/>
      <c r="V53" s="187"/>
      <c r="W53" s="187"/>
      <c r="X53" s="187"/>
      <c r="Y53" s="187"/>
      <c r="Z53" s="188"/>
      <c r="AA53" s="84" t="s">
        <v>104</v>
      </c>
      <c r="AB53" s="107"/>
      <c r="AC53" s="21">
        <f t="shared" ref="AC53:AC57" si="97">IF(U53&gt;2,$H$7,IF(U53=2,$H$6,IF(U53=1,$H$5,IF(U53=0,$H$4,$L$5))))</f>
        <v>0.25</v>
      </c>
      <c r="AD53" s="18">
        <f t="shared" ref="AD53:AD57" si="98">IF(V53="Cabreo",$L$4,IF(V53="Miedo",$L$3,$L$5))</f>
        <v>0</v>
      </c>
      <c r="AE53" s="38">
        <f t="shared" si="90"/>
        <v>1</v>
      </c>
      <c r="AF53" s="38">
        <f t="shared" si="91"/>
        <v>1</v>
      </c>
      <c r="AG53" s="20">
        <f t="shared" ref="AG53:AG57" si="99">IF(Y53=1,$J$4,IF(Y53=2,$J$5,IF(Y53=3,$J$6,IF(Y53=4,$J$7,$L$5))))</f>
        <v>0</v>
      </c>
      <c r="AH53" s="32"/>
      <c r="AI53" s="202"/>
      <c r="AJ53" s="203"/>
      <c r="AK53" s="186" t="s">
        <v>120</v>
      </c>
      <c r="AL53" s="187"/>
      <c r="AM53" s="187"/>
      <c r="AN53" s="187"/>
      <c r="AO53" s="187"/>
      <c r="AP53" s="187"/>
      <c r="AQ53" s="188"/>
      <c r="AR53" s="84" t="s">
        <v>104</v>
      </c>
      <c r="AS53" s="107"/>
      <c r="AT53" s="21">
        <f t="shared" ref="AT53:AT57" si="100">IF(AL53&gt;2,$H$7,IF(AL53=2,$H$6,IF(AL53=1,$H$5,IF(AL53=0,$H$4,$L$5))))</f>
        <v>0.25</v>
      </c>
      <c r="AU53" s="18">
        <f t="shared" ref="AU53:AU57" si="101">IF(AM53="Cabreo",$L$4,IF(AM53="Miedo",$L$3,$L$5))</f>
        <v>0</v>
      </c>
      <c r="AV53" s="38">
        <f t="shared" si="92"/>
        <v>1</v>
      </c>
      <c r="AW53" s="38">
        <f t="shared" si="93"/>
        <v>1</v>
      </c>
      <c r="AX53" s="20">
        <f t="shared" ref="AX53:AX57" si="102">IF(AP53=1,$J$4,IF(AP53=2,$J$5,IF(AP53=3,$J$6,IF(AP53=4,$J$7,$L$5))))</f>
        <v>0</v>
      </c>
      <c r="AY53" s="32"/>
    </row>
    <row r="54" spans="1:51" ht="21" x14ac:dyDescent="0.2">
      <c r="A54" s="202"/>
      <c r="B54" s="203"/>
      <c r="C54" s="215" t="s">
        <v>121</v>
      </c>
      <c r="D54" s="216"/>
      <c r="E54" s="216"/>
      <c r="F54" s="216"/>
      <c r="G54" s="216"/>
      <c r="H54" s="216"/>
      <c r="I54" s="217"/>
      <c r="J54" s="96" t="s">
        <v>103</v>
      </c>
      <c r="K54" s="130"/>
      <c r="L54" s="21">
        <f t="shared" si="94"/>
        <v>0.25</v>
      </c>
      <c r="M54" s="18">
        <f t="shared" si="95"/>
        <v>0</v>
      </c>
      <c r="N54" s="37">
        <f t="shared" si="88"/>
        <v>1</v>
      </c>
      <c r="O54" s="37">
        <f t="shared" si="89"/>
        <v>1</v>
      </c>
      <c r="P54" s="20">
        <f t="shared" si="96"/>
        <v>0</v>
      </c>
      <c r="R54" s="202"/>
      <c r="S54" s="203"/>
      <c r="T54" s="186" t="s">
        <v>121</v>
      </c>
      <c r="U54" s="187"/>
      <c r="V54" s="187"/>
      <c r="W54" s="187"/>
      <c r="X54" s="187"/>
      <c r="Y54" s="187"/>
      <c r="Z54" s="188"/>
      <c r="AA54" s="84" t="s">
        <v>103</v>
      </c>
      <c r="AB54" s="107"/>
      <c r="AC54" s="21">
        <f t="shared" si="97"/>
        <v>0.25</v>
      </c>
      <c r="AD54" s="18">
        <f t="shared" si="98"/>
        <v>0</v>
      </c>
      <c r="AE54" s="38">
        <f t="shared" si="90"/>
        <v>1</v>
      </c>
      <c r="AF54" s="38">
        <f t="shared" si="91"/>
        <v>1</v>
      </c>
      <c r="AG54" s="20">
        <f t="shared" si="99"/>
        <v>0</v>
      </c>
      <c r="AH54" s="32"/>
      <c r="AI54" s="202"/>
      <c r="AJ54" s="203"/>
      <c r="AK54" s="186" t="s">
        <v>121</v>
      </c>
      <c r="AL54" s="187"/>
      <c r="AM54" s="187"/>
      <c r="AN54" s="187"/>
      <c r="AO54" s="187"/>
      <c r="AP54" s="187"/>
      <c r="AQ54" s="188"/>
      <c r="AR54" s="84" t="s">
        <v>103</v>
      </c>
      <c r="AS54" s="107"/>
      <c r="AT54" s="21">
        <f t="shared" si="100"/>
        <v>0.25</v>
      </c>
      <c r="AU54" s="18">
        <f t="shared" si="101"/>
        <v>0</v>
      </c>
      <c r="AV54" s="38">
        <f t="shared" si="92"/>
        <v>1</v>
      </c>
      <c r="AW54" s="38">
        <f t="shared" si="93"/>
        <v>1</v>
      </c>
      <c r="AX54" s="20">
        <f t="shared" si="102"/>
        <v>0</v>
      </c>
      <c r="AY54" s="32"/>
    </row>
    <row r="55" spans="1:51" ht="19" x14ac:dyDescent="0.2">
      <c r="A55" s="204" t="s">
        <v>124</v>
      </c>
      <c r="B55" s="205"/>
      <c r="C55" s="218" t="s">
        <v>122</v>
      </c>
      <c r="D55" s="219"/>
      <c r="E55" s="219"/>
      <c r="F55" s="219"/>
      <c r="G55" s="219"/>
      <c r="H55" s="219"/>
      <c r="I55" s="220"/>
      <c r="J55" s="99" t="s">
        <v>8</v>
      </c>
      <c r="K55" s="101"/>
      <c r="L55" s="21">
        <f t="shared" si="94"/>
        <v>0.25</v>
      </c>
      <c r="M55" s="18">
        <f t="shared" si="95"/>
        <v>0</v>
      </c>
      <c r="N55" s="37">
        <f t="shared" si="88"/>
        <v>1</v>
      </c>
      <c r="O55" s="37">
        <f t="shared" si="89"/>
        <v>1</v>
      </c>
      <c r="P55" s="20">
        <f t="shared" si="96"/>
        <v>0</v>
      </c>
      <c r="R55" s="204" t="s">
        <v>124</v>
      </c>
      <c r="S55" s="205"/>
      <c r="T55" s="168" t="s">
        <v>122</v>
      </c>
      <c r="U55" s="169"/>
      <c r="V55" s="169"/>
      <c r="W55" s="169"/>
      <c r="X55" s="169"/>
      <c r="Y55" s="169"/>
      <c r="Z55" s="170"/>
      <c r="AA55" s="94" t="s">
        <v>8</v>
      </c>
      <c r="AB55" s="95"/>
      <c r="AC55" s="21">
        <f t="shared" si="97"/>
        <v>0.25</v>
      </c>
      <c r="AD55" s="18">
        <f t="shared" si="98"/>
        <v>0</v>
      </c>
      <c r="AE55" s="38">
        <f t="shared" si="90"/>
        <v>1</v>
      </c>
      <c r="AF55" s="38">
        <f t="shared" si="91"/>
        <v>1</v>
      </c>
      <c r="AG55" s="20">
        <f t="shared" si="99"/>
        <v>0</v>
      </c>
      <c r="AH55" s="32"/>
      <c r="AI55" s="204" t="s">
        <v>124</v>
      </c>
      <c r="AJ55" s="205"/>
      <c r="AK55" s="168" t="s">
        <v>122</v>
      </c>
      <c r="AL55" s="169"/>
      <c r="AM55" s="169"/>
      <c r="AN55" s="169"/>
      <c r="AO55" s="169"/>
      <c r="AP55" s="169"/>
      <c r="AQ55" s="170"/>
      <c r="AR55" s="94" t="s">
        <v>8</v>
      </c>
      <c r="AS55" s="95"/>
      <c r="AT55" s="21">
        <f t="shared" si="100"/>
        <v>0.25</v>
      </c>
      <c r="AU55" s="18">
        <f t="shared" si="101"/>
        <v>0</v>
      </c>
      <c r="AV55" s="38">
        <f t="shared" si="92"/>
        <v>1</v>
      </c>
      <c r="AW55" s="38">
        <f t="shared" si="93"/>
        <v>1</v>
      </c>
      <c r="AX55" s="20">
        <f t="shared" si="102"/>
        <v>0</v>
      </c>
      <c r="AY55" s="32"/>
    </row>
    <row r="56" spans="1:51" ht="19" x14ac:dyDescent="0.2">
      <c r="A56" s="204"/>
      <c r="B56" s="205"/>
      <c r="C56" s="221"/>
      <c r="D56" s="222"/>
      <c r="E56" s="222"/>
      <c r="F56" s="222"/>
      <c r="G56" s="222"/>
      <c r="H56" s="222"/>
      <c r="I56" s="223"/>
      <c r="J56" s="99" t="s">
        <v>9</v>
      </c>
      <c r="K56" s="101"/>
      <c r="L56" s="21">
        <f t="shared" si="94"/>
        <v>0.25</v>
      </c>
      <c r="M56" s="18">
        <f t="shared" si="95"/>
        <v>0</v>
      </c>
      <c r="N56" s="37">
        <f t="shared" si="88"/>
        <v>1</v>
      </c>
      <c r="O56" s="37">
        <f t="shared" si="89"/>
        <v>1</v>
      </c>
      <c r="P56" s="20">
        <f t="shared" si="96"/>
        <v>0</v>
      </c>
      <c r="R56" s="204"/>
      <c r="S56" s="205"/>
      <c r="T56" s="195"/>
      <c r="U56" s="196"/>
      <c r="V56" s="196"/>
      <c r="W56" s="196"/>
      <c r="X56" s="196"/>
      <c r="Y56" s="196"/>
      <c r="Z56" s="197"/>
      <c r="AA56" s="94" t="s">
        <v>9</v>
      </c>
      <c r="AB56" s="95"/>
      <c r="AC56" s="21">
        <f t="shared" si="97"/>
        <v>0.25</v>
      </c>
      <c r="AD56" s="18">
        <f t="shared" si="98"/>
        <v>0</v>
      </c>
      <c r="AE56" s="38">
        <f t="shared" si="90"/>
        <v>1</v>
      </c>
      <c r="AF56" s="38">
        <f t="shared" si="91"/>
        <v>1</v>
      </c>
      <c r="AG56" s="20">
        <f t="shared" si="99"/>
        <v>0</v>
      </c>
      <c r="AH56" s="32"/>
      <c r="AI56" s="204"/>
      <c r="AJ56" s="205"/>
      <c r="AK56" s="195"/>
      <c r="AL56" s="196"/>
      <c r="AM56" s="196"/>
      <c r="AN56" s="196"/>
      <c r="AO56" s="196"/>
      <c r="AP56" s="196"/>
      <c r="AQ56" s="197"/>
      <c r="AR56" s="94" t="s">
        <v>9</v>
      </c>
      <c r="AS56" s="95"/>
      <c r="AT56" s="21">
        <f t="shared" si="100"/>
        <v>0.25</v>
      </c>
      <c r="AU56" s="18">
        <f t="shared" si="101"/>
        <v>0</v>
      </c>
      <c r="AV56" s="38">
        <f t="shared" si="92"/>
        <v>1</v>
      </c>
      <c r="AW56" s="38">
        <f t="shared" si="93"/>
        <v>1</v>
      </c>
      <c r="AX56" s="20">
        <f t="shared" si="102"/>
        <v>0</v>
      </c>
      <c r="AY56" s="32"/>
    </row>
    <row r="57" spans="1:51" ht="19" x14ac:dyDescent="0.2">
      <c r="A57" s="204"/>
      <c r="B57" s="205"/>
      <c r="C57" s="224"/>
      <c r="D57" s="225"/>
      <c r="E57" s="225"/>
      <c r="F57" s="225"/>
      <c r="G57" s="225"/>
      <c r="H57" s="225"/>
      <c r="I57" s="226"/>
      <c r="J57" s="99" t="s">
        <v>10</v>
      </c>
      <c r="K57" s="101"/>
      <c r="L57" s="21">
        <f t="shared" si="94"/>
        <v>0.25</v>
      </c>
      <c r="M57" s="18">
        <f t="shared" si="95"/>
        <v>0</v>
      </c>
      <c r="N57" s="37">
        <f t="shared" si="88"/>
        <v>1</v>
      </c>
      <c r="O57" s="37">
        <f t="shared" si="89"/>
        <v>1</v>
      </c>
      <c r="P57" s="20">
        <f t="shared" si="96"/>
        <v>0</v>
      </c>
      <c r="R57" s="204"/>
      <c r="S57" s="205"/>
      <c r="T57" s="171"/>
      <c r="U57" s="172"/>
      <c r="V57" s="172"/>
      <c r="W57" s="172"/>
      <c r="X57" s="172"/>
      <c r="Y57" s="172"/>
      <c r="Z57" s="173"/>
      <c r="AA57" s="94" t="s">
        <v>10</v>
      </c>
      <c r="AB57" s="95"/>
      <c r="AC57" s="21">
        <f t="shared" si="97"/>
        <v>0.25</v>
      </c>
      <c r="AD57" s="18">
        <f t="shared" si="98"/>
        <v>0</v>
      </c>
      <c r="AE57" s="38">
        <f t="shared" si="90"/>
        <v>1</v>
      </c>
      <c r="AF57" s="38">
        <f t="shared" si="91"/>
        <v>1</v>
      </c>
      <c r="AG57" s="20">
        <f t="shared" si="99"/>
        <v>0</v>
      </c>
      <c r="AH57" s="32"/>
      <c r="AI57" s="204"/>
      <c r="AJ57" s="205"/>
      <c r="AK57" s="171"/>
      <c r="AL57" s="172"/>
      <c r="AM57" s="172"/>
      <c r="AN57" s="172"/>
      <c r="AO57" s="172"/>
      <c r="AP57" s="172"/>
      <c r="AQ57" s="173"/>
      <c r="AR57" s="94" t="s">
        <v>10</v>
      </c>
      <c r="AS57" s="95"/>
      <c r="AT57" s="21">
        <f t="shared" si="100"/>
        <v>0.25</v>
      </c>
      <c r="AU57" s="18">
        <f t="shared" si="101"/>
        <v>0</v>
      </c>
      <c r="AV57" s="38">
        <f t="shared" si="92"/>
        <v>1</v>
      </c>
      <c r="AW57" s="38">
        <f t="shared" si="93"/>
        <v>1</v>
      </c>
      <c r="AX57" s="20">
        <f t="shared" si="102"/>
        <v>0</v>
      </c>
      <c r="AY57" s="32"/>
    </row>
    <row r="58" spans="1:51" ht="21" customHeight="1" x14ac:dyDescent="0.3">
      <c r="C58" s="212" t="s">
        <v>126</v>
      </c>
      <c r="D58" s="213"/>
      <c r="E58" s="213"/>
      <c r="F58" s="213"/>
      <c r="G58" s="213"/>
      <c r="H58" s="213"/>
      <c r="I58" s="214"/>
      <c r="J58" s="232" t="s">
        <v>3</v>
      </c>
      <c r="K58" s="233"/>
      <c r="L58" s="60"/>
      <c r="M58" s="19"/>
      <c r="N58" s="59"/>
      <c r="O58" s="59"/>
      <c r="P58" s="19"/>
      <c r="R58" s="32"/>
      <c r="S58" s="32"/>
      <c r="T58" s="182" t="s">
        <v>127</v>
      </c>
      <c r="U58" s="183"/>
      <c r="V58" s="183"/>
      <c r="W58" s="183"/>
      <c r="X58" s="183"/>
      <c r="Y58" s="183"/>
      <c r="Z58" s="184"/>
      <c r="AA58" s="193" t="s">
        <v>3</v>
      </c>
      <c r="AB58" s="194"/>
      <c r="AC58" s="60"/>
      <c r="AD58" s="19"/>
      <c r="AE58" s="19"/>
      <c r="AF58" s="19"/>
      <c r="AG58" s="19"/>
      <c r="AH58" s="32"/>
      <c r="AI58" s="32"/>
      <c r="AJ58" s="32"/>
      <c r="AK58" s="182" t="s">
        <v>130</v>
      </c>
      <c r="AL58" s="183"/>
      <c r="AM58" s="183"/>
      <c r="AN58" s="183"/>
      <c r="AO58" s="183"/>
      <c r="AP58" s="183"/>
      <c r="AQ58" s="184"/>
      <c r="AR58" s="193" t="s">
        <v>3</v>
      </c>
      <c r="AS58" s="194"/>
      <c r="AT58" s="60"/>
      <c r="AU58" s="19"/>
      <c r="AV58" s="19"/>
      <c r="AW58" s="19"/>
      <c r="AX58" s="19"/>
      <c r="AY58" s="32"/>
    </row>
    <row r="59" spans="1:51" ht="21" x14ac:dyDescent="0.2">
      <c r="C59" s="66">
        <v>0.9</v>
      </c>
      <c r="D59" s="29">
        <v>0</v>
      </c>
      <c r="E59" s="29" t="s">
        <v>44</v>
      </c>
      <c r="F59" s="66">
        <v>0.26</v>
      </c>
      <c r="G59" s="66">
        <v>0.26</v>
      </c>
      <c r="H59" s="29">
        <v>1</v>
      </c>
      <c r="I59" s="66">
        <f t="shared" ref="I59:I62" si="103">C59*$E$4+$E$5*L59+$E$6*M59+O59*$E$7+P59*$E$9+$E$8*N59</f>
        <v>0.6100000000000001</v>
      </c>
      <c r="J59" s="115" t="s">
        <v>109</v>
      </c>
      <c r="K59" s="116"/>
      <c r="L59" s="21">
        <f t="shared" ref="L59:L62" si="104">IF(D59&gt;2,$H$7,IF(D59=2,$H$6,IF(D59=1,$H$5,IF(D59=0,$H$4,$L$5))))</f>
        <v>0.25</v>
      </c>
      <c r="M59" s="18">
        <f t="shared" ref="M59:M62" si="105">IF(E59="Cabreo",$L$4,IF(E59="Miedo",$L$3,$L$5))</f>
        <v>-1</v>
      </c>
      <c r="N59" s="37">
        <f t="shared" ref="N59:N62" si="106">IF(F59&lt;$M$5,$N$4,IF(F59&lt;$M$6,$N$5,IF(F59&lt;$M$7,$N$6,IF(F59&lt;$M$8,$N$7,$N$8))))</f>
        <v>0.75</v>
      </c>
      <c r="O59" s="37">
        <f t="shared" ref="O59:O62" si="107">IF(G59&lt;$M$5,$N$4,IF(G59&lt;$M$6,$N$5,IF(G59&lt;$M$7,$N$6,IF(G59&lt;$M$8,$N$7,$N$8))))</f>
        <v>0.75</v>
      </c>
      <c r="P59" s="20">
        <f t="shared" ref="P59:P62" si="108">IF(H59=1,$J$4,IF(H59=2,$J$5,IF(H59=3,$J$6,IF(H59=4,$J$7,$L$5))))</f>
        <v>0.75</v>
      </c>
      <c r="R59" s="32"/>
      <c r="S59" s="32"/>
      <c r="T59" s="75">
        <v>0.9</v>
      </c>
      <c r="U59" s="76">
        <v>0</v>
      </c>
      <c r="V59" s="76" t="s">
        <v>44</v>
      </c>
      <c r="W59" s="75">
        <v>0.26</v>
      </c>
      <c r="X59" s="75">
        <v>0.26</v>
      </c>
      <c r="Y59" s="76">
        <v>1</v>
      </c>
      <c r="Z59" s="75">
        <f t="shared" ref="Z59:Z62" si="109">T59*$E$4+$E$5*AC59+$E$6*AD59+AF59*$E$7+AG59*$E$9+$E$8*AE59</f>
        <v>0.6100000000000001</v>
      </c>
      <c r="AA59" s="112" t="s">
        <v>109</v>
      </c>
      <c r="AB59" s="114"/>
      <c r="AC59" s="21">
        <f t="shared" ref="AC59:AC62" si="110">IF(U59&gt;2,$H$7,IF(U59=2,$H$6,IF(U59=1,$H$5,IF(U59=0,$H$4,$L$5))))</f>
        <v>0.25</v>
      </c>
      <c r="AD59" s="18">
        <f t="shared" ref="AD59:AD62" si="111">IF(V59="Cabreo",$L$4,IF(V59="Miedo",$L$3,$L$5))</f>
        <v>-1</v>
      </c>
      <c r="AE59" s="38">
        <f t="shared" ref="AE59:AE62" si="112">IF(W59&lt;$M$5,$N$4,IF(W59&lt;$M$6,$N$5,IF(W59&lt;$M$7,$N$6,IF(W59&lt;$M$8,$N$7,$N$8))))</f>
        <v>0.75</v>
      </c>
      <c r="AF59" s="38">
        <f t="shared" ref="AF59:AF62" si="113">IF(X59&lt;$M$5,$N$4,IF(X59&lt;$M$6,$N$5,IF(X59&lt;$M$7,$N$6,IF(X59&lt;$M$8,$N$7,$N$8))))</f>
        <v>0.75</v>
      </c>
      <c r="AG59" s="20">
        <f t="shared" ref="AG59:AG62" si="114">IF(Y59=1,$J$4,IF(Y59=2,$J$5,IF(Y59=3,$J$6,IF(Y59=4,$J$7,$L$5))))</f>
        <v>0.75</v>
      </c>
      <c r="AH59" s="32"/>
      <c r="AI59" s="32"/>
      <c r="AJ59" s="32"/>
      <c r="AK59" s="75">
        <v>0.9</v>
      </c>
      <c r="AL59" s="76">
        <v>0</v>
      </c>
      <c r="AM59" s="76" t="s">
        <v>44</v>
      </c>
      <c r="AN59" s="75">
        <v>0.26</v>
      </c>
      <c r="AO59" s="75">
        <v>0.26</v>
      </c>
      <c r="AP59" s="76">
        <v>1</v>
      </c>
      <c r="AQ59" s="75">
        <f t="shared" ref="AQ59:AQ62" si="115">AK59*$E$4+$E$5*AT59+$E$6*AU59+AW59*$E$7+AX59*$E$9+$E$8*AV59</f>
        <v>0.6100000000000001</v>
      </c>
      <c r="AR59" s="112" t="s">
        <v>109</v>
      </c>
      <c r="AS59" s="114"/>
      <c r="AT59" s="21">
        <f t="shared" ref="AT59:AT62" si="116">IF(AL59&gt;2,$H$7,IF(AL59=2,$H$6,IF(AL59=1,$H$5,IF(AL59=0,$H$4,$L$5))))</f>
        <v>0.25</v>
      </c>
      <c r="AU59" s="18">
        <f t="shared" ref="AU59:AU62" si="117">IF(AM59="Cabreo",$L$4,IF(AM59="Miedo",$L$3,$L$5))</f>
        <v>-1</v>
      </c>
      <c r="AV59" s="38">
        <f t="shared" ref="AV59:AV62" si="118">IF(AN59&lt;$M$5,$N$4,IF(AN59&lt;$M$6,$N$5,IF(AN59&lt;$M$7,$N$6,IF(AN59&lt;$M$8,$N$7,$N$8))))</f>
        <v>0.75</v>
      </c>
      <c r="AW59" s="38">
        <f t="shared" ref="AW59:AW62" si="119">IF(AO59&lt;$M$5,$N$4,IF(AO59&lt;$M$6,$N$5,IF(AO59&lt;$M$7,$N$6,IF(AO59&lt;$M$8,$N$7,$N$8))))</f>
        <v>0.75</v>
      </c>
      <c r="AX59" s="20">
        <f t="shared" ref="AX59:AX62" si="120">IF(AP59=1,$J$4,IF(AP59=2,$J$5,IF(AP59=3,$J$6,IF(AP59=4,$J$7,$L$5))))</f>
        <v>0.75</v>
      </c>
      <c r="AY59" s="32"/>
    </row>
    <row r="60" spans="1:51" ht="21" customHeight="1" x14ac:dyDescent="0.2">
      <c r="C60" s="66">
        <v>0.9</v>
      </c>
      <c r="D60" s="29">
        <v>0</v>
      </c>
      <c r="E60" s="29" t="s">
        <v>44</v>
      </c>
      <c r="F60" s="66">
        <v>0</v>
      </c>
      <c r="G60" s="66">
        <v>0</v>
      </c>
      <c r="H60" s="29">
        <v>1</v>
      </c>
      <c r="I60" s="66">
        <f t="shared" si="103"/>
        <v>0.6725000000000001</v>
      </c>
      <c r="J60" s="115" t="s">
        <v>68</v>
      </c>
      <c r="K60" s="116"/>
      <c r="L60" s="21">
        <f t="shared" si="104"/>
        <v>0.25</v>
      </c>
      <c r="M60" s="18">
        <f t="shared" si="105"/>
        <v>-1</v>
      </c>
      <c r="N60" s="37">
        <f t="shared" si="106"/>
        <v>1</v>
      </c>
      <c r="O60" s="37">
        <f t="shared" si="107"/>
        <v>1</v>
      </c>
      <c r="P60" s="20">
        <f t="shared" si="108"/>
        <v>0.75</v>
      </c>
      <c r="R60" s="32"/>
      <c r="S60" s="32"/>
      <c r="T60" s="75">
        <v>0.9</v>
      </c>
      <c r="U60" s="76">
        <v>0</v>
      </c>
      <c r="V60" s="76" t="s">
        <v>44</v>
      </c>
      <c r="W60" s="75">
        <v>0</v>
      </c>
      <c r="X60" s="75">
        <v>0</v>
      </c>
      <c r="Y60" s="76">
        <v>1</v>
      </c>
      <c r="Z60" s="75">
        <f t="shared" si="109"/>
        <v>0.6725000000000001</v>
      </c>
      <c r="AA60" s="112" t="s">
        <v>68</v>
      </c>
      <c r="AB60" s="114"/>
      <c r="AC60" s="21">
        <f t="shared" si="110"/>
        <v>0.25</v>
      </c>
      <c r="AD60" s="18">
        <f t="shared" si="111"/>
        <v>-1</v>
      </c>
      <c r="AE60" s="38">
        <f t="shared" si="112"/>
        <v>1</v>
      </c>
      <c r="AF60" s="38">
        <f t="shared" si="113"/>
        <v>1</v>
      </c>
      <c r="AG60" s="20">
        <f t="shared" si="114"/>
        <v>0.75</v>
      </c>
      <c r="AH60" s="32"/>
      <c r="AI60" s="32"/>
      <c r="AJ60" s="32"/>
      <c r="AK60" s="75">
        <v>0.9</v>
      </c>
      <c r="AL60" s="76">
        <v>0</v>
      </c>
      <c r="AM60" s="76" t="s">
        <v>44</v>
      </c>
      <c r="AN60" s="75">
        <v>0</v>
      </c>
      <c r="AO60" s="75">
        <v>0</v>
      </c>
      <c r="AP60" s="76">
        <v>1</v>
      </c>
      <c r="AQ60" s="75">
        <f t="shared" si="115"/>
        <v>0.6725000000000001</v>
      </c>
      <c r="AR60" s="112" t="s">
        <v>68</v>
      </c>
      <c r="AS60" s="114"/>
      <c r="AT60" s="21">
        <f t="shared" si="116"/>
        <v>0.25</v>
      </c>
      <c r="AU60" s="18">
        <f t="shared" si="117"/>
        <v>-1</v>
      </c>
      <c r="AV60" s="38">
        <f t="shared" si="118"/>
        <v>1</v>
      </c>
      <c r="AW60" s="38">
        <f t="shared" si="119"/>
        <v>1</v>
      </c>
      <c r="AX60" s="20">
        <f t="shared" si="120"/>
        <v>0.75</v>
      </c>
      <c r="AY60" s="32"/>
    </row>
    <row r="61" spans="1:51" ht="21" customHeight="1" x14ac:dyDescent="0.2">
      <c r="C61" s="66">
        <v>0.9</v>
      </c>
      <c r="D61" s="29">
        <v>0</v>
      </c>
      <c r="E61" s="29" t="s">
        <v>44</v>
      </c>
      <c r="F61" s="66">
        <v>0</v>
      </c>
      <c r="G61" s="66">
        <v>0</v>
      </c>
      <c r="H61" s="29">
        <v>1</v>
      </c>
      <c r="I61" s="66">
        <f t="shared" si="103"/>
        <v>0.6725000000000001</v>
      </c>
      <c r="J61" s="94" t="s">
        <v>77</v>
      </c>
      <c r="K61" s="95"/>
      <c r="L61" s="21">
        <f t="shared" si="104"/>
        <v>0.25</v>
      </c>
      <c r="M61" s="18">
        <f t="shared" si="105"/>
        <v>-1</v>
      </c>
      <c r="N61" s="37">
        <f t="shared" si="106"/>
        <v>1</v>
      </c>
      <c r="O61" s="37">
        <f t="shared" si="107"/>
        <v>1</v>
      </c>
      <c r="P61" s="20">
        <f t="shared" si="108"/>
        <v>0.75</v>
      </c>
      <c r="R61" s="32"/>
      <c r="S61" s="32"/>
      <c r="T61" s="75">
        <v>0.9</v>
      </c>
      <c r="U61" s="76">
        <v>0</v>
      </c>
      <c r="V61" s="76" t="s">
        <v>44</v>
      </c>
      <c r="W61" s="75">
        <v>0</v>
      </c>
      <c r="X61" s="75">
        <v>0</v>
      </c>
      <c r="Y61" s="76">
        <v>1</v>
      </c>
      <c r="Z61" s="75">
        <f t="shared" si="109"/>
        <v>0.6725000000000001</v>
      </c>
      <c r="AA61" s="94" t="s">
        <v>77</v>
      </c>
      <c r="AB61" s="95"/>
      <c r="AC61" s="21">
        <f t="shared" si="110"/>
        <v>0.25</v>
      </c>
      <c r="AD61" s="18">
        <f t="shared" si="111"/>
        <v>-1</v>
      </c>
      <c r="AE61" s="38">
        <f t="shared" si="112"/>
        <v>1</v>
      </c>
      <c r="AF61" s="38">
        <f t="shared" si="113"/>
        <v>1</v>
      </c>
      <c r="AG61" s="20">
        <f t="shared" si="114"/>
        <v>0.75</v>
      </c>
      <c r="AH61" s="32"/>
      <c r="AI61" s="32"/>
      <c r="AJ61" s="32"/>
      <c r="AK61" s="75">
        <v>0.9</v>
      </c>
      <c r="AL61" s="76">
        <v>0</v>
      </c>
      <c r="AM61" s="76" t="s">
        <v>44</v>
      </c>
      <c r="AN61" s="75">
        <v>0</v>
      </c>
      <c r="AO61" s="75">
        <v>0</v>
      </c>
      <c r="AP61" s="76">
        <v>1</v>
      </c>
      <c r="AQ61" s="75">
        <f t="shared" si="115"/>
        <v>0.6725000000000001</v>
      </c>
      <c r="AR61" s="94" t="s">
        <v>77</v>
      </c>
      <c r="AS61" s="95"/>
      <c r="AT61" s="21">
        <f t="shared" si="116"/>
        <v>0.25</v>
      </c>
      <c r="AU61" s="18">
        <f t="shared" si="117"/>
        <v>-1</v>
      </c>
      <c r="AV61" s="38">
        <f t="shared" si="118"/>
        <v>1</v>
      </c>
      <c r="AW61" s="38">
        <f t="shared" si="119"/>
        <v>1</v>
      </c>
      <c r="AX61" s="20">
        <f t="shared" si="120"/>
        <v>0.75</v>
      </c>
      <c r="AY61" s="32"/>
    </row>
    <row r="62" spans="1:51" ht="21" customHeight="1" x14ac:dyDescent="0.2">
      <c r="C62" s="66">
        <v>0.9</v>
      </c>
      <c r="D62" s="29">
        <v>0</v>
      </c>
      <c r="E62" s="29" t="s">
        <v>44</v>
      </c>
      <c r="F62" s="66">
        <v>0.3</v>
      </c>
      <c r="G62" s="66">
        <v>0.5</v>
      </c>
      <c r="H62" s="29">
        <v>1</v>
      </c>
      <c r="I62" s="66">
        <f t="shared" si="103"/>
        <v>0.5787500000000001</v>
      </c>
      <c r="J62" s="94" t="s">
        <v>66</v>
      </c>
      <c r="K62" s="95"/>
      <c r="L62" s="21">
        <f t="shared" si="104"/>
        <v>0.25</v>
      </c>
      <c r="M62" s="18">
        <f t="shared" si="105"/>
        <v>-1</v>
      </c>
      <c r="N62" s="37">
        <f t="shared" si="106"/>
        <v>0.75</v>
      </c>
      <c r="O62" s="37">
        <f t="shared" si="107"/>
        <v>0.5</v>
      </c>
      <c r="P62" s="20">
        <f t="shared" si="108"/>
        <v>0.75</v>
      </c>
      <c r="R62" s="32"/>
      <c r="S62" s="32"/>
      <c r="T62" s="75">
        <v>0.9</v>
      </c>
      <c r="U62" s="76">
        <v>0</v>
      </c>
      <c r="V62" s="76" t="s">
        <v>44</v>
      </c>
      <c r="W62" s="75">
        <v>0.3</v>
      </c>
      <c r="X62" s="75">
        <v>0.5</v>
      </c>
      <c r="Y62" s="76">
        <v>1</v>
      </c>
      <c r="Z62" s="75">
        <f t="shared" si="109"/>
        <v>0.5787500000000001</v>
      </c>
      <c r="AA62" s="94" t="s">
        <v>66</v>
      </c>
      <c r="AB62" s="95"/>
      <c r="AC62" s="21">
        <f t="shared" si="110"/>
        <v>0.25</v>
      </c>
      <c r="AD62" s="18">
        <f t="shared" si="111"/>
        <v>-1</v>
      </c>
      <c r="AE62" s="38">
        <f t="shared" si="112"/>
        <v>0.75</v>
      </c>
      <c r="AF62" s="38">
        <f t="shared" si="113"/>
        <v>0.5</v>
      </c>
      <c r="AG62" s="20">
        <f t="shared" si="114"/>
        <v>0.75</v>
      </c>
      <c r="AH62" s="32"/>
      <c r="AI62" s="32"/>
      <c r="AJ62" s="32"/>
      <c r="AK62" s="75">
        <v>0.9</v>
      </c>
      <c r="AL62" s="76">
        <v>0</v>
      </c>
      <c r="AM62" s="76" t="s">
        <v>44</v>
      </c>
      <c r="AN62" s="75">
        <v>0.3</v>
      </c>
      <c r="AO62" s="75">
        <v>0.5</v>
      </c>
      <c r="AP62" s="76">
        <v>1</v>
      </c>
      <c r="AQ62" s="75">
        <f t="shared" si="115"/>
        <v>0.5787500000000001</v>
      </c>
      <c r="AR62" s="94" t="s">
        <v>66</v>
      </c>
      <c r="AS62" s="95"/>
      <c r="AT62" s="21">
        <f t="shared" si="116"/>
        <v>0.25</v>
      </c>
      <c r="AU62" s="18">
        <f t="shared" si="117"/>
        <v>-1</v>
      </c>
      <c r="AV62" s="38">
        <f t="shared" si="118"/>
        <v>0.75</v>
      </c>
      <c r="AW62" s="38">
        <f t="shared" si="119"/>
        <v>0.5</v>
      </c>
      <c r="AX62" s="20">
        <f t="shared" si="120"/>
        <v>0.75</v>
      </c>
      <c r="AY62" s="32"/>
    </row>
    <row r="63" spans="1:51" ht="21" customHeight="1" x14ac:dyDescent="0.2">
      <c r="C63" s="218" t="s">
        <v>117</v>
      </c>
      <c r="D63" s="219"/>
      <c r="E63" s="219"/>
      <c r="F63" s="219"/>
      <c r="G63" s="219"/>
      <c r="H63" s="219"/>
      <c r="I63" s="220"/>
      <c r="J63" s="94" t="s">
        <v>80</v>
      </c>
      <c r="K63" s="95"/>
      <c r="L63" s="174"/>
      <c r="M63" s="175"/>
      <c r="N63" s="175"/>
      <c r="O63" s="175"/>
      <c r="P63" s="176"/>
      <c r="R63" s="32"/>
      <c r="S63" s="32"/>
      <c r="T63" s="168" t="s">
        <v>117</v>
      </c>
      <c r="U63" s="169"/>
      <c r="V63" s="169"/>
      <c r="W63" s="169"/>
      <c r="X63" s="169"/>
      <c r="Y63" s="169"/>
      <c r="Z63" s="170"/>
      <c r="AA63" s="94" t="s">
        <v>80</v>
      </c>
      <c r="AB63" s="95"/>
      <c r="AC63" s="174"/>
      <c r="AD63" s="175"/>
      <c r="AE63" s="175"/>
      <c r="AF63" s="175"/>
      <c r="AG63" s="176"/>
      <c r="AH63" s="32"/>
      <c r="AI63" s="32"/>
      <c r="AJ63" s="32"/>
      <c r="AK63" s="168" t="s">
        <v>117</v>
      </c>
      <c r="AL63" s="169"/>
      <c r="AM63" s="169"/>
      <c r="AN63" s="169"/>
      <c r="AO63" s="169"/>
      <c r="AP63" s="169"/>
      <c r="AQ63" s="170"/>
      <c r="AR63" s="94" t="s">
        <v>80</v>
      </c>
      <c r="AS63" s="95"/>
      <c r="AT63" s="174"/>
      <c r="AU63" s="175"/>
      <c r="AV63" s="175"/>
      <c r="AW63" s="175"/>
      <c r="AX63" s="176"/>
      <c r="AY63" s="32"/>
    </row>
    <row r="64" spans="1:51" ht="21" customHeight="1" x14ac:dyDescent="0.2">
      <c r="C64" s="221"/>
      <c r="D64" s="222"/>
      <c r="E64" s="222"/>
      <c r="F64" s="222"/>
      <c r="G64" s="222"/>
      <c r="H64" s="222"/>
      <c r="I64" s="223"/>
      <c r="J64" s="94" t="s">
        <v>67</v>
      </c>
      <c r="K64" s="95"/>
      <c r="L64" s="198"/>
      <c r="M64" s="199"/>
      <c r="N64" s="199"/>
      <c r="O64" s="199"/>
      <c r="P64" s="200"/>
      <c r="R64" s="32"/>
      <c r="S64" s="32"/>
      <c r="T64" s="195"/>
      <c r="U64" s="196"/>
      <c r="V64" s="196"/>
      <c r="W64" s="196"/>
      <c r="X64" s="196"/>
      <c r="Y64" s="196"/>
      <c r="Z64" s="197"/>
      <c r="AA64" s="94" t="s">
        <v>67</v>
      </c>
      <c r="AB64" s="95"/>
      <c r="AC64" s="198"/>
      <c r="AD64" s="199"/>
      <c r="AE64" s="199"/>
      <c r="AF64" s="199"/>
      <c r="AG64" s="200"/>
      <c r="AH64" s="32"/>
      <c r="AI64" s="32"/>
      <c r="AJ64" s="32"/>
      <c r="AK64" s="195"/>
      <c r="AL64" s="196"/>
      <c r="AM64" s="196"/>
      <c r="AN64" s="196"/>
      <c r="AO64" s="196"/>
      <c r="AP64" s="196"/>
      <c r="AQ64" s="197"/>
      <c r="AR64" s="94" t="s">
        <v>67</v>
      </c>
      <c r="AS64" s="95"/>
      <c r="AT64" s="198"/>
      <c r="AU64" s="199"/>
      <c r="AV64" s="199"/>
      <c r="AW64" s="199"/>
      <c r="AX64" s="200"/>
      <c r="AY64" s="32"/>
    </row>
    <row r="65" spans="3:51" ht="21" customHeight="1" x14ac:dyDescent="0.2">
      <c r="C65" s="224"/>
      <c r="D65" s="225"/>
      <c r="E65" s="225"/>
      <c r="F65" s="225"/>
      <c r="G65" s="225"/>
      <c r="H65" s="225"/>
      <c r="I65" s="226"/>
      <c r="J65" s="94" t="s">
        <v>82</v>
      </c>
      <c r="K65" s="95"/>
      <c r="L65" s="177"/>
      <c r="M65" s="178"/>
      <c r="N65" s="178"/>
      <c r="O65" s="178"/>
      <c r="P65" s="179"/>
      <c r="R65" s="32"/>
      <c r="S65" s="32"/>
      <c r="T65" s="171"/>
      <c r="U65" s="172"/>
      <c r="V65" s="172"/>
      <c r="W65" s="172"/>
      <c r="X65" s="172"/>
      <c r="Y65" s="172"/>
      <c r="Z65" s="173"/>
      <c r="AA65" s="94" t="s">
        <v>82</v>
      </c>
      <c r="AB65" s="95"/>
      <c r="AC65" s="177"/>
      <c r="AD65" s="178"/>
      <c r="AE65" s="178"/>
      <c r="AF65" s="178"/>
      <c r="AG65" s="179"/>
      <c r="AH65" s="32"/>
      <c r="AI65" s="32"/>
      <c r="AJ65" s="32"/>
      <c r="AK65" s="171"/>
      <c r="AL65" s="172"/>
      <c r="AM65" s="172"/>
      <c r="AN65" s="172"/>
      <c r="AO65" s="172"/>
      <c r="AP65" s="172"/>
      <c r="AQ65" s="173"/>
      <c r="AR65" s="94" t="s">
        <v>82</v>
      </c>
      <c r="AS65" s="95"/>
      <c r="AT65" s="177"/>
      <c r="AU65" s="178"/>
      <c r="AV65" s="178"/>
      <c r="AW65" s="178"/>
      <c r="AX65" s="179"/>
      <c r="AY65" s="32"/>
    </row>
    <row r="66" spans="3:51" ht="21" customHeight="1" x14ac:dyDescent="0.3">
      <c r="C66" s="212" t="s">
        <v>126</v>
      </c>
      <c r="D66" s="213"/>
      <c r="E66" s="213"/>
      <c r="F66" s="213"/>
      <c r="G66" s="213"/>
      <c r="H66" s="213"/>
      <c r="I66" s="214"/>
      <c r="J66" s="241" t="s">
        <v>2</v>
      </c>
      <c r="K66" s="241"/>
      <c r="L66" s="60"/>
      <c r="M66" s="19"/>
      <c r="N66" s="59"/>
      <c r="O66" s="59"/>
      <c r="P66" s="19"/>
      <c r="R66" s="32"/>
      <c r="S66" s="32"/>
      <c r="T66" s="182" t="s">
        <v>127</v>
      </c>
      <c r="U66" s="183"/>
      <c r="V66" s="183"/>
      <c r="W66" s="183"/>
      <c r="X66" s="183"/>
      <c r="Y66" s="183"/>
      <c r="Z66" s="184"/>
      <c r="AA66" s="185" t="s">
        <v>2</v>
      </c>
      <c r="AB66" s="185"/>
      <c r="AC66" s="60"/>
      <c r="AD66" s="19"/>
      <c r="AE66" s="19"/>
      <c r="AF66" s="19"/>
      <c r="AG66" s="19"/>
      <c r="AH66" s="32"/>
      <c r="AI66" s="32"/>
      <c r="AJ66" s="32"/>
      <c r="AK66" s="182" t="s">
        <v>130</v>
      </c>
      <c r="AL66" s="183"/>
      <c r="AM66" s="183"/>
      <c r="AN66" s="183"/>
      <c r="AO66" s="183"/>
      <c r="AP66" s="183"/>
      <c r="AQ66" s="184"/>
      <c r="AR66" s="185" t="s">
        <v>2</v>
      </c>
      <c r="AS66" s="185"/>
      <c r="AT66" s="60"/>
      <c r="AU66" s="19"/>
      <c r="AV66" s="19"/>
      <c r="AW66" s="19"/>
      <c r="AX66" s="19"/>
      <c r="AY66" s="32"/>
    </row>
    <row r="67" spans="3:51" ht="21" customHeight="1" x14ac:dyDescent="0.2">
      <c r="C67" s="66">
        <v>1</v>
      </c>
      <c r="D67" s="29">
        <v>0</v>
      </c>
      <c r="E67" s="29"/>
      <c r="F67" s="66">
        <v>0</v>
      </c>
      <c r="G67" s="66">
        <v>0</v>
      </c>
      <c r="H67" s="29">
        <v>1</v>
      </c>
      <c r="I67" s="66">
        <f t="shared" ref="I67" si="121">C67*$E$4+$E$5*L67+$E$6*M67+O67*$E$7+P67*$E$9+$E$8*N67</f>
        <v>0.8125</v>
      </c>
      <c r="J67" s="99" t="s">
        <v>68</v>
      </c>
      <c r="K67" s="101"/>
      <c r="L67" s="21">
        <f t="shared" ref="L67:L68" si="122">IF(D67&gt;2,$H$7,IF(D67=2,$H$6,IF(D67=1,$H$5,IF(D67=0,$H$4,$L$5))))</f>
        <v>0.25</v>
      </c>
      <c r="M67" s="18">
        <f t="shared" ref="M67:M68" si="123">IF(E67="Cabreo",$L$4,IF(E67="Miedo",$L$3,$L$5))</f>
        <v>0</v>
      </c>
      <c r="N67" s="37">
        <f>IF(F67&lt;$M$5,$N$4,IF(F67&lt;$M$6,$N$5,IF(F67&lt;$M$7,$N$6,IF(F67&lt;$M$8,$N$7,$N$8))))</f>
        <v>1</v>
      </c>
      <c r="O67" s="37">
        <f>IF(G67&lt;$M$5,$N$4,IF(G67&lt;$M$6,$N$5,IF(G67&lt;$M$7,$N$6,IF(G67&lt;$M$8,$N$7,$N$8))))</f>
        <v>1</v>
      </c>
      <c r="P67" s="20">
        <f t="shared" ref="P67:P68" si="124">IF(H67=1,$J$4,IF(H67=2,$J$5,IF(H67=3,$J$6,IF(H67=4,$J$7,$L$5))))</f>
        <v>0.75</v>
      </c>
      <c r="R67" s="32"/>
      <c r="S67" s="32"/>
      <c r="T67" s="75">
        <v>1</v>
      </c>
      <c r="U67" s="76">
        <v>0</v>
      </c>
      <c r="V67" s="76"/>
      <c r="W67" s="75">
        <v>0</v>
      </c>
      <c r="X67" s="75">
        <v>0</v>
      </c>
      <c r="Y67" s="76">
        <v>1</v>
      </c>
      <c r="Z67" s="75">
        <f t="shared" ref="Z67" si="125">T67*$E$4+$E$5*AC67+$E$6*AD67+AF67*$E$7+AG67*$E$9+$E$8*AE67</f>
        <v>0.8125</v>
      </c>
      <c r="AA67" s="94" t="s">
        <v>68</v>
      </c>
      <c r="AB67" s="95"/>
      <c r="AC67" s="21">
        <f t="shared" ref="AC67:AC68" si="126">IF(U67&gt;2,$H$7,IF(U67=2,$H$6,IF(U67=1,$H$5,IF(U67=0,$H$4,$L$5))))</f>
        <v>0.25</v>
      </c>
      <c r="AD67" s="18">
        <f t="shared" ref="AD67:AD68" si="127">IF(V67="Cabreo",$L$4,IF(V67="Miedo",$L$3,$L$5))</f>
        <v>0</v>
      </c>
      <c r="AE67" s="38">
        <f>IF(W67&lt;$M$5,$N$4,IF(W67&lt;$M$6,$N$5,IF(W67&lt;$M$7,$N$6,IF(W67&lt;$M$8,$N$7,$N$8))))</f>
        <v>1</v>
      </c>
      <c r="AF67" s="38">
        <f>IF(X67&lt;$M$5,$N$4,IF(X67&lt;$M$6,$N$5,IF(X67&lt;$M$7,$N$6,IF(X67&lt;$M$8,$N$7,$N$8))))</f>
        <v>1</v>
      </c>
      <c r="AG67" s="20">
        <f t="shared" ref="AG67:AG68" si="128">IF(Y67=1,$J$4,IF(Y67=2,$J$5,IF(Y67=3,$J$6,IF(Y67=4,$J$7,$L$5))))</f>
        <v>0.75</v>
      </c>
      <c r="AH67" s="32"/>
      <c r="AI67" s="32"/>
      <c r="AJ67" s="32"/>
      <c r="AK67" s="75">
        <v>1</v>
      </c>
      <c r="AL67" s="76">
        <v>0</v>
      </c>
      <c r="AM67" s="76"/>
      <c r="AN67" s="75">
        <v>0</v>
      </c>
      <c r="AO67" s="75">
        <v>0</v>
      </c>
      <c r="AP67" s="76">
        <v>1</v>
      </c>
      <c r="AQ67" s="75">
        <f t="shared" ref="AQ67" si="129">AK67*$E$4+$E$5*AT67+$E$6*AU67+AW67*$E$7+AX67*$E$9+$E$8*AV67</f>
        <v>0.8125</v>
      </c>
      <c r="AR67" s="94" t="s">
        <v>68</v>
      </c>
      <c r="AS67" s="95"/>
      <c r="AT67" s="21">
        <f t="shared" ref="AT67:AT68" si="130">IF(AL67&gt;2,$H$7,IF(AL67=2,$H$6,IF(AL67=1,$H$5,IF(AL67=0,$H$4,$L$5))))</f>
        <v>0.25</v>
      </c>
      <c r="AU67" s="18">
        <f t="shared" ref="AU67:AU68" si="131">IF(AM67="Cabreo",$L$4,IF(AM67="Miedo",$L$3,$L$5))</f>
        <v>0</v>
      </c>
      <c r="AV67" s="38">
        <f>IF(AN67&lt;$M$5,$N$4,IF(AN67&lt;$M$6,$N$5,IF(AN67&lt;$M$7,$N$6,IF(AN67&lt;$M$8,$N$7,$N$8))))</f>
        <v>1</v>
      </c>
      <c r="AW67" s="38">
        <f>IF(AO67&lt;$M$5,$N$4,IF(AO67&lt;$M$6,$N$5,IF(AO67&lt;$M$7,$N$6,IF(AO67&lt;$M$8,$N$7,$N$8))))</f>
        <v>1</v>
      </c>
      <c r="AX67" s="20">
        <f t="shared" ref="AX67:AX68" si="132">IF(AP67=1,$J$4,IF(AP67=2,$J$5,IF(AP67=3,$J$6,IF(AP67=4,$J$7,$L$5))))</f>
        <v>0.75</v>
      </c>
      <c r="AY67" s="32"/>
    </row>
    <row r="68" spans="3:51" ht="21" customHeight="1" x14ac:dyDescent="0.2">
      <c r="C68" s="66">
        <v>1</v>
      </c>
      <c r="D68" s="29">
        <v>0</v>
      </c>
      <c r="E68" s="29"/>
      <c r="F68" s="66">
        <v>0</v>
      </c>
      <c r="G68" s="66">
        <v>0</v>
      </c>
      <c r="H68" s="29">
        <v>1</v>
      </c>
      <c r="I68" s="66">
        <f>C68*$E$4+$E$5*L68+$E$6*M68+O68*$E$7+P68*$E$9+$E$8*N68</f>
        <v>0.8125</v>
      </c>
      <c r="J68" s="99" t="s">
        <v>110</v>
      </c>
      <c r="K68" s="101"/>
      <c r="L68" s="21">
        <f t="shared" si="122"/>
        <v>0.25</v>
      </c>
      <c r="M68" s="18">
        <f t="shared" si="123"/>
        <v>0</v>
      </c>
      <c r="N68" s="37">
        <f>IF(F68&lt;$M$5,$N$4,IF(F68&lt;$M$6,$N$5,IF(F68&lt;$M$7,$N$6,IF(F68&lt;$M$8,$N$7,$N$8))))</f>
        <v>1</v>
      </c>
      <c r="O68" s="37">
        <f>IF(G68&lt;$M$5,$N$4,IF(G68&lt;$M$6,$N$5,IF(G68&lt;$M$7,$N$6,IF(G68&lt;$M$8,$N$7,$N$8))))</f>
        <v>1</v>
      </c>
      <c r="P68" s="20">
        <f t="shared" si="124"/>
        <v>0.75</v>
      </c>
      <c r="R68" s="32"/>
      <c r="S68" s="32"/>
      <c r="T68" s="75">
        <v>1</v>
      </c>
      <c r="U68" s="76">
        <v>0</v>
      </c>
      <c r="V68" s="76"/>
      <c r="W68" s="75">
        <v>0</v>
      </c>
      <c r="X68" s="75">
        <v>0</v>
      </c>
      <c r="Y68" s="76">
        <v>1</v>
      </c>
      <c r="Z68" s="75">
        <f>T68*$E$4+$E$5*AC68+$E$6*AD68+AF68*$E$7+AG68*$E$9+$E$8*AE68</f>
        <v>0.8125</v>
      </c>
      <c r="AA68" s="94" t="s">
        <v>110</v>
      </c>
      <c r="AB68" s="95"/>
      <c r="AC68" s="21">
        <f t="shared" si="126"/>
        <v>0.25</v>
      </c>
      <c r="AD68" s="18">
        <f t="shared" si="127"/>
        <v>0</v>
      </c>
      <c r="AE68" s="38">
        <f>IF(W68&lt;$M$5,$N$4,IF(W68&lt;$M$6,$N$5,IF(W68&lt;$M$7,$N$6,IF(W68&lt;$M$8,$N$7,$N$8))))</f>
        <v>1</v>
      </c>
      <c r="AF68" s="38">
        <f>IF(X68&lt;$M$5,$N$4,IF(X68&lt;$M$6,$N$5,IF(X68&lt;$M$7,$N$6,IF(X68&lt;$M$8,$N$7,$N$8))))</f>
        <v>1</v>
      </c>
      <c r="AG68" s="20">
        <f t="shared" si="128"/>
        <v>0.75</v>
      </c>
      <c r="AH68" s="32"/>
      <c r="AI68" s="32"/>
      <c r="AJ68" s="32"/>
      <c r="AK68" s="75">
        <v>1</v>
      </c>
      <c r="AL68" s="76">
        <v>0</v>
      </c>
      <c r="AM68" s="76"/>
      <c r="AN68" s="75">
        <v>0</v>
      </c>
      <c r="AO68" s="75">
        <v>0</v>
      </c>
      <c r="AP68" s="76">
        <v>1</v>
      </c>
      <c r="AQ68" s="75">
        <f>AK68*$E$4+$E$5*AT68+$E$6*AU68+AW68*$E$7+AX68*$E$9+$E$8*AV68</f>
        <v>0.8125</v>
      </c>
      <c r="AR68" s="94" t="s">
        <v>110</v>
      </c>
      <c r="AS68" s="95"/>
      <c r="AT68" s="21">
        <f t="shared" si="130"/>
        <v>0.25</v>
      </c>
      <c r="AU68" s="18">
        <f t="shared" si="131"/>
        <v>0</v>
      </c>
      <c r="AV68" s="38">
        <f>IF(AN68&lt;$M$5,$N$4,IF(AN68&lt;$M$6,$N$5,IF(AN68&lt;$M$7,$N$6,IF(AN68&lt;$M$8,$N$7,$N$8))))</f>
        <v>1</v>
      </c>
      <c r="AW68" s="38">
        <f>IF(AO68&lt;$M$5,$N$4,IF(AO68&lt;$M$6,$N$5,IF(AO68&lt;$M$7,$N$6,IF(AO68&lt;$M$8,$N$7,$N$8))))</f>
        <v>1</v>
      </c>
      <c r="AX68" s="20">
        <f t="shared" si="132"/>
        <v>0.75</v>
      </c>
      <c r="AY68" s="32"/>
    </row>
    <row r="69" spans="3:51" ht="21" customHeight="1" x14ac:dyDescent="0.2">
      <c r="C69" s="218" t="s">
        <v>117</v>
      </c>
      <c r="D69" s="219"/>
      <c r="E69" s="219"/>
      <c r="F69" s="219"/>
      <c r="G69" s="219"/>
      <c r="H69" s="219"/>
      <c r="I69" s="220"/>
      <c r="J69" s="94" t="s">
        <v>80</v>
      </c>
      <c r="K69" s="95"/>
      <c r="L69" s="174"/>
      <c r="M69" s="175"/>
      <c r="N69" s="175"/>
      <c r="O69" s="175"/>
      <c r="P69" s="176"/>
      <c r="R69" s="32"/>
      <c r="S69" s="32"/>
      <c r="T69" s="168" t="s">
        <v>117</v>
      </c>
      <c r="U69" s="169"/>
      <c r="V69" s="169"/>
      <c r="W69" s="169"/>
      <c r="X69" s="169"/>
      <c r="Y69" s="169"/>
      <c r="Z69" s="170"/>
      <c r="AA69" s="94" t="s">
        <v>80</v>
      </c>
      <c r="AB69" s="95"/>
      <c r="AC69" s="174"/>
      <c r="AD69" s="175"/>
      <c r="AE69" s="175"/>
      <c r="AF69" s="175"/>
      <c r="AG69" s="176"/>
      <c r="AH69" s="32"/>
      <c r="AI69" s="32"/>
      <c r="AJ69" s="32"/>
      <c r="AK69" s="168" t="s">
        <v>117</v>
      </c>
      <c r="AL69" s="169"/>
      <c r="AM69" s="169"/>
      <c r="AN69" s="169"/>
      <c r="AO69" s="169"/>
      <c r="AP69" s="169"/>
      <c r="AQ69" s="170"/>
      <c r="AR69" s="94" t="s">
        <v>80</v>
      </c>
      <c r="AS69" s="95"/>
      <c r="AT69" s="174"/>
      <c r="AU69" s="175"/>
      <c r="AV69" s="175"/>
      <c r="AW69" s="175"/>
      <c r="AX69" s="176"/>
      <c r="AY69" s="32"/>
    </row>
    <row r="70" spans="3:51" ht="21" customHeight="1" x14ac:dyDescent="0.2">
      <c r="C70" s="224"/>
      <c r="D70" s="225"/>
      <c r="E70" s="225"/>
      <c r="F70" s="225"/>
      <c r="G70" s="225"/>
      <c r="H70" s="225"/>
      <c r="I70" s="226"/>
      <c r="J70" s="94" t="s">
        <v>82</v>
      </c>
      <c r="K70" s="95"/>
      <c r="L70" s="177"/>
      <c r="M70" s="178"/>
      <c r="N70" s="178"/>
      <c r="O70" s="178"/>
      <c r="P70" s="179"/>
      <c r="R70" s="32"/>
      <c r="S70" s="32"/>
      <c r="T70" s="171"/>
      <c r="U70" s="172"/>
      <c r="V70" s="172"/>
      <c r="W70" s="172"/>
      <c r="X70" s="172"/>
      <c r="Y70" s="172"/>
      <c r="Z70" s="173"/>
      <c r="AA70" s="94" t="s">
        <v>82</v>
      </c>
      <c r="AB70" s="95"/>
      <c r="AC70" s="177"/>
      <c r="AD70" s="178"/>
      <c r="AE70" s="178"/>
      <c r="AF70" s="178"/>
      <c r="AG70" s="179"/>
      <c r="AH70" s="32"/>
      <c r="AI70" s="32"/>
      <c r="AJ70" s="32"/>
      <c r="AK70" s="171"/>
      <c r="AL70" s="172"/>
      <c r="AM70" s="172"/>
      <c r="AN70" s="172"/>
      <c r="AO70" s="172"/>
      <c r="AP70" s="172"/>
      <c r="AQ70" s="173"/>
      <c r="AR70" s="94" t="s">
        <v>82</v>
      </c>
      <c r="AS70" s="95"/>
      <c r="AT70" s="177"/>
      <c r="AU70" s="178"/>
      <c r="AV70" s="178"/>
      <c r="AW70" s="178"/>
      <c r="AX70" s="179"/>
      <c r="AY70" s="32"/>
    </row>
    <row r="71" spans="3:51" ht="21" customHeight="1" x14ac:dyDescent="0.2">
      <c r="C71" s="66">
        <v>1</v>
      </c>
      <c r="D71" s="29">
        <v>0</v>
      </c>
      <c r="E71" s="29"/>
      <c r="F71" s="66">
        <v>0</v>
      </c>
      <c r="G71" s="66">
        <v>0</v>
      </c>
      <c r="H71" s="29">
        <v>1</v>
      </c>
      <c r="I71" s="66">
        <f t="shared" ref="I71:I72" si="133">C71*$E$4+$E$5*L71+$E$6*M71+O71*$E$7+P71*$E$9+$E$8*N71</f>
        <v>0.8125</v>
      </c>
      <c r="J71" s="94" t="s">
        <v>111</v>
      </c>
      <c r="K71" s="95"/>
      <c r="L71" s="21">
        <f t="shared" ref="L71:L72" si="134">IF(D71&gt;2,$H$7,IF(D71=2,$H$6,IF(D71=1,$H$5,IF(D71=0,$H$4,$L$5))))</f>
        <v>0.25</v>
      </c>
      <c r="M71" s="18">
        <f t="shared" ref="M71:M72" si="135">IF(E71="Cabreo",$L$4,IF(E71="Miedo",$L$3,$L$5))</f>
        <v>0</v>
      </c>
      <c r="N71" s="37">
        <f>IF(F71&lt;$M$5,$N$4,IF(F71&lt;$M$6,$N$5,IF(F71&lt;$M$7,$N$6,IF(F71&lt;$M$8,$N$7,$N$8))))</f>
        <v>1</v>
      </c>
      <c r="O71" s="37">
        <f>IF(G71&lt;$M$5,$N$4,IF(G71&lt;$M$6,$N$5,IF(G71&lt;$M$7,$N$6,IF(G71&lt;$M$8,$N$7,$N$8))))</f>
        <v>1</v>
      </c>
      <c r="P71" s="20">
        <f t="shared" ref="P71:P72" si="136">IF(H71=1,$J$4,IF(H71=2,$J$5,IF(H71=3,$J$6,IF(H71=4,$J$7,$L$5))))</f>
        <v>0.75</v>
      </c>
      <c r="R71" s="32"/>
      <c r="S71" s="32"/>
      <c r="T71" s="75">
        <v>1</v>
      </c>
      <c r="U71" s="76">
        <v>0</v>
      </c>
      <c r="V71" s="76"/>
      <c r="W71" s="75">
        <v>0</v>
      </c>
      <c r="X71" s="75">
        <v>0</v>
      </c>
      <c r="Y71" s="76">
        <v>1</v>
      </c>
      <c r="Z71" s="75">
        <f t="shared" ref="Z71:Z72" si="137">T71*$E$4+$E$5*AC71+$E$6*AD71+AF71*$E$7+AG71*$E$9+$E$8*AE71</f>
        <v>0.8125</v>
      </c>
      <c r="AA71" s="94" t="s">
        <v>111</v>
      </c>
      <c r="AB71" s="95"/>
      <c r="AC71" s="21">
        <f t="shared" ref="AC71:AC72" si="138">IF(U71&gt;2,$H$7,IF(U71=2,$H$6,IF(U71=1,$H$5,IF(U71=0,$H$4,$L$5))))</f>
        <v>0.25</v>
      </c>
      <c r="AD71" s="18">
        <f t="shared" ref="AD71:AD72" si="139">IF(V71="Cabreo",$L$4,IF(V71="Miedo",$L$3,$L$5))</f>
        <v>0</v>
      </c>
      <c r="AE71" s="38">
        <f>IF(W71&lt;$M$5,$N$4,IF(W71&lt;$M$6,$N$5,IF(W71&lt;$M$7,$N$6,IF(W71&lt;$M$8,$N$7,$N$8))))</f>
        <v>1</v>
      </c>
      <c r="AF71" s="38">
        <f>IF(X71&lt;$M$5,$N$4,IF(X71&lt;$M$6,$N$5,IF(X71&lt;$M$7,$N$6,IF(X71&lt;$M$8,$N$7,$N$8))))</f>
        <v>1</v>
      </c>
      <c r="AG71" s="20">
        <f t="shared" ref="AG71:AG72" si="140">IF(Y71=1,$J$4,IF(Y71=2,$J$5,IF(Y71=3,$J$6,IF(Y71=4,$J$7,$L$5))))</f>
        <v>0.75</v>
      </c>
      <c r="AH71" s="32"/>
      <c r="AI71" s="32"/>
      <c r="AJ71" s="32"/>
      <c r="AK71" s="75">
        <v>1</v>
      </c>
      <c r="AL71" s="76">
        <v>0</v>
      </c>
      <c r="AM71" s="76"/>
      <c r="AN71" s="75">
        <v>0</v>
      </c>
      <c r="AO71" s="75">
        <v>0</v>
      </c>
      <c r="AP71" s="76">
        <v>1</v>
      </c>
      <c r="AQ71" s="75">
        <f t="shared" ref="AQ71:AQ72" si="141">AK71*$E$4+$E$5*AT71+$E$6*AU71+AW71*$E$7+AX71*$E$9+$E$8*AV71</f>
        <v>0.8125</v>
      </c>
      <c r="AR71" s="94" t="s">
        <v>111</v>
      </c>
      <c r="AS71" s="95"/>
      <c r="AT71" s="21">
        <f t="shared" ref="AT71:AT72" si="142">IF(AL71&gt;2,$H$7,IF(AL71=2,$H$6,IF(AL71=1,$H$5,IF(AL71=0,$H$4,$L$5))))</f>
        <v>0.25</v>
      </c>
      <c r="AU71" s="18">
        <f t="shared" ref="AU71:AU72" si="143">IF(AM71="Cabreo",$L$4,IF(AM71="Miedo",$L$3,$L$5))</f>
        <v>0</v>
      </c>
      <c r="AV71" s="38">
        <f>IF(AN71&lt;$M$5,$N$4,IF(AN71&lt;$M$6,$N$5,IF(AN71&lt;$M$7,$N$6,IF(AN71&lt;$M$8,$N$7,$N$8))))</f>
        <v>1</v>
      </c>
      <c r="AW71" s="38">
        <f>IF(AO71&lt;$M$5,$N$4,IF(AO71&lt;$M$6,$N$5,IF(AO71&lt;$M$7,$N$6,IF(AO71&lt;$M$8,$N$7,$N$8))))</f>
        <v>1</v>
      </c>
      <c r="AX71" s="20">
        <f t="shared" ref="AX71:AX72" si="144">IF(AP71=1,$J$4,IF(AP71=2,$J$5,IF(AP71=3,$J$6,IF(AP71=4,$J$7,$L$5))))</f>
        <v>0.75</v>
      </c>
      <c r="AY71" s="32"/>
    </row>
    <row r="72" spans="3:51" ht="21" customHeight="1" x14ac:dyDescent="0.2">
      <c r="C72" s="66">
        <v>1</v>
      </c>
      <c r="D72" s="29">
        <v>0</v>
      </c>
      <c r="E72" s="29"/>
      <c r="F72" s="66">
        <v>0</v>
      </c>
      <c r="G72" s="66">
        <v>0</v>
      </c>
      <c r="H72" s="29">
        <v>1</v>
      </c>
      <c r="I72" s="66">
        <f t="shared" si="133"/>
        <v>0.8125</v>
      </c>
      <c r="J72" s="94" t="s">
        <v>77</v>
      </c>
      <c r="K72" s="95"/>
      <c r="L72" s="21">
        <f t="shared" si="134"/>
        <v>0.25</v>
      </c>
      <c r="M72" s="18">
        <f t="shared" si="135"/>
        <v>0</v>
      </c>
      <c r="N72" s="37">
        <f>IF(F72&lt;$M$5,$N$4,IF(F72&lt;$M$6,$N$5,IF(F72&lt;$M$7,$N$6,IF(F72&lt;$M$8,$N$7,$N$8))))</f>
        <v>1</v>
      </c>
      <c r="O72" s="37">
        <f>IF(G72&lt;$M$5,$N$4,IF(G72&lt;$M$6,$N$5,IF(G72&lt;$M$7,$N$6,IF(G72&lt;$M$8,$N$7,$N$8))))</f>
        <v>1</v>
      </c>
      <c r="P72" s="20">
        <f t="shared" si="136"/>
        <v>0.75</v>
      </c>
      <c r="R72" s="32"/>
      <c r="S72" s="32"/>
      <c r="T72" s="75">
        <v>1</v>
      </c>
      <c r="U72" s="76">
        <v>0</v>
      </c>
      <c r="V72" s="76"/>
      <c r="W72" s="75">
        <v>0</v>
      </c>
      <c r="X72" s="75">
        <v>0</v>
      </c>
      <c r="Y72" s="76">
        <v>1</v>
      </c>
      <c r="Z72" s="75">
        <f t="shared" si="137"/>
        <v>0.8125</v>
      </c>
      <c r="AA72" s="94" t="s">
        <v>77</v>
      </c>
      <c r="AB72" s="95"/>
      <c r="AC72" s="21">
        <f t="shared" si="138"/>
        <v>0.25</v>
      </c>
      <c r="AD72" s="18">
        <f t="shared" si="139"/>
        <v>0</v>
      </c>
      <c r="AE72" s="38">
        <f>IF(W72&lt;$M$5,$N$4,IF(W72&lt;$M$6,$N$5,IF(W72&lt;$M$7,$N$6,IF(W72&lt;$M$8,$N$7,$N$8))))</f>
        <v>1</v>
      </c>
      <c r="AF72" s="38">
        <f>IF(X72&lt;$M$5,$N$4,IF(X72&lt;$M$6,$N$5,IF(X72&lt;$M$7,$N$6,IF(X72&lt;$M$8,$N$7,$N$8))))</f>
        <v>1</v>
      </c>
      <c r="AG72" s="20">
        <f t="shared" si="140"/>
        <v>0.75</v>
      </c>
      <c r="AH72" s="32"/>
      <c r="AI72" s="32"/>
      <c r="AJ72" s="32"/>
      <c r="AK72" s="75">
        <v>1</v>
      </c>
      <c r="AL72" s="76">
        <v>0</v>
      </c>
      <c r="AM72" s="76"/>
      <c r="AN72" s="75">
        <v>0</v>
      </c>
      <c r="AO72" s="75">
        <v>0</v>
      </c>
      <c r="AP72" s="76">
        <v>1</v>
      </c>
      <c r="AQ72" s="75">
        <f t="shared" si="141"/>
        <v>0.8125</v>
      </c>
      <c r="AR72" s="94" t="s">
        <v>77</v>
      </c>
      <c r="AS72" s="95"/>
      <c r="AT72" s="21">
        <f t="shared" si="142"/>
        <v>0.25</v>
      </c>
      <c r="AU72" s="18">
        <f t="shared" si="143"/>
        <v>0</v>
      </c>
      <c r="AV72" s="38">
        <f>IF(AN72&lt;$M$5,$N$4,IF(AN72&lt;$M$6,$N$5,IF(AN72&lt;$M$7,$N$6,IF(AN72&lt;$M$8,$N$7,$N$8))))</f>
        <v>1</v>
      </c>
      <c r="AW72" s="38">
        <f>IF(AO72&lt;$M$5,$N$4,IF(AO72&lt;$M$6,$N$5,IF(AO72&lt;$M$7,$N$6,IF(AO72&lt;$M$8,$N$7,$N$8))))</f>
        <v>1</v>
      </c>
      <c r="AX72" s="20">
        <f t="shared" si="144"/>
        <v>0.75</v>
      </c>
      <c r="AY72" s="32"/>
    </row>
    <row r="73" spans="3:51" ht="21" customHeight="1" x14ac:dyDescent="0.3">
      <c r="C73" s="212" t="s">
        <v>126</v>
      </c>
      <c r="D73" s="213"/>
      <c r="E73" s="213"/>
      <c r="F73" s="213"/>
      <c r="G73" s="213"/>
      <c r="H73" s="213"/>
      <c r="I73" s="214"/>
      <c r="J73" s="242" t="s">
        <v>115</v>
      </c>
      <c r="K73" s="242"/>
      <c r="L73" s="60"/>
      <c r="M73" s="19"/>
      <c r="N73" s="59"/>
      <c r="O73" s="59"/>
      <c r="P73" s="19"/>
      <c r="R73" s="32"/>
      <c r="S73" s="32"/>
      <c r="T73" s="182" t="s">
        <v>127</v>
      </c>
      <c r="U73" s="183"/>
      <c r="V73" s="183"/>
      <c r="W73" s="183"/>
      <c r="X73" s="183"/>
      <c r="Y73" s="183"/>
      <c r="Z73" s="184"/>
      <c r="AA73" s="192" t="s">
        <v>115</v>
      </c>
      <c r="AB73" s="192"/>
      <c r="AC73" s="60"/>
      <c r="AD73" s="19"/>
      <c r="AE73" s="19"/>
      <c r="AF73" s="19"/>
      <c r="AG73" s="19"/>
      <c r="AH73" s="32"/>
      <c r="AI73" s="32"/>
      <c r="AJ73" s="32"/>
      <c r="AK73" s="182" t="s">
        <v>130</v>
      </c>
      <c r="AL73" s="183"/>
      <c r="AM73" s="183"/>
      <c r="AN73" s="183"/>
      <c r="AO73" s="183"/>
      <c r="AP73" s="183"/>
      <c r="AQ73" s="184"/>
      <c r="AR73" s="192" t="s">
        <v>115</v>
      </c>
      <c r="AS73" s="192"/>
      <c r="AT73" s="60"/>
      <c r="AU73" s="19"/>
      <c r="AV73" s="19"/>
      <c r="AW73" s="19"/>
      <c r="AX73" s="19"/>
      <c r="AY73" s="32"/>
    </row>
    <row r="74" spans="3:51" ht="21" customHeight="1" x14ac:dyDescent="0.2">
      <c r="C74" s="66">
        <v>1</v>
      </c>
      <c r="D74" s="29">
        <v>0</v>
      </c>
      <c r="E74" s="29"/>
      <c r="F74" s="66">
        <v>0</v>
      </c>
      <c r="G74" s="66">
        <v>0</v>
      </c>
      <c r="H74" s="29">
        <v>1</v>
      </c>
      <c r="I74" s="66">
        <f t="shared" ref="I74:I76" si="145">C74*$E$4+$E$5*L74+$E$6*M74+O74*$E$7+P74*$E$9+$E$8*N74</f>
        <v>0.8125</v>
      </c>
      <c r="J74" s="99" t="s">
        <v>16</v>
      </c>
      <c r="K74" s="101"/>
      <c r="L74" s="21">
        <f t="shared" ref="L74:L76" si="146">IF(D74&gt;2,$H$7,IF(D74=2,$H$6,IF(D74=1,$H$5,IF(D74=0,$H$4,$L$5))))</f>
        <v>0.25</v>
      </c>
      <c r="M74" s="18">
        <f t="shared" ref="M74:M76" si="147">IF(E74="Cabreo",$L$4,IF(E74="Miedo",$L$3,$L$5))</f>
        <v>0</v>
      </c>
      <c r="N74" s="37">
        <f t="shared" ref="N74:N76" si="148">IF(F74&lt;$M$5,$N$4,IF(F74&lt;$M$6,$N$5,IF(F74&lt;$M$7,$N$6,IF(F74&lt;$M$8,$N$7,$N$8))))</f>
        <v>1</v>
      </c>
      <c r="O74" s="37">
        <f t="shared" ref="O74:O76" si="149">IF(G74&lt;$M$5,$N$4,IF(G74&lt;$M$6,$N$5,IF(G74&lt;$M$7,$N$6,IF(G74&lt;$M$8,$N$7,$N$8))))</f>
        <v>1</v>
      </c>
      <c r="P74" s="20">
        <f t="shared" ref="P74:P76" si="150">IF(H74=1,$J$4,IF(H74=2,$J$5,IF(H74=3,$J$6,IF(H74=4,$J$7,$L$5))))</f>
        <v>0.75</v>
      </c>
      <c r="R74" s="32"/>
      <c r="S74" s="32"/>
      <c r="T74" s="75">
        <v>1</v>
      </c>
      <c r="U74" s="76">
        <v>0</v>
      </c>
      <c r="V74" s="76"/>
      <c r="W74" s="75">
        <v>0</v>
      </c>
      <c r="X74" s="75">
        <v>0</v>
      </c>
      <c r="Y74" s="76">
        <v>1</v>
      </c>
      <c r="Z74" s="75">
        <f t="shared" ref="Z74:Z76" si="151">T74*$E$4+$E$5*AC74+$E$6*AD74+AF74*$E$7+AG74*$E$9+$E$8*AE74</f>
        <v>0.8125</v>
      </c>
      <c r="AA74" s="94" t="s">
        <v>16</v>
      </c>
      <c r="AB74" s="95"/>
      <c r="AC74" s="21">
        <f t="shared" ref="AC74:AC76" si="152">IF(U74&gt;2,$H$7,IF(U74=2,$H$6,IF(U74=1,$H$5,IF(U74=0,$H$4,$L$5))))</f>
        <v>0.25</v>
      </c>
      <c r="AD74" s="18">
        <f t="shared" ref="AD74:AD76" si="153">IF(V74="Cabreo",$L$4,IF(V74="Miedo",$L$3,$L$5))</f>
        <v>0</v>
      </c>
      <c r="AE74" s="38">
        <f t="shared" ref="AE74:AE76" si="154">IF(W74&lt;$M$5,$N$4,IF(W74&lt;$M$6,$N$5,IF(W74&lt;$M$7,$N$6,IF(W74&lt;$M$8,$N$7,$N$8))))</f>
        <v>1</v>
      </c>
      <c r="AF74" s="38">
        <f t="shared" ref="AF74:AF76" si="155">IF(X74&lt;$M$5,$N$4,IF(X74&lt;$M$6,$N$5,IF(X74&lt;$M$7,$N$6,IF(X74&lt;$M$8,$N$7,$N$8))))</f>
        <v>1</v>
      </c>
      <c r="AG74" s="20">
        <f t="shared" ref="AG74:AG76" si="156">IF(Y74=1,$J$4,IF(Y74=2,$J$5,IF(Y74=3,$J$6,IF(Y74=4,$J$7,$L$5))))</f>
        <v>0.75</v>
      </c>
      <c r="AH74" s="32"/>
      <c r="AI74" s="32"/>
      <c r="AJ74" s="32"/>
      <c r="AK74" s="75">
        <v>1</v>
      </c>
      <c r="AL74" s="76">
        <v>0</v>
      </c>
      <c r="AM74" s="76"/>
      <c r="AN74" s="75">
        <v>0</v>
      </c>
      <c r="AO74" s="75">
        <v>0</v>
      </c>
      <c r="AP74" s="76">
        <v>1</v>
      </c>
      <c r="AQ74" s="75">
        <f t="shared" ref="AQ74:AQ76" si="157">AK74*$E$4+$E$5*AT74+$E$6*AU74+AW74*$E$7+AX74*$E$9+$E$8*AV74</f>
        <v>0.8125</v>
      </c>
      <c r="AR74" s="94" t="s">
        <v>16</v>
      </c>
      <c r="AS74" s="95"/>
      <c r="AT74" s="21">
        <f t="shared" ref="AT74:AT76" si="158">IF(AL74&gt;2,$H$7,IF(AL74=2,$H$6,IF(AL74=1,$H$5,IF(AL74=0,$H$4,$L$5))))</f>
        <v>0.25</v>
      </c>
      <c r="AU74" s="18">
        <f t="shared" ref="AU74:AU76" si="159">IF(AM74="Cabreo",$L$4,IF(AM74="Miedo",$L$3,$L$5))</f>
        <v>0</v>
      </c>
      <c r="AV74" s="38">
        <f t="shared" ref="AV74:AV76" si="160">IF(AN74&lt;$M$5,$N$4,IF(AN74&lt;$M$6,$N$5,IF(AN74&lt;$M$7,$N$6,IF(AN74&lt;$M$8,$N$7,$N$8))))</f>
        <v>1</v>
      </c>
      <c r="AW74" s="38">
        <f t="shared" ref="AW74:AW76" si="161">IF(AO74&lt;$M$5,$N$4,IF(AO74&lt;$M$6,$N$5,IF(AO74&lt;$M$7,$N$6,IF(AO74&lt;$M$8,$N$7,$N$8))))</f>
        <v>1</v>
      </c>
      <c r="AX74" s="20">
        <f t="shared" ref="AX74:AX76" si="162">IF(AP74=1,$J$4,IF(AP74=2,$J$5,IF(AP74=3,$J$6,IF(AP74=4,$J$7,$L$5))))</f>
        <v>0.75</v>
      </c>
      <c r="AY74" s="32"/>
    </row>
    <row r="75" spans="3:51" ht="21" customHeight="1" x14ac:dyDescent="0.2">
      <c r="C75" s="66">
        <v>1</v>
      </c>
      <c r="D75" s="29">
        <v>0</v>
      </c>
      <c r="E75" s="29"/>
      <c r="F75" s="66">
        <v>0</v>
      </c>
      <c r="G75" s="66">
        <v>0</v>
      </c>
      <c r="H75" s="29">
        <v>1</v>
      </c>
      <c r="I75" s="66">
        <f t="shared" si="145"/>
        <v>0.8125</v>
      </c>
      <c r="J75" s="99" t="s">
        <v>68</v>
      </c>
      <c r="K75" s="101"/>
      <c r="L75" s="21">
        <f t="shared" si="146"/>
        <v>0.25</v>
      </c>
      <c r="M75" s="18">
        <f t="shared" si="147"/>
        <v>0</v>
      </c>
      <c r="N75" s="37">
        <f t="shared" si="148"/>
        <v>1</v>
      </c>
      <c r="O75" s="37">
        <f t="shared" si="149"/>
        <v>1</v>
      </c>
      <c r="P75" s="20">
        <f t="shared" si="150"/>
        <v>0.75</v>
      </c>
      <c r="R75" s="32"/>
      <c r="S75" s="32"/>
      <c r="T75" s="75">
        <v>1</v>
      </c>
      <c r="U75" s="76">
        <v>0</v>
      </c>
      <c r="V75" s="76"/>
      <c r="W75" s="75">
        <v>0</v>
      </c>
      <c r="X75" s="75">
        <v>0</v>
      </c>
      <c r="Y75" s="76">
        <v>1</v>
      </c>
      <c r="Z75" s="75">
        <f t="shared" si="151"/>
        <v>0.8125</v>
      </c>
      <c r="AA75" s="94" t="s">
        <v>68</v>
      </c>
      <c r="AB75" s="95"/>
      <c r="AC75" s="21">
        <f t="shared" si="152"/>
        <v>0.25</v>
      </c>
      <c r="AD75" s="18">
        <f t="shared" si="153"/>
        <v>0</v>
      </c>
      <c r="AE75" s="38">
        <f t="shared" si="154"/>
        <v>1</v>
      </c>
      <c r="AF75" s="38">
        <f t="shared" si="155"/>
        <v>1</v>
      </c>
      <c r="AG75" s="20">
        <f t="shared" si="156"/>
        <v>0.75</v>
      </c>
      <c r="AH75" s="32"/>
      <c r="AI75" s="32"/>
      <c r="AJ75" s="32"/>
      <c r="AK75" s="75">
        <v>1</v>
      </c>
      <c r="AL75" s="76">
        <v>0</v>
      </c>
      <c r="AM75" s="76"/>
      <c r="AN75" s="75">
        <v>0</v>
      </c>
      <c r="AO75" s="75">
        <v>0</v>
      </c>
      <c r="AP75" s="76">
        <v>1</v>
      </c>
      <c r="AQ75" s="75">
        <f t="shared" si="157"/>
        <v>0.8125</v>
      </c>
      <c r="AR75" s="94" t="s">
        <v>68</v>
      </c>
      <c r="AS75" s="95"/>
      <c r="AT75" s="21">
        <f t="shared" si="158"/>
        <v>0.25</v>
      </c>
      <c r="AU75" s="18">
        <f t="shared" si="159"/>
        <v>0</v>
      </c>
      <c r="AV75" s="38">
        <f t="shared" si="160"/>
        <v>1</v>
      </c>
      <c r="AW75" s="38">
        <f t="shared" si="161"/>
        <v>1</v>
      </c>
      <c r="AX75" s="20">
        <f t="shared" si="162"/>
        <v>0.75</v>
      </c>
      <c r="AY75" s="32"/>
    </row>
    <row r="76" spans="3:51" ht="21" customHeight="1" x14ac:dyDescent="0.2">
      <c r="C76" s="66">
        <v>1</v>
      </c>
      <c r="D76" s="29">
        <v>0</v>
      </c>
      <c r="E76" s="29"/>
      <c r="F76" s="66">
        <v>0</v>
      </c>
      <c r="G76" s="66">
        <v>0</v>
      </c>
      <c r="H76" s="29">
        <v>1</v>
      </c>
      <c r="I76" s="66">
        <f t="shared" si="145"/>
        <v>0.8125</v>
      </c>
      <c r="J76" s="99" t="s">
        <v>66</v>
      </c>
      <c r="K76" s="101"/>
      <c r="L76" s="21">
        <f t="shared" si="146"/>
        <v>0.25</v>
      </c>
      <c r="M76" s="18">
        <f t="shared" si="147"/>
        <v>0</v>
      </c>
      <c r="N76" s="37">
        <f t="shared" si="148"/>
        <v>1</v>
      </c>
      <c r="O76" s="37">
        <f t="shared" si="149"/>
        <v>1</v>
      </c>
      <c r="P76" s="20">
        <f t="shared" si="150"/>
        <v>0.75</v>
      </c>
      <c r="R76" s="32"/>
      <c r="S76" s="32"/>
      <c r="T76" s="75">
        <v>1</v>
      </c>
      <c r="U76" s="76">
        <v>0</v>
      </c>
      <c r="V76" s="76"/>
      <c r="W76" s="75">
        <v>0</v>
      </c>
      <c r="X76" s="75">
        <v>0</v>
      </c>
      <c r="Y76" s="76">
        <v>1</v>
      </c>
      <c r="Z76" s="75">
        <f t="shared" si="151"/>
        <v>0.8125</v>
      </c>
      <c r="AA76" s="94" t="s">
        <v>66</v>
      </c>
      <c r="AB76" s="95"/>
      <c r="AC76" s="21">
        <f t="shared" si="152"/>
        <v>0.25</v>
      </c>
      <c r="AD76" s="18">
        <f t="shared" si="153"/>
        <v>0</v>
      </c>
      <c r="AE76" s="38">
        <f t="shared" si="154"/>
        <v>1</v>
      </c>
      <c r="AF76" s="38">
        <f t="shared" si="155"/>
        <v>1</v>
      </c>
      <c r="AG76" s="20">
        <f t="shared" si="156"/>
        <v>0.75</v>
      </c>
      <c r="AH76" s="32"/>
      <c r="AI76" s="32"/>
      <c r="AJ76" s="32"/>
      <c r="AK76" s="75">
        <v>1</v>
      </c>
      <c r="AL76" s="76">
        <v>0</v>
      </c>
      <c r="AM76" s="76"/>
      <c r="AN76" s="75">
        <v>0</v>
      </c>
      <c r="AO76" s="75">
        <v>0</v>
      </c>
      <c r="AP76" s="76">
        <v>1</v>
      </c>
      <c r="AQ76" s="75">
        <f t="shared" si="157"/>
        <v>0.8125</v>
      </c>
      <c r="AR76" s="94" t="s">
        <v>66</v>
      </c>
      <c r="AS76" s="95"/>
      <c r="AT76" s="21">
        <f t="shared" si="158"/>
        <v>0.25</v>
      </c>
      <c r="AU76" s="18">
        <f t="shared" si="159"/>
        <v>0</v>
      </c>
      <c r="AV76" s="38">
        <f t="shared" si="160"/>
        <v>1</v>
      </c>
      <c r="AW76" s="38">
        <f t="shared" si="161"/>
        <v>1</v>
      </c>
      <c r="AX76" s="20">
        <f t="shared" si="162"/>
        <v>0.75</v>
      </c>
      <c r="AY76" s="32"/>
    </row>
    <row r="77" spans="3:51" ht="21" x14ac:dyDescent="0.25">
      <c r="C77" s="215" t="s">
        <v>117</v>
      </c>
      <c r="D77" s="216"/>
      <c r="E77" s="216"/>
      <c r="F77" s="216"/>
      <c r="G77" s="216"/>
      <c r="H77" s="216"/>
      <c r="I77" s="217"/>
      <c r="J77" s="102" t="s">
        <v>67</v>
      </c>
      <c r="K77" s="103"/>
      <c r="L77" s="189"/>
      <c r="M77" s="190"/>
      <c r="N77" s="190"/>
      <c r="O77" s="190"/>
      <c r="P77" s="191"/>
      <c r="R77" s="32"/>
      <c r="S77" s="32"/>
      <c r="T77" s="186" t="s">
        <v>117</v>
      </c>
      <c r="U77" s="187"/>
      <c r="V77" s="187"/>
      <c r="W77" s="187"/>
      <c r="X77" s="187"/>
      <c r="Y77" s="187"/>
      <c r="Z77" s="188"/>
      <c r="AA77" s="104" t="s">
        <v>67</v>
      </c>
      <c r="AB77" s="106"/>
      <c r="AC77" s="189"/>
      <c r="AD77" s="190"/>
      <c r="AE77" s="190"/>
      <c r="AF77" s="190"/>
      <c r="AG77" s="191"/>
      <c r="AH77" s="32"/>
      <c r="AI77" s="32"/>
      <c r="AJ77" s="32"/>
      <c r="AK77" s="186" t="s">
        <v>117</v>
      </c>
      <c r="AL77" s="187"/>
      <c r="AM77" s="187"/>
      <c r="AN77" s="187"/>
      <c r="AO77" s="187"/>
      <c r="AP77" s="187"/>
      <c r="AQ77" s="188"/>
      <c r="AR77" s="104" t="s">
        <v>67</v>
      </c>
      <c r="AS77" s="106"/>
      <c r="AT77" s="189"/>
      <c r="AU77" s="190"/>
      <c r="AV77" s="190"/>
      <c r="AW77" s="190"/>
      <c r="AX77" s="191"/>
      <c r="AY77" s="32"/>
    </row>
    <row r="78" spans="3:51" ht="21" x14ac:dyDescent="0.25">
      <c r="C78" s="66">
        <v>1</v>
      </c>
      <c r="D78" s="29">
        <v>0</v>
      </c>
      <c r="E78" s="29"/>
      <c r="F78" s="66">
        <v>0</v>
      </c>
      <c r="G78" s="66">
        <v>0</v>
      </c>
      <c r="H78" s="29">
        <v>1</v>
      </c>
      <c r="I78" s="66">
        <f t="shared" ref="I78:I79" si="163">C78*$E$4+$E$5*L78+$E$6*M78+O78*$E$7+P78*$E$9+$E$8*N78</f>
        <v>0.8125</v>
      </c>
      <c r="J78" s="123" t="s">
        <v>71</v>
      </c>
      <c r="K78" s="124"/>
      <c r="L78" s="21">
        <f t="shared" ref="L78:L79" si="164">IF(D78&gt;2,$H$7,IF(D78=2,$H$6,IF(D78=1,$H$5,IF(D78=0,$H$4,$L$5))))</f>
        <v>0.25</v>
      </c>
      <c r="M78" s="18">
        <f t="shared" ref="M78:M79" si="165">IF(E78="Cabreo",$L$4,IF(E78="Miedo",$L$3,$L$5))</f>
        <v>0</v>
      </c>
      <c r="N78" s="37">
        <f>IF(F78&lt;$M$5,$N$4,IF(F78&lt;$M$6,$N$5,IF(F78&lt;$M$7,$N$6,IF(F78&lt;$M$8,$N$7,$N$8))))</f>
        <v>1</v>
      </c>
      <c r="O78" s="37">
        <f>IF(G78&lt;$M$5,$N$4,IF(G78&lt;$M$6,$N$5,IF(G78&lt;$M$7,$N$6,IF(G78&lt;$M$8,$N$7,$N$8))))</f>
        <v>1</v>
      </c>
      <c r="P78" s="20">
        <f t="shared" ref="P78:P79" si="166">IF(H78=1,$J$4,IF(H78=2,$J$5,IF(H78=3,$J$6,IF(H78=4,$J$7,$L$5))))</f>
        <v>0.75</v>
      </c>
      <c r="R78" s="32"/>
      <c r="S78" s="32"/>
      <c r="T78" s="75">
        <v>1</v>
      </c>
      <c r="U78" s="76">
        <v>0</v>
      </c>
      <c r="V78" s="76"/>
      <c r="W78" s="75">
        <v>0</v>
      </c>
      <c r="X78" s="75">
        <v>0</v>
      </c>
      <c r="Y78" s="76">
        <v>1</v>
      </c>
      <c r="Z78" s="75">
        <f t="shared" ref="Z78:Z79" si="167">T78*$E$4+$E$5*AC78+$E$6*AD78+AF78*$E$7+AG78*$E$9+$E$8*AE78</f>
        <v>0.8125</v>
      </c>
      <c r="AA78" s="180" t="s">
        <v>71</v>
      </c>
      <c r="AB78" s="181"/>
      <c r="AC78" s="21">
        <f t="shared" ref="AC78:AC79" si="168">IF(U78&gt;2,$H$7,IF(U78=2,$H$6,IF(U78=1,$H$5,IF(U78=0,$H$4,$L$5))))</f>
        <v>0.25</v>
      </c>
      <c r="AD78" s="18">
        <f t="shared" ref="AD78:AD79" si="169">IF(V78="Cabreo",$L$4,IF(V78="Miedo",$L$3,$L$5))</f>
        <v>0</v>
      </c>
      <c r="AE78" s="38">
        <f>IF(W78&lt;$M$5,$N$4,IF(W78&lt;$M$6,$N$5,IF(W78&lt;$M$7,$N$6,IF(W78&lt;$M$8,$N$7,$N$8))))</f>
        <v>1</v>
      </c>
      <c r="AF78" s="38">
        <f>IF(X78&lt;$M$5,$N$4,IF(X78&lt;$M$6,$N$5,IF(X78&lt;$M$7,$N$6,IF(X78&lt;$M$8,$N$7,$N$8))))</f>
        <v>1</v>
      </c>
      <c r="AG78" s="20">
        <f t="shared" ref="AG78:AG79" si="170">IF(Y78=1,$J$4,IF(Y78=2,$J$5,IF(Y78=3,$J$6,IF(Y78=4,$J$7,$L$5))))</f>
        <v>0.75</v>
      </c>
      <c r="AH78" s="32"/>
      <c r="AI78" s="32"/>
      <c r="AJ78" s="32"/>
      <c r="AK78" s="75">
        <v>1</v>
      </c>
      <c r="AL78" s="76">
        <v>0</v>
      </c>
      <c r="AM78" s="76"/>
      <c r="AN78" s="75">
        <v>0</v>
      </c>
      <c r="AO78" s="75">
        <v>0</v>
      </c>
      <c r="AP78" s="76">
        <v>1</v>
      </c>
      <c r="AQ78" s="75">
        <f t="shared" ref="AQ78:AQ79" si="171">AK78*$E$4+$E$5*AT78+$E$6*AU78+AW78*$E$7+AX78*$E$9+$E$8*AV78</f>
        <v>0.8125</v>
      </c>
      <c r="AR78" s="180" t="s">
        <v>71</v>
      </c>
      <c r="AS78" s="181"/>
      <c r="AT78" s="21">
        <f t="shared" ref="AT78:AT79" si="172">IF(AL78&gt;2,$H$7,IF(AL78=2,$H$6,IF(AL78=1,$H$5,IF(AL78=0,$H$4,$L$5))))</f>
        <v>0.25</v>
      </c>
      <c r="AU78" s="18">
        <f t="shared" ref="AU78:AU79" si="173">IF(AM78="Cabreo",$L$4,IF(AM78="Miedo",$L$3,$L$5))</f>
        <v>0</v>
      </c>
      <c r="AV78" s="38">
        <f>IF(AN78&lt;$M$5,$N$4,IF(AN78&lt;$M$6,$N$5,IF(AN78&lt;$M$7,$N$6,IF(AN78&lt;$M$8,$N$7,$N$8))))</f>
        <v>1</v>
      </c>
      <c r="AW78" s="38">
        <f>IF(AO78&lt;$M$5,$N$4,IF(AO78&lt;$M$6,$N$5,IF(AO78&lt;$M$7,$N$6,IF(AO78&lt;$M$8,$N$7,$N$8))))</f>
        <v>1</v>
      </c>
      <c r="AX78" s="20">
        <f t="shared" ref="AX78:AX79" si="174">IF(AP78=1,$J$4,IF(AP78=2,$J$5,IF(AP78=3,$J$6,IF(AP78=4,$J$7,$L$5))))</f>
        <v>0.75</v>
      </c>
      <c r="AY78" s="32"/>
    </row>
    <row r="79" spans="3:51" ht="21" customHeight="1" x14ac:dyDescent="0.25">
      <c r="C79" s="66">
        <v>1</v>
      </c>
      <c r="D79" s="29">
        <v>0</v>
      </c>
      <c r="E79" s="29"/>
      <c r="F79" s="66">
        <v>0</v>
      </c>
      <c r="G79" s="66">
        <v>0</v>
      </c>
      <c r="H79" s="29">
        <v>1</v>
      </c>
      <c r="I79" s="66">
        <f t="shared" si="163"/>
        <v>0.8125</v>
      </c>
      <c r="J79" s="104" t="s">
        <v>73</v>
      </c>
      <c r="K79" s="106"/>
      <c r="L79" s="21">
        <f t="shared" si="164"/>
        <v>0.25</v>
      </c>
      <c r="M79" s="18">
        <f t="shared" si="165"/>
        <v>0</v>
      </c>
      <c r="N79" s="37">
        <f>IF(F79&lt;$M$5,$N$4,IF(F79&lt;$M$6,$N$5,IF(F79&lt;$M$7,$N$6,IF(F79&lt;$M$8,$N$7,$N$8))))</f>
        <v>1</v>
      </c>
      <c r="O79" s="37">
        <f>IF(G79&lt;$M$5,$N$4,IF(G79&lt;$M$6,$N$5,IF(G79&lt;$M$7,$N$6,IF(G79&lt;$M$8,$N$7,$N$8))))</f>
        <v>1</v>
      </c>
      <c r="P79" s="20">
        <f t="shared" si="166"/>
        <v>0.75</v>
      </c>
      <c r="R79" s="32"/>
      <c r="S79" s="32"/>
      <c r="T79" s="75">
        <v>1</v>
      </c>
      <c r="U79" s="76">
        <v>0</v>
      </c>
      <c r="V79" s="76"/>
      <c r="W79" s="75">
        <v>0</v>
      </c>
      <c r="X79" s="75">
        <v>0</v>
      </c>
      <c r="Y79" s="76">
        <v>1</v>
      </c>
      <c r="Z79" s="75">
        <f t="shared" si="167"/>
        <v>0.8125</v>
      </c>
      <c r="AA79" s="104" t="s">
        <v>73</v>
      </c>
      <c r="AB79" s="106"/>
      <c r="AC79" s="21">
        <f t="shared" si="168"/>
        <v>0.25</v>
      </c>
      <c r="AD79" s="18">
        <f t="shared" si="169"/>
        <v>0</v>
      </c>
      <c r="AE79" s="38">
        <f>IF(W79&lt;$M$5,$N$4,IF(W79&lt;$M$6,$N$5,IF(W79&lt;$M$7,$N$6,IF(W79&lt;$M$8,$N$7,$N$8))))</f>
        <v>1</v>
      </c>
      <c r="AF79" s="38">
        <f>IF(X79&lt;$M$5,$N$4,IF(X79&lt;$M$6,$N$5,IF(X79&lt;$M$7,$N$6,IF(X79&lt;$M$8,$N$7,$N$8))))</f>
        <v>1</v>
      </c>
      <c r="AG79" s="20">
        <f t="shared" si="170"/>
        <v>0.75</v>
      </c>
      <c r="AH79" s="32"/>
      <c r="AI79" s="32"/>
      <c r="AJ79" s="32"/>
      <c r="AK79" s="75">
        <v>1</v>
      </c>
      <c r="AL79" s="76">
        <v>0</v>
      </c>
      <c r="AM79" s="76"/>
      <c r="AN79" s="75">
        <v>0</v>
      </c>
      <c r="AO79" s="75">
        <v>0</v>
      </c>
      <c r="AP79" s="76">
        <v>1</v>
      </c>
      <c r="AQ79" s="75">
        <f t="shared" si="171"/>
        <v>0.8125</v>
      </c>
      <c r="AR79" s="104" t="s">
        <v>73</v>
      </c>
      <c r="AS79" s="106"/>
      <c r="AT79" s="21">
        <f t="shared" si="172"/>
        <v>0.25</v>
      </c>
      <c r="AU79" s="18">
        <f t="shared" si="173"/>
        <v>0</v>
      </c>
      <c r="AV79" s="38">
        <f>IF(AN79&lt;$M$5,$N$4,IF(AN79&lt;$M$6,$N$5,IF(AN79&lt;$M$7,$N$6,IF(AN79&lt;$M$8,$N$7,$N$8))))</f>
        <v>1</v>
      </c>
      <c r="AW79" s="38">
        <f>IF(AO79&lt;$M$5,$N$4,IF(AO79&lt;$M$6,$N$5,IF(AO79&lt;$M$7,$N$6,IF(AO79&lt;$M$8,$N$7,$N$8))))</f>
        <v>1</v>
      </c>
      <c r="AX79" s="20">
        <f t="shared" si="174"/>
        <v>0.75</v>
      </c>
      <c r="AY79" s="32"/>
    </row>
    <row r="80" spans="3:51" ht="24" customHeight="1" x14ac:dyDescent="0.3">
      <c r="C80" s="212" t="s">
        <v>126</v>
      </c>
      <c r="D80" s="213"/>
      <c r="E80" s="213"/>
      <c r="F80" s="213"/>
      <c r="G80" s="213"/>
      <c r="H80" s="213"/>
      <c r="I80" s="214"/>
      <c r="J80" s="241" t="s">
        <v>5</v>
      </c>
      <c r="K80" s="241"/>
      <c r="L80" s="60"/>
      <c r="M80" s="19"/>
      <c r="N80" s="59"/>
      <c r="O80" s="59"/>
      <c r="P80" s="19"/>
      <c r="R80" s="32"/>
      <c r="S80" s="32"/>
      <c r="T80" s="182" t="s">
        <v>127</v>
      </c>
      <c r="U80" s="183"/>
      <c r="V80" s="183"/>
      <c r="W80" s="183"/>
      <c r="X80" s="183"/>
      <c r="Y80" s="183"/>
      <c r="Z80" s="184"/>
      <c r="AA80" s="185" t="s">
        <v>5</v>
      </c>
      <c r="AB80" s="185"/>
      <c r="AC80" s="60"/>
      <c r="AD80" s="19"/>
      <c r="AE80" s="19"/>
      <c r="AF80" s="19"/>
      <c r="AG80" s="19"/>
      <c r="AH80" s="32"/>
      <c r="AI80" s="32"/>
      <c r="AJ80" s="32"/>
      <c r="AK80" s="182" t="s">
        <v>130</v>
      </c>
      <c r="AL80" s="183"/>
      <c r="AM80" s="183"/>
      <c r="AN80" s="183"/>
      <c r="AO80" s="183"/>
      <c r="AP80" s="183"/>
      <c r="AQ80" s="184"/>
      <c r="AR80" s="185" t="s">
        <v>5</v>
      </c>
      <c r="AS80" s="185"/>
      <c r="AT80" s="60"/>
      <c r="AU80" s="19"/>
      <c r="AV80" s="19"/>
      <c r="AW80" s="19"/>
      <c r="AX80" s="19"/>
      <c r="AY80" s="32"/>
    </row>
    <row r="81" spans="3:51" ht="21" x14ac:dyDescent="0.2">
      <c r="C81" s="66">
        <v>1</v>
      </c>
      <c r="D81" s="29">
        <v>0</v>
      </c>
      <c r="E81" s="29"/>
      <c r="F81" s="66">
        <v>0</v>
      </c>
      <c r="G81" s="66">
        <v>0</v>
      </c>
      <c r="H81" s="29">
        <v>1</v>
      </c>
      <c r="I81" s="66">
        <f t="shared" ref="I81" si="175">C81*$E$4+$E$5*L81+$E$6*M81+O81*$E$7+P81*$E$9+$E$8*N81</f>
        <v>0.8125</v>
      </c>
      <c r="J81" s="99" t="s">
        <v>56</v>
      </c>
      <c r="K81" s="101"/>
      <c r="L81" s="21">
        <f t="shared" ref="L81" si="176">IF(D81&gt;2,$H$7,IF(D81=2,$H$6,IF(D81=1,$H$5,IF(D81=0,$H$4,$L$5))))</f>
        <v>0.25</v>
      </c>
      <c r="M81" s="18">
        <f t="shared" ref="M81" si="177">IF(E81="Cabreo",$L$4,IF(E81="Miedo",$L$3,$L$5))</f>
        <v>0</v>
      </c>
      <c r="N81" s="37">
        <f>IF(F81&lt;$M$5,$N$4,IF(F81&lt;$M$6,$N$5,IF(F81&lt;$M$7,$N$6,IF(F81&lt;$M$8,$N$7,$N$8))))</f>
        <v>1</v>
      </c>
      <c r="O81" s="37">
        <f>IF(G81&lt;$M$5,$N$4,IF(G81&lt;$M$6,$N$5,IF(G81&lt;$M$7,$N$6,IF(G81&lt;$M$8,$N$7,$N$8))))</f>
        <v>1</v>
      </c>
      <c r="P81" s="20">
        <f t="shared" ref="P81" si="178">IF(H81=1,$J$4,IF(H81=2,$J$5,IF(H81=3,$J$6,IF(H81=4,$J$7,$L$5))))</f>
        <v>0.75</v>
      </c>
      <c r="R81" s="32"/>
      <c r="S81" s="32"/>
      <c r="T81" s="75">
        <v>1</v>
      </c>
      <c r="U81" s="76">
        <v>0</v>
      </c>
      <c r="V81" s="76"/>
      <c r="W81" s="75">
        <v>0</v>
      </c>
      <c r="X81" s="75">
        <v>0</v>
      </c>
      <c r="Y81" s="76">
        <v>1</v>
      </c>
      <c r="Z81" s="75">
        <f t="shared" ref="Z81" si="179">T81*$E$4+$E$5*AC81+$E$6*AD81+AF81*$E$7+AG81*$E$9+$E$8*AE81</f>
        <v>0.8125</v>
      </c>
      <c r="AA81" s="94" t="s">
        <v>56</v>
      </c>
      <c r="AB81" s="95"/>
      <c r="AC81" s="21">
        <f t="shared" ref="AC81" si="180">IF(U81&gt;2,$H$7,IF(U81=2,$H$6,IF(U81=1,$H$5,IF(U81=0,$H$4,$L$5))))</f>
        <v>0.25</v>
      </c>
      <c r="AD81" s="18">
        <f t="shared" ref="AD81" si="181">IF(V81="Cabreo",$L$4,IF(V81="Miedo",$L$3,$L$5))</f>
        <v>0</v>
      </c>
      <c r="AE81" s="38">
        <f>IF(W81&lt;$M$5,$N$4,IF(W81&lt;$M$6,$N$5,IF(W81&lt;$M$7,$N$6,IF(W81&lt;$M$8,$N$7,$N$8))))</f>
        <v>1</v>
      </c>
      <c r="AF81" s="38">
        <f>IF(X81&lt;$M$5,$N$4,IF(X81&lt;$M$6,$N$5,IF(X81&lt;$M$7,$N$6,IF(X81&lt;$M$8,$N$7,$N$8))))</f>
        <v>1</v>
      </c>
      <c r="AG81" s="20">
        <f t="shared" ref="AG81" si="182">IF(Y81=1,$J$4,IF(Y81=2,$J$5,IF(Y81=3,$J$6,IF(Y81=4,$J$7,$L$5))))</f>
        <v>0.75</v>
      </c>
      <c r="AH81" s="32"/>
      <c r="AI81" s="32"/>
      <c r="AJ81" s="32"/>
      <c r="AK81" s="75">
        <v>1</v>
      </c>
      <c r="AL81" s="76">
        <v>0</v>
      </c>
      <c r="AM81" s="76"/>
      <c r="AN81" s="75">
        <v>0</v>
      </c>
      <c r="AO81" s="75">
        <v>0</v>
      </c>
      <c r="AP81" s="76">
        <v>1</v>
      </c>
      <c r="AQ81" s="75">
        <f t="shared" ref="AQ81" si="183">AK81*$E$4+$E$5*AT81+$E$6*AU81+AW81*$E$7+AX81*$E$9+$E$8*AV81</f>
        <v>0.8125</v>
      </c>
      <c r="AR81" s="94" t="s">
        <v>56</v>
      </c>
      <c r="AS81" s="95"/>
      <c r="AT81" s="21">
        <f t="shared" ref="AT81" si="184">IF(AL81&gt;2,$H$7,IF(AL81=2,$H$6,IF(AL81=1,$H$5,IF(AL81=0,$H$4,$L$5))))</f>
        <v>0.25</v>
      </c>
      <c r="AU81" s="18">
        <f t="shared" ref="AU81" si="185">IF(AM81="Cabreo",$L$4,IF(AM81="Miedo",$L$3,$L$5))</f>
        <v>0</v>
      </c>
      <c r="AV81" s="38">
        <f>IF(AN81&lt;$M$5,$N$4,IF(AN81&lt;$M$6,$N$5,IF(AN81&lt;$M$7,$N$6,IF(AN81&lt;$M$8,$N$7,$N$8))))</f>
        <v>1</v>
      </c>
      <c r="AW81" s="38">
        <f>IF(AO81&lt;$M$5,$N$4,IF(AO81&lt;$M$6,$N$5,IF(AO81&lt;$M$7,$N$6,IF(AO81&lt;$M$8,$N$7,$N$8))))</f>
        <v>1</v>
      </c>
      <c r="AX81" s="20">
        <f t="shared" ref="AX81" si="186">IF(AP81=1,$J$4,IF(AP81=2,$J$5,IF(AP81=3,$J$6,IF(AP81=4,$J$7,$L$5))))</f>
        <v>0.75</v>
      </c>
      <c r="AY81" s="32"/>
    </row>
    <row r="82" spans="3:51" ht="21" customHeight="1" x14ac:dyDescent="0.2">
      <c r="C82" s="215" t="s">
        <v>117</v>
      </c>
      <c r="D82" s="216"/>
      <c r="E82" s="216"/>
      <c r="F82" s="216"/>
      <c r="G82" s="216"/>
      <c r="H82" s="216"/>
      <c r="I82" s="217"/>
      <c r="J82" s="94" t="s">
        <v>82</v>
      </c>
      <c r="K82" s="95"/>
      <c r="L82" s="189"/>
      <c r="M82" s="190"/>
      <c r="N82" s="190"/>
      <c r="O82" s="190"/>
      <c r="P82" s="191"/>
      <c r="R82" s="32"/>
      <c r="S82" s="32"/>
      <c r="T82" s="186" t="s">
        <v>117</v>
      </c>
      <c r="U82" s="187"/>
      <c r="V82" s="187"/>
      <c r="W82" s="187"/>
      <c r="X82" s="187"/>
      <c r="Y82" s="187"/>
      <c r="Z82" s="188"/>
      <c r="AA82" s="94" t="s">
        <v>82</v>
      </c>
      <c r="AB82" s="95"/>
      <c r="AC82" s="189"/>
      <c r="AD82" s="190"/>
      <c r="AE82" s="190"/>
      <c r="AF82" s="190"/>
      <c r="AG82" s="191"/>
      <c r="AH82" s="32"/>
      <c r="AI82" s="32"/>
      <c r="AJ82" s="32"/>
      <c r="AK82" s="186" t="s">
        <v>117</v>
      </c>
      <c r="AL82" s="187"/>
      <c r="AM82" s="187"/>
      <c r="AN82" s="187"/>
      <c r="AO82" s="187"/>
      <c r="AP82" s="187"/>
      <c r="AQ82" s="188"/>
      <c r="AR82" s="94" t="s">
        <v>82</v>
      </c>
      <c r="AS82" s="95"/>
      <c r="AT82" s="189"/>
      <c r="AU82" s="190"/>
      <c r="AV82" s="190"/>
      <c r="AW82" s="190"/>
      <c r="AX82" s="191"/>
      <c r="AY82" s="32"/>
    </row>
    <row r="83" spans="3:51" ht="21" customHeight="1" x14ac:dyDescent="0.2">
      <c r="C83" s="66">
        <v>1</v>
      </c>
      <c r="D83" s="29">
        <v>0</v>
      </c>
      <c r="E83" s="29"/>
      <c r="F83" s="66">
        <v>0</v>
      </c>
      <c r="G83" s="66">
        <v>0</v>
      </c>
      <c r="H83" s="29">
        <v>1</v>
      </c>
      <c r="I83" s="66">
        <f t="shared" ref="I83:I85" si="187">C83*$E$4+$E$5*L83+$E$6*M83+O83*$E$7+P83*$E$9+$E$8*N83</f>
        <v>0.8125</v>
      </c>
      <c r="J83" s="94" t="s">
        <v>95</v>
      </c>
      <c r="K83" s="95"/>
      <c r="L83" s="21">
        <f t="shared" ref="L83:L85" si="188">IF(D83&gt;2,$H$7,IF(D83=2,$H$6,IF(D83=1,$H$5,IF(D83=0,$H$4,$L$5))))</f>
        <v>0.25</v>
      </c>
      <c r="M83" s="18">
        <f t="shared" ref="M83:M85" si="189">IF(E83="Cabreo",$L$4,IF(E83="Miedo",$L$3,$L$5))</f>
        <v>0</v>
      </c>
      <c r="N83" s="37">
        <f t="shared" ref="N83:N85" si="190">IF(F83&lt;$M$5,$N$4,IF(F83&lt;$M$6,$N$5,IF(F83&lt;$M$7,$N$6,IF(F83&lt;$M$8,$N$7,$N$8))))</f>
        <v>1</v>
      </c>
      <c r="O83" s="37">
        <f t="shared" ref="O83:O85" si="191">IF(G83&lt;$M$5,$N$4,IF(G83&lt;$M$6,$N$5,IF(G83&lt;$M$7,$N$6,IF(G83&lt;$M$8,$N$7,$N$8))))</f>
        <v>1</v>
      </c>
      <c r="P83" s="20">
        <f t="shared" ref="P83:P85" si="192">IF(H83=1,$J$4,IF(H83=2,$J$5,IF(H83=3,$J$6,IF(H83=4,$J$7,$L$5))))</f>
        <v>0.75</v>
      </c>
      <c r="R83" s="32"/>
      <c r="S83" s="32"/>
      <c r="T83" s="75">
        <v>1</v>
      </c>
      <c r="U83" s="76">
        <v>0</v>
      </c>
      <c r="V83" s="76"/>
      <c r="W83" s="75">
        <v>0</v>
      </c>
      <c r="X83" s="75">
        <v>0</v>
      </c>
      <c r="Y83" s="76">
        <v>1</v>
      </c>
      <c r="Z83" s="75">
        <f t="shared" ref="Z83:Z85" si="193">T83*$E$4+$E$5*AC83+$E$6*AD83+AF83*$E$7+AG83*$E$9+$E$8*AE83</f>
        <v>0.8125</v>
      </c>
      <c r="AA83" s="94" t="s">
        <v>95</v>
      </c>
      <c r="AB83" s="95"/>
      <c r="AC83" s="21">
        <f t="shared" ref="AC83:AC85" si="194">IF(U83&gt;2,$H$7,IF(U83=2,$H$6,IF(U83=1,$H$5,IF(U83=0,$H$4,$L$5))))</f>
        <v>0.25</v>
      </c>
      <c r="AD83" s="18">
        <f t="shared" ref="AD83:AD85" si="195">IF(V83="Cabreo",$L$4,IF(V83="Miedo",$L$3,$L$5))</f>
        <v>0</v>
      </c>
      <c r="AE83" s="38">
        <f t="shared" ref="AE83:AE85" si="196">IF(W83&lt;$M$5,$N$4,IF(W83&lt;$M$6,$N$5,IF(W83&lt;$M$7,$N$6,IF(W83&lt;$M$8,$N$7,$N$8))))</f>
        <v>1</v>
      </c>
      <c r="AF83" s="38">
        <f t="shared" ref="AF83:AF85" si="197">IF(X83&lt;$M$5,$N$4,IF(X83&lt;$M$6,$N$5,IF(X83&lt;$M$7,$N$6,IF(X83&lt;$M$8,$N$7,$N$8))))</f>
        <v>1</v>
      </c>
      <c r="AG83" s="20">
        <f t="shared" ref="AG83:AG85" si="198">IF(Y83=1,$J$4,IF(Y83=2,$J$5,IF(Y83=3,$J$6,IF(Y83=4,$J$7,$L$5))))</f>
        <v>0.75</v>
      </c>
      <c r="AH83" s="32"/>
      <c r="AI83" s="32"/>
      <c r="AJ83" s="32"/>
      <c r="AK83" s="75">
        <v>1</v>
      </c>
      <c r="AL83" s="76">
        <v>0</v>
      </c>
      <c r="AM83" s="76"/>
      <c r="AN83" s="75">
        <v>0</v>
      </c>
      <c r="AO83" s="75">
        <v>0</v>
      </c>
      <c r="AP83" s="76">
        <v>1</v>
      </c>
      <c r="AQ83" s="75">
        <f t="shared" ref="AQ83:AQ85" si="199">AK83*$E$4+$E$5*AT83+$E$6*AU83+AW83*$E$7+AX83*$E$9+$E$8*AV83</f>
        <v>0.8125</v>
      </c>
      <c r="AR83" s="94" t="s">
        <v>95</v>
      </c>
      <c r="AS83" s="95"/>
      <c r="AT83" s="21">
        <f t="shared" ref="AT83:AT85" si="200">IF(AL83&gt;2,$H$7,IF(AL83=2,$H$6,IF(AL83=1,$H$5,IF(AL83=0,$H$4,$L$5))))</f>
        <v>0.25</v>
      </c>
      <c r="AU83" s="18">
        <f t="shared" ref="AU83:AU85" si="201">IF(AM83="Cabreo",$L$4,IF(AM83="Miedo",$L$3,$L$5))</f>
        <v>0</v>
      </c>
      <c r="AV83" s="38">
        <f t="shared" ref="AV83:AV85" si="202">IF(AN83&lt;$M$5,$N$4,IF(AN83&lt;$M$6,$N$5,IF(AN83&lt;$M$7,$N$6,IF(AN83&lt;$M$8,$N$7,$N$8))))</f>
        <v>1</v>
      </c>
      <c r="AW83" s="38">
        <f t="shared" ref="AW83:AW85" si="203">IF(AO83&lt;$M$5,$N$4,IF(AO83&lt;$M$6,$N$5,IF(AO83&lt;$M$7,$N$6,IF(AO83&lt;$M$8,$N$7,$N$8))))</f>
        <v>1</v>
      </c>
      <c r="AX83" s="20">
        <f t="shared" ref="AX83:AX85" si="204">IF(AP83=1,$J$4,IF(AP83=2,$J$5,IF(AP83=3,$J$6,IF(AP83=4,$J$7,$L$5))))</f>
        <v>0.75</v>
      </c>
      <c r="AY83" s="32"/>
    </row>
    <row r="84" spans="3:51" ht="21" customHeight="1" x14ac:dyDescent="0.2">
      <c r="C84" s="66">
        <v>1</v>
      </c>
      <c r="D84" s="29">
        <v>0</v>
      </c>
      <c r="E84" s="29"/>
      <c r="F84" s="66">
        <v>0</v>
      </c>
      <c r="G84" s="66">
        <v>0</v>
      </c>
      <c r="H84" s="29">
        <v>1</v>
      </c>
      <c r="I84" s="66">
        <f t="shared" si="187"/>
        <v>0.8125</v>
      </c>
      <c r="J84" s="94" t="s">
        <v>73</v>
      </c>
      <c r="K84" s="95"/>
      <c r="L84" s="21">
        <f t="shared" si="188"/>
        <v>0.25</v>
      </c>
      <c r="M84" s="18">
        <f t="shared" si="189"/>
        <v>0</v>
      </c>
      <c r="N84" s="37">
        <f t="shared" si="190"/>
        <v>1</v>
      </c>
      <c r="O84" s="37">
        <f t="shared" si="191"/>
        <v>1</v>
      </c>
      <c r="P84" s="20">
        <f t="shared" si="192"/>
        <v>0.75</v>
      </c>
      <c r="R84" s="32"/>
      <c r="S84" s="32"/>
      <c r="T84" s="75">
        <v>1</v>
      </c>
      <c r="U84" s="76">
        <v>0</v>
      </c>
      <c r="V84" s="76"/>
      <c r="W84" s="75">
        <v>0</v>
      </c>
      <c r="X84" s="75">
        <v>0</v>
      </c>
      <c r="Y84" s="76">
        <v>1</v>
      </c>
      <c r="Z84" s="75">
        <f t="shared" si="193"/>
        <v>0.8125</v>
      </c>
      <c r="AA84" s="94" t="s">
        <v>73</v>
      </c>
      <c r="AB84" s="95"/>
      <c r="AC84" s="21">
        <f t="shared" si="194"/>
        <v>0.25</v>
      </c>
      <c r="AD84" s="18">
        <f t="shared" si="195"/>
        <v>0</v>
      </c>
      <c r="AE84" s="38">
        <f t="shared" si="196"/>
        <v>1</v>
      </c>
      <c r="AF84" s="38">
        <f t="shared" si="197"/>
        <v>1</v>
      </c>
      <c r="AG84" s="20">
        <f t="shared" si="198"/>
        <v>0.75</v>
      </c>
      <c r="AH84" s="32"/>
      <c r="AI84" s="32"/>
      <c r="AJ84" s="32"/>
      <c r="AK84" s="75">
        <v>1</v>
      </c>
      <c r="AL84" s="76">
        <v>0</v>
      </c>
      <c r="AM84" s="76"/>
      <c r="AN84" s="75">
        <v>0</v>
      </c>
      <c r="AO84" s="75">
        <v>0</v>
      </c>
      <c r="AP84" s="76">
        <v>1</v>
      </c>
      <c r="AQ84" s="75">
        <f t="shared" si="199"/>
        <v>0.8125</v>
      </c>
      <c r="AR84" s="94" t="s">
        <v>73</v>
      </c>
      <c r="AS84" s="95"/>
      <c r="AT84" s="21">
        <f t="shared" si="200"/>
        <v>0.25</v>
      </c>
      <c r="AU84" s="18">
        <f t="shared" si="201"/>
        <v>0</v>
      </c>
      <c r="AV84" s="38">
        <f t="shared" si="202"/>
        <v>1</v>
      </c>
      <c r="AW84" s="38">
        <f t="shared" si="203"/>
        <v>1</v>
      </c>
      <c r="AX84" s="20">
        <f t="shared" si="204"/>
        <v>0.75</v>
      </c>
      <c r="AY84" s="32"/>
    </row>
    <row r="85" spans="3:51" ht="21" customHeight="1" x14ac:dyDescent="0.2">
      <c r="C85" s="66">
        <v>1</v>
      </c>
      <c r="D85" s="29">
        <v>0</v>
      </c>
      <c r="E85" s="29"/>
      <c r="F85" s="66">
        <v>0</v>
      </c>
      <c r="G85" s="66">
        <v>0</v>
      </c>
      <c r="H85" s="29">
        <v>1</v>
      </c>
      <c r="I85" s="66">
        <f t="shared" si="187"/>
        <v>0.8125</v>
      </c>
      <c r="J85" s="94" t="s">
        <v>68</v>
      </c>
      <c r="K85" s="95"/>
      <c r="L85" s="21">
        <f t="shared" si="188"/>
        <v>0.25</v>
      </c>
      <c r="M85" s="18">
        <f t="shared" si="189"/>
        <v>0</v>
      </c>
      <c r="N85" s="37">
        <f t="shared" si="190"/>
        <v>1</v>
      </c>
      <c r="O85" s="37">
        <f t="shared" si="191"/>
        <v>1</v>
      </c>
      <c r="P85" s="20">
        <f t="shared" si="192"/>
        <v>0.75</v>
      </c>
      <c r="R85" s="32"/>
      <c r="S85" s="32"/>
      <c r="T85" s="75">
        <v>1</v>
      </c>
      <c r="U85" s="76">
        <v>0</v>
      </c>
      <c r="V85" s="76"/>
      <c r="W85" s="75">
        <v>0</v>
      </c>
      <c r="X85" s="75">
        <v>0</v>
      </c>
      <c r="Y85" s="76">
        <v>1</v>
      </c>
      <c r="Z85" s="75">
        <f t="shared" si="193"/>
        <v>0.8125</v>
      </c>
      <c r="AA85" s="94" t="s">
        <v>68</v>
      </c>
      <c r="AB85" s="95"/>
      <c r="AC85" s="21">
        <f t="shared" si="194"/>
        <v>0.25</v>
      </c>
      <c r="AD85" s="18">
        <f t="shared" si="195"/>
        <v>0</v>
      </c>
      <c r="AE85" s="38">
        <f t="shared" si="196"/>
        <v>1</v>
      </c>
      <c r="AF85" s="38">
        <f t="shared" si="197"/>
        <v>1</v>
      </c>
      <c r="AG85" s="20">
        <f t="shared" si="198"/>
        <v>0.75</v>
      </c>
      <c r="AH85" s="32"/>
      <c r="AI85" s="32"/>
      <c r="AJ85" s="32"/>
      <c r="AK85" s="75">
        <v>1</v>
      </c>
      <c r="AL85" s="76">
        <v>0</v>
      </c>
      <c r="AM85" s="76"/>
      <c r="AN85" s="75">
        <v>0</v>
      </c>
      <c r="AO85" s="75">
        <v>0</v>
      </c>
      <c r="AP85" s="76">
        <v>1</v>
      </c>
      <c r="AQ85" s="75">
        <f t="shared" si="199"/>
        <v>0.8125</v>
      </c>
      <c r="AR85" s="94" t="s">
        <v>68</v>
      </c>
      <c r="AS85" s="95"/>
      <c r="AT85" s="21">
        <f t="shared" si="200"/>
        <v>0.25</v>
      </c>
      <c r="AU85" s="18">
        <f t="shared" si="201"/>
        <v>0</v>
      </c>
      <c r="AV85" s="38">
        <f t="shared" si="202"/>
        <v>1</v>
      </c>
      <c r="AW85" s="38">
        <f t="shared" si="203"/>
        <v>1</v>
      </c>
      <c r="AX85" s="20">
        <f t="shared" si="204"/>
        <v>0.75</v>
      </c>
      <c r="AY85" s="32"/>
    </row>
    <row r="86" spans="3:51" ht="21" customHeight="1" x14ac:dyDescent="0.2">
      <c r="C86" s="218" t="s">
        <v>117</v>
      </c>
      <c r="D86" s="219"/>
      <c r="E86" s="219"/>
      <c r="F86" s="219"/>
      <c r="G86" s="219"/>
      <c r="H86" s="219"/>
      <c r="I86" s="220"/>
      <c r="J86" s="94" t="s">
        <v>98</v>
      </c>
      <c r="K86" s="95"/>
      <c r="L86" s="174"/>
      <c r="M86" s="175"/>
      <c r="N86" s="175"/>
      <c r="O86" s="175"/>
      <c r="P86" s="176"/>
      <c r="R86" s="32"/>
      <c r="S86" s="32"/>
      <c r="T86" s="168" t="s">
        <v>117</v>
      </c>
      <c r="U86" s="169"/>
      <c r="V86" s="169"/>
      <c r="W86" s="169"/>
      <c r="X86" s="169"/>
      <c r="Y86" s="169"/>
      <c r="Z86" s="170"/>
      <c r="AA86" s="94" t="s">
        <v>98</v>
      </c>
      <c r="AB86" s="95"/>
      <c r="AC86" s="174"/>
      <c r="AD86" s="175"/>
      <c r="AE86" s="175"/>
      <c r="AF86" s="175"/>
      <c r="AG86" s="176"/>
      <c r="AH86" s="32"/>
      <c r="AI86" s="32"/>
      <c r="AJ86" s="32"/>
      <c r="AK86" s="168" t="s">
        <v>117</v>
      </c>
      <c r="AL86" s="169"/>
      <c r="AM86" s="169"/>
      <c r="AN86" s="169"/>
      <c r="AO86" s="169"/>
      <c r="AP86" s="169"/>
      <c r="AQ86" s="170"/>
      <c r="AR86" s="94" t="s">
        <v>98</v>
      </c>
      <c r="AS86" s="95"/>
      <c r="AT86" s="174"/>
      <c r="AU86" s="175"/>
      <c r="AV86" s="175"/>
      <c r="AW86" s="175"/>
      <c r="AX86" s="176"/>
      <c r="AY86" s="32"/>
    </row>
    <row r="87" spans="3:51" ht="21" customHeight="1" x14ac:dyDescent="0.2">
      <c r="C87" s="224"/>
      <c r="D87" s="225"/>
      <c r="E87" s="225"/>
      <c r="F87" s="225"/>
      <c r="G87" s="225"/>
      <c r="H87" s="225"/>
      <c r="I87" s="226"/>
      <c r="J87" s="152" t="s">
        <v>101</v>
      </c>
      <c r="K87" s="153"/>
      <c r="L87" s="177"/>
      <c r="M87" s="178"/>
      <c r="N87" s="178"/>
      <c r="O87" s="178"/>
      <c r="P87" s="179"/>
      <c r="R87" s="32"/>
      <c r="S87" s="32"/>
      <c r="T87" s="171"/>
      <c r="U87" s="172"/>
      <c r="V87" s="172"/>
      <c r="W87" s="172"/>
      <c r="X87" s="172"/>
      <c r="Y87" s="172"/>
      <c r="Z87" s="173"/>
      <c r="AA87" s="152" t="s">
        <v>101</v>
      </c>
      <c r="AB87" s="153"/>
      <c r="AC87" s="177"/>
      <c r="AD87" s="178"/>
      <c r="AE87" s="178"/>
      <c r="AF87" s="178"/>
      <c r="AG87" s="179"/>
      <c r="AH87" s="32"/>
      <c r="AI87" s="32"/>
      <c r="AJ87" s="32"/>
      <c r="AK87" s="171"/>
      <c r="AL87" s="172"/>
      <c r="AM87" s="172"/>
      <c r="AN87" s="172"/>
      <c r="AO87" s="172"/>
      <c r="AP87" s="172"/>
      <c r="AQ87" s="173"/>
      <c r="AR87" s="152" t="s">
        <v>101</v>
      </c>
      <c r="AS87" s="153"/>
      <c r="AT87" s="177"/>
      <c r="AU87" s="178"/>
      <c r="AV87" s="178"/>
      <c r="AW87" s="178"/>
      <c r="AX87" s="179"/>
      <c r="AY87" s="32"/>
    </row>
    <row r="88" spans="3:51" ht="21" x14ac:dyDescent="0.2">
      <c r="C88" s="61"/>
      <c r="D88" s="62"/>
      <c r="E88" s="62"/>
      <c r="F88" s="61"/>
      <c r="G88" s="61"/>
      <c r="H88" s="62"/>
      <c r="I88" s="61"/>
      <c r="J88" s="246"/>
      <c r="K88" s="246"/>
      <c r="L88" s="63"/>
      <c r="M88" s="64"/>
      <c r="N88" s="7"/>
      <c r="O88" s="7"/>
      <c r="P88" s="64"/>
      <c r="R88" s="79"/>
      <c r="S88" s="80"/>
      <c r="T88" s="80"/>
      <c r="U88" s="79"/>
      <c r="V88" s="79"/>
      <c r="W88" s="80"/>
      <c r="X88" s="79"/>
      <c r="Y88" s="246"/>
      <c r="Z88" s="246"/>
      <c r="AA88" s="67"/>
      <c r="AB88" s="64"/>
      <c r="AC88" s="64"/>
      <c r="AD88" s="64"/>
      <c r="AE88" s="64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spans="3:51" ht="21" x14ac:dyDescent="0.2">
      <c r="C89" s="61"/>
      <c r="D89" s="62"/>
      <c r="E89" s="62"/>
      <c r="F89" s="61"/>
      <c r="G89" s="61"/>
      <c r="H89" s="62"/>
      <c r="I89" s="61"/>
      <c r="J89" s="246"/>
      <c r="K89" s="246"/>
      <c r="L89" s="63"/>
      <c r="M89" s="64"/>
      <c r="N89" s="7"/>
      <c r="O89" s="7"/>
      <c r="P89" s="64"/>
      <c r="R89" s="79"/>
      <c r="S89" s="80"/>
      <c r="T89" s="80"/>
      <c r="U89" s="79"/>
      <c r="V89" s="79"/>
      <c r="W89" s="80"/>
      <c r="X89" s="79"/>
      <c r="Y89" s="246"/>
      <c r="Z89" s="246"/>
      <c r="AA89" s="67"/>
      <c r="AB89" s="64"/>
      <c r="AC89" s="64"/>
      <c r="AD89" s="64"/>
      <c r="AE89" s="64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spans="3:51" ht="21" x14ac:dyDescent="0.2">
      <c r="R90" s="79"/>
      <c r="S90" s="80"/>
      <c r="T90" s="80"/>
      <c r="U90" s="79"/>
      <c r="V90" s="79"/>
      <c r="W90" s="80"/>
      <c r="X90" s="79"/>
      <c r="Y90" s="246"/>
      <c r="Z90" s="246"/>
      <c r="AA90" s="67"/>
      <c r="AB90" s="64"/>
      <c r="AC90" s="64"/>
      <c r="AD90" s="64"/>
      <c r="AE90" s="64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spans="3:51" ht="21" x14ac:dyDescent="0.2">
      <c r="R91" s="79"/>
      <c r="S91" s="80"/>
      <c r="T91" s="80"/>
      <c r="U91" s="79"/>
      <c r="V91" s="79"/>
      <c r="W91" s="80"/>
      <c r="X91" s="79"/>
      <c r="Y91" s="246"/>
      <c r="Z91" s="246"/>
      <c r="AA91" s="67"/>
      <c r="AB91" s="64"/>
      <c r="AC91" s="64"/>
      <c r="AD91" s="64"/>
      <c r="AE91" s="64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spans="3:51" x14ac:dyDescent="0.2"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spans="3:51" x14ac:dyDescent="0.2"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spans="3:51" x14ac:dyDescent="0.2"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</sheetData>
  <mergeCells count="369">
    <mergeCell ref="C86:I87"/>
    <mergeCell ref="L63:P65"/>
    <mergeCell ref="L69:P70"/>
    <mergeCell ref="L77:P77"/>
    <mergeCell ref="L82:P82"/>
    <mergeCell ref="L86:P87"/>
    <mergeCell ref="C82:I82"/>
    <mergeCell ref="C77:I77"/>
    <mergeCell ref="C38:I38"/>
    <mergeCell ref="C43:I43"/>
    <mergeCell ref="L38:P38"/>
    <mergeCell ref="J69:K69"/>
    <mergeCell ref="J70:K70"/>
    <mergeCell ref="C24:I26"/>
    <mergeCell ref="C30:I31"/>
    <mergeCell ref="C47:I48"/>
    <mergeCell ref="L43:P43"/>
    <mergeCell ref="L47:P48"/>
    <mergeCell ref="C63:I65"/>
    <mergeCell ref="C69:I70"/>
    <mergeCell ref="L24:P26"/>
    <mergeCell ref="L30:P31"/>
    <mergeCell ref="Y90:Z90"/>
    <mergeCell ref="Y91:Z91"/>
    <mergeCell ref="Y89:Z89"/>
    <mergeCell ref="J88:K88"/>
    <mergeCell ref="J89:K89"/>
    <mergeCell ref="J21:K21"/>
    <mergeCell ref="J29:K29"/>
    <mergeCell ref="J36:K36"/>
    <mergeCell ref="J43:K43"/>
    <mergeCell ref="J83:K83"/>
    <mergeCell ref="J84:K84"/>
    <mergeCell ref="J85:K85"/>
    <mergeCell ref="J86:K86"/>
    <mergeCell ref="J87:K87"/>
    <mergeCell ref="J78:K78"/>
    <mergeCell ref="J79:K79"/>
    <mergeCell ref="J80:K80"/>
    <mergeCell ref="J81:K81"/>
    <mergeCell ref="J82:K82"/>
    <mergeCell ref="J73:K73"/>
    <mergeCell ref="J74:K74"/>
    <mergeCell ref="J75:K75"/>
    <mergeCell ref="J76:K76"/>
    <mergeCell ref="J77:K77"/>
    <mergeCell ref="Y49:Z49"/>
    <mergeCell ref="J58:K58"/>
    <mergeCell ref="J59:K59"/>
    <mergeCell ref="J60:K60"/>
    <mergeCell ref="J61:K61"/>
    <mergeCell ref="J62:K62"/>
    <mergeCell ref="Y88:Z88"/>
    <mergeCell ref="C50:K50"/>
    <mergeCell ref="L50:P50"/>
    <mergeCell ref="J51:K51"/>
    <mergeCell ref="J52:K52"/>
    <mergeCell ref="J53:K53"/>
    <mergeCell ref="J54:K54"/>
    <mergeCell ref="J55:K55"/>
    <mergeCell ref="J56:K56"/>
    <mergeCell ref="J57:K57"/>
    <mergeCell ref="J71:K71"/>
    <mergeCell ref="J72:K72"/>
    <mergeCell ref="J63:K63"/>
    <mergeCell ref="J64:K64"/>
    <mergeCell ref="J65:K65"/>
    <mergeCell ref="J66:K66"/>
    <mergeCell ref="J67:K67"/>
    <mergeCell ref="J68:K68"/>
    <mergeCell ref="J47:K47"/>
    <mergeCell ref="J48:K48"/>
    <mergeCell ref="J42:K42"/>
    <mergeCell ref="J41:K41"/>
    <mergeCell ref="J44:K44"/>
    <mergeCell ref="J45:K45"/>
    <mergeCell ref="J34:K34"/>
    <mergeCell ref="J37:K37"/>
    <mergeCell ref="J38:K38"/>
    <mergeCell ref="J39:K39"/>
    <mergeCell ref="J40:K40"/>
    <mergeCell ref="J35:K35"/>
    <mergeCell ref="J33:K33"/>
    <mergeCell ref="J20:K20"/>
    <mergeCell ref="J19:K19"/>
    <mergeCell ref="J22:K22"/>
    <mergeCell ref="J23:K23"/>
    <mergeCell ref="F3:G3"/>
    <mergeCell ref="L11:P11"/>
    <mergeCell ref="C11:K11"/>
    <mergeCell ref="J46:K46"/>
    <mergeCell ref="J18:K18"/>
    <mergeCell ref="J15:K15"/>
    <mergeCell ref="J14:K14"/>
    <mergeCell ref="J13:K13"/>
    <mergeCell ref="J25:K25"/>
    <mergeCell ref="J26:K26"/>
    <mergeCell ref="J28:K28"/>
    <mergeCell ref="J27:K27"/>
    <mergeCell ref="F4:G4"/>
    <mergeCell ref="F5:G5"/>
    <mergeCell ref="F6:G6"/>
    <mergeCell ref="F7:G7"/>
    <mergeCell ref="J12:K12"/>
    <mergeCell ref="J16:K16"/>
    <mergeCell ref="J17:K17"/>
    <mergeCell ref="E1:P2"/>
    <mergeCell ref="C1:D2"/>
    <mergeCell ref="A13:B15"/>
    <mergeCell ref="C13:I13"/>
    <mergeCell ref="C14:I14"/>
    <mergeCell ref="C15:I15"/>
    <mergeCell ref="C19:I19"/>
    <mergeCell ref="J24:K24"/>
    <mergeCell ref="J30:K30"/>
    <mergeCell ref="C27:I27"/>
    <mergeCell ref="C34:I34"/>
    <mergeCell ref="C41:I41"/>
    <mergeCell ref="C16:I18"/>
    <mergeCell ref="A16:B18"/>
    <mergeCell ref="T11:AB11"/>
    <mergeCell ref="AC11:AG11"/>
    <mergeCell ref="AA12:AB12"/>
    <mergeCell ref="R13:S15"/>
    <mergeCell ref="T13:Z13"/>
    <mergeCell ref="AA13:AB13"/>
    <mergeCell ref="T14:Z14"/>
    <mergeCell ref="AA14:AB14"/>
    <mergeCell ref="T15:Z15"/>
    <mergeCell ref="AA15:AB15"/>
    <mergeCell ref="R16:S18"/>
    <mergeCell ref="T16:Z18"/>
    <mergeCell ref="AA16:AB16"/>
    <mergeCell ref="AA17:AB17"/>
    <mergeCell ref="AA18:AB18"/>
    <mergeCell ref="T19:Z19"/>
    <mergeCell ref="AA19:AB19"/>
    <mergeCell ref="J31:K31"/>
    <mergeCell ref="J32:K32"/>
    <mergeCell ref="AA20:AB20"/>
    <mergeCell ref="AA21:AB21"/>
    <mergeCell ref="AA22:AB22"/>
    <mergeCell ref="AA23:AB23"/>
    <mergeCell ref="T24:Z26"/>
    <mergeCell ref="AA24:AB24"/>
    <mergeCell ref="AC24:AG26"/>
    <mergeCell ref="AA25:AB25"/>
    <mergeCell ref="AA26:AB26"/>
    <mergeCell ref="AA27:AB27"/>
    <mergeCell ref="AA28:AB28"/>
    <mergeCell ref="AA29:AB29"/>
    <mergeCell ref="T30:Z31"/>
    <mergeCell ref="AA30:AB30"/>
    <mergeCell ref="AC30:AG31"/>
    <mergeCell ref="AA31:AB31"/>
    <mergeCell ref="AA32:AB32"/>
    <mergeCell ref="AA33:AB33"/>
    <mergeCell ref="T27:Z27"/>
    <mergeCell ref="AA34:AB34"/>
    <mergeCell ref="AA35:AB35"/>
    <mergeCell ref="AA36:AB36"/>
    <mergeCell ref="AA37:AB37"/>
    <mergeCell ref="T38:Z38"/>
    <mergeCell ref="AA38:AB38"/>
    <mergeCell ref="AC38:AG38"/>
    <mergeCell ref="AA39:AB39"/>
    <mergeCell ref="AA40:AB40"/>
    <mergeCell ref="T34:Z34"/>
    <mergeCell ref="AA41:AB41"/>
    <mergeCell ref="AA42:AB42"/>
    <mergeCell ref="T43:Z43"/>
    <mergeCell ref="AA43:AB43"/>
    <mergeCell ref="AC43:AG43"/>
    <mergeCell ref="AA44:AB44"/>
    <mergeCell ref="AA45:AB45"/>
    <mergeCell ref="AA46:AB46"/>
    <mergeCell ref="T47:Z48"/>
    <mergeCell ref="AA47:AB47"/>
    <mergeCell ref="AC47:AG48"/>
    <mergeCell ref="AA48:AB48"/>
    <mergeCell ref="T41:Z41"/>
    <mergeCell ref="A52:B54"/>
    <mergeCell ref="C52:I52"/>
    <mergeCell ref="C53:I53"/>
    <mergeCell ref="C54:I54"/>
    <mergeCell ref="A55:B57"/>
    <mergeCell ref="C55:I57"/>
    <mergeCell ref="C58:I58"/>
    <mergeCell ref="C66:I66"/>
    <mergeCell ref="C73:I73"/>
    <mergeCell ref="C80:I80"/>
    <mergeCell ref="T50:AB50"/>
    <mergeCell ref="AC50:AG50"/>
    <mergeCell ref="AA51:AB51"/>
    <mergeCell ref="R52:S54"/>
    <mergeCell ref="T52:Z52"/>
    <mergeCell ref="AA52:AB52"/>
    <mergeCell ref="T53:Z53"/>
    <mergeCell ref="AA53:AB53"/>
    <mergeCell ref="T54:Z54"/>
    <mergeCell ref="AA54:AB54"/>
    <mergeCell ref="R55:S57"/>
    <mergeCell ref="T55:Z57"/>
    <mergeCell ref="AA55:AB55"/>
    <mergeCell ref="AA56:AB56"/>
    <mergeCell ref="AA57:AB57"/>
    <mergeCell ref="T58:Z58"/>
    <mergeCell ref="AA58:AB58"/>
    <mergeCell ref="AA59:AB59"/>
    <mergeCell ref="AA60:AB60"/>
    <mergeCell ref="AA61:AB61"/>
    <mergeCell ref="AA62:AB62"/>
    <mergeCell ref="T63:Z65"/>
    <mergeCell ref="AA63:AB63"/>
    <mergeCell ref="AC63:AG65"/>
    <mergeCell ref="AA64:AB64"/>
    <mergeCell ref="AA65:AB65"/>
    <mergeCell ref="T66:Z66"/>
    <mergeCell ref="AA66:AB66"/>
    <mergeCell ref="AA67:AB67"/>
    <mergeCell ref="AA68:AB68"/>
    <mergeCell ref="T69:Z70"/>
    <mergeCell ref="AA69:AB69"/>
    <mergeCell ref="AC69:AG70"/>
    <mergeCell ref="AA70:AB70"/>
    <mergeCell ref="AA71:AB71"/>
    <mergeCell ref="AA72:AB72"/>
    <mergeCell ref="T73:Z73"/>
    <mergeCell ref="AA73:AB73"/>
    <mergeCell ref="AA74:AB74"/>
    <mergeCell ref="AA75:AB75"/>
    <mergeCell ref="AA76:AB76"/>
    <mergeCell ref="T77:Z77"/>
    <mergeCell ref="AA77:AB77"/>
    <mergeCell ref="AC77:AG77"/>
    <mergeCell ref="AA78:AB78"/>
    <mergeCell ref="AA79:AB79"/>
    <mergeCell ref="T80:Z80"/>
    <mergeCell ref="AA80:AB80"/>
    <mergeCell ref="AA81:AB81"/>
    <mergeCell ref="T82:Z82"/>
    <mergeCell ref="AA82:AB82"/>
    <mergeCell ref="AC82:AG82"/>
    <mergeCell ref="AA83:AB83"/>
    <mergeCell ref="AA84:AB84"/>
    <mergeCell ref="AA85:AB85"/>
    <mergeCell ref="T86:Z87"/>
    <mergeCell ref="AA86:AB86"/>
    <mergeCell ref="AC86:AG87"/>
    <mergeCell ref="AA87:AB87"/>
    <mergeCell ref="AK11:AS11"/>
    <mergeCell ref="AT11:AX11"/>
    <mergeCell ref="AR12:AS12"/>
    <mergeCell ref="AI13:AJ15"/>
    <mergeCell ref="AK13:AQ13"/>
    <mergeCell ref="AR13:AS13"/>
    <mergeCell ref="AK14:AQ14"/>
    <mergeCell ref="AR14:AS14"/>
    <mergeCell ref="AK15:AQ15"/>
    <mergeCell ref="AR15:AS15"/>
    <mergeCell ref="AI16:AJ18"/>
    <mergeCell ref="AK16:AQ18"/>
    <mergeCell ref="AR16:AS16"/>
    <mergeCell ref="AR17:AS17"/>
    <mergeCell ref="AR18:AS18"/>
    <mergeCell ref="AK19:AQ19"/>
    <mergeCell ref="AR19:AS19"/>
    <mergeCell ref="AR20:AS20"/>
    <mergeCell ref="AR21:AS21"/>
    <mergeCell ref="AR22:AS22"/>
    <mergeCell ref="AR23:AS23"/>
    <mergeCell ref="AK24:AQ26"/>
    <mergeCell ref="AR24:AS24"/>
    <mergeCell ref="AT24:AX26"/>
    <mergeCell ref="AR25:AS25"/>
    <mergeCell ref="AR26:AS26"/>
    <mergeCell ref="AK27:AQ27"/>
    <mergeCell ref="AR27:AS27"/>
    <mergeCell ref="AR28:AS28"/>
    <mergeCell ref="AR29:AS29"/>
    <mergeCell ref="AK30:AQ31"/>
    <mergeCell ref="AR30:AS30"/>
    <mergeCell ref="AT30:AX31"/>
    <mergeCell ref="AR31:AS31"/>
    <mergeCell ref="AR32:AS32"/>
    <mergeCell ref="AR33:AS33"/>
    <mergeCell ref="AK34:AQ34"/>
    <mergeCell ref="AR34:AS34"/>
    <mergeCell ref="AR35:AS35"/>
    <mergeCell ref="AR36:AS36"/>
    <mergeCell ref="AR37:AS37"/>
    <mergeCell ref="AK38:AQ38"/>
    <mergeCell ref="AR38:AS38"/>
    <mergeCell ref="AT38:AX38"/>
    <mergeCell ref="AR39:AS39"/>
    <mergeCell ref="AR40:AS40"/>
    <mergeCell ref="AK41:AQ41"/>
    <mergeCell ref="AR41:AS41"/>
    <mergeCell ref="AR42:AS42"/>
    <mergeCell ref="AK43:AQ43"/>
    <mergeCell ref="AR43:AS43"/>
    <mergeCell ref="AT43:AX43"/>
    <mergeCell ref="AR44:AS44"/>
    <mergeCell ref="AR45:AS45"/>
    <mergeCell ref="AR46:AS46"/>
    <mergeCell ref="AK47:AQ48"/>
    <mergeCell ref="AR47:AS47"/>
    <mergeCell ref="AT47:AX48"/>
    <mergeCell ref="AR48:AS48"/>
    <mergeCell ref="AP49:AQ49"/>
    <mergeCell ref="AK50:AS50"/>
    <mergeCell ref="AT50:AX50"/>
    <mergeCell ref="AR51:AS51"/>
    <mergeCell ref="AI52:AJ54"/>
    <mergeCell ref="AK52:AQ52"/>
    <mergeCell ref="AR52:AS52"/>
    <mergeCell ref="AK53:AQ53"/>
    <mergeCell ref="AR53:AS53"/>
    <mergeCell ref="AK54:AQ54"/>
    <mergeCell ref="AR54:AS54"/>
    <mergeCell ref="AI55:AJ57"/>
    <mergeCell ref="AK55:AQ57"/>
    <mergeCell ref="AR55:AS55"/>
    <mergeCell ref="AR56:AS56"/>
    <mergeCell ref="AR57:AS57"/>
    <mergeCell ref="AK58:AQ58"/>
    <mergeCell ref="AR58:AS58"/>
    <mergeCell ref="AR59:AS59"/>
    <mergeCell ref="AR60:AS60"/>
    <mergeCell ref="AR61:AS61"/>
    <mergeCell ref="AR62:AS62"/>
    <mergeCell ref="AK63:AQ65"/>
    <mergeCell ref="AR63:AS63"/>
    <mergeCell ref="AT63:AX65"/>
    <mergeCell ref="AR64:AS64"/>
    <mergeCell ref="AR65:AS65"/>
    <mergeCell ref="AK66:AQ66"/>
    <mergeCell ref="AR66:AS66"/>
    <mergeCell ref="AR67:AS67"/>
    <mergeCell ref="AR68:AS68"/>
    <mergeCell ref="AK69:AQ70"/>
    <mergeCell ref="AR69:AS69"/>
    <mergeCell ref="AT69:AX70"/>
    <mergeCell ref="AR70:AS70"/>
    <mergeCell ref="AR71:AS71"/>
    <mergeCell ref="AR72:AS72"/>
    <mergeCell ref="AK73:AQ73"/>
    <mergeCell ref="AR73:AS73"/>
    <mergeCell ref="AR74:AS74"/>
    <mergeCell ref="AR75:AS75"/>
    <mergeCell ref="AR76:AS76"/>
    <mergeCell ref="AK77:AQ77"/>
    <mergeCell ref="AR77:AS77"/>
    <mergeCell ref="AT77:AX77"/>
    <mergeCell ref="AR84:AS84"/>
    <mergeCell ref="AR85:AS85"/>
    <mergeCell ref="AK86:AQ87"/>
    <mergeCell ref="AR86:AS86"/>
    <mergeCell ref="AT86:AX87"/>
    <mergeCell ref="AR87:AS87"/>
    <mergeCell ref="AR78:AS78"/>
    <mergeCell ref="AR79:AS79"/>
    <mergeCell ref="AK80:AQ80"/>
    <mergeCell ref="AR80:AS80"/>
    <mergeCell ref="AR81:AS81"/>
    <mergeCell ref="AK82:AQ82"/>
    <mergeCell ref="AR82:AS82"/>
    <mergeCell ref="AT82:AX82"/>
    <mergeCell ref="AR83:AS83"/>
  </mergeCells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J23" sqref="J23"/>
    </sheetView>
  </sheetViews>
  <sheetFormatPr baseColWidth="10" defaultRowHeight="16" x14ac:dyDescent="0.2"/>
  <cols>
    <col min="4" max="4" width="20.6640625" customWidth="1"/>
    <col min="7" max="7" width="23" customWidth="1"/>
  </cols>
  <sheetData>
    <row r="1" spans="2:14" x14ac:dyDescent="0.2">
      <c r="B1" s="90"/>
      <c r="C1" s="90"/>
      <c r="D1" s="90"/>
    </row>
    <row r="2" spans="2:14" ht="29" customHeight="1" x14ac:dyDescent="0.35">
      <c r="B2" s="247" t="s">
        <v>24</v>
      </c>
      <c r="C2" s="247"/>
      <c r="D2" s="247"/>
      <c r="E2" s="247"/>
      <c r="F2" s="247"/>
      <c r="G2" s="247"/>
      <c r="J2" s="71" t="s">
        <v>35</v>
      </c>
      <c r="K2" s="71"/>
      <c r="L2" s="71"/>
      <c r="M2" s="71"/>
      <c r="N2" s="71"/>
    </row>
    <row r="3" spans="2:14" ht="24" x14ac:dyDescent="0.2">
      <c r="B3" s="253" t="s">
        <v>25</v>
      </c>
      <c r="C3" s="253"/>
      <c r="D3" s="253"/>
      <c r="E3" s="248" t="s">
        <v>26</v>
      </c>
      <c r="F3" s="248"/>
      <c r="G3" s="248"/>
      <c r="J3" s="69" t="s">
        <v>36</v>
      </c>
      <c r="K3" s="70"/>
      <c r="L3" s="70"/>
      <c r="M3" s="70"/>
      <c r="N3" s="70"/>
    </row>
    <row r="4" spans="2:14" ht="41" customHeight="1" x14ac:dyDescent="0.2">
      <c r="B4" s="249" t="s">
        <v>27</v>
      </c>
      <c r="C4" s="249"/>
      <c r="D4" s="249"/>
      <c r="E4" s="249" t="s">
        <v>31</v>
      </c>
      <c r="F4" s="249"/>
      <c r="G4" s="249"/>
      <c r="J4" s="69"/>
      <c r="K4" s="70"/>
      <c r="L4" s="70"/>
      <c r="M4" s="70"/>
      <c r="N4" s="70"/>
    </row>
    <row r="5" spans="2:14" ht="40" customHeight="1" x14ac:dyDescent="0.2">
      <c r="B5" s="249" t="s">
        <v>28</v>
      </c>
      <c r="C5" s="249"/>
      <c r="D5" s="249"/>
      <c r="E5" s="249" t="s">
        <v>32</v>
      </c>
      <c r="F5" s="249"/>
      <c r="G5" s="249"/>
      <c r="J5" s="69"/>
      <c r="K5" s="70"/>
      <c r="L5" s="70"/>
      <c r="M5" s="70"/>
      <c r="N5" s="70"/>
    </row>
    <row r="6" spans="2:14" ht="67" customHeight="1" x14ac:dyDescent="0.2">
      <c r="B6" s="249" t="s">
        <v>29</v>
      </c>
      <c r="C6" s="249"/>
      <c r="D6" s="249"/>
      <c r="E6" s="250" t="s">
        <v>33</v>
      </c>
      <c r="F6" s="251"/>
      <c r="G6" s="252"/>
      <c r="J6" s="69"/>
      <c r="K6" s="70"/>
      <c r="L6" s="70"/>
      <c r="M6" s="70"/>
      <c r="N6" s="70"/>
    </row>
    <row r="7" spans="2:14" ht="55" customHeight="1" x14ac:dyDescent="0.2">
      <c r="B7" s="249" t="s">
        <v>30</v>
      </c>
      <c r="C7" s="249"/>
      <c r="D7" s="249"/>
      <c r="E7" s="249" t="s">
        <v>34</v>
      </c>
      <c r="F7" s="249"/>
      <c r="G7" s="249"/>
      <c r="J7" s="69"/>
      <c r="K7" s="70"/>
      <c r="L7" s="70"/>
      <c r="M7" s="70"/>
      <c r="N7" s="70"/>
    </row>
    <row r="8" spans="2:14" ht="34" customHeight="1" x14ac:dyDescent="0.2">
      <c r="J8" s="69"/>
      <c r="K8" s="70"/>
      <c r="L8" s="70"/>
      <c r="M8" s="70"/>
      <c r="N8" s="70"/>
    </row>
  </sheetData>
  <mergeCells count="12">
    <mergeCell ref="E6:G6"/>
    <mergeCell ref="B7:D7"/>
    <mergeCell ref="E7:G7"/>
    <mergeCell ref="B3:D3"/>
    <mergeCell ref="B4:D4"/>
    <mergeCell ref="B5:D5"/>
    <mergeCell ref="B6:D6"/>
    <mergeCell ref="B1:D1"/>
    <mergeCell ref="B2:G2"/>
    <mergeCell ref="E3:G3"/>
    <mergeCell ref="E4:G4"/>
    <mergeCell ref="E5:G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Estados</vt:lpstr>
      <vt:lpstr>Calculadora</vt:lpstr>
      <vt:lpstr>Tipos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2016-10-12T10:41:55Z</dcterms:created>
  <dcterms:modified xsi:type="dcterms:W3CDTF">2016-11-08T18:56:51Z</dcterms:modified>
</cp:coreProperties>
</file>