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102"/>
  <workbookPr/>
  <mc:AlternateContent xmlns:mc="http://schemas.openxmlformats.org/markup-compatibility/2006">
    <mc:Choice Requires="x15">
      <x15ac:absPath xmlns:x15ac="http://schemas.microsoft.com/office/spreadsheetml/2010/11/ac" url="https://unialicante-my.sharepoint.com/personal/hms4_mscloud_ua_es/Documents/"/>
    </mc:Choice>
  </mc:AlternateContent>
  <xr:revisionPtr revIDLastSave="0" documentId="8_{7945EE4D-A3DD-4CA5-A5BA-D4E3594F219D}" xr6:coauthVersionLast="17" xr6:coauthVersionMax="17" xr10:uidLastSave="{00000000-0000-0000-0000-000000000000}"/>
  <bookViews>
    <workbookView xWindow="0" yWindow="1200" windowWidth="21600" windowHeight="9510" firstSheet="3" activeTab="4" xr2:uid="{00000000-000D-0000-FFFF-FFFF00000000}"/>
  </bookViews>
  <sheets>
    <sheet name="HÉCTOR" sheetId="1" r:id="rId1"/>
    <sheet name="DAVID" sheetId="7" r:id="rId2"/>
    <sheet name="SAMUEL" sheetId="8" r:id="rId3"/>
    <sheet name="IVAN" sheetId="9" r:id="rId4"/>
    <sheet name="JAUME" sheetId="10" r:id="rId5"/>
    <sheet name="PABLO" sheetId="11" r:id="rId6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D3" i="8"/>
  <c r="E3" i="8"/>
  <c r="D3" i="7"/>
  <c r="E3" i="7"/>
  <c r="D3" i="1"/>
  <c r="E3" i="1"/>
  <c r="E82" i="1"/>
  <c r="E77" i="1"/>
  <c r="E173" i="9"/>
  <c r="E131" i="9"/>
  <c r="E151" i="9"/>
  <c r="E96" i="8"/>
  <c r="E97" i="8"/>
  <c r="E98" i="8"/>
  <c r="E95" i="8"/>
  <c r="E94" i="8"/>
  <c r="E88" i="1"/>
  <c r="E87" i="1"/>
  <c r="E164" i="7"/>
  <c r="E163" i="7"/>
  <c r="E85" i="1"/>
  <c r="E84" i="1"/>
  <c r="E83" i="1"/>
  <c r="E102" i="10"/>
  <c r="E101" i="10"/>
  <c r="E85" i="10"/>
  <c r="E92" i="10"/>
  <c r="E98" i="10"/>
  <c r="E59" i="11"/>
  <c r="E74" i="11"/>
  <c r="E73" i="11"/>
  <c r="E72" i="1"/>
  <c r="E74" i="1"/>
  <c r="E75" i="1"/>
  <c r="E80" i="1"/>
  <c r="E79" i="1"/>
  <c r="E78" i="1"/>
  <c r="E97" i="10"/>
  <c r="E94" i="10"/>
  <c r="E95" i="10"/>
  <c r="E96" i="10"/>
  <c r="E93" i="10"/>
  <c r="E73" i="1"/>
  <c r="E57" i="1"/>
  <c r="E63" i="1"/>
  <c r="E64" i="1"/>
  <c r="E70" i="1"/>
  <c r="E69" i="1"/>
  <c r="E68" i="1"/>
  <c r="E53" i="1"/>
  <c r="E56" i="1"/>
  <c r="E89" i="10"/>
  <c r="E88" i="10"/>
  <c r="E84" i="10"/>
  <c r="E79" i="10"/>
  <c r="E72" i="10"/>
  <c r="E83" i="10"/>
  <c r="E78" i="10"/>
  <c r="E71" i="10"/>
  <c r="E66" i="10"/>
  <c r="E69" i="10"/>
  <c r="E60" i="10"/>
  <c r="E64" i="10"/>
  <c r="E55" i="10"/>
  <c r="E58" i="10"/>
  <c r="E68" i="10"/>
  <c r="E62" i="10"/>
  <c r="E63" i="10"/>
  <c r="E57" i="10"/>
  <c r="E67" i="1"/>
  <c r="E66" i="1"/>
  <c r="E65" i="1"/>
  <c r="E67" i="10"/>
  <c r="E61" i="10"/>
  <c r="E56" i="10"/>
  <c r="E168" i="9"/>
  <c r="F3" i="9"/>
  <c r="E169" i="9"/>
  <c r="E170" i="9"/>
  <c r="E171" i="9"/>
  <c r="E172" i="9"/>
  <c r="E165" i="9"/>
  <c r="E176" i="9"/>
  <c r="E175" i="9"/>
  <c r="E150" i="9"/>
  <c r="E149" i="9"/>
  <c r="E162" i="9"/>
  <c r="E164" i="9"/>
  <c r="E163" i="9"/>
  <c r="E147" i="9"/>
  <c r="E148" i="9"/>
  <c r="E17" i="10"/>
  <c r="E18" i="10"/>
  <c r="E19" i="10"/>
  <c r="E21" i="10"/>
  <c r="E20" i="10"/>
  <c r="E22" i="10"/>
  <c r="E23" i="10"/>
  <c r="E24" i="10"/>
  <c r="E25" i="10"/>
  <c r="E27" i="10"/>
  <c r="E26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16" i="10"/>
  <c r="E154" i="7"/>
  <c r="E160" i="7"/>
  <c r="E156" i="7"/>
  <c r="E157" i="7"/>
  <c r="E158" i="7"/>
  <c r="E159" i="7"/>
  <c r="E155" i="7"/>
  <c r="E77" i="11"/>
  <c r="E76" i="11"/>
  <c r="D3" i="11"/>
  <c r="E3" i="11"/>
  <c r="E52" i="11"/>
  <c r="E53" i="11"/>
  <c r="E81" i="11"/>
  <c r="E80" i="11"/>
  <c r="E79" i="11"/>
  <c r="E78" i="11"/>
  <c r="E71" i="11"/>
  <c r="E60" i="11"/>
  <c r="E61" i="11"/>
  <c r="E62" i="11"/>
  <c r="E63" i="11"/>
  <c r="E64" i="11"/>
  <c r="E65" i="11"/>
  <c r="E66" i="11"/>
  <c r="E67" i="11"/>
  <c r="E68" i="11"/>
  <c r="E69" i="11"/>
  <c r="E70" i="11"/>
  <c r="E72" i="11"/>
  <c r="E54" i="11"/>
  <c r="E55" i="11"/>
  <c r="E56" i="11"/>
  <c r="E57" i="11"/>
  <c r="F70" i="8"/>
  <c r="E79" i="8"/>
  <c r="E80" i="8"/>
  <c r="E91" i="8"/>
  <c r="E92" i="8"/>
  <c r="E70" i="8"/>
  <c r="E78" i="8"/>
  <c r="E90" i="8"/>
  <c r="E89" i="8"/>
  <c r="E88" i="8"/>
  <c r="E87" i="8"/>
  <c r="E86" i="8"/>
  <c r="E85" i="8"/>
  <c r="E84" i="8"/>
  <c r="E61" i="8"/>
  <c r="E73" i="8"/>
  <c r="E74" i="8"/>
  <c r="E75" i="8"/>
  <c r="E76" i="8"/>
  <c r="E77" i="8"/>
  <c r="E72" i="8"/>
  <c r="E71" i="8"/>
  <c r="E67" i="8"/>
  <c r="E68" i="8"/>
  <c r="E66" i="8"/>
  <c r="E62" i="8"/>
  <c r="E83" i="8"/>
  <c r="F83" i="8"/>
  <c r="E146" i="7"/>
  <c r="E145" i="7"/>
  <c r="E132" i="7"/>
  <c r="E133" i="7"/>
  <c r="E139" i="7"/>
  <c r="E138" i="7"/>
  <c r="E73" i="7"/>
  <c r="E72" i="7"/>
  <c r="E137" i="7"/>
  <c r="E145" i="9"/>
  <c r="E146" i="9"/>
  <c r="E114" i="9"/>
  <c r="E123" i="9"/>
  <c r="E120" i="9"/>
  <c r="E121" i="9"/>
  <c r="E122" i="9"/>
  <c r="E125" i="9"/>
  <c r="E129" i="9"/>
  <c r="E119" i="9"/>
  <c r="E142" i="9"/>
  <c r="E143" i="9"/>
  <c r="E144" i="9"/>
  <c r="E140" i="9"/>
  <c r="E141" i="9"/>
  <c r="E153" i="9"/>
  <c r="E128" i="9"/>
  <c r="E127" i="9"/>
  <c r="E126" i="9"/>
  <c r="E157" i="9"/>
  <c r="E158" i="9"/>
  <c r="E159" i="9"/>
  <c r="E160" i="9"/>
  <c r="E139" i="9"/>
  <c r="E138" i="9"/>
  <c r="E137" i="9"/>
  <c r="E136" i="9"/>
  <c r="E132" i="9"/>
  <c r="E133" i="9"/>
  <c r="E134" i="9"/>
  <c r="E135" i="9"/>
  <c r="E156" i="9"/>
  <c r="E155" i="9"/>
  <c r="E154" i="9"/>
  <c r="E131" i="7"/>
  <c r="E130" i="7"/>
  <c r="E129" i="7"/>
  <c r="E128" i="7"/>
  <c r="E110" i="7"/>
  <c r="E109" i="7"/>
  <c r="E111" i="7"/>
  <c r="E112" i="7"/>
  <c r="E103" i="7"/>
  <c r="E100" i="9"/>
  <c r="E101" i="9"/>
  <c r="E102" i="9"/>
  <c r="E103" i="9"/>
  <c r="E99" i="9"/>
  <c r="E106" i="9"/>
  <c r="E107" i="9"/>
  <c r="E108" i="9"/>
  <c r="E109" i="9"/>
  <c r="E105" i="9"/>
  <c r="E112" i="9"/>
  <c r="E111" i="9"/>
  <c r="E115" i="9"/>
  <c r="E116" i="9"/>
  <c r="E117" i="9"/>
  <c r="E118" i="9"/>
  <c r="E121" i="7"/>
  <c r="E120" i="7"/>
  <c r="E119" i="7"/>
  <c r="E42" i="11"/>
  <c r="E43" i="11"/>
  <c r="E44" i="11"/>
  <c r="E45" i="11"/>
  <c r="E46" i="11"/>
  <c r="E47" i="11"/>
  <c r="E48" i="11"/>
  <c r="E49" i="11"/>
  <c r="E50" i="11"/>
  <c r="E41" i="11"/>
  <c r="E94" i="9"/>
  <c r="E95" i="9"/>
  <c r="E96" i="9"/>
  <c r="E97" i="9"/>
  <c r="E93" i="9"/>
  <c r="E72" i="9"/>
  <c r="E73" i="9"/>
  <c r="E71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75" i="9"/>
  <c r="E3" i="9"/>
  <c r="E71" i="7"/>
  <c r="E97" i="7"/>
  <c r="E96" i="7"/>
  <c r="E95" i="7"/>
  <c r="E94" i="7"/>
  <c r="E93" i="7"/>
  <c r="E92" i="7"/>
  <c r="E91" i="7"/>
  <c r="E58" i="1"/>
  <c r="E59" i="1"/>
  <c r="E60" i="1"/>
  <c r="E61" i="1"/>
  <c r="E62" i="1"/>
  <c r="E102" i="7"/>
  <c r="E101" i="7"/>
  <c r="E100" i="7"/>
  <c r="E90" i="7"/>
  <c r="E87" i="7"/>
  <c r="E85" i="7"/>
  <c r="E88" i="7"/>
  <c r="E89" i="7"/>
  <c r="E86" i="7"/>
  <c r="E31" i="11"/>
  <c r="E27" i="11"/>
  <c r="E28" i="11"/>
  <c r="E29" i="11"/>
  <c r="E30" i="11"/>
  <c r="E26" i="11"/>
  <c r="E33" i="11"/>
  <c r="E32" i="11"/>
  <c r="E35" i="11"/>
  <c r="E36" i="11"/>
  <c r="E34" i="11"/>
  <c r="E7" i="11"/>
  <c r="E8" i="11"/>
  <c r="E9" i="11"/>
  <c r="E10" i="11"/>
  <c r="E6" i="11"/>
  <c r="E12" i="11"/>
  <c r="E13" i="11"/>
  <c r="E14" i="11"/>
  <c r="E11" i="11"/>
  <c r="E16" i="11"/>
  <c r="E18" i="11"/>
  <c r="E20" i="11"/>
  <c r="E21" i="11"/>
  <c r="E22" i="11"/>
  <c r="E23" i="11"/>
  <c r="E24" i="11"/>
  <c r="E25" i="11"/>
  <c r="E15" i="11"/>
  <c r="E53" i="9"/>
  <c r="E19" i="11"/>
  <c r="E17" i="8"/>
  <c r="E13" i="8"/>
  <c r="E11" i="8"/>
  <c r="E7" i="8"/>
  <c r="E6" i="8"/>
  <c r="E17" i="11"/>
  <c r="E67" i="9"/>
  <c r="E68" i="9"/>
  <c r="E69" i="9"/>
  <c r="E66" i="9"/>
  <c r="E34" i="9"/>
  <c r="E35" i="9"/>
  <c r="E36" i="9"/>
  <c r="E37" i="9"/>
  <c r="E38" i="9"/>
  <c r="E39" i="9"/>
  <c r="E40" i="9"/>
  <c r="E41" i="9"/>
  <c r="E42" i="9"/>
  <c r="E44" i="9"/>
  <c r="E45" i="9"/>
  <c r="E46" i="9"/>
  <c r="E47" i="9"/>
  <c r="E48" i="9"/>
  <c r="E49" i="9"/>
  <c r="E50" i="9"/>
  <c r="E51" i="9"/>
  <c r="E52" i="9"/>
  <c r="E33" i="9"/>
  <c r="E7" i="9"/>
  <c r="E8" i="9"/>
  <c r="E9" i="9"/>
  <c r="E10" i="9"/>
  <c r="E11" i="9"/>
  <c r="E12" i="9"/>
  <c r="E13" i="9"/>
  <c r="E6" i="9"/>
  <c r="E15" i="9"/>
  <c r="E16" i="9"/>
  <c r="E17" i="9"/>
  <c r="E18" i="9"/>
  <c r="E14" i="9"/>
  <c r="E20" i="9"/>
  <c r="E21" i="9"/>
  <c r="E22" i="9"/>
  <c r="E23" i="9"/>
  <c r="E24" i="9"/>
  <c r="E25" i="9"/>
  <c r="E19" i="9"/>
  <c r="E27" i="9"/>
  <c r="E28" i="9"/>
  <c r="E29" i="9"/>
  <c r="E30" i="9"/>
  <c r="E26" i="9"/>
  <c r="E32" i="9"/>
  <c r="E55" i="9"/>
  <c r="E56" i="9"/>
  <c r="E57" i="9"/>
  <c r="E58" i="9"/>
  <c r="E59" i="9"/>
  <c r="E60" i="9"/>
  <c r="E61" i="9"/>
  <c r="E62" i="9"/>
  <c r="E63" i="9"/>
  <c r="E64" i="9"/>
  <c r="E54" i="9"/>
  <c r="D3" i="9"/>
  <c r="E80" i="7"/>
  <c r="E79" i="7"/>
  <c r="E78" i="7"/>
  <c r="E6" i="1"/>
  <c r="E77" i="7"/>
  <c r="E76" i="7"/>
  <c r="E70" i="7"/>
  <c r="E69" i="7"/>
  <c r="E67" i="7"/>
  <c r="E64" i="7"/>
  <c r="E68" i="7"/>
  <c r="E66" i="7"/>
  <c r="E65" i="7"/>
  <c r="E7" i="7"/>
  <c r="E6" i="7"/>
  <c r="E8" i="7"/>
  <c r="E10" i="7"/>
  <c r="E9" i="7"/>
  <c r="E12" i="7"/>
  <c r="E11" i="7"/>
  <c r="E14" i="7"/>
  <c r="E15" i="7"/>
  <c r="E16" i="7"/>
  <c r="E13" i="7"/>
  <c r="E18" i="7"/>
  <c r="E17" i="7"/>
  <c r="E20" i="7"/>
  <c r="E19" i="7"/>
  <c r="E25" i="7"/>
  <c r="E24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50" i="7"/>
  <c r="E51" i="7"/>
  <c r="E49" i="7"/>
  <c r="E55" i="7"/>
  <c r="E54" i="7"/>
  <c r="E58" i="7"/>
  <c r="E57" i="7"/>
  <c r="E59" i="7"/>
  <c r="E60" i="7"/>
  <c r="E61" i="7"/>
  <c r="E39" i="1"/>
  <c r="E52" i="1"/>
  <c r="E41" i="1"/>
  <c r="E42" i="1"/>
  <c r="E43" i="1"/>
  <c r="E44" i="1"/>
  <c r="E45" i="1"/>
  <c r="E46" i="1"/>
  <c r="E47" i="1"/>
  <c r="E48" i="1"/>
  <c r="E49" i="1"/>
  <c r="E50" i="1"/>
  <c r="E51" i="1"/>
  <c r="E54" i="1"/>
  <c r="E55" i="1"/>
  <c r="E33" i="1"/>
  <c r="E34" i="1"/>
  <c r="E35" i="1"/>
  <c r="E36" i="1"/>
  <c r="E37" i="1"/>
  <c r="E38" i="1"/>
  <c r="E32" i="1"/>
  <c r="E40" i="1"/>
  <c r="E23" i="1"/>
  <c r="E24" i="1"/>
  <c r="E25" i="1"/>
  <c r="E26" i="1"/>
  <c r="E27" i="1"/>
  <c r="E28" i="1"/>
  <c r="E29" i="1"/>
  <c r="E30" i="1"/>
  <c r="E31" i="1"/>
  <c r="E22" i="1"/>
  <c r="E18" i="1"/>
  <c r="E19" i="1"/>
  <c r="E20" i="1"/>
  <c r="E21" i="1"/>
  <c r="E17" i="1"/>
  <c r="E16" i="1"/>
  <c r="E15" i="1"/>
  <c r="E14" i="1"/>
  <c r="E13" i="1"/>
  <c r="E11" i="1"/>
  <c r="E7" i="1"/>
  <c r="E8" i="1"/>
  <c r="E9" i="1"/>
  <c r="E10" i="1"/>
  <c r="E14" i="10"/>
  <c r="E15" i="10"/>
  <c r="E13" i="10"/>
  <c r="E7" i="10"/>
  <c r="E8" i="10"/>
  <c r="E9" i="10"/>
  <c r="E10" i="10"/>
  <c r="E11" i="10"/>
  <c r="E12" i="10"/>
  <c r="E6" i="10"/>
  <c r="E28" i="7"/>
</calcChain>
</file>

<file path=xl/sharedStrings.xml><?xml version="1.0" encoding="utf-8"?>
<sst xmlns="http://schemas.openxmlformats.org/spreadsheetml/2006/main" count="771" uniqueCount="311">
  <si>
    <t>HÉCTOR MEDINA</t>
  </si>
  <si>
    <t>HITO:</t>
  </si>
  <si>
    <t>TOTAL DE HORAS:</t>
  </si>
  <si>
    <t>TAREA</t>
  </si>
  <si>
    <t>FECHA</t>
  </si>
  <si>
    <t>HORA INICIO</t>
  </si>
  <si>
    <t>HORA FIN</t>
  </si>
  <si>
    <t>HORA TOTAL TAREA</t>
  </si>
  <si>
    <t>[PM]Rellenar documento gestión de riesgos.</t>
  </si>
  <si>
    <t>-</t>
  </si>
  <si>
    <t>Analizar documento</t>
  </si>
  <si>
    <t>Actualizar documento</t>
  </si>
  <si>
    <t>[V1]Diseño de requerimientos y funciones de red.</t>
  </si>
  <si>
    <t>[V1] Diseño técnico del motor de red.</t>
  </si>
  <si>
    <t>[RV]I1. Boceto de lo personajes.</t>
  </si>
  <si>
    <t>Dibujar Alien Jefe, diferentes perspectivas</t>
  </si>
  <si>
    <t>[PM]Planificación</t>
  </si>
  <si>
    <t>Detallar plan iteraciones del mes de Noviembre</t>
  </si>
  <si>
    <t>[V2] Movimiento del personaje con kinematic y dinamic</t>
  </si>
  <si>
    <t>Incluir motor de físicas</t>
  </si>
  <si>
    <t>Programar mecánicas</t>
  </si>
  <si>
    <t>Implementar motor de físicas</t>
  </si>
  <si>
    <t>Rotación en dirección del ratón</t>
  </si>
  <si>
    <t>[PD]I2. Cartel juego/proyecto.</t>
  </si>
  <si>
    <t>Diseñar de elementos básicos con Illustrator</t>
  </si>
  <si>
    <t>[V2]Creación de un cargador de niveles.</t>
  </si>
  <si>
    <t>Diseñar escenario</t>
  </si>
  <si>
    <t>Programar cargador de niveles</t>
  </si>
  <si>
    <t>[V2]Mecánicas básicas entidades sin IA.</t>
  </si>
  <si>
    <t xml:space="preserve">Disparo </t>
  </si>
  <si>
    <t>Puerta</t>
  </si>
  <si>
    <t>[V1]Gestión de estados de la IA con Máquina de Estados.</t>
  </si>
  <si>
    <t>Creación de maquina.</t>
  </si>
  <si>
    <t>Implementar máquina de estados</t>
  </si>
  <si>
    <t>Mejorar máquina de estados</t>
  </si>
  <si>
    <t>Mejora de la máquina para el juego empiece y acabe</t>
  </si>
  <si>
    <t>[V1] Navmeshes</t>
  </si>
  <si>
    <t>Diseñar algoritmo</t>
  </si>
  <si>
    <t>Implementar algoritmo</t>
  </si>
  <si>
    <t>[RV] Modelado del entorno y elementos</t>
  </si>
  <si>
    <t>Pared</t>
  </si>
  <si>
    <t>Hangar</t>
  </si>
  <si>
    <t>[V2] Diseño de niveles</t>
  </si>
  <si>
    <t>[V1]Logica difusa</t>
  </si>
  <si>
    <t>[V1]Behavior Trees</t>
  </si>
  <si>
    <t>DAVID SEGARRA</t>
  </si>
  <si>
    <t>Escribir documento</t>
  </si>
  <si>
    <t>Personaje principal - 1º Boceto</t>
  </si>
  <si>
    <t>Cría Alien -  Boceto</t>
  </si>
  <si>
    <t>Soldado Alien -  1º Boceto (faltan detalles)</t>
  </si>
  <si>
    <t>Soldado Alien -  1º Boceto acabado</t>
  </si>
  <si>
    <t>Alien Berserker - Boceto</t>
  </si>
  <si>
    <t>[V2]Documento de especificación del formato</t>
  </si>
  <si>
    <t>Relleñar el documento</t>
  </si>
  <si>
    <t>[PD] Diseño del Logo</t>
  </si>
  <si>
    <t>Boceto del logo</t>
  </si>
  <si>
    <t>Instalar motor de físicas(sin éxito)</t>
  </si>
  <si>
    <t>Instalar motor de físicas(Compilado, no instalado)</t>
  </si>
  <si>
    <t>Mejorar movimiento</t>
  </si>
  <si>
    <t>Estudiar motor de físicas</t>
  </si>
  <si>
    <t>Arregar error</t>
  </si>
  <si>
    <t>Mejorar movimiento (fisicas)</t>
  </si>
  <si>
    <t>Estudiar motor de físicas (colisiones)</t>
  </si>
  <si>
    <t>Poner fisicas a los objetos</t>
  </si>
  <si>
    <t>Colisiones</t>
  </si>
  <si>
    <t>Raycasting (fallido)</t>
  </si>
  <si>
    <t>Raycasting (iniciando)</t>
  </si>
  <si>
    <t>Raycasting (pruebas fallidas)</t>
  </si>
  <si>
    <t>Raycasting (arreglado)</t>
  </si>
  <si>
    <t>Cambios en las colisiones (callback de colisiones)</t>
  </si>
  <si>
    <t>Colisiones arregladas</t>
  </si>
  <si>
    <t>Mejora de colisiones</t>
  </si>
  <si>
    <t>Introducir sensores Box2D</t>
  </si>
  <si>
    <t>[V2] Cámara de seguimiento</t>
  </si>
  <si>
    <t>Programar cámara</t>
  </si>
  <si>
    <t>Mejora de la cámra</t>
  </si>
  <si>
    <t>Cambiar la creación de los niveles (clase pared)</t>
  </si>
  <si>
    <t>Creacion del escenario por JSON</t>
  </si>
  <si>
    <t>[V2]Mecanicas de acción</t>
  </si>
  <si>
    <t>Juntar la bala con el movimiento del personaje con fisicas</t>
  </si>
  <si>
    <t>Físicas 2D a la bala</t>
  </si>
  <si>
    <t>Destrucción del body2D de la bala</t>
  </si>
  <si>
    <t xml:space="preserve">Correción de bug de la bala </t>
  </si>
  <si>
    <t>Cambio de armas y power-ups preparados</t>
  </si>
  <si>
    <t>Recogida de munición</t>
  </si>
  <si>
    <t>Knockback de los enemigos</t>
  </si>
  <si>
    <t>[V2]Mecanicas de entidades sin IA</t>
  </si>
  <si>
    <t>Planificación de la puerta</t>
  </si>
  <si>
    <t>Programar puerta</t>
  </si>
  <si>
    <t>Replantear puerta</t>
  </si>
  <si>
    <t>[V1]Enemigo actualización a Box2D</t>
  </si>
  <si>
    <t>Actualizar enemigo a box2d</t>
  </si>
  <si>
    <t>Implementación de recoil (sin éxito)</t>
  </si>
  <si>
    <t>Fabrica de enemigos</t>
  </si>
  <si>
    <t>Solucionar bug del enemigo (se morian algunos al crearse)</t>
  </si>
  <si>
    <t>Estudiar bug de colisiones del enemigo</t>
  </si>
  <si>
    <t>Pruebas de colisiones</t>
  </si>
  <si>
    <t>Herencia de Enemigo</t>
  </si>
  <si>
    <t>Arreglar bug de borrado de la sombra de enemigo</t>
  </si>
  <si>
    <t>Debug visual del enemigo (interfaz de vida)</t>
  </si>
  <si>
    <t>Implementación del enemigo con vida</t>
  </si>
  <si>
    <t>[V1]Maquina de estados juego</t>
  </si>
  <si>
    <t>Diseñar nivel en unity</t>
  </si>
  <si>
    <t>[V1]Pathfinding</t>
  </si>
  <si>
    <t>Mejora del algoritmo</t>
  </si>
  <si>
    <t>[V1]Percepción sensorial de los Enemigos</t>
  </si>
  <si>
    <t>Diseñar sensor de vision</t>
  </si>
  <si>
    <t>Implementar disparo</t>
  </si>
  <si>
    <t>[V2]Interfez gráfica</t>
  </si>
  <si>
    <t>Implementar la lógica del inventario</t>
  </si>
  <si>
    <t>Estudiar algoritmo</t>
  </si>
  <si>
    <t>Programar algoritmo</t>
  </si>
  <si>
    <t>Debug</t>
  </si>
  <si>
    <t>SAMUEL NAVARRO</t>
  </si>
  <si>
    <t>horas:</t>
  </si>
  <si>
    <t>[V1]Documentación de diseño de mecánicas de los NPCs.</t>
  </si>
  <si>
    <t>Especificar al detalle mecanicas y CU de Cria de Alien</t>
  </si>
  <si>
    <t>Especificar al detalle mecanicas y CU de Alien Soldado</t>
  </si>
  <si>
    <t>Dibujar mecanicas de Cria de Alien</t>
  </si>
  <si>
    <t>Dibujar mecanicas de Alien Soldado</t>
  </si>
  <si>
    <t>[V1]Documento de diseño técnico de la arquitectura de IA</t>
  </si>
  <si>
    <t>Especificar IA de Cria Alien y Alien Soldado</t>
  </si>
  <si>
    <t>[RV]I6. Bocetos de los elementos.</t>
  </si>
  <si>
    <t>Bocetos pistola y cuchillo</t>
  </si>
  <si>
    <t>Boceto lanzagranadas</t>
  </si>
  <si>
    <t>Boceto munición</t>
  </si>
  <si>
    <t>Mecanica Ascensor y puerta</t>
  </si>
  <si>
    <t>Corrección documentos IA</t>
  </si>
  <si>
    <t>[PD] Video con animación del logo de la empresa</t>
  </si>
  <si>
    <t>Diseñar en papel diferenes logos</t>
  </si>
  <si>
    <t>Seleccionar logo</t>
  </si>
  <si>
    <t>Procesar imagen digitalmente</t>
  </si>
  <si>
    <t>Retocar digitalmente de video con After Effects</t>
  </si>
  <si>
    <t>Montar video con premiere</t>
  </si>
  <si>
    <t>[V2]Control del player por motor de físicas 2D, Dynamic o kinematic</t>
  </si>
  <si>
    <t>Realizar pruebas</t>
  </si>
  <si>
    <t>Mejorar código</t>
  </si>
  <si>
    <t>Investigar rotacion personaje</t>
  </si>
  <si>
    <t>Implementar Rotacion del personaje</t>
  </si>
  <si>
    <t>Corregir errores</t>
  </si>
  <si>
    <t>Investigar disparo personaje</t>
  </si>
  <si>
    <t>Implementar Disparo personaje</t>
  </si>
  <si>
    <t>Realizar pruebas y corregir errores</t>
  </si>
  <si>
    <t>PD</t>
  </si>
  <si>
    <t>Realizar cartel del videojuego</t>
  </si>
  <si>
    <t>[V1]Implementacion menu</t>
  </si>
  <si>
    <t>Creando menu con irrlicht</t>
  </si>
  <si>
    <t>Investigación y compilacion lib, para añadir video al menu</t>
  </si>
  <si>
    <t>Opciones para el menu de resolucion de pantalla</t>
  </si>
  <si>
    <t>Mejorando menu opciones resolucion</t>
  </si>
  <si>
    <t>Añadir menu opciones de controles</t>
  </si>
  <si>
    <t>Mejora menu controles</t>
  </si>
  <si>
    <t>Menu de pausa</t>
  </si>
  <si>
    <t>Compilacion CEGUI</t>
  </si>
  <si>
    <t>Compilación librerias assimp y cegui</t>
  </si>
  <si>
    <t>Ayudando implementacion navmeshes</t>
  </si>
  <si>
    <t>Arreglando errores cegui</t>
  </si>
  <si>
    <t>Integracíon CEGUI al proyecto</t>
  </si>
  <si>
    <t>Corrigiendo errores Cegui</t>
  </si>
  <si>
    <t>Recompilar y correguir errores linkers de cegui</t>
  </si>
  <si>
    <t>Compilando CEGUI para opengl</t>
  </si>
  <si>
    <t>Corrigiendo errores al incluir al proyecto de opengl</t>
  </si>
  <si>
    <t>[RV] Modelado personaje</t>
  </si>
  <si>
    <t>Comenzando a modelar en maya la cara</t>
  </si>
  <si>
    <t>Modelado casco de personaje</t>
  </si>
  <si>
    <t xml:space="preserve">Mejorando modelado casco </t>
  </si>
  <si>
    <t>Modelado tren superior personaje</t>
  </si>
  <si>
    <t>Modelado armadura cinturon y cuello tren superior</t>
  </si>
  <si>
    <t>Modelado tren inferior</t>
  </si>
  <si>
    <t>Modelado detalles tren inferior</t>
  </si>
  <si>
    <t>Modelado armaduras y manos</t>
  </si>
  <si>
    <t>Modelado detalles y mochilla con tubos</t>
  </si>
  <si>
    <t>[RV] Modelado cría alien</t>
  </si>
  <si>
    <t>IVAN PINA</t>
  </si>
  <si>
    <t>Mecánicas alien berserker</t>
  </si>
  <si>
    <t>Mecánicas alien berserker y casos de uso</t>
  </si>
  <si>
    <t xml:space="preserve">Dibujo Mecánicas alien berserker </t>
  </si>
  <si>
    <t>Mecánicas alien jefe</t>
  </si>
  <si>
    <t>Mecánicas alien jefe y casos de uso</t>
  </si>
  <si>
    <t xml:space="preserve"> Mecánicas alien jefe y casos de uso</t>
  </si>
  <si>
    <t>Dibujo Mecánicas alien jefe</t>
  </si>
  <si>
    <t>Diseño de IA Berserker</t>
  </si>
  <si>
    <t>Diseño de IA  jefe</t>
  </si>
  <si>
    <t>Diseño IA Berserker</t>
  </si>
  <si>
    <t>Diseño IA Jefe</t>
  </si>
  <si>
    <t>Boceto metralleta</t>
  </si>
  <si>
    <t>Boceto Fusil</t>
  </si>
  <si>
    <t>Boceto Escopeta</t>
  </si>
  <si>
    <t>Boceto llaves</t>
  </si>
  <si>
    <t>Boceto munición pistola</t>
  </si>
  <si>
    <t>Boceto munición lanzagranadas</t>
  </si>
  <si>
    <t>Estudio mecánicas</t>
  </si>
  <si>
    <t>Implementación Puerta</t>
  </si>
  <si>
    <t>Optimización código Puerta</t>
  </si>
  <si>
    <t>Mejoras código Puerta</t>
  </si>
  <si>
    <t>Revisión de documentos de la Iteración 2, Hito 1</t>
  </si>
  <si>
    <t>Estudio algoritmo</t>
  </si>
  <si>
    <t>Prototipo Unity</t>
  </si>
  <si>
    <t>Posibles mejoras</t>
  </si>
  <si>
    <t>Simulación estado Perseguir</t>
  </si>
  <si>
    <t>Simulación estado Alejarse e Irapunto</t>
  </si>
  <si>
    <t>Mis tres estados en Irrlicht</t>
  </si>
  <si>
    <t>Implementación pausa en Irrlicht (booleano)</t>
  </si>
  <si>
    <t>Implementación pausa en Irrlicht con estados (incompleto)</t>
  </si>
  <si>
    <t>Reestructuración de los estados</t>
  </si>
  <si>
    <t>Arreglar estados de patrulla</t>
  </si>
  <si>
    <t>[V1] Sistema de toma de decisiones con Behaviour Trees</t>
  </si>
  <si>
    <t>Estudio Algoritmo</t>
  </si>
  <si>
    <t>Bocetos Behavior Tree de soldado</t>
  </si>
  <si>
    <t>Planificación Behavior Tree</t>
  </si>
  <si>
    <t>Implementación Nodo</t>
  </si>
  <si>
    <t>Implementación lista de Nodos (fallida)</t>
  </si>
  <si>
    <t xml:space="preserve">Implementación lista de Nodos </t>
  </si>
  <si>
    <t>Implementación Secuencia y Selector</t>
  </si>
  <si>
    <t>Nodo Abstracto</t>
  </si>
  <si>
    <t>Vector de Nodos</t>
  </si>
  <si>
    <t>Revisión de documentos del Hito 1</t>
  </si>
  <si>
    <t>[V1] Actualización  Behaviour Trees</t>
  </si>
  <si>
    <t>Estado ejecutando de nodo</t>
  </si>
  <si>
    <t>Puntero Nodo-Enemigo</t>
  </si>
  <si>
    <t>[V2] Puerta cerrada con llave</t>
  </si>
  <si>
    <t>Control de puerta por teclado (fallido)</t>
  </si>
  <si>
    <t xml:space="preserve">Control de puerta por teclado </t>
  </si>
  <si>
    <t>Puerta cerrada con llave</t>
  </si>
  <si>
    <t>Corrección de errores</t>
  </si>
  <si>
    <t>Estudio de posibles mejoras</t>
  </si>
  <si>
    <t>Mejoras puerta</t>
  </si>
  <si>
    <t>[V1] Arreglando documentos</t>
  </si>
  <si>
    <t>Toma de decisión</t>
  </si>
  <si>
    <t>[V2] Puerta cerrada con llave (Hito 3)</t>
  </si>
  <si>
    <t>Adaptación Puerta</t>
  </si>
  <si>
    <t>Revisión código</t>
  </si>
  <si>
    <t>[TAG] Documento de mejoras</t>
  </si>
  <si>
    <t>[RV] Documento de animaciones</t>
  </si>
  <si>
    <t>[RV] Modelado</t>
  </si>
  <si>
    <t>Búsqueda de información</t>
  </si>
  <si>
    <t>Modelado</t>
  </si>
  <si>
    <t>[RV] Texturizado</t>
  </si>
  <si>
    <t>Texturizado</t>
  </si>
  <si>
    <t>[PM] Gestión Project</t>
  </si>
  <si>
    <t>Gestión Project</t>
  </si>
  <si>
    <t>Issue de control</t>
  </si>
  <si>
    <t>Calendario de iteraciones en Project</t>
  </si>
  <si>
    <t>Arreglando Project</t>
  </si>
  <si>
    <t>Preparando Project</t>
  </si>
  <si>
    <t>[PM] Aplicación del modelo EVA en Project</t>
  </si>
  <si>
    <t>Ejercicio EVA</t>
  </si>
  <si>
    <t>[PM] Informe hito 2</t>
  </si>
  <si>
    <t>Escribiendo informe</t>
  </si>
  <si>
    <t>[PM] Informe hito 3</t>
  </si>
  <si>
    <t>[PM] Presentación hito 3</t>
  </si>
  <si>
    <t>Preparando presentación</t>
  </si>
  <si>
    <t>JAUME LLORET</t>
  </si>
  <si>
    <t>[V1]Documento de diseño de sistemas de toma de decisión</t>
  </si>
  <si>
    <t>Estudiando y repasando información sobre ia</t>
  </si>
  <si>
    <t>Estudio de mecanicas y comportamiento alien Berserker y Jefe</t>
  </si>
  <si>
    <t>Estudio de mecanicas, comportamiento alien Berserker y Jefe y desarrollo documento</t>
  </si>
  <si>
    <t>Estudio de mecanicas y comportamiento del jugador</t>
  </si>
  <si>
    <t>Estudio de mecanicas, comportamiento del jugador y desarrollo documento</t>
  </si>
  <si>
    <t>Diagramas de comportamiento más revisar y completar documentos</t>
  </si>
  <si>
    <t>[RV]I7. Boceto del entorno.</t>
  </si>
  <si>
    <t>intento de dibujo escenario mapa</t>
  </si>
  <si>
    <t>intento de dibujo escenario mapa 2</t>
  </si>
  <si>
    <t>[V2]Diseño e implementación de la Arquitectura basada en componentes.</t>
  </si>
  <si>
    <t>Estudio de motores por componentes</t>
  </si>
  <si>
    <t>Implentacion estructura por componentes</t>
  </si>
  <si>
    <t>Estudio Facade Motor grafico</t>
  </si>
  <si>
    <t>Facade Motor grafico</t>
  </si>
  <si>
    <t>Estudio Maquinas estados</t>
  </si>
  <si>
    <t>Adaptacion estructura por componentes</t>
  </si>
  <si>
    <t>Estudio Efective C++ and STL</t>
  </si>
  <si>
    <t>Adaptacion estructura por componentes Moviemiento</t>
  </si>
  <si>
    <t>Adaptacion estructura por componentes Camara</t>
  </si>
  <si>
    <t>Estudio facade Motor fisico</t>
  </si>
  <si>
    <t>Facade Motor fisico</t>
  </si>
  <si>
    <t>Adaptacion estructura por componentes bala</t>
  </si>
  <si>
    <t>Estudio Behavior trees</t>
  </si>
  <si>
    <t>Adaptacion estructura por componentes disparo</t>
  </si>
  <si>
    <t>[TAG] Tipos de datos para entidades nodo</t>
  </si>
  <si>
    <t>[TAG] Tipos de datos para entidades transformación</t>
  </si>
  <si>
    <t>[TAG] Tipos de datos para entidades maya</t>
  </si>
  <si>
    <t>[TAG] Gestor de recursos: Parser de objetos en múltiples formatos, salida en modo texto</t>
  </si>
  <si>
    <t xml:space="preserve">[TAG] Visualización: visualizador OpenGL 4.X de las entidades tipo malla. Shader básico. Integración con el motor. </t>
  </si>
  <si>
    <t>[TAG] Creación de una fachada entre el motor y la aplicación</t>
  </si>
  <si>
    <t>[V2] Integración de librería para GUI</t>
  </si>
  <si>
    <t xml:space="preserve">[TAG]  Gestor de recursos: Carga de modelos en formato múltiple en las entidades de tipo malla. </t>
  </si>
  <si>
    <t>[TAG] Tipos de datos para entidades cámara y luz</t>
  </si>
  <si>
    <t>PABLO TORREGROSA</t>
  </si>
  <si>
    <t>Cria Alien</t>
  </si>
  <si>
    <t>Alien Soldado</t>
  </si>
  <si>
    <t>Diagramas de las tomas de decisiones</t>
  </si>
  <si>
    <t>"</t>
  </si>
  <si>
    <t>Dibujar escenarios detallados</t>
  </si>
  <si>
    <t>Diseño del mapa</t>
  </si>
  <si>
    <t>Estados Irrlicht</t>
  </si>
  <si>
    <t>[V1]Toma de decisiones con Behavior Tree</t>
  </si>
  <si>
    <t>Diseño estructura Behavior Tree</t>
  </si>
  <si>
    <t>Implementación estructura</t>
  </si>
  <si>
    <t>[TAG]Visualización: visualizador OpenGL 4.X simple, con datos por programa. Shader Básico.</t>
  </si>
  <si>
    <t>Documentación</t>
  </si>
  <si>
    <t>Documentación motores por componentes</t>
  </si>
  <si>
    <t>Documentación, problemas librerias, desarrollo</t>
  </si>
  <si>
    <t>HUD(no acabado)</t>
  </si>
  <si>
    <t>[TAG]Motor gráfico</t>
  </si>
  <si>
    <t>Problemas ASSIMP</t>
  </si>
  <si>
    <t>Motor gráfico en conjunto</t>
  </si>
  <si>
    <t>[RV]Modelado</t>
  </si>
  <si>
    <t>Puerta y texturas</t>
  </si>
  <si>
    <t>Botiquin y texturas</t>
  </si>
  <si>
    <t>Caja munición</t>
  </si>
  <si>
    <t>Caja munición y texturas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</si>
</sst>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:hh:mm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EBF1DD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4" fontId="0" fillId="5" borderId="1" xfId="0" applyNumberFormat="1" applyFill="1" applyBorder="1"/>
    <xf numFmtId="20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3" fillId="0" borderId="0" xfId="0" applyFont="1" applyAlignment="1">
      <alignment horizontal="center"/>
    </xf>
    <xf numFmtId="0" fontId="2" fillId="4" borderId="2" xfId="0" applyFont="1" applyFill="1" applyBorder="1" applyAlignment="1">
      <alignment vertical="center"/>
    </xf>
    <xf numFmtId="0" fontId="0" fillId="5" borderId="0" xfId="0" applyFill="1" applyBorder="1" applyAlignment="1">
      <alignment horizontal="center"/>
    </xf>
    <xf numFmtId="20" fontId="0" fillId="5" borderId="1" xfId="0" applyNumberFormat="1" applyFill="1" applyBorder="1" applyAlignment="1">
      <alignment horizontal="center" vertical="center"/>
    </xf>
    <xf numFmtId="20" fontId="0" fillId="5" borderId="1" xfId="0" applyNumberFormat="1" applyFill="1" applyBorder="1"/>
    <xf numFmtId="21" fontId="0" fillId="5" borderId="1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20" fontId="0" fillId="0" borderId="1" xfId="0" applyNumberFormat="1" applyBorder="1" applyAlignment="1">
      <alignment horizontal="right"/>
    </xf>
    <xf numFmtId="0" fontId="4" fillId="5" borderId="1" xfId="0" applyFont="1" applyFill="1" applyBorder="1" applyAlignment="1">
      <alignment horizontal="center" vertical="center"/>
    </xf>
    <xf numFmtId="14" fontId="0" fillId="5" borderId="0" xfId="0" applyNumberFormat="1" applyFill="1" applyBorder="1"/>
    <xf numFmtId="20" fontId="0" fillId="5" borderId="0" xfId="0" applyNumberFormat="1" applyFill="1" applyBorder="1" applyAlignment="1">
      <alignment horizontal="center" vertical="center"/>
    </xf>
    <xf numFmtId="20" fontId="0" fillId="5" borderId="0" xfId="0" applyNumberFormat="1" applyFill="1" applyBorder="1" applyAlignment="1">
      <alignment horizontal="center"/>
    </xf>
    <xf numFmtId="0" fontId="2" fillId="4" borderId="3" xfId="0" applyFont="1" applyFill="1" applyBorder="1" applyAlignment="1">
      <alignment vertic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14" fontId="0" fillId="5" borderId="4" xfId="0" applyNumberFormat="1" applyFill="1" applyBorder="1"/>
    <xf numFmtId="0" fontId="0" fillId="5" borderId="5" xfId="0" applyFill="1" applyBorder="1" applyAlignment="1">
      <alignment horizontal="center"/>
    </xf>
    <xf numFmtId="0" fontId="2" fillId="4" borderId="6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/>
    <xf numFmtId="14" fontId="0" fillId="5" borderId="5" xfId="0" applyNumberFormat="1" applyFill="1" applyBorder="1"/>
    <xf numFmtId="20" fontId="0" fillId="5" borderId="5" xfId="0" applyNumberFormat="1" applyFill="1" applyBorder="1" applyAlignment="1">
      <alignment horizontal="center" vertical="center"/>
    </xf>
    <xf numFmtId="20" fontId="0" fillId="5" borderId="5" xfId="0" applyNumberFormat="1" applyFill="1" applyBorder="1"/>
    <xf numFmtId="0" fontId="0" fillId="5" borderId="5" xfId="0" applyFill="1" applyBorder="1"/>
    <xf numFmtId="20" fontId="0" fillId="4" borderId="5" xfId="0" applyNumberFormat="1" applyFill="1" applyBorder="1" applyAlignment="1">
      <alignment horizontal="center" vertical="center"/>
    </xf>
    <xf numFmtId="0" fontId="0" fillId="6" borderId="1" xfId="0" applyFill="1" applyBorder="1"/>
    <xf numFmtId="20" fontId="0" fillId="6" borderId="1" xfId="0" applyNumberFormat="1" applyFill="1" applyBorder="1" applyAlignment="1">
      <alignment horizontal="center" vertical="center"/>
    </xf>
    <xf numFmtId="14" fontId="0" fillId="7" borderId="5" xfId="0" applyNumberFormat="1" applyFill="1" applyBorder="1"/>
    <xf numFmtId="0" fontId="4" fillId="5" borderId="0" xfId="0" applyFont="1" applyFill="1" applyBorder="1" applyAlignment="1">
      <alignment vertical="center"/>
    </xf>
    <xf numFmtId="0" fontId="0" fillId="0" borderId="0" xfId="0" applyAlignment="1">
      <alignment horizontal="right"/>
    </xf>
    <xf numFmtId="14" fontId="0" fillId="0" borderId="0" xfId="0" applyNumberFormat="1"/>
    <xf numFmtId="20" fontId="0" fillId="0" borderId="0" xfId="0" applyNumberFormat="1" applyAlignment="1">
      <alignment horizontal="center" vertical="center"/>
    </xf>
    <xf numFmtId="20" fontId="0" fillId="0" borderId="0" xfId="0" applyNumberFormat="1"/>
    <xf numFmtId="46" fontId="0" fillId="0" borderId="0" xfId="0" applyNumberFormat="1"/>
    <xf numFmtId="20" fontId="0" fillId="4" borderId="1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4" fontId="0" fillId="6" borderId="5" xfId="0" applyNumberFormat="1" applyFill="1" applyBorder="1"/>
    <xf numFmtId="20" fontId="0" fillId="6" borderId="5" xfId="0" applyNumberFormat="1" applyFill="1" applyBorder="1" applyAlignment="1">
      <alignment horizontal="center" vertical="center"/>
    </xf>
    <xf numFmtId="0" fontId="0" fillId="6" borderId="5" xfId="0" applyFill="1" applyBorder="1"/>
    <xf numFmtId="0" fontId="0" fillId="7" borderId="5" xfId="0" applyFill="1" applyBorder="1"/>
    <xf numFmtId="0" fontId="0" fillId="7" borderId="5" xfId="0" applyFill="1" applyBorder="1" applyAlignment="1">
      <alignment horizontal="center"/>
    </xf>
    <xf numFmtId="20" fontId="0" fillId="7" borderId="5" xfId="0" applyNumberFormat="1" applyFill="1" applyBorder="1" applyAlignment="1">
      <alignment horizontal="center" vertical="center"/>
    </xf>
    <xf numFmtId="20" fontId="0" fillId="6" borderId="1" xfId="0" applyNumberFormat="1" applyFill="1" applyBorder="1"/>
    <xf numFmtId="0" fontId="0" fillId="8" borderId="1" xfId="0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20" fontId="0" fillId="8" borderId="1" xfId="0" applyNumberFormat="1" applyFill="1" applyBorder="1" applyAlignment="1">
      <alignment horizontal="center" vertical="center"/>
    </xf>
    <xf numFmtId="20" fontId="0" fillId="8" borderId="1" xfId="0" applyNumberFormat="1" applyFill="1" applyBorder="1" applyAlignment="1">
      <alignment horizontal="center"/>
    </xf>
    <xf numFmtId="20" fontId="0" fillId="5" borderId="5" xfId="0" applyNumberForma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5" fillId="0" borderId="0" xfId="0" applyFont="1"/>
    <xf numFmtId="0" fontId="0" fillId="5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8"/>
  <sheetViews>
    <sheetView zoomScale="110" zoomScaleNormal="110" workbookViewId="0" xr3:uid="{AEA406A1-0E4B-5B11-9CD5-51D6E497D94C}">
      <selection activeCell="D4" sqref="D4"/>
    </sheetView>
  </sheetViews>
  <sheetFormatPr defaultColWidth="11.42578125" defaultRowHeight="15"/>
  <cols>
    <col min="1" max="1" width="56.7109375" customWidth="1"/>
    <col min="3" max="3" width="15.85546875" style="1" customWidth="1"/>
    <col min="4" max="4" width="12" customWidth="1"/>
    <col min="5" max="5" width="19.7109375" bestFit="1" customWidth="1"/>
    <col min="7" max="7" width="11.85546875" bestFit="1" customWidth="1"/>
  </cols>
  <sheetData>
    <row r="2" spans="1:8">
      <c r="A2" s="14" t="s">
        <v>0</v>
      </c>
      <c r="C2" s="2" t="s">
        <v>1</v>
      </c>
      <c r="D2" s="3">
        <v>1</v>
      </c>
    </row>
    <row r="3" spans="1:8" ht="14.25" customHeight="1">
      <c r="C3" s="2" t="s">
        <v>2</v>
      </c>
      <c r="D3" s="13" t="str">
        <f>TEXT(E6+E11+E13+E15+E17+E22+E32+E39+E53+E57+E64+E72+E77+E82+E87,"dd:hh:mm")</f>
        <v>06:22:55</v>
      </c>
      <c r="E3" s="48" t="str">
        <f>TEXT(E6+E11+E13+E15+E17+E22+E32+E39+E53+E57+E64+E72+E77+E82+E87,"[hh]:mm")</f>
        <v>166:55</v>
      </c>
    </row>
    <row r="4" spans="1:8">
      <c r="G4" s="28"/>
      <c r="H4" s="28"/>
    </row>
    <row r="5" spans="1:8">
      <c r="A5" s="4" t="s">
        <v>3</v>
      </c>
      <c r="B5" s="4" t="s">
        <v>4</v>
      </c>
      <c r="C5" s="5" t="s">
        <v>5</v>
      </c>
      <c r="D5" s="4" t="s">
        <v>6</v>
      </c>
      <c r="E5" s="4" t="s">
        <v>7</v>
      </c>
      <c r="G5" s="28"/>
      <c r="H5" s="28"/>
    </row>
    <row r="6" spans="1:8">
      <c r="A6" s="6" t="s">
        <v>8</v>
      </c>
      <c r="B6" s="7" t="s">
        <v>9</v>
      </c>
      <c r="C6" s="7" t="s">
        <v>9</v>
      </c>
      <c r="D6" s="7" t="s">
        <v>9</v>
      </c>
      <c r="E6" s="27" t="str">
        <f>TEXT(E7+E8+E9+E10,"h:mm")</f>
        <v>5:50</v>
      </c>
      <c r="G6" s="29"/>
      <c r="H6" s="28"/>
    </row>
    <row r="7" spans="1:8">
      <c r="A7" s="8" t="s">
        <v>10</v>
      </c>
      <c r="B7" s="9">
        <v>42682</v>
      </c>
      <c r="C7" s="10">
        <v>0.60416666666666663</v>
      </c>
      <c r="D7" s="10">
        <v>0.61458333333333337</v>
      </c>
      <c r="E7" s="8" t="str">
        <f>TEXT(D7-C7,"hh:mm")</f>
        <v>00:15</v>
      </c>
      <c r="G7" s="29"/>
      <c r="H7" s="28"/>
    </row>
    <row r="8" spans="1:8">
      <c r="A8" s="8" t="s">
        <v>10</v>
      </c>
      <c r="B8" s="9">
        <v>42682</v>
      </c>
      <c r="C8" s="10">
        <v>0.63888888888888895</v>
      </c>
      <c r="D8" s="10">
        <v>0.75</v>
      </c>
      <c r="E8" s="8" t="str">
        <f>TEXT(D8-C8,"hh:mm")</f>
        <v>02:40</v>
      </c>
      <c r="G8" s="29"/>
      <c r="H8" s="28"/>
    </row>
    <row r="9" spans="1:8">
      <c r="A9" s="8" t="s">
        <v>11</v>
      </c>
      <c r="B9" s="9">
        <v>42683</v>
      </c>
      <c r="C9" s="10">
        <v>0.80208333333333337</v>
      </c>
      <c r="D9" s="10">
        <v>0.84027777777777779</v>
      </c>
      <c r="E9" s="8" t="str">
        <f>TEXT(D9-C9,"hh:mm")</f>
        <v>00:55</v>
      </c>
      <c r="G9" s="29"/>
      <c r="H9" s="28"/>
    </row>
    <row r="10" spans="1:8">
      <c r="A10" s="8" t="s">
        <v>11</v>
      </c>
      <c r="B10" s="9">
        <v>42684</v>
      </c>
      <c r="C10" s="10">
        <v>0.74305555555555547</v>
      </c>
      <c r="D10" s="10">
        <v>0.82638888888888884</v>
      </c>
      <c r="E10" s="8" t="str">
        <f>TEXT(D10-C10,"hh:mm")</f>
        <v>02:00</v>
      </c>
      <c r="G10" s="29"/>
      <c r="H10" s="28"/>
    </row>
    <row r="11" spans="1:8">
      <c r="A11" s="6" t="s">
        <v>12</v>
      </c>
      <c r="B11" s="7" t="s">
        <v>9</v>
      </c>
      <c r="C11" s="7" t="s">
        <v>9</v>
      </c>
      <c r="D11" s="7" t="s">
        <v>9</v>
      </c>
      <c r="E11" s="27" t="str">
        <f>TEXT(E12,"h:mm")</f>
        <v>0:00</v>
      </c>
      <c r="G11" s="29"/>
      <c r="H11" s="28"/>
    </row>
    <row r="12" spans="1:8">
      <c r="A12" s="8" t="s">
        <v>9</v>
      </c>
      <c r="B12" s="11"/>
      <c r="C12" s="12"/>
      <c r="D12" s="11"/>
      <c r="E12" s="11"/>
      <c r="G12" s="29"/>
      <c r="H12" s="28"/>
    </row>
    <row r="13" spans="1:8">
      <c r="A13" s="6" t="s">
        <v>13</v>
      </c>
      <c r="B13" s="7" t="s">
        <v>9</v>
      </c>
      <c r="C13" s="7" t="s">
        <v>9</v>
      </c>
      <c r="D13" s="7" t="s">
        <v>9</v>
      </c>
      <c r="E13" s="27" t="str">
        <f>TEXT(E14,"h:mm")</f>
        <v>0:00</v>
      </c>
      <c r="G13" s="29"/>
      <c r="H13" s="28"/>
    </row>
    <row r="14" spans="1:8">
      <c r="A14" s="8"/>
      <c r="B14" s="9"/>
      <c r="C14" s="10"/>
      <c r="D14" s="10"/>
      <c r="E14" s="8" t="str">
        <f>TEXT(D14-C14,"hh:mm")</f>
        <v>00:00</v>
      </c>
      <c r="G14" s="30"/>
      <c r="H14" s="28"/>
    </row>
    <row r="15" spans="1:8">
      <c r="A15" s="6" t="s">
        <v>14</v>
      </c>
      <c r="B15" s="7" t="s">
        <v>9</v>
      </c>
      <c r="C15" s="7" t="s">
        <v>9</v>
      </c>
      <c r="D15" s="7" t="s">
        <v>9</v>
      </c>
      <c r="E15" s="27" t="str">
        <f>TEXT(E16,"h:mm")</f>
        <v>0:20</v>
      </c>
      <c r="G15" s="28"/>
      <c r="H15" s="28"/>
    </row>
    <row r="16" spans="1:8">
      <c r="A16" s="20" t="s">
        <v>15</v>
      </c>
      <c r="B16" s="9">
        <v>42684</v>
      </c>
      <c r="C16" s="10">
        <v>0.83333333333333337</v>
      </c>
      <c r="D16" s="10">
        <v>0.84722222222222221</v>
      </c>
      <c r="E16" s="8" t="str">
        <f>TEXT(D16-C16,"hh:mm")</f>
        <v>00:20</v>
      </c>
    </row>
    <row r="17" spans="1:5">
      <c r="A17" s="6" t="s">
        <v>16</v>
      </c>
      <c r="B17" s="7" t="s">
        <v>9</v>
      </c>
      <c r="C17" s="7" t="s">
        <v>9</v>
      </c>
      <c r="D17" s="7" t="s">
        <v>9</v>
      </c>
      <c r="E17" s="27" t="str">
        <f>TEXT(E18+E19+E20+E21,"h:mm")</f>
        <v>8:00</v>
      </c>
    </row>
    <row r="18" spans="1:5">
      <c r="A18" s="20" t="s">
        <v>17</v>
      </c>
      <c r="B18" s="9">
        <v>42687</v>
      </c>
      <c r="C18" s="10">
        <v>0.47916666666666669</v>
      </c>
      <c r="D18" s="10">
        <v>0.53472222222222221</v>
      </c>
      <c r="E18" s="8" t="str">
        <f>TEXT(D18-C18,"hh:mm")</f>
        <v>01:20</v>
      </c>
    </row>
    <row r="19" spans="1:5">
      <c r="A19" s="20" t="s">
        <v>17</v>
      </c>
      <c r="B19" s="9">
        <v>42688</v>
      </c>
      <c r="C19" s="10">
        <v>0.68402777777777779</v>
      </c>
      <c r="D19" s="10">
        <v>0.77083333333333337</v>
      </c>
      <c r="E19" s="8" t="str">
        <f>TEXT(D19-C19,"hh:mm")</f>
        <v>02:05</v>
      </c>
    </row>
    <row r="20" spans="1:5">
      <c r="A20" s="20" t="s">
        <v>17</v>
      </c>
      <c r="B20" s="9">
        <v>42695</v>
      </c>
      <c r="C20" s="10">
        <v>0.61805555555555558</v>
      </c>
      <c r="D20" s="10">
        <v>0.75694444444444453</v>
      </c>
      <c r="E20" s="8" t="str">
        <f>TEXT(D20-C20,"hh:mm")</f>
        <v>03:20</v>
      </c>
    </row>
    <row r="21" spans="1:5">
      <c r="A21" s="20" t="s">
        <v>17</v>
      </c>
      <c r="B21" s="9">
        <v>42702</v>
      </c>
      <c r="C21" s="10">
        <v>0.67708333333333337</v>
      </c>
      <c r="D21" s="10">
        <v>0.72916666666666663</v>
      </c>
      <c r="E21" s="8" t="str">
        <f>TEXT(D21-C21,"hh:mm")</f>
        <v>01:15</v>
      </c>
    </row>
    <row r="22" spans="1:5">
      <c r="A22" s="6" t="s">
        <v>18</v>
      </c>
      <c r="B22" s="7" t="s">
        <v>9</v>
      </c>
      <c r="C22" s="7" t="s">
        <v>9</v>
      </c>
      <c r="D22" s="7" t="s">
        <v>9</v>
      </c>
      <c r="E22" s="27" t="str">
        <f>TEXT(E23+E24+E25+E26+E27+E28+E29+E30+E31,"h:mm")</f>
        <v>15:55</v>
      </c>
    </row>
    <row r="23" spans="1:5">
      <c r="A23" s="22" t="s">
        <v>19</v>
      </c>
      <c r="B23" s="9">
        <v>42690</v>
      </c>
      <c r="C23" s="17">
        <v>0.6875</v>
      </c>
      <c r="D23" s="10">
        <v>0.75</v>
      </c>
      <c r="E23" s="8" t="str">
        <f t="shared" ref="E23:E31" si="0">TEXT(D23-C23,"hh:mm")</f>
        <v>01:30</v>
      </c>
    </row>
    <row r="24" spans="1:5">
      <c r="A24" s="22" t="s">
        <v>19</v>
      </c>
      <c r="B24" s="9">
        <v>42691</v>
      </c>
      <c r="C24" s="17">
        <v>0.72916666666666663</v>
      </c>
      <c r="D24" s="10">
        <v>0.83333333333333337</v>
      </c>
      <c r="E24" s="8" t="str">
        <f t="shared" si="0"/>
        <v>02:30</v>
      </c>
    </row>
    <row r="25" spans="1:5">
      <c r="A25" s="22" t="s">
        <v>20</v>
      </c>
      <c r="B25" s="9">
        <v>42691</v>
      </c>
      <c r="C25" s="17">
        <v>0.9159722222222223</v>
      </c>
      <c r="D25" s="10">
        <v>0.99930555555555556</v>
      </c>
      <c r="E25" s="8" t="str">
        <f t="shared" si="0"/>
        <v>02:00</v>
      </c>
    </row>
    <row r="26" spans="1:5">
      <c r="A26" s="22" t="s">
        <v>20</v>
      </c>
      <c r="B26" s="9">
        <v>42692</v>
      </c>
      <c r="C26" s="17">
        <v>0</v>
      </c>
      <c r="D26" s="10">
        <v>3.125E-2</v>
      </c>
      <c r="E26" s="8" t="str">
        <f t="shared" si="0"/>
        <v>00:45</v>
      </c>
    </row>
    <row r="27" spans="1:5">
      <c r="A27" s="22" t="s">
        <v>19</v>
      </c>
      <c r="B27" s="9">
        <v>42696</v>
      </c>
      <c r="C27" s="17">
        <v>0.66666666666666663</v>
      </c>
      <c r="D27" s="10">
        <v>0.75694444444444453</v>
      </c>
      <c r="E27" s="8" t="str">
        <f t="shared" si="0"/>
        <v>02:10</v>
      </c>
    </row>
    <row r="28" spans="1:5">
      <c r="A28" s="22" t="s">
        <v>19</v>
      </c>
      <c r="B28" s="9">
        <v>42698</v>
      </c>
      <c r="C28" s="17">
        <v>0.9159722222222223</v>
      </c>
      <c r="D28" s="10">
        <v>0.99930555555555556</v>
      </c>
      <c r="E28" s="8" t="str">
        <f t="shared" si="0"/>
        <v>02:00</v>
      </c>
    </row>
    <row r="29" spans="1:5">
      <c r="A29" s="22" t="s">
        <v>19</v>
      </c>
      <c r="B29" s="9">
        <v>42699</v>
      </c>
      <c r="C29" s="17">
        <v>0</v>
      </c>
      <c r="D29" s="10">
        <v>4.1666666666666664E-2</v>
      </c>
      <c r="E29" s="8" t="str">
        <f t="shared" si="0"/>
        <v>01:00</v>
      </c>
    </row>
    <row r="30" spans="1:5">
      <c r="A30" s="22" t="s">
        <v>21</v>
      </c>
      <c r="B30" s="9">
        <v>42709</v>
      </c>
      <c r="C30" s="17">
        <v>0.9159722222222223</v>
      </c>
      <c r="D30" s="10">
        <v>0.99930555555555556</v>
      </c>
      <c r="E30" s="8" t="str">
        <f t="shared" si="0"/>
        <v>02:00</v>
      </c>
    </row>
    <row r="31" spans="1:5">
      <c r="A31" s="22" t="s">
        <v>22</v>
      </c>
      <c r="B31" s="9">
        <v>42712</v>
      </c>
      <c r="C31" s="17">
        <v>0.66666666666666663</v>
      </c>
      <c r="D31" s="10">
        <v>0.75</v>
      </c>
      <c r="E31" s="8" t="str">
        <f t="shared" si="0"/>
        <v>02:00</v>
      </c>
    </row>
    <row r="32" spans="1:5">
      <c r="A32" s="26" t="s">
        <v>23</v>
      </c>
      <c r="B32" s="7" t="s">
        <v>9</v>
      </c>
      <c r="C32" s="7" t="s">
        <v>9</v>
      </c>
      <c r="D32" s="7" t="s">
        <v>9</v>
      </c>
      <c r="E32" s="27" t="str">
        <f>TEXT(E33+E34+E35+E36+E37+E38,"h:mm")</f>
        <v>4:55</v>
      </c>
    </row>
    <row r="33" spans="1:5">
      <c r="A33" s="20" t="s">
        <v>24</v>
      </c>
      <c r="B33" s="9">
        <v>42699</v>
      </c>
      <c r="C33" s="17">
        <v>0.75</v>
      </c>
      <c r="D33" s="10">
        <v>0.8125</v>
      </c>
      <c r="E33" s="8" t="str">
        <f t="shared" ref="E33:E38" si="1">TEXT(D33-C33,"hh:mm")</f>
        <v>01:30</v>
      </c>
    </row>
    <row r="34" spans="1:5">
      <c r="A34" s="20" t="s">
        <v>24</v>
      </c>
      <c r="B34" s="9">
        <v>42699</v>
      </c>
      <c r="C34" s="17">
        <v>0.95763888888888893</v>
      </c>
      <c r="D34" s="10">
        <v>0.99930555555555556</v>
      </c>
      <c r="E34" s="8" t="str">
        <f t="shared" si="1"/>
        <v>01:00</v>
      </c>
    </row>
    <row r="35" spans="1:5">
      <c r="A35" s="20" t="s">
        <v>24</v>
      </c>
      <c r="B35" s="9">
        <v>42700</v>
      </c>
      <c r="C35" s="17">
        <v>0</v>
      </c>
      <c r="D35" s="10">
        <v>2.4305555555555556E-2</v>
      </c>
      <c r="E35" s="8" t="str">
        <f t="shared" si="1"/>
        <v>00:35</v>
      </c>
    </row>
    <row r="36" spans="1:5">
      <c r="A36" s="20" t="s">
        <v>24</v>
      </c>
      <c r="B36" s="9">
        <v>42700</v>
      </c>
      <c r="C36" s="17">
        <v>0.85069444444444453</v>
      </c>
      <c r="D36" s="10">
        <v>0.875</v>
      </c>
      <c r="E36" s="8" t="str">
        <f t="shared" si="1"/>
        <v>00:35</v>
      </c>
    </row>
    <row r="37" spans="1:5">
      <c r="A37" s="20" t="s">
        <v>24</v>
      </c>
      <c r="B37" s="9">
        <v>42700</v>
      </c>
      <c r="C37" s="17">
        <v>0.96805555555555556</v>
      </c>
      <c r="D37" s="10">
        <v>0.99930555555555556</v>
      </c>
      <c r="E37" s="8" t="str">
        <f t="shared" si="1"/>
        <v>00:45</v>
      </c>
    </row>
    <row r="38" spans="1:5">
      <c r="A38" s="20" t="s">
        <v>24</v>
      </c>
      <c r="B38" s="9">
        <v>42701</v>
      </c>
      <c r="C38" s="17">
        <v>0</v>
      </c>
      <c r="D38" s="10">
        <v>2.0833333333333332E-2</v>
      </c>
      <c r="E38" s="8" t="str">
        <f t="shared" si="1"/>
        <v>00:30</v>
      </c>
    </row>
    <row r="39" spans="1:5">
      <c r="A39" s="6" t="s">
        <v>25</v>
      </c>
      <c r="B39" s="7" t="s">
        <v>9</v>
      </c>
      <c r="C39" s="7" t="s">
        <v>9</v>
      </c>
      <c r="D39" s="7" t="s">
        <v>9</v>
      </c>
      <c r="E39" s="27" t="str">
        <f>TEXT(E40+E41+E42+E43+E44+E45+E46+E47+E48+E49+E50+E51+E52,"[hh]:mm")</f>
        <v>34:45</v>
      </c>
    </row>
    <row r="40" spans="1:5">
      <c r="A40" s="22" t="s">
        <v>26</v>
      </c>
      <c r="B40" s="9">
        <v>42699</v>
      </c>
      <c r="C40" s="17">
        <v>2.0833333333333332E-2</v>
      </c>
      <c r="D40" s="10">
        <v>4.1666666666666664E-2</v>
      </c>
      <c r="E40" s="8" t="str">
        <f>TEXT(D40-C40,"hh:mm")</f>
        <v>00:30</v>
      </c>
    </row>
    <row r="41" spans="1:5">
      <c r="A41" s="20" t="s">
        <v>27</v>
      </c>
      <c r="B41" s="9">
        <v>42703</v>
      </c>
      <c r="C41" s="10">
        <v>0.75</v>
      </c>
      <c r="D41" s="10">
        <v>0.83333333333333337</v>
      </c>
      <c r="E41" s="8" t="str">
        <f>TEXT(D41-C41,"hh:mm")</f>
        <v>02:00</v>
      </c>
    </row>
    <row r="42" spans="1:5">
      <c r="A42" s="20" t="s">
        <v>27</v>
      </c>
      <c r="B42" s="9">
        <v>42703</v>
      </c>
      <c r="C42" s="10">
        <v>0.95763888888888893</v>
      </c>
      <c r="D42" s="10">
        <v>0.99930555555555556</v>
      </c>
      <c r="E42" s="8" t="str">
        <f t="shared" ref="E42:E51" si="2">TEXT(D42-C42,"hh:mm")</f>
        <v>01:00</v>
      </c>
    </row>
    <row r="43" spans="1:5">
      <c r="A43" s="20" t="s">
        <v>27</v>
      </c>
      <c r="B43" s="9">
        <v>42704</v>
      </c>
      <c r="C43" s="10">
        <v>0</v>
      </c>
      <c r="D43" s="10">
        <v>6.25E-2</v>
      </c>
      <c r="E43" s="8" t="str">
        <f t="shared" si="2"/>
        <v>01:30</v>
      </c>
    </row>
    <row r="44" spans="1:5">
      <c r="A44" s="20" t="s">
        <v>27</v>
      </c>
      <c r="B44" s="9">
        <v>42704</v>
      </c>
      <c r="C44" s="10">
        <v>0.66666666666666663</v>
      </c>
      <c r="D44" s="10">
        <v>0.76041666666666663</v>
      </c>
      <c r="E44" s="8" t="str">
        <f t="shared" si="2"/>
        <v>02:15</v>
      </c>
    </row>
    <row r="45" spans="1:5">
      <c r="A45" s="20" t="s">
        <v>27</v>
      </c>
      <c r="B45" s="9">
        <v>42705</v>
      </c>
      <c r="C45" s="10">
        <v>0.76041666666666663</v>
      </c>
      <c r="D45" s="10">
        <v>0.79166666666666663</v>
      </c>
      <c r="E45" s="8" t="str">
        <f t="shared" si="2"/>
        <v>00:45</v>
      </c>
    </row>
    <row r="46" spans="1:5">
      <c r="A46" s="20" t="s">
        <v>27</v>
      </c>
      <c r="B46" s="9">
        <v>42706</v>
      </c>
      <c r="C46" s="10">
        <v>0.67708333333333337</v>
      </c>
      <c r="D46" s="10">
        <v>0.83333333333333337</v>
      </c>
      <c r="E46" s="8" t="str">
        <f t="shared" si="2"/>
        <v>03:45</v>
      </c>
    </row>
    <row r="47" spans="1:5">
      <c r="A47" s="20" t="s">
        <v>27</v>
      </c>
      <c r="B47" s="9">
        <v>42707</v>
      </c>
      <c r="C47" s="10">
        <v>0.95763888888888893</v>
      </c>
      <c r="D47" s="10">
        <v>0.99930555555555556</v>
      </c>
      <c r="E47" s="8" t="str">
        <f t="shared" si="2"/>
        <v>01:00</v>
      </c>
    </row>
    <row r="48" spans="1:5">
      <c r="A48" s="20" t="s">
        <v>27</v>
      </c>
      <c r="B48" s="9">
        <v>42708</v>
      </c>
      <c r="C48" s="10">
        <v>0</v>
      </c>
      <c r="D48" s="10">
        <v>8.3333333333333329E-2</v>
      </c>
      <c r="E48" s="8" t="str">
        <f t="shared" si="2"/>
        <v>02:00</v>
      </c>
    </row>
    <row r="49" spans="1:5">
      <c r="A49" s="20" t="s">
        <v>27</v>
      </c>
      <c r="B49" s="9">
        <v>42716</v>
      </c>
      <c r="C49" s="10">
        <v>0.6875</v>
      </c>
      <c r="D49" s="10">
        <v>0.79166666666666663</v>
      </c>
      <c r="E49" s="8" t="str">
        <f t="shared" si="2"/>
        <v>02:30</v>
      </c>
    </row>
    <row r="50" spans="1:5">
      <c r="A50" s="20" t="s">
        <v>27</v>
      </c>
      <c r="B50" s="9">
        <v>42717</v>
      </c>
      <c r="C50" s="10">
        <v>0.45833333333333331</v>
      </c>
      <c r="D50" s="10">
        <v>0.58333333333333337</v>
      </c>
      <c r="E50" s="8" t="str">
        <f t="shared" si="2"/>
        <v>03:00</v>
      </c>
    </row>
    <row r="51" spans="1:5">
      <c r="A51" s="20" t="s">
        <v>27</v>
      </c>
      <c r="B51" s="9">
        <v>42717</v>
      </c>
      <c r="C51" s="10">
        <v>0.74930555555555556</v>
      </c>
      <c r="D51" s="10">
        <v>0.99930555555555556</v>
      </c>
      <c r="E51" s="8" t="str">
        <f t="shared" si="2"/>
        <v>06:00</v>
      </c>
    </row>
    <row r="52" spans="1:5">
      <c r="A52" s="20" t="s">
        <v>27</v>
      </c>
      <c r="B52" s="9">
        <v>42718</v>
      </c>
      <c r="C52" s="10">
        <v>0.64513888888888882</v>
      </c>
      <c r="D52" s="10">
        <v>0.99930555555555556</v>
      </c>
      <c r="E52" s="8" t="str">
        <f t="shared" ref="E52" si="3">TEXT(D52-C52,"hh:mm")</f>
        <v>08:30</v>
      </c>
    </row>
    <row r="53" spans="1:5">
      <c r="A53" s="15" t="s">
        <v>28</v>
      </c>
      <c r="B53" s="7" t="s">
        <v>9</v>
      </c>
      <c r="C53" s="7" t="s">
        <v>9</v>
      </c>
      <c r="D53" s="7" t="s">
        <v>9</v>
      </c>
      <c r="E53" s="27" t="str">
        <f>TEXT(E54+E55+E56,"h:mm")</f>
        <v>8:00</v>
      </c>
    </row>
    <row r="54" spans="1:5">
      <c r="A54" s="20" t="s">
        <v>29</v>
      </c>
      <c r="B54" s="9">
        <v>42712</v>
      </c>
      <c r="C54" s="10">
        <v>0.75</v>
      </c>
      <c r="D54" s="10">
        <v>0.83333333333333337</v>
      </c>
      <c r="E54" s="8" t="str">
        <f>TEXT(D54-C54,"hh:mm")</f>
        <v>02:00</v>
      </c>
    </row>
    <row r="55" spans="1:5">
      <c r="A55" s="20" t="s">
        <v>29</v>
      </c>
      <c r="B55" s="9">
        <v>42713</v>
      </c>
      <c r="C55" s="10">
        <v>0.66666666666666663</v>
      </c>
      <c r="D55" s="10">
        <v>0.79166666666666663</v>
      </c>
      <c r="E55" s="8" t="str">
        <f>TEXT(D55-C55,"hh:mm")</f>
        <v>03:00</v>
      </c>
    </row>
    <row r="56" spans="1:5">
      <c r="A56" s="47" t="s">
        <v>30</v>
      </c>
      <c r="B56" s="9">
        <v>42795</v>
      </c>
      <c r="C56" s="10">
        <v>0.41666666666666669</v>
      </c>
      <c r="D56" s="10">
        <v>0.54166666666666663</v>
      </c>
      <c r="E56" s="8" t="str">
        <f>TEXT(D56-C56,"hh:mm")</f>
        <v>03:00</v>
      </c>
    </row>
    <row r="57" spans="1:5">
      <c r="A57" s="15" t="s">
        <v>31</v>
      </c>
      <c r="B57" s="7" t="s">
        <v>9</v>
      </c>
      <c r="C57" s="7" t="s">
        <v>9</v>
      </c>
      <c r="D57" s="7" t="s">
        <v>9</v>
      </c>
      <c r="E57" s="27" t="str">
        <f>TEXT(E58+E59+E60+E61+E62+E63,"h:mm")</f>
        <v>19:45</v>
      </c>
    </row>
    <row r="58" spans="1:5">
      <c r="A58" s="20" t="s">
        <v>32</v>
      </c>
      <c r="B58" s="9">
        <v>42723</v>
      </c>
      <c r="C58" s="10">
        <v>0.72916666666666663</v>
      </c>
      <c r="D58" s="10">
        <v>0.83333333333333337</v>
      </c>
      <c r="E58" s="8" t="str">
        <f>TEXT(D58-C58,"hh:mm")</f>
        <v>02:30</v>
      </c>
    </row>
    <row r="59" spans="1:5">
      <c r="A59" s="20" t="s">
        <v>32</v>
      </c>
      <c r="B59" s="9">
        <v>42723</v>
      </c>
      <c r="C59" s="10">
        <v>0.87430555555555556</v>
      </c>
      <c r="D59" s="10">
        <v>0.99930555555555556</v>
      </c>
      <c r="E59" s="8" t="str">
        <f>TEXT(D59-C59,"hh:mm")</f>
        <v>03:00</v>
      </c>
    </row>
    <row r="60" spans="1:5">
      <c r="A60" s="20" t="s">
        <v>32</v>
      </c>
      <c r="B60" s="9">
        <v>42724</v>
      </c>
      <c r="C60" s="10">
        <v>0</v>
      </c>
      <c r="D60" s="10">
        <v>2.0833333333333332E-2</v>
      </c>
      <c r="E60" s="8" t="str">
        <f>TEXT(D60-C60,"hh:mm")</f>
        <v>00:30</v>
      </c>
    </row>
    <row r="61" spans="1:5">
      <c r="A61" s="20" t="s">
        <v>33</v>
      </c>
      <c r="B61" s="9">
        <v>42745</v>
      </c>
      <c r="C61" s="10">
        <v>0.71875</v>
      </c>
      <c r="D61" s="10">
        <v>0.86458333333333337</v>
      </c>
      <c r="E61" s="8" t="str">
        <f>TEXT(D61-C61,"h:mm")</f>
        <v>3:30</v>
      </c>
    </row>
    <row r="62" spans="1:5">
      <c r="A62" s="20" t="s">
        <v>34</v>
      </c>
      <c r="B62" s="9">
        <v>42746</v>
      </c>
      <c r="C62" s="10">
        <v>0.53125</v>
      </c>
      <c r="D62" s="10">
        <v>0.77083333333333337</v>
      </c>
      <c r="E62" s="8" t="str">
        <f t="shared" ref="E62:E63" si="4">TEXT(D62-C62,"h:mm")</f>
        <v>5:45</v>
      </c>
    </row>
    <row r="63" spans="1:5">
      <c r="A63" s="20" t="s">
        <v>35</v>
      </c>
      <c r="B63" s="9">
        <v>42800</v>
      </c>
      <c r="C63" s="10">
        <v>0.6875</v>
      </c>
      <c r="D63" s="10">
        <v>0.875</v>
      </c>
      <c r="E63" s="8" t="str">
        <f t="shared" si="4"/>
        <v>4:30</v>
      </c>
    </row>
    <row r="64" spans="1:5">
      <c r="A64" s="6" t="s">
        <v>36</v>
      </c>
      <c r="B64" s="7" t="s">
        <v>9</v>
      </c>
      <c r="C64" s="7" t="s">
        <v>9</v>
      </c>
      <c r="D64" s="7" t="s">
        <v>9</v>
      </c>
      <c r="E64" s="27" t="str">
        <f>TEXT(E65+E66+E67+E68+E69+E70,"h:mm")</f>
        <v>21:00</v>
      </c>
    </row>
    <row r="65" spans="1:5">
      <c r="A65" s="20" t="s">
        <v>37</v>
      </c>
      <c r="B65" s="9">
        <v>42772</v>
      </c>
      <c r="C65" s="10">
        <v>0.66666666666666663</v>
      </c>
      <c r="D65" s="10">
        <v>0.79166666666666663</v>
      </c>
      <c r="E65" s="8" t="str">
        <f>TEXT(D65-C65,"h:mm")</f>
        <v>3:00</v>
      </c>
    </row>
    <row r="66" spans="1:5">
      <c r="A66" s="20" t="s">
        <v>37</v>
      </c>
      <c r="B66" s="9">
        <v>42773</v>
      </c>
      <c r="C66" s="10">
        <v>0.375</v>
      </c>
      <c r="D66" s="10">
        <v>0.5</v>
      </c>
      <c r="E66" s="8" t="str">
        <f t="shared" ref="E66:E67" si="5">TEXT(D66-C66,"h:mm")</f>
        <v>3:00</v>
      </c>
    </row>
    <row r="67" spans="1:5">
      <c r="A67" s="20" t="s">
        <v>37</v>
      </c>
      <c r="B67" s="9">
        <v>42773</v>
      </c>
      <c r="C67" s="10">
        <v>0.625</v>
      </c>
      <c r="D67" s="10">
        <v>0.79166666666666663</v>
      </c>
      <c r="E67" s="8" t="str">
        <f t="shared" si="5"/>
        <v>4:00</v>
      </c>
    </row>
    <row r="68" spans="1:5">
      <c r="A68" s="20" t="s">
        <v>37</v>
      </c>
      <c r="B68" s="9">
        <v>42793</v>
      </c>
      <c r="C68" s="10">
        <v>0.71875</v>
      </c>
      <c r="D68" s="10">
        <v>0.83333333333333337</v>
      </c>
      <c r="E68" s="8" t="str">
        <f>TEXT(D68-C68,"h:mm")</f>
        <v>2:45</v>
      </c>
    </row>
    <row r="69" spans="1:5">
      <c r="A69" s="20" t="s">
        <v>38</v>
      </c>
      <c r="B69" s="9">
        <v>42794</v>
      </c>
      <c r="C69" s="10">
        <v>0.53125</v>
      </c>
      <c r="D69" s="10">
        <v>0.77083333333333337</v>
      </c>
      <c r="E69" s="8" t="str">
        <f t="shared" ref="E69:E70" si="6">TEXT(D69-C69,"h:mm")</f>
        <v>5:45</v>
      </c>
    </row>
    <row r="70" spans="1:5">
      <c r="A70" s="20" t="s">
        <v>38</v>
      </c>
      <c r="B70" s="9">
        <v>42797</v>
      </c>
      <c r="C70" s="10">
        <v>0.72916666666666663</v>
      </c>
      <c r="D70" s="10">
        <v>0.83333333333333337</v>
      </c>
      <c r="E70" s="8" t="str">
        <f t="shared" si="6"/>
        <v>2:30</v>
      </c>
    </row>
    <row r="72" spans="1:5">
      <c r="A72" s="6" t="s">
        <v>39</v>
      </c>
      <c r="B72" s="7" t="s">
        <v>9</v>
      </c>
      <c r="C72" s="7" t="s">
        <v>9</v>
      </c>
      <c r="D72" s="7" t="s">
        <v>9</v>
      </c>
      <c r="E72" s="27" t="str">
        <f>TEXT(E73+E74+E75,"h:mm")</f>
        <v>15:00</v>
      </c>
    </row>
    <row r="73" spans="1:5">
      <c r="A73" t="s">
        <v>40</v>
      </c>
      <c r="B73" s="49">
        <v>42801</v>
      </c>
      <c r="C73" s="50">
        <v>0.41666666666666669</v>
      </c>
      <c r="D73" s="51">
        <v>0.625</v>
      </c>
      <c r="E73" s="8" t="str">
        <f t="shared" ref="E73:E75" si="7">TEXT(D73-C73,"h:mm")</f>
        <v>5:00</v>
      </c>
    </row>
    <row r="74" spans="1:5">
      <c r="A74" t="s">
        <v>41</v>
      </c>
      <c r="B74" s="49">
        <v>42811</v>
      </c>
      <c r="C74" s="50">
        <v>0.41666666666666669</v>
      </c>
      <c r="D74" s="51">
        <v>0.625</v>
      </c>
      <c r="E74" s="8" t="str">
        <f t="shared" si="7"/>
        <v>5:00</v>
      </c>
    </row>
    <row r="75" spans="1:5">
      <c r="A75" t="s">
        <v>41</v>
      </c>
      <c r="B75" s="49">
        <v>42812</v>
      </c>
      <c r="C75" s="50">
        <v>0.41666666666666669</v>
      </c>
      <c r="D75" s="51">
        <v>0.625</v>
      </c>
      <c r="E75" s="8" t="str">
        <f t="shared" si="7"/>
        <v>5:00</v>
      </c>
    </row>
    <row r="77" spans="1:5">
      <c r="A77" s="6" t="s">
        <v>42</v>
      </c>
      <c r="B77" s="7" t="s">
        <v>9</v>
      </c>
      <c r="C77" s="7" t="s">
        <v>9</v>
      </c>
      <c r="D77" s="7" t="s">
        <v>9</v>
      </c>
      <c r="E77" s="27" t="str">
        <f>TEXT(E78+E79+E80,"h:mm")</f>
        <v>20:00</v>
      </c>
    </row>
    <row r="78" spans="1:5">
      <c r="B78" s="49">
        <v>42808</v>
      </c>
      <c r="C78" s="50">
        <v>0.33333333333333331</v>
      </c>
      <c r="D78" s="51">
        <v>0.625</v>
      </c>
      <c r="E78" s="67" t="str">
        <f t="shared" ref="E78:E80" si="8">TEXT(D78-C78,"h:mm")</f>
        <v>7:00</v>
      </c>
    </row>
    <row r="79" spans="1:5">
      <c r="B79" s="49">
        <v>42809</v>
      </c>
      <c r="C79" s="50">
        <v>0.33333333333333331</v>
      </c>
      <c r="D79" s="51">
        <v>0.625</v>
      </c>
      <c r="E79" s="67" t="str">
        <f t="shared" si="8"/>
        <v>7:00</v>
      </c>
    </row>
    <row r="80" spans="1:5">
      <c r="B80" s="49">
        <v>42810</v>
      </c>
      <c r="C80" s="50">
        <v>0.33333333333333331</v>
      </c>
      <c r="D80" s="51">
        <v>0.58333333333333337</v>
      </c>
      <c r="E80" s="67" t="str">
        <f t="shared" si="8"/>
        <v>6:00</v>
      </c>
    </row>
    <row r="82" spans="1:5">
      <c r="A82" s="6" t="s">
        <v>43</v>
      </c>
      <c r="B82" s="7" t="s">
        <v>9</v>
      </c>
      <c r="C82" s="7" t="s">
        <v>9</v>
      </c>
      <c r="D82" s="7" t="s">
        <v>9</v>
      </c>
      <c r="E82" s="27" t="str">
        <f>TEXT(E83+E84+E85,"h:mm")</f>
        <v>7:25</v>
      </c>
    </row>
    <row r="83" spans="1:5">
      <c r="B83" s="9">
        <v>42821</v>
      </c>
      <c r="C83" s="10">
        <v>0.5</v>
      </c>
      <c r="D83" s="10">
        <v>0.54166666666666663</v>
      </c>
      <c r="E83" s="8" t="str">
        <f t="shared" ref="E83:E85" si="9">TEXT(D83-C83,"h:mm")</f>
        <v>1:00</v>
      </c>
    </row>
    <row r="84" spans="1:5">
      <c r="B84" s="9">
        <v>42821</v>
      </c>
      <c r="C84" s="10">
        <v>0.66666666666666663</v>
      </c>
      <c r="D84" s="10">
        <v>0.89583333333333337</v>
      </c>
      <c r="E84" s="8" t="str">
        <f t="shared" si="9"/>
        <v>5:30</v>
      </c>
    </row>
    <row r="85" spans="1:5">
      <c r="B85" s="9">
        <v>42821</v>
      </c>
      <c r="C85" s="25">
        <v>0.92708333333333337</v>
      </c>
      <c r="D85" s="25">
        <v>0.96527777777777779</v>
      </c>
      <c r="E85" s="16" t="str">
        <f t="shared" si="9"/>
        <v>0:55</v>
      </c>
    </row>
    <row r="87" spans="1:5">
      <c r="A87" s="6" t="s">
        <v>44</v>
      </c>
      <c r="B87" s="7" t="s">
        <v>9</v>
      </c>
      <c r="C87" s="7" t="s">
        <v>9</v>
      </c>
      <c r="D87" s="7" t="s">
        <v>9</v>
      </c>
      <c r="E87" s="27" t="str">
        <f>TEXT(E88+E89+E90+E91+E92+E94+E93,"h:mm")</f>
        <v>6:00</v>
      </c>
    </row>
    <row r="88" spans="1:5">
      <c r="B88" s="49">
        <v>42822</v>
      </c>
      <c r="C88" s="50">
        <v>0.375</v>
      </c>
      <c r="D88" s="51">
        <v>0.625</v>
      </c>
      <c r="E88" s="16" t="str">
        <f t="shared" ref="E88" si="10">TEXT(D88-C88,"h:mm")</f>
        <v>6:00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64"/>
  <sheetViews>
    <sheetView workbookViewId="0" xr3:uid="{958C4451-9541-5A59-BF78-D2F731DF1C81}">
      <selection activeCell="E3" sqref="E3"/>
    </sheetView>
  </sheetViews>
  <sheetFormatPr defaultColWidth="11.42578125" defaultRowHeight="15"/>
  <cols>
    <col min="1" max="1" width="52.7109375" bestFit="1" customWidth="1"/>
    <col min="2" max="2" width="10.85546875" bestFit="1" customWidth="1"/>
    <col min="3" max="3" width="18" style="1" bestFit="1" customWidth="1"/>
    <col min="4" max="4" width="17.42578125" customWidth="1"/>
    <col min="5" max="5" width="19.28515625" customWidth="1"/>
  </cols>
  <sheetData>
    <row r="2" spans="1:5">
      <c r="A2" s="14" t="s">
        <v>45</v>
      </c>
      <c r="C2" s="2" t="s">
        <v>1</v>
      </c>
      <c r="D2" s="3">
        <v>1</v>
      </c>
    </row>
    <row r="3" spans="1:5" ht="14.25" customHeight="1">
      <c r="C3" s="2" t="s">
        <v>2</v>
      </c>
      <c r="D3" s="13" t="str">
        <f>TEXT(E6+E9+E11+E13+E19+E24+E28+E49+E54+E57+E64+E76+ E85+E100+E109+E119+E128+E137+E145+E154+E163,"dd:hh:mm")</f>
        <v>08:03:00</v>
      </c>
      <c r="E3" s="48" t="str">
        <f>TEXT(E6+E9+E11+E13+E19+E24+E28+E49+E54+E57+E64+E76+ E85+E100+E109+E119+E128+E137+E145+E154+E163,"[hh]:mm")</f>
        <v>195:00</v>
      </c>
    </row>
    <row r="4" spans="1:5">
      <c r="E4" s="68"/>
    </row>
    <row r="5" spans="1:5">
      <c r="A5" s="4" t="s">
        <v>3</v>
      </c>
      <c r="B5" s="4" t="s">
        <v>4</v>
      </c>
      <c r="C5" s="5" t="s">
        <v>5</v>
      </c>
      <c r="D5" s="4" t="s">
        <v>6</v>
      </c>
      <c r="E5" s="4" t="s">
        <v>7</v>
      </c>
    </row>
    <row r="6" spans="1:5">
      <c r="A6" s="6" t="s">
        <v>8</v>
      </c>
      <c r="B6" s="7" t="s">
        <v>9</v>
      </c>
      <c r="C6" s="7" t="s">
        <v>9</v>
      </c>
      <c r="D6" s="7" t="s">
        <v>9</v>
      </c>
      <c r="E6" s="27" t="str">
        <f>TEXT(E7+E8,"h:mm")</f>
        <v>5:00</v>
      </c>
    </row>
    <row r="7" spans="1:5">
      <c r="A7" s="8" t="s">
        <v>9</v>
      </c>
      <c r="B7" s="9">
        <v>42676</v>
      </c>
      <c r="C7" s="10">
        <v>0.625</v>
      </c>
      <c r="D7" s="10">
        <v>0.75</v>
      </c>
      <c r="E7" s="8" t="str">
        <f>TEXT(D7-C7,"h:mm")</f>
        <v>3:00</v>
      </c>
    </row>
    <row r="8" spans="1:5">
      <c r="A8" s="8"/>
      <c r="B8" s="9">
        <v>42678</v>
      </c>
      <c r="C8" s="10">
        <v>0.66666666666666696</v>
      </c>
      <c r="D8" s="10">
        <v>0.75</v>
      </c>
      <c r="E8" s="8" t="str">
        <f>TEXT(D8-C8,"h:mm")</f>
        <v>2:00</v>
      </c>
    </row>
    <row r="9" spans="1:5">
      <c r="A9" s="6" t="s">
        <v>12</v>
      </c>
      <c r="B9" s="7" t="s">
        <v>9</v>
      </c>
      <c r="C9" s="7" t="s">
        <v>9</v>
      </c>
      <c r="D9" s="7" t="s">
        <v>9</v>
      </c>
      <c r="E9" s="27" t="str">
        <f>TEXT(E10,"h:mm")</f>
        <v>1:00</v>
      </c>
    </row>
    <row r="10" spans="1:5">
      <c r="A10" s="8" t="s">
        <v>46</v>
      </c>
      <c r="B10" s="9">
        <v>42685</v>
      </c>
      <c r="C10" s="17">
        <v>0.75</v>
      </c>
      <c r="D10" s="10">
        <v>0.79166666666666663</v>
      </c>
      <c r="E10" s="8" t="str">
        <f>TEXT(D10-C10,"h:mm")</f>
        <v>1:00</v>
      </c>
    </row>
    <row r="11" spans="1:5">
      <c r="A11" s="6" t="s">
        <v>13</v>
      </c>
      <c r="B11" s="7" t="s">
        <v>9</v>
      </c>
      <c r="C11" s="7" t="s">
        <v>9</v>
      </c>
      <c r="D11" s="7" t="s">
        <v>9</v>
      </c>
      <c r="E11" s="27" t="str">
        <f>TEXT(E12,"h:mm")</f>
        <v>0:30</v>
      </c>
    </row>
    <row r="12" spans="1:5">
      <c r="A12" s="8" t="s">
        <v>46</v>
      </c>
      <c r="B12" s="9">
        <v>42685</v>
      </c>
      <c r="C12" s="17">
        <v>0.77083333333333337</v>
      </c>
      <c r="D12" s="10">
        <v>0.79166666666666663</v>
      </c>
      <c r="E12" s="8" t="str">
        <f>TEXT(D12-C12,"h:mm")</f>
        <v>0:30</v>
      </c>
    </row>
    <row r="13" spans="1:5">
      <c r="A13" s="6" t="s">
        <v>14</v>
      </c>
      <c r="B13" s="7" t="s">
        <v>9</v>
      </c>
      <c r="C13" s="7" t="s">
        <v>9</v>
      </c>
      <c r="D13" s="7" t="s">
        <v>9</v>
      </c>
      <c r="E13" s="27" t="str">
        <f>TEXT(E14+E15+E16+E18+E17,"h:mm")</f>
        <v>5:25</v>
      </c>
    </row>
    <row r="14" spans="1:5">
      <c r="A14" s="8" t="s">
        <v>47</v>
      </c>
      <c r="B14" s="9">
        <v>42681</v>
      </c>
      <c r="C14" s="17">
        <v>0.41666666666666669</v>
      </c>
      <c r="D14" s="10">
        <v>0.47222222222222227</v>
      </c>
      <c r="E14" s="8" t="str">
        <f>TEXT(D14-C14,"h:mm")</f>
        <v>1:20</v>
      </c>
    </row>
    <row r="15" spans="1:5">
      <c r="A15" s="8" t="s">
        <v>48</v>
      </c>
      <c r="B15" s="9">
        <v>42681</v>
      </c>
      <c r="C15" s="17">
        <v>0.66666666666666663</v>
      </c>
      <c r="D15" s="10">
        <v>0.72222222222222221</v>
      </c>
      <c r="E15" s="8" t="str">
        <f>TEXT(D15-C15,"h:mm")</f>
        <v>1:20</v>
      </c>
    </row>
    <row r="16" spans="1:5">
      <c r="A16" s="8" t="s">
        <v>49</v>
      </c>
      <c r="B16" s="9">
        <v>42682</v>
      </c>
      <c r="C16" s="17">
        <v>0.45833333333333331</v>
      </c>
      <c r="D16" s="10">
        <v>0.5</v>
      </c>
      <c r="E16" s="8" t="str">
        <f>TEXT(D16-C16,"h:mm")</f>
        <v>1:00</v>
      </c>
    </row>
    <row r="17" spans="1:5">
      <c r="A17" s="8" t="s">
        <v>50</v>
      </c>
      <c r="B17" s="9">
        <v>42684</v>
      </c>
      <c r="C17" s="17">
        <v>0.66666666666666663</v>
      </c>
      <c r="D17" s="10">
        <v>0.70833333333333337</v>
      </c>
      <c r="E17" s="8" t="str">
        <f>TEXT(D17-C17,"h:mm")</f>
        <v>1:00</v>
      </c>
    </row>
    <row r="18" spans="1:5">
      <c r="A18" s="8" t="s">
        <v>51</v>
      </c>
      <c r="B18" s="9">
        <v>42683</v>
      </c>
      <c r="C18" s="19">
        <v>0.875</v>
      </c>
      <c r="D18" s="10">
        <v>0.90625</v>
      </c>
      <c r="E18" s="8" t="str">
        <f>TEXT(D18-C18,"h:mm")</f>
        <v>0:45</v>
      </c>
    </row>
    <row r="19" spans="1:5">
      <c r="A19" s="6" t="s">
        <v>52</v>
      </c>
      <c r="B19" s="7" t="s">
        <v>9</v>
      </c>
      <c r="C19" s="7" t="s">
        <v>9</v>
      </c>
      <c r="D19" s="7" t="s">
        <v>9</v>
      </c>
      <c r="E19" s="27" t="str">
        <f>TEXT(E20+E21+E22,"h:mm")</f>
        <v>2:00</v>
      </c>
    </row>
    <row r="20" spans="1:5">
      <c r="A20" s="8" t="s">
        <v>53</v>
      </c>
      <c r="B20" s="9">
        <v>42683</v>
      </c>
      <c r="C20" s="17">
        <v>0.66666666666666663</v>
      </c>
      <c r="D20" s="10">
        <v>0.75</v>
      </c>
      <c r="E20" s="8" t="str">
        <f>TEXT(D20-C20,"h:mm")</f>
        <v>2:00</v>
      </c>
    </row>
    <row r="24" spans="1:5">
      <c r="A24" s="6" t="s">
        <v>54</v>
      </c>
      <c r="B24" s="7" t="s">
        <v>9</v>
      </c>
      <c r="C24" s="7" t="s">
        <v>9</v>
      </c>
      <c r="D24" s="7" t="s">
        <v>9</v>
      </c>
      <c r="E24" s="27" t="str">
        <f>TEXT(E25+E26+E27,"h:mm")</f>
        <v>0:35</v>
      </c>
    </row>
    <row r="25" spans="1:5">
      <c r="A25" s="8" t="s">
        <v>55</v>
      </c>
      <c r="B25" s="9">
        <v>42687</v>
      </c>
      <c r="C25" s="17">
        <v>0.82291666666666663</v>
      </c>
      <c r="D25" s="10">
        <v>0.84722222222222221</v>
      </c>
      <c r="E25" s="8" t="str">
        <f>TEXT(D25-C25,"h:mm")</f>
        <v>0:35</v>
      </c>
    </row>
    <row r="28" spans="1:5">
      <c r="A28" s="6" t="s">
        <v>18</v>
      </c>
      <c r="B28" s="7" t="s">
        <v>9</v>
      </c>
      <c r="C28" s="7" t="s">
        <v>9</v>
      </c>
      <c r="D28" s="7" t="s">
        <v>9</v>
      </c>
      <c r="E28" s="27" t="str">
        <f>TEXT(E29+E30+E31+E32+E33+E34+E35+E36+E37+E38+E39+E40+E41+E42+E43+E44+E45+E46+E47,"[hh]:mm")</f>
        <v>37:05</v>
      </c>
    </row>
    <row r="29" spans="1:5">
      <c r="A29" s="8" t="s">
        <v>20</v>
      </c>
      <c r="B29" s="9">
        <v>42690</v>
      </c>
      <c r="C29" s="17">
        <v>0.625</v>
      </c>
      <c r="D29" s="10">
        <v>0.75</v>
      </c>
      <c r="E29" s="8" t="str">
        <f t="shared" ref="E29:E34" si="0">TEXT(D29-C29,"h:mm")</f>
        <v>3:00</v>
      </c>
    </row>
    <row r="30" spans="1:5">
      <c r="A30" s="8" t="s">
        <v>20</v>
      </c>
      <c r="B30" s="9">
        <v>42691</v>
      </c>
      <c r="C30" s="17">
        <v>0.66666666666666663</v>
      </c>
      <c r="D30" s="10">
        <v>0.75</v>
      </c>
      <c r="E30" s="8" t="str">
        <f t="shared" si="0"/>
        <v>2:00</v>
      </c>
    </row>
    <row r="31" spans="1:5">
      <c r="A31" s="8" t="s">
        <v>56</v>
      </c>
      <c r="B31" s="9">
        <v>42693</v>
      </c>
      <c r="C31" s="17">
        <v>0.68055555555555547</v>
      </c>
      <c r="D31" s="10">
        <v>0.70833333333333337</v>
      </c>
      <c r="E31" s="8" t="str">
        <f t="shared" si="0"/>
        <v>0:40</v>
      </c>
    </row>
    <row r="32" spans="1:5">
      <c r="A32" s="8" t="s">
        <v>57</v>
      </c>
      <c r="B32" s="9">
        <v>42695</v>
      </c>
      <c r="C32" s="17">
        <v>0.43055555555555558</v>
      </c>
      <c r="D32" s="10">
        <v>0.47916666666666669</v>
      </c>
      <c r="E32" s="8" t="str">
        <f t="shared" si="0"/>
        <v>1:10</v>
      </c>
    </row>
    <row r="33" spans="1:5">
      <c r="A33" s="8" t="s">
        <v>58</v>
      </c>
      <c r="B33" s="9">
        <v>42695</v>
      </c>
      <c r="C33" s="17">
        <v>0.66666666666666663</v>
      </c>
      <c r="D33" s="10">
        <v>0.72916666666666663</v>
      </c>
      <c r="E33" s="8" t="str">
        <f t="shared" si="0"/>
        <v>1:30</v>
      </c>
    </row>
    <row r="34" spans="1:5">
      <c r="A34" s="8" t="s">
        <v>59</v>
      </c>
      <c r="B34" s="9">
        <v>42698</v>
      </c>
      <c r="C34" s="17">
        <v>0.75</v>
      </c>
      <c r="D34" s="10">
        <v>0.85416666666666663</v>
      </c>
      <c r="E34" s="8" t="str">
        <f t="shared" si="0"/>
        <v>2:30</v>
      </c>
    </row>
    <row r="35" spans="1:5">
      <c r="A35" s="8" t="s">
        <v>60</v>
      </c>
      <c r="B35" s="9">
        <v>42699</v>
      </c>
      <c r="C35" s="17">
        <v>0.5</v>
      </c>
      <c r="D35" s="10">
        <v>0.5625</v>
      </c>
      <c r="E35" s="8" t="str">
        <f t="shared" ref="E35:E38" si="1">TEXT(D35-C35,"h:mm")</f>
        <v>1:30</v>
      </c>
    </row>
    <row r="36" spans="1:5">
      <c r="A36" s="8" t="s">
        <v>61</v>
      </c>
      <c r="B36" s="9">
        <v>42699</v>
      </c>
      <c r="C36" s="17">
        <v>0.625</v>
      </c>
      <c r="D36" s="10">
        <v>0.6875</v>
      </c>
      <c r="E36" s="8" t="str">
        <f t="shared" si="1"/>
        <v>1:30</v>
      </c>
    </row>
    <row r="37" spans="1:5">
      <c r="A37" s="8" t="s">
        <v>62</v>
      </c>
      <c r="B37" s="9">
        <v>42699</v>
      </c>
      <c r="C37" s="17">
        <v>0.6875</v>
      </c>
      <c r="D37" s="10">
        <v>0.75</v>
      </c>
      <c r="E37" s="8" t="str">
        <f t="shared" si="1"/>
        <v>1:30</v>
      </c>
    </row>
    <row r="38" spans="1:5">
      <c r="A38" s="16" t="s">
        <v>63</v>
      </c>
      <c r="B38" s="23">
        <v>42711</v>
      </c>
      <c r="C38" s="24">
        <v>0.45833333333333331</v>
      </c>
      <c r="D38" s="25">
        <v>0.52777777777777779</v>
      </c>
      <c r="E38" s="16" t="str">
        <f t="shared" si="1"/>
        <v>1:40</v>
      </c>
    </row>
    <row r="39" spans="1:5">
      <c r="A39" s="8" t="s">
        <v>64</v>
      </c>
      <c r="B39" s="23">
        <v>42711</v>
      </c>
      <c r="C39" s="17">
        <v>0.75</v>
      </c>
      <c r="D39" s="10">
        <v>0.83333333333333337</v>
      </c>
      <c r="E39" s="8" t="str">
        <f t="shared" ref="E39:E47" si="2">TEXT(D39-C39,"h:mm")</f>
        <v>2:00</v>
      </c>
    </row>
    <row r="40" spans="1:5">
      <c r="A40" s="8" t="s">
        <v>65</v>
      </c>
      <c r="B40" s="23">
        <v>42712</v>
      </c>
      <c r="C40" s="17">
        <v>0.79166666666666696</v>
      </c>
      <c r="D40" s="10">
        <v>0.875</v>
      </c>
      <c r="E40" s="8" t="str">
        <f t="shared" si="2"/>
        <v>2:00</v>
      </c>
    </row>
    <row r="41" spans="1:5">
      <c r="A41" s="8" t="s">
        <v>66</v>
      </c>
      <c r="B41" s="23">
        <v>42713</v>
      </c>
      <c r="C41" s="17">
        <v>0.625</v>
      </c>
      <c r="D41" s="10">
        <v>0.75347222222222221</v>
      </c>
      <c r="E41" s="8" t="str">
        <f t="shared" si="2"/>
        <v>3:05</v>
      </c>
    </row>
    <row r="42" spans="1:5">
      <c r="A42" s="8" t="s">
        <v>67</v>
      </c>
      <c r="B42" s="23">
        <v>42714</v>
      </c>
      <c r="C42" s="17">
        <v>0.75</v>
      </c>
      <c r="D42" s="10">
        <v>0.85416666666666663</v>
      </c>
      <c r="E42" s="8" t="str">
        <f t="shared" si="2"/>
        <v>2:30</v>
      </c>
    </row>
    <row r="43" spans="1:5">
      <c r="A43" s="8" t="s">
        <v>68</v>
      </c>
      <c r="B43" s="23">
        <v>42715</v>
      </c>
      <c r="C43" s="17">
        <v>0.41666666666666669</v>
      </c>
      <c r="D43" s="10">
        <v>0.52083333333333337</v>
      </c>
      <c r="E43" s="8" t="str">
        <f t="shared" si="2"/>
        <v>2:30</v>
      </c>
    </row>
    <row r="44" spans="1:5">
      <c r="A44" s="8" t="s">
        <v>69</v>
      </c>
      <c r="B44" s="23">
        <v>42717</v>
      </c>
      <c r="C44" s="17">
        <v>0.63541666666666663</v>
      </c>
      <c r="D44" s="10">
        <v>0.79166666666666663</v>
      </c>
      <c r="E44" s="8" t="str">
        <f t="shared" si="2"/>
        <v>3:45</v>
      </c>
    </row>
    <row r="45" spans="1:5">
      <c r="A45" s="8" t="s">
        <v>70</v>
      </c>
      <c r="B45" s="23">
        <v>42718</v>
      </c>
      <c r="C45" s="17">
        <v>0.5</v>
      </c>
      <c r="D45" s="10">
        <v>0.52083333333333337</v>
      </c>
      <c r="E45" s="8" t="str">
        <f t="shared" si="2"/>
        <v>0:30</v>
      </c>
    </row>
    <row r="46" spans="1:5">
      <c r="A46" s="8" t="s">
        <v>71</v>
      </c>
      <c r="B46" s="23">
        <v>42719</v>
      </c>
      <c r="C46" s="17">
        <v>0.64583333333333337</v>
      </c>
      <c r="D46" s="10">
        <v>0.77083333333333337</v>
      </c>
      <c r="E46" s="8" t="str">
        <f t="shared" si="2"/>
        <v>3:00</v>
      </c>
    </row>
    <row r="47" spans="1:5">
      <c r="A47" s="8" t="s">
        <v>72</v>
      </c>
      <c r="B47" s="23">
        <v>42719</v>
      </c>
      <c r="C47" s="17">
        <v>0.84375</v>
      </c>
      <c r="D47" s="10">
        <v>0.875</v>
      </c>
      <c r="E47" s="8" t="str">
        <f t="shared" si="2"/>
        <v>0:45</v>
      </c>
    </row>
    <row r="48" spans="1:5">
      <c r="A48" s="8"/>
      <c r="B48" s="9"/>
      <c r="C48" s="17"/>
      <c r="D48" s="10"/>
      <c r="E48" s="8"/>
    </row>
    <row r="49" spans="1:5">
      <c r="A49" s="6" t="s">
        <v>73</v>
      </c>
      <c r="B49" s="7" t="s">
        <v>9</v>
      </c>
      <c r="C49" s="7" t="s">
        <v>9</v>
      </c>
      <c r="D49" s="7" t="s">
        <v>9</v>
      </c>
      <c r="E49" s="27" t="str">
        <f>TEXT(E50+E51,"h:mm")</f>
        <v>5:15</v>
      </c>
    </row>
    <row r="50" spans="1:5">
      <c r="A50" s="8" t="s">
        <v>74</v>
      </c>
      <c r="B50" s="9">
        <v>42690</v>
      </c>
      <c r="C50" s="17">
        <v>0.72916666666666663</v>
      </c>
      <c r="D50" s="10">
        <v>0.83333333333333337</v>
      </c>
      <c r="E50" s="8" t="str">
        <f>TEXT(D50-C50,"h:mm")</f>
        <v>2:30</v>
      </c>
    </row>
    <row r="51" spans="1:5">
      <c r="A51" s="16" t="s">
        <v>75</v>
      </c>
      <c r="B51" s="23">
        <v>42719</v>
      </c>
      <c r="C51" s="24">
        <v>0.47916666666666669</v>
      </c>
      <c r="D51" s="25">
        <v>0.59375</v>
      </c>
      <c r="E51" s="8" t="str">
        <f>TEXT(D51-C51,"h:mm")</f>
        <v>2:45</v>
      </c>
    </row>
    <row r="52" spans="1:5">
      <c r="C52"/>
    </row>
    <row r="53" spans="1:5">
      <c r="C53"/>
    </row>
    <row r="54" spans="1:5">
      <c r="A54" s="6" t="s">
        <v>16</v>
      </c>
      <c r="B54" s="7" t="s">
        <v>9</v>
      </c>
      <c r="C54" s="7" t="s">
        <v>9</v>
      </c>
      <c r="D54" s="7" t="s">
        <v>9</v>
      </c>
      <c r="E54" s="27" t="str">
        <f>TEXT(E55,"h:mm")</f>
        <v>1:15</v>
      </c>
    </row>
    <row r="55" spans="1:5">
      <c r="A55" s="20" t="s">
        <v>17</v>
      </c>
      <c r="B55" s="9">
        <v>42702</v>
      </c>
      <c r="C55" s="10">
        <v>0.67708333333333337</v>
      </c>
      <c r="D55" s="10">
        <v>0.72916666666666663</v>
      </c>
      <c r="E55" s="8" t="str">
        <f>TEXT(D55-C55,"h:mm")</f>
        <v>1:15</v>
      </c>
    </row>
    <row r="57" spans="1:5">
      <c r="A57" s="6" t="s">
        <v>25</v>
      </c>
      <c r="B57" s="7" t="s">
        <v>9</v>
      </c>
      <c r="C57" s="7" t="s">
        <v>9</v>
      </c>
      <c r="D57" s="7" t="s">
        <v>9</v>
      </c>
      <c r="E57" s="27" t="str">
        <f>TEXT(E58+E59+E60+E61,"h:mm")</f>
        <v>7:40</v>
      </c>
    </row>
    <row r="58" spans="1:5">
      <c r="A58" s="20" t="s">
        <v>27</v>
      </c>
      <c r="B58" s="9">
        <v>42703</v>
      </c>
      <c r="C58" s="10">
        <v>0.75</v>
      </c>
      <c r="D58" s="10">
        <v>0.83333333333333337</v>
      </c>
      <c r="E58" s="8" t="str">
        <f>TEXT(D58-C58,"h:mm")</f>
        <v>2:00</v>
      </c>
    </row>
    <row r="59" spans="1:5">
      <c r="A59" s="20" t="s">
        <v>76</v>
      </c>
      <c r="B59" s="9">
        <v>42705</v>
      </c>
      <c r="C59" s="10">
        <v>0.80555555555555547</v>
      </c>
      <c r="D59" s="10">
        <v>0.84722222222222221</v>
      </c>
      <c r="E59" s="8" t="str">
        <f>TEXT(D59-C59,"h:mm")</f>
        <v>1:00</v>
      </c>
    </row>
    <row r="60" spans="1:5">
      <c r="A60" s="20" t="s">
        <v>77</v>
      </c>
      <c r="B60" s="9">
        <v>42706</v>
      </c>
      <c r="C60" s="10">
        <v>0.66666666666666663</v>
      </c>
      <c r="D60" s="10">
        <v>0.83333333333333337</v>
      </c>
      <c r="E60" s="8" t="str">
        <f>TEXT(D60-C60,"h:mm")</f>
        <v>4:00</v>
      </c>
    </row>
    <row r="61" spans="1:5">
      <c r="A61" s="20" t="s">
        <v>77</v>
      </c>
      <c r="B61" s="9">
        <v>42711</v>
      </c>
      <c r="C61" s="10">
        <v>0.66666666666666663</v>
      </c>
      <c r="D61" s="10">
        <v>0.69444444444444453</v>
      </c>
      <c r="E61" s="8" t="str">
        <f>TEXT(D61-C61,"h:mm")</f>
        <v>0:40</v>
      </c>
    </row>
    <row r="64" spans="1:5">
      <c r="A64" s="6" t="s">
        <v>78</v>
      </c>
      <c r="B64" s="7" t="s">
        <v>9</v>
      </c>
      <c r="C64" s="7" t="s">
        <v>9</v>
      </c>
      <c r="D64" s="7" t="s">
        <v>9</v>
      </c>
      <c r="E64" s="27" t="str">
        <f>TEXT(E65+E66+E67+E68+E69+E70+E71+E72+E73,"[hh]:mm")</f>
        <v>24:55</v>
      </c>
    </row>
    <row r="65" spans="1:5">
      <c r="A65" s="20" t="s">
        <v>79</v>
      </c>
      <c r="B65" s="9">
        <v>42720</v>
      </c>
      <c r="C65" s="10">
        <v>0.66666666666666663</v>
      </c>
      <c r="D65" s="10">
        <v>0.75</v>
      </c>
      <c r="E65" s="8" t="str">
        <f>TEXT(D65-C65,"h:mm")</f>
        <v>2:00</v>
      </c>
    </row>
    <row r="66" spans="1:5">
      <c r="A66" s="20" t="s">
        <v>80</v>
      </c>
      <c r="B66" s="9">
        <v>42721</v>
      </c>
      <c r="C66" s="10">
        <v>0.54166666666666663</v>
      </c>
      <c r="D66" s="10">
        <v>0.60416666666666663</v>
      </c>
      <c r="E66" s="8" t="str">
        <f t="shared" ref="E66:E69" si="3">TEXT(D66-C66,"h:mm")</f>
        <v>1:30</v>
      </c>
    </row>
    <row r="67" spans="1:5">
      <c r="A67" s="20" t="s">
        <v>80</v>
      </c>
      <c r="B67" s="9">
        <v>42721</v>
      </c>
      <c r="C67" s="10">
        <v>0.71875</v>
      </c>
      <c r="D67" s="10">
        <v>0.79166666666666663</v>
      </c>
      <c r="E67" s="8" t="str">
        <f t="shared" si="3"/>
        <v>1:45</v>
      </c>
    </row>
    <row r="68" spans="1:5">
      <c r="A68" s="20" t="s">
        <v>80</v>
      </c>
      <c r="B68" s="9">
        <v>42721</v>
      </c>
      <c r="C68" s="10">
        <v>0.83333333333333337</v>
      </c>
      <c r="D68" s="10">
        <v>0.875</v>
      </c>
      <c r="E68" s="8" t="str">
        <f t="shared" si="3"/>
        <v>1:00</v>
      </c>
    </row>
    <row r="69" spans="1:5">
      <c r="A69" s="47" t="s">
        <v>81</v>
      </c>
      <c r="B69" s="9">
        <v>42723</v>
      </c>
      <c r="C69" s="25">
        <v>0.67013888888888884</v>
      </c>
      <c r="D69" s="25">
        <v>0.69097222222222221</v>
      </c>
      <c r="E69" s="16" t="str">
        <f t="shared" si="3"/>
        <v>0:30</v>
      </c>
    </row>
    <row r="70" spans="1:5">
      <c r="A70" s="47" t="s">
        <v>82</v>
      </c>
      <c r="B70" s="9">
        <v>42723</v>
      </c>
      <c r="C70" s="25">
        <v>0.69097222222222221</v>
      </c>
      <c r="D70" s="25">
        <v>0.72916666666666663</v>
      </c>
      <c r="E70" s="16" t="str">
        <f>TEXT(D70-C70,"h:mm")</f>
        <v>0:55</v>
      </c>
    </row>
    <row r="71" spans="1:5">
      <c r="A71" s="47" t="s">
        <v>83</v>
      </c>
      <c r="B71" s="9">
        <v>42758</v>
      </c>
      <c r="C71" s="25">
        <v>0.69791666666666663</v>
      </c>
      <c r="D71" s="25">
        <v>0.83333333333333337</v>
      </c>
      <c r="E71" s="16" t="str">
        <f>TEXT(D71-C71,"h:mm")</f>
        <v>3:15</v>
      </c>
    </row>
    <row r="72" spans="1:5">
      <c r="A72" s="47" t="s">
        <v>84</v>
      </c>
      <c r="B72" s="9">
        <v>42808</v>
      </c>
      <c r="C72" s="25">
        <v>0.58333333333333337</v>
      </c>
      <c r="D72" s="25">
        <v>0.83333333333333337</v>
      </c>
      <c r="E72" s="16" t="str">
        <f>TEXT(D72-C72,"h:mm")</f>
        <v>6:00</v>
      </c>
    </row>
    <row r="73" spans="1:5">
      <c r="A73" s="47" t="s">
        <v>85</v>
      </c>
      <c r="B73" s="23">
        <v>42810</v>
      </c>
      <c r="C73" s="25">
        <v>0.5</v>
      </c>
      <c r="D73" s="25">
        <v>0.83333333333333337</v>
      </c>
      <c r="E73" s="16" t="str">
        <f>TEXT(D73-C73,"h:mm")</f>
        <v>8:00</v>
      </c>
    </row>
    <row r="74" spans="1:5">
      <c r="C74"/>
    </row>
    <row r="76" spans="1:5">
      <c r="A76" s="6" t="s">
        <v>86</v>
      </c>
      <c r="B76" s="7" t="s">
        <v>9</v>
      </c>
      <c r="C76" s="7" t="s">
        <v>9</v>
      </c>
      <c r="D76" s="7" t="s">
        <v>9</v>
      </c>
      <c r="E76" s="27" t="str">
        <f>TEXT(E77+E78+E79+E80+E81+E82,"h:mm")</f>
        <v>5:50</v>
      </c>
    </row>
    <row r="77" spans="1:5">
      <c r="A77" s="20" t="s">
        <v>87</v>
      </c>
      <c r="B77" s="9">
        <v>42723</v>
      </c>
      <c r="C77" s="10">
        <v>0.79166666666666663</v>
      </c>
      <c r="D77" s="10">
        <v>0.85416666666666663</v>
      </c>
      <c r="E77" s="8" t="str">
        <f>TEXT(D77-C77,"h:mm")</f>
        <v>1:30</v>
      </c>
    </row>
    <row r="78" spans="1:5">
      <c r="A78" s="20" t="s">
        <v>88</v>
      </c>
      <c r="B78" s="9">
        <v>42724</v>
      </c>
      <c r="C78" s="10">
        <v>0.45833333333333331</v>
      </c>
      <c r="D78" s="10">
        <v>0.54166666666666663</v>
      </c>
      <c r="E78" s="8" t="str">
        <f>TEXT(D78-C78,"h:mm")</f>
        <v>2:00</v>
      </c>
    </row>
    <row r="79" spans="1:5">
      <c r="A79" s="20" t="s">
        <v>89</v>
      </c>
      <c r="B79" s="9">
        <v>42724</v>
      </c>
      <c r="C79" s="10">
        <v>0.625</v>
      </c>
      <c r="D79" s="10">
        <v>0.66666666666666663</v>
      </c>
      <c r="E79" s="8" t="str">
        <f>TEXT(D79-C79,"h:mm")</f>
        <v>1:00</v>
      </c>
    </row>
    <row r="80" spans="1:5">
      <c r="A80" s="20" t="s">
        <v>88</v>
      </c>
      <c r="B80" s="9">
        <v>42724</v>
      </c>
      <c r="C80" s="10">
        <v>0.73611111111111116</v>
      </c>
      <c r="D80" s="10">
        <v>0.79166666666666663</v>
      </c>
      <c r="E80" s="8" t="str">
        <f>TEXT(D80-C80,"h:mm")</f>
        <v>1:20</v>
      </c>
    </row>
    <row r="85" spans="1:5">
      <c r="A85" s="6" t="s">
        <v>90</v>
      </c>
      <c r="B85" s="7" t="s">
        <v>9</v>
      </c>
      <c r="C85" s="7" t="s">
        <v>9</v>
      </c>
      <c r="D85" s="7" t="s">
        <v>9</v>
      </c>
      <c r="E85" s="27" t="str">
        <f>TEXT(E86+E87+E88+E89+E90+E93+E91+E92+E94+E95+E96+E97,"[hh]:mm")</f>
        <v>23:35</v>
      </c>
    </row>
    <row r="86" spans="1:5">
      <c r="A86" s="20" t="s">
        <v>91</v>
      </c>
      <c r="B86" s="9">
        <v>42735</v>
      </c>
      <c r="C86" s="10">
        <v>0.48958333333333331</v>
      </c>
      <c r="D86" s="10">
        <v>0.5625</v>
      </c>
      <c r="E86" s="8" t="str">
        <f>TEXT(D86-C86,"h:mm")</f>
        <v>1:45</v>
      </c>
    </row>
    <row r="87" spans="1:5">
      <c r="A87" s="20" t="s">
        <v>92</v>
      </c>
      <c r="B87" s="9">
        <v>42737</v>
      </c>
      <c r="C87" s="10">
        <v>0.6875</v>
      </c>
      <c r="D87" s="10">
        <v>0.77083333333333337</v>
      </c>
      <c r="E87" s="8" t="str">
        <f t="shared" ref="E87:E89" si="4">TEXT(D87-C87,"h:mm")</f>
        <v>2:00</v>
      </c>
    </row>
    <row r="88" spans="1:5">
      <c r="A88" s="20" t="s">
        <v>93</v>
      </c>
      <c r="B88" s="9">
        <v>42739</v>
      </c>
      <c r="C88" s="10">
        <v>0.72916666666666663</v>
      </c>
      <c r="D88" s="10">
        <v>0.83333333333333337</v>
      </c>
      <c r="E88" s="8" t="str">
        <f t="shared" si="4"/>
        <v>2:30</v>
      </c>
    </row>
    <row r="89" spans="1:5">
      <c r="A89" s="20" t="s">
        <v>94</v>
      </c>
      <c r="B89" s="9">
        <v>42741</v>
      </c>
      <c r="C89" s="10">
        <v>0.67708333333333337</v>
      </c>
      <c r="D89" s="10">
        <v>0.76041666666666663</v>
      </c>
      <c r="E89" s="8" t="str">
        <f t="shared" si="4"/>
        <v>2:00</v>
      </c>
    </row>
    <row r="90" spans="1:5">
      <c r="A90" s="20" t="s">
        <v>95</v>
      </c>
      <c r="B90" s="9">
        <v>42744</v>
      </c>
      <c r="C90" s="10">
        <v>0.67708333333333337</v>
      </c>
      <c r="D90" s="10">
        <v>0.78472222222222221</v>
      </c>
      <c r="E90" s="8" t="str">
        <f t="shared" ref="E90:E91" si="5">TEXT(D90-C90,"h:mm")</f>
        <v>2:35</v>
      </c>
    </row>
    <row r="91" spans="1:5">
      <c r="A91" s="47" t="s">
        <v>96</v>
      </c>
      <c r="B91" s="23">
        <v>42749</v>
      </c>
      <c r="C91" s="25">
        <v>0.79166666666666663</v>
      </c>
      <c r="D91" s="25">
        <v>0.89583333333333337</v>
      </c>
      <c r="E91" s="16" t="str">
        <f t="shared" si="5"/>
        <v>2:30</v>
      </c>
    </row>
    <row r="92" spans="1:5">
      <c r="A92" s="47" t="s">
        <v>96</v>
      </c>
      <c r="B92" s="23">
        <v>42750</v>
      </c>
      <c r="C92" s="25">
        <v>0.75694444444444453</v>
      </c>
      <c r="D92" s="25">
        <v>0.85416666666666663</v>
      </c>
      <c r="E92" s="16" t="str">
        <f t="shared" ref="E92" si="6">TEXT(D92-C92,"h:mm")</f>
        <v>2:20</v>
      </c>
    </row>
    <row r="93" spans="1:5">
      <c r="A93" s="47" t="s">
        <v>96</v>
      </c>
      <c r="B93" s="23">
        <v>42751</v>
      </c>
      <c r="C93" s="25">
        <v>0.72222222222222221</v>
      </c>
      <c r="D93" s="25">
        <v>0.73958333333333337</v>
      </c>
      <c r="E93" s="16" t="str">
        <f t="shared" ref="E93:E97" si="7">TEXT(D93-C93,"h:mm")</f>
        <v>0:25</v>
      </c>
    </row>
    <row r="94" spans="1:5">
      <c r="A94" s="47" t="s">
        <v>97</v>
      </c>
      <c r="B94" s="23">
        <v>42751</v>
      </c>
      <c r="C94" s="25">
        <v>0.73958333333333337</v>
      </c>
      <c r="D94" s="25">
        <v>0.83333333333333337</v>
      </c>
      <c r="E94" s="16" t="str">
        <f t="shared" si="7"/>
        <v>2:15</v>
      </c>
    </row>
    <row r="95" spans="1:5">
      <c r="A95" s="47" t="s">
        <v>98</v>
      </c>
      <c r="B95" s="23">
        <v>42752</v>
      </c>
      <c r="C95" s="25">
        <v>0.75</v>
      </c>
      <c r="D95" s="25">
        <v>0.77083333333333337</v>
      </c>
      <c r="E95" s="16" t="str">
        <f t="shared" si="7"/>
        <v>0:30</v>
      </c>
    </row>
    <row r="96" spans="1:5">
      <c r="A96" s="47" t="s">
        <v>99</v>
      </c>
      <c r="B96" s="23">
        <v>42752</v>
      </c>
      <c r="C96" s="25">
        <v>0.77083333333333337</v>
      </c>
      <c r="D96" s="25">
        <v>0.875</v>
      </c>
      <c r="E96" s="16" t="str">
        <f t="shared" si="7"/>
        <v>2:30</v>
      </c>
    </row>
    <row r="97" spans="1:5">
      <c r="A97" s="47" t="s">
        <v>100</v>
      </c>
      <c r="B97" s="23">
        <v>42753</v>
      </c>
      <c r="C97" s="25">
        <v>0.67708333333333337</v>
      </c>
      <c r="D97" s="25">
        <v>0.77083333333333337</v>
      </c>
      <c r="E97" s="16" t="str">
        <f t="shared" si="7"/>
        <v>2:15</v>
      </c>
    </row>
    <row r="100" spans="1:5">
      <c r="A100" s="6" t="s">
        <v>101</v>
      </c>
      <c r="B100" s="7" t="s">
        <v>9</v>
      </c>
      <c r="C100" s="7" t="s">
        <v>9</v>
      </c>
      <c r="D100" s="7" t="s">
        <v>9</v>
      </c>
      <c r="E100" s="27" t="str">
        <f>TEXT(E101+E102+E103+E104+E105+E106,"h:mm")</f>
        <v>13:45</v>
      </c>
    </row>
    <row r="101" spans="1:5">
      <c r="A101" s="20" t="s">
        <v>33</v>
      </c>
      <c r="B101" s="9">
        <v>42745</v>
      </c>
      <c r="C101" s="10">
        <v>0.71875</v>
      </c>
      <c r="D101" s="10">
        <v>0.86458333333333337</v>
      </c>
      <c r="E101" s="8" t="str">
        <f>TEXT(D101-C101,"h:mm")</f>
        <v>3:30</v>
      </c>
    </row>
    <row r="102" spans="1:5">
      <c r="A102" s="20" t="s">
        <v>34</v>
      </c>
      <c r="B102" s="9">
        <v>42746</v>
      </c>
      <c r="C102" s="10">
        <v>0.53125</v>
      </c>
      <c r="D102" s="10">
        <v>0.77083333333333337</v>
      </c>
      <c r="E102" s="8" t="str">
        <f t="shared" ref="E102:E103" si="8">TEXT(D102-C102,"h:mm")</f>
        <v>5:45</v>
      </c>
    </row>
    <row r="103" spans="1:5">
      <c r="A103" s="20" t="s">
        <v>35</v>
      </c>
      <c r="B103" s="9">
        <v>42800</v>
      </c>
      <c r="C103" s="10">
        <v>0.6875</v>
      </c>
      <c r="D103" s="10">
        <v>0.875</v>
      </c>
      <c r="E103" s="8" t="str">
        <f t="shared" si="8"/>
        <v>4:30</v>
      </c>
    </row>
    <row r="104" spans="1:5">
      <c r="A104" s="20"/>
      <c r="B104" s="9"/>
      <c r="C104" s="10"/>
      <c r="D104" s="10"/>
      <c r="E104" s="8"/>
    </row>
    <row r="105" spans="1:5">
      <c r="A105" s="20"/>
      <c r="B105" s="9"/>
      <c r="C105" s="10"/>
      <c r="D105" s="10"/>
      <c r="E105" s="8"/>
    </row>
    <row r="109" spans="1:5">
      <c r="A109" s="6" t="s">
        <v>36</v>
      </c>
      <c r="B109" s="7" t="s">
        <v>9</v>
      </c>
      <c r="C109" s="7" t="s">
        <v>9</v>
      </c>
      <c r="D109" s="7" t="s">
        <v>9</v>
      </c>
      <c r="E109" s="27" t="str">
        <f>TEXT(E110+E111+E112+E113+E114+E115,"h:mm")</f>
        <v>9:00</v>
      </c>
    </row>
    <row r="110" spans="1:5">
      <c r="A110" s="20" t="s">
        <v>37</v>
      </c>
      <c r="B110" s="9">
        <v>42772</v>
      </c>
      <c r="C110" s="10">
        <v>0.66666666666666663</v>
      </c>
      <c r="D110" s="10">
        <v>0.79166666666666663</v>
      </c>
      <c r="E110" s="8" t="str">
        <f>TEXT(D110-C110,"h:mm")</f>
        <v>3:00</v>
      </c>
    </row>
    <row r="111" spans="1:5">
      <c r="A111" s="20" t="s">
        <v>37</v>
      </c>
      <c r="B111" s="9">
        <v>42773</v>
      </c>
      <c r="C111" s="10">
        <v>0.375</v>
      </c>
      <c r="D111" s="10">
        <v>0.45833333333333331</v>
      </c>
      <c r="E111" s="8" t="str">
        <f t="shared" ref="E111" si="9">TEXT(D111-C111,"h:mm")</f>
        <v>2:00</v>
      </c>
    </row>
    <row r="112" spans="1:5">
      <c r="A112" s="20" t="s">
        <v>37</v>
      </c>
      <c r="B112" s="9">
        <v>42773</v>
      </c>
      <c r="C112" s="10">
        <v>0.625</v>
      </c>
      <c r="D112" s="10">
        <v>0.79166666666666663</v>
      </c>
      <c r="E112" s="8" t="str">
        <f t="shared" ref="E112" si="10">TEXT(D112-C112,"h:mm")</f>
        <v>4:00</v>
      </c>
    </row>
    <row r="113" spans="1:5">
      <c r="A113" s="20"/>
      <c r="B113" s="9"/>
      <c r="C113" s="10"/>
      <c r="D113" s="10"/>
      <c r="E113" s="8"/>
    </row>
    <row r="114" spans="1:5">
      <c r="A114" s="20"/>
      <c r="B114" s="9"/>
      <c r="C114" s="10"/>
      <c r="D114" s="10"/>
      <c r="E114" s="8"/>
    </row>
    <row r="119" spans="1:5">
      <c r="A119" s="6" t="s">
        <v>42</v>
      </c>
      <c r="B119" s="7" t="s">
        <v>9</v>
      </c>
      <c r="C119" s="7" t="s">
        <v>9</v>
      </c>
      <c r="D119" s="7" t="s">
        <v>9</v>
      </c>
      <c r="E119" s="27" t="str">
        <f>TEXT(E120+E121+E122+E123+E124+E125,"h:mm")</f>
        <v>6:00</v>
      </c>
    </row>
    <row r="120" spans="1:5">
      <c r="A120" s="20" t="s">
        <v>102</v>
      </c>
      <c r="B120" s="9">
        <v>42775</v>
      </c>
      <c r="C120" s="10">
        <v>0.70833333333333337</v>
      </c>
      <c r="D120" s="10">
        <v>0.79166666666666663</v>
      </c>
      <c r="E120" s="8" t="str">
        <f>TEXT(D120-C120,"h:mm")</f>
        <v>2:00</v>
      </c>
    </row>
    <row r="121" spans="1:5">
      <c r="A121" s="20" t="s">
        <v>102</v>
      </c>
      <c r="B121" s="9">
        <v>42776</v>
      </c>
      <c r="C121" s="10">
        <v>0.70833333333333337</v>
      </c>
      <c r="D121" s="10">
        <v>0.875</v>
      </c>
      <c r="E121" s="8" t="str">
        <f t="shared" ref="E121" si="11">TEXT(D121-C121,"h:mm")</f>
        <v>4:00</v>
      </c>
    </row>
    <row r="122" spans="1:5">
      <c r="A122" s="20"/>
      <c r="B122" s="9"/>
      <c r="C122" s="10"/>
      <c r="D122" s="10"/>
      <c r="E122" s="8"/>
    </row>
    <row r="123" spans="1:5">
      <c r="A123" s="20"/>
      <c r="B123" s="9"/>
      <c r="C123" s="10"/>
      <c r="D123" s="10"/>
      <c r="E123" s="8"/>
    </row>
    <row r="124" spans="1:5">
      <c r="A124" s="20"/>
      <c r="B124" s="9"/>
      <c r="C124" s="10"/>
      <c r="D124" s="10"/>
      <c r="E124" s="8"/>
    </row>
    <row r="128" spans="1:5">
      <c r="A128" s="6" t="s">
        <v>103</v>
      </c>
      <c r="B128" s="7" t="s">
        <v>9</v>
      </c>
      <c r="C128" s="7" t="s">
        <v>9</v>
      </c>
      <c r="D128" s="7" t="s">
        <v>9</v>
      </c>
      <c r="E128" s="27" t="str">
        <f>TEXT(E129+E130+E131+E132+E133+E134,"h:mm")</f>
        <v>17:00</v>
      </c>
    </row>
    <row r="129" spans="1:5">
      <c r="A129" s="20" t="s">
        <v>37</v>
      </c>
      <c r="B129" s="9">
        <v>42793</v>
      </c>
      <c r="C129" s="10">
        <v>0.71875</v>
      </c>
      <c r="D129" s="10">
        <v>0.83333333333333337</v>
      </c>
      <c r="E129" s="8" t="str">
        <f>TEXT(D129-C129,"h:mm")</f>
        <v>2:45</v>
      </c>
    </row>
    <row r="130" spans="1:5">
      <c r="A130" s="20" t="s">
        <v>38</v>
      </c>
      <c r="B130" s="9">
        <v>42794</v>
      </c>
      <c r="C130" s="10">
        <v>0.53125</v>
      </c>
      <c r="D130" s="10">
        <v>0.77083333333333337</v>
      </c>
      <c r="E130" s="8" t="str">
        <f t="shared" ref="E130:E133" si="12">TEXT(D130-C130,"h:mm")</f>
        <v>5:45</v>
      </c>
    </row>
    <row r="131" spans="1:5">
      <c r="A131" s="20" t="s">
        <v>38</v>
      </c>
      <c r="B131" s="9">
        <v>42797</v>
      </c>
      <c r="C131" s="10">
        <v>0.72916666666666663</v>
      </c>
      <c r="D131" s="10">
        <v>0.83333333333333337</v>
      </c>
      <c r="E131" s="8" t="str">
        <f t="shared" si="12"/>
        <v>2:30</v>
      </c>
    </row>
    <row r="132" spans="1:5">
      <c r="A132" s="20" t="s">
        <v>104</v>
      </c>
      <c r="B132" s="9">
        <v>42814</v>
      </c>
      <c r="C132" s="10">
        <v>0.41666666666666669</v>
      </c>
      <c r="D132" s="10">
        <v>0.66666666666666663</v>
      </c>
      <c r="E132" s="8" t="str">
        <f t="shared" si="12"/>
        <v>6:00</v>
      </c>
    </row>
    <row r="133" spans="1:5">
      <c r="A133" s="20"/>
      <c r="B133" s="9"/>
      <c r="C133" s="10"/>
      <c r="D133" s="10"/>
      <c r="E133" s="8" t="str">
        <f t="shared" si="12"/>
        <v>0:00</v>
      </c>
    </row>
    <row r="137" spans="1:5">
      <c r="A137" s="6" t="s">
        <v>105</v>
      </c>
      <c r="B137" s="7" t="s">
        <v>9</v>
      </c>
      <c r="C137" s="7" t="s">
        <v>9</v>
      </c>
      <c r="D137" s="7" t="s">
        <v>9</v>
      </c>
      <c r="E137" s="27" t="str">
        <f>TEXT(E138+E139+E140+E141+E142+E143,"h:mm")</f>
        <v>8:00</v>
      </c>
    </row>
    <row r="138" spans="1:5">
      <c r="A138" s="20" t="s">
        <v>106</v>
      </c>
      <c r="B138" s="9">
        <v>42812</v>
      </c>
      <c r="C138" s="10">
        <v>0.41666666666666669</v>
      </c>
      <c r="D138" s="10">
        <v>0.45833333333333331</v>
      </c>
      <c r="E138" s="8" t="str">
        <f>TEXT(D138-C138,"h:mm")</f>
        <v>1:00</v>
      </c>
    </row>
    <row r="139" spans="1:5">
      <c r="A139" s="20" t="s">
        <v>107</v>
      </c>
      <c r="B139" s="9">
        <v>42812</v>
      </c>
      <c r="C139" s="10">
        <v>0.5</v>
      </c>
      <c r="D139" s="10">
        <v>0.79166666666666663</v>
      </c>
      <c r="E139" s="8" t="str">
        <f t="shared" ref="E139" si="13">TEXT(D139-C139,"h:mm")</f>
        <v>7:00</v>
      </c>
    </row>
    <row r="140" spans="1:5">
      <c r="A140" s="20"/>
      <c r="B140" s="9"/>
      <c r="C140" s="10"/>
      <c r="D140" s="10"/>
      <c r="E140" s="8"/>
    </row>
    <row r="141" spans="1:5">
      <c r="A141" s="20"/>
      <c r="B141" s="9"/>
      <c r="C141" s="10"/>
      <c r="D141" s="10"/>
      <c r="E141" s="8"/>
    </row>
    <row r="142" spans="1:5">
      <c r="A142" s="20"/>
      <c r="B142" s="9"/>
      <c r="C142" s="10"/>
      <c r="D142" s="10"/>
      <c r="E142" s="8"/>
    </row>
    <row r="145" spans="1:5">
      <c r="A145" s="6" t="s">
        <v>108</v>
      </c>
      <c r="B145" s="7" t="s">
        <v>9</v>
      </c>
      <c r="C145" s="7" t="s">
        <v>9</v>
      </c>
      <c r="D145" s="7" t="s">
        <v>9</v>
      </c>
      <c r="E145" s="27" t="str">
        <f>TEXT(E146+E147+E148+E149+E150+E151,"h:mm")</f>
        <v>2:00</v>
      </c>
    </row>
    <row r="146" spans="1:5">
      <c r="A146" s="20" t="s">
        <v>109</v>
      </c>
      <c r="B146" s="9">
        <v>42817</v>
      </c>
      <c r="C146" s="10">
        <v>0.66666666666666663</v>
      </c>
      <c r="D146" s="10">
        <v>0.75</v>
      </c>
      <c r="E146" s="8" t="str">
        <f>TEXT(D146-C146,"h:mm")</f>
        <v>2:00</v>
      </c>
    </row>
    <row r="147" spans="1:5">
      <c r="A147" s="20"/>
      <c r="B147" s="9"/>
      <c r="C147" s="10"/>
      <c r="D147" s="10"/>
      <c r="E147" s="8"/>
    </row>
    <row r="148" spans="1:5">
      <c r="A148" s="20"/>
      <c r="B148" s="9"/>
      <c r="C148" s="10"/>
      <c r="D148" s="10"/>
      <c r="E148" s="8"/>
    </row>
    <row r="149" spans="1:5">
      <c r="A149" s="20"/>
      <c r="B149" s="9"/>
      <c r="C149" s="10"/>
      <c r="D149" s="10"/>
      <c r="E149" s="8"/>
    </row>
    <row r="150" spans="1:5">
      <c r="A150" s="20"/>
      <c r="B150" s="9"/>
      <c r="C150" s="10"/>
      <c r="D150" s="10"/>
      <c r="E150" s="8"/>
    </row>
    <row r="154" spans="1:5">
      <c r="A154" s="6" t="s">
        <v>43</v>
      </c>
      <c r="B154" s="7" t="s">
        <v>9</v>
      </c>
      <c r="C154" s="7" t="s">
        <v>9</v>
      </c>
      <c r="D154" s="7" t="s">
        <v>9</v>
      </c>
      <c r="E154" s="27" t="str">
        <f>TEXT(E155+E156+E157+E158+E159+E161+E160,"h:mm")</f>
        <v>13:10</v>
      </c>
    </row>
    <row r="155" spans="1:5">
      <c r="A155" s="20" t="s">
        <v>110</v>
      </c>
      <c r="B155" s="9">
        <v>42819</v>
      </c>
      <c r="C155" s="10">
        <v>0.72916666666666663</v>
      </c>
      <c r="D155" s="10">
        <v>0.79166666666666663</v>
      </c>
      <c r="E155" s="8" t="str">
        <f>TEXT(D155-C155,"h:mm")</f>
        <v>1:30</v>
      </c>
    </row>
    <row r="156" spans="1:5">
      <c r="A156" s="20" t="s">
        <v>111</v>
      </c>
      <c r="B156" s="9">
        <v>42819</v>
      </c>
      <c r="C156" s="10">
        <v>0.80208333333333337</v>
      </c>
      <c r="D156" s="10">
        <v>0.85416666666666663</v>
      </c>
      <c r="E156" s="8" t="str">
        <f t="shared" ref="E156:E160" si="14">TEXT(D156-C156,"h:mm")</f>
        <v>1:15</v>
      </c>
    </row>
    <row r="157" spans="1:5">
      <c r="A157" s="20" t="s">
        <v>111</v>
      </c>
      <c r="B157" s="9">
        <v>42820</v>
      </c>
      <c r="C157" s="10">
        <v>0.70833333333333337</v>
      </c>
      <c r="D157" s="10">
        <v>0.83333333333333337</v>
      </c>
      <c r="E157" s="8" t="str">
        <f t="shared" si="14"/>
        <v>3:00</v>
      </c>
    </row>
    <row r="158" spans="1:5">
      <c r="A158" s="20" t="s">
        <v>110</v>
      </c>
      <c r="B158" s="9">
        <v>42821</v>
      </c>
      <c r="C158" s="10">
        <v>0.5</v>
      </c>
      <c r="D158" s="10">
        <v>0.54166666666666663</v>
      </c>
      <c r="E158" s="8" t="str">
        <f t="shared" si="14"/>
        <v>1:00</v>
      </c>
    </row>
    <row r="159" spans="1:5">
      <c r="A159" s="20" t="s">
        <v>111</v>
      </c>
      <c r="B159" s="9">
        <v>42821</v>
      </c>
      <c r="C159" s="10">
        <v>0.66666666666666663</v>
      </c>
      <c r="D159" s="10">
        <v>0.89583333333333337</v>
      </c>
      <c r="E159" s="8" t="str">
        <f t="shared" si="14"/>
        <v>5:30</v>
      </c>
    </row>
    <row r="160" spans="1:5">
      <c r="A160" s="47" t="s">
        <v>112</v>
      </c>
      <c r="B160" s="9">
        <v>42821</v>
      </c>
      <c r="C160" s="25">
        <v>0.92708333333333337</v>
      </c>
      <c r="D160" s="25">
        <v>0.96527777777777779</v>
      </c>
      <c r="E160" s="16" t="str">
        <f t="shared" si="14"/>
        <v>0:55</v>
      </c>
    </row>
    <row r="163" spans="1:5">
      <c r="A163" s="6" t="s">
        <v>44</v>
      </c>
      <c r="B163" s="7" t="s">
        <v>9</v>
      </c>
      <c r="C163" s="7" t="s">
        <v>9</v>
      </c>
      <c r="D163" s="7" t="s">
        <v>9</v>
      </c>
      <c r="E163" s="27" t="str">
        <f>TEXT(E164+E165+E166+E167+E168+E170+E169,"h:mm")</f>
        <v>6:00</v>
      </c>
    </row>
    <row r="164" spans="1:5">
      <c r="B164" s="49">
        <v>42822</v>
      </c>
      <c r="C164" s="50">
        <v>0.375</v>
      </c>
      <c r="D164" s="51">
        <v>0.625</v>
      </c>
      <c r="E164" s="16" t="str">
        <f t="shared" ref="E164" si="15">TEXT(D164-C164,"h:mm")</f>
        <v>6:00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98"/>
  <sheetViews>
    <sheetView workbookViewId="0" xr3:uid="{842E5F09-E766-5B8D-85AF-A39847EA96FD}">
      <selection activeCell="E3" sqref="E3"/>
    </sheetView>
  </sheetViews>
  <sheetFormatPr defaultColWidth="11.42578125" defaultRowHeight="15"/>
  <cols>
    <col min="1" max="1" width="52.5703125" customWidth="1"/>
    <col min="3" max="3" width="15.85546875" style="1" customWidth="1"/>
    <col min="4" max="4" width="12" customWidth="1"/>
    <col min="5" max="5" width="19.28515625" customWidth="1"/>
  </cols>
  <sheetData>
    <row r="2" spans="1:5">
      <c r="A2" s="14" t="s">
        <v>113</v>
      </c>
      <c r="C2" s="2" t="s">
        <v>1</v>
      </c>
      <c r="D2" s="3">
        <v>1</v>
      </c>
      <c r="E2" t="s">
        <v>114</v>
      </c>
    </row>
    <row r="3" spans="1:5" ht="14.25" customHeight="1">
      <c r="C3" s="2" t="s">
        <v>2</v>
      </c>
      <c r="D3" s="21" t="str">
        <f>TEXT(E6+E11+E13+E17+E22+E23+E26+E36+E42+E49+E55+E61+E70+F70+E83+F83+E94,"dd:hh:mm")</f>
        <v>07:15:01</v>
      </c>
      <c r="E3" s="52" t="str">
        <f>TEXT(E6+E11+E13+E17+E22+E23+E26+E36+E42+E49+E55+E61+E70+F70+E83+F83+E94,"[hh]:mm")</f>
        <v>183:01</v>
      </c>
    </row>
    <row r="5" spans="1:5">
      <c r="A5" s="4" t="s">
        <v>3</v>
      </c>
      <c r="B5" s="4" t="s">
        <v>4</v>
      </c>
      <c r="C5" s="5" t="s">
        <v>5</v>
      </c>
      <c r="D5" s="4" t="s">
        <v>6</v>
      </c>
      <c r="E5" s="4" t="s">
        <v>7</v>
      </c>
    </row>
    <row r="6" spans="1:5">
      <c r="A6" s="15" t="s">
        <v>115</v>
      </c>
      <c r="B6" s="7" t="s">
        <v>9</v>
      </c>
      <c r="C6" s="7" t="s">
        <v>9</v>
      </c>
      <c r="D6" s="7" t="s">
        <v>9</v>
      </c>
      <c r="E6" s="27" t="str">
        <f>TEXT(E7+E8+E9+E10,"h:mm")</f>
        <v>4:00</v>
      </c>
    </row>
    <row r="7" spans="1:5">
      <c r="A7" s="8" t="s">
        <v>116</v>
      </c>
      <c r="B7" s="9">
        <v>42678</v>
      </c>
      <c r="C7" s="10">
        <v>0.41666666666666669</v>
      </c>
      <c r="D7" s="10">
        <v>0.47916666666666669</v>
      </c>
      <c r="E7" s="8" t="str">
        <f>TEXT(D7-C7,"h:mm")</f>
        <v>1:30</v>
      </c>
    </row>
    <row r="8" spans="1:5">
      <c r="A8" s="16" t="s">
        <v>117</v>
      </c>
      <c r="B8" s="9">
        <v>42680</v>
      </c>
      <c r="C8" s="10">
        <v>0.70833333333333337</v>
      </c>
      <c r="D8" s="10">
        <v>0.78472222222222221</v>
      </c>
      <c r="E8" s="10">
        <v>7.6388888888888895E-2</v>
      </c>
    </row>
    <row r="9" spans="1:5">
      <c r="A9" s="16" t="s">
        <v>118</v>
      </c>
      <c r="B9" s="9">
        <v>42690</v>
      </c>
      <c r="C9" s="10">
        <v>0.79166666666666663</v>
      </c>
      <c r="D9" s="10">
        <v>0.80555555555555547</v>
      </c>
      <c r="E9" s="10">
        <v>1.3888888888888888E-2</v>
      </c>
    </row>
    <row r="10" spans="1:5">
      <c r="A10" s="16" t="s">
        <v>119</v>
      </c>
      <c r="B10" s="9">
        <v>42690</v>
      </c>
      <c r="C10" s="10">
        <v>0.80555555555555547</v>
      </c>
      <c r="D10" s="10">
        <v>0.81944444444444453</v>
      </c>
      <c r="E10" s="10">
        <v>1.3888888888888888E-2</v>
      </c>
    </row>
    <row r="11" spans="1:5">
      <c r="A11" s="15" t="s">
        <v>120</v>
      </c>
      <c r="B11" s="7" t="s">
        <v>9</v>
      </c>
      <c r="C11" s="7" t="s">
        <v>9</v>
      </c>
      <c r="D11" s="7" t="s">
        <v>9</v>
      </c>
      <c r="E11" s="27" t="str">
        <f>TEXT(E12,"h:mm")</f>
        <v>1:08</v>
      </c>
    </row>
    <row r="12" spans="1:5">
      <c r="A12" s="8" t="s">
        <v>121</v>
      </c>
      <c r="B12" s="9">
        <v>42681</v>
      </c>
      <c r="C12" s="17">
        <v>0.66666666666666663</v>
      </c>
      <c r="D12" s="17">
        <v>0.71388888888888891</v>
      </c>
      <c r="E12" s="17">
        <v>4.7222222222222221E-2</v>
      </c>
    </row>
    <row r="13" spans="1:5">
      <c r="A13" s="15" t="s">
        <v>122</v>
      </c>
      <c r="B13" s="7" t="s">
        <v>9</v>
      </c>
      <c r="C13" s="7" t="s">
        <v>9</v>
      </c>
      <c r="D13" s="7" t="s">
        <v>9</v>
      </c>
      <c r="E13" s="27" t="str">
        <f>TEXT(E14+E15+E16,"h:mm")</f>
        <v>1:53</v>
      </c>
    </row>
    <row r="14" spans="1:5">
      <c r="A14" s="8" t="s">
        <v>123</v>
      </c>
      <c r="B14" s="9">
        <v>42684</v>
      </c>
      <c r="C14" s="17">
        <v>0.70138888888888884</v>
      </c>
      <c r="D14" s="17">
        <v>0.72916666666666663</v>
      </c>
      <c r="E14" s="10">
        <v>2.7777777777777776E-2</v>
      </c>
    </row>
    <row r="15" spans="1:5">
      <c r="A15" s="16" t="s">
        <v>124</v>
      </c>
      <c r="B15" s="9">
        <v>42688</v>
      </c>
      <c r="C15" s="17">
        <v>0.68958333333333333</v>
      </c>
      <c r="D15" s="17">
        <v>0.71180555555555547</v>
      </c>
      <c r="E15" s="10">
        <v>2.6388888888888889E-2</v>
      </c>
    </row>
    <row r="16" spans="1:5">
      <c r="A16" s="16" t="s">
        <v>125</v>
      </c>
      <c r="B16" s="9">
        <v>42688</v>
      </c>
      <c r="C16" s="17">
        <v>0.71527777777777779</v>
      </c>
      <c r="D16" s="17">
        <v>0.73611111111111116</v>
      </c>
      <c r="E16" s="10">
        <v>2.4305555555555556E-2</v>
      </c>
    </row>
    <row r="17" spans="1:5">
      <c r="A17" s="15" t="s">
        <v>28</v>
      </c>
      <c r="B17" s="7" t="s">
        <v>9</v>
      </c>
      <c r="C17" s="7" t="s">
        <v>9</v>
      </c>
      <c r="D17" s="7" t="s">
        <v>9</v>
      </c>
      <c r="E17" s="27" t="str">
        <f>TEXT(E18,"h:mm")</f>
        <v>3:00</v>
      </c>
    </row>
    <row r="18" spans="1:5">
      <c r="A18" s="8" t="s">
        <v>126</v>
      </c>
      <c r="B18" s="9">
        <v>42692</v>
      </c>
      <c r="C18" s="17">
        <v>0.75</v>
      </c>
      <c r="D18" s="18">
        <v>0.875</v>
      </c>
      <c r="E18" s="10">
        <v>0.125</v>
      </c>
    </row>
    <row r="20" spans="1:5">
      <c r="A20" s="4"/>
      <c r="B20" s="4"/>
      <c r="C20" s="5"/>
      <c r="D20" s="4"/>
      <c r="E20" s="4"/>
    </row>
    <row r="21" spans="1:5">
      <c r="A21" s="15"/>
      <c r="B21" s="7"/>
      <c r="C21" s="7"/>
      <c r="D21" s="7"/>
      <c r="E21" s="27"/>
    </row>
    <row r="22" spans="1:5">
      <c r="A22" s="8" t="s">
        <v>127</v>
      </c>
      <c r="B22" s="9">
        <v>42764</v>
      </c>
      <c r="C22" s="17">
        <v>0.75</v>
      </c>
      <c r="D22" s="18">
        <v>0.875</v>
      </c>
      <c r="E22" s="10">
        <v>0.125</v>
      </c>
    </row>
    <row r="23" spans="1:5">
      <c r="A23" s="8" t="s">
        <v>127</v>
      </c>
      <c r="B23" s="9">
        <v>42765</v>
      </c>
      <c r="C23" s="17">
        <v>0.75</v>
      </c>
      <c r="D23" s="18">
        <v>0.79166666666666663</v>
      </c>
      <c r="E23" s="10">
        <v>4.1666666666666664E-2</v>
      </c>
    </row>
    <row r="24" spans="1:5">
      <c r="A24" s="8"/>
      <c r="B24" s="9"/>
      <c r="C24" s="17"/>
      <c r="D24" s="18"/>
      <c r="E24" s="10"/>
    </row>
    <row r="25" spans="1:5">
      <c r="A25" s="8"/>
      <c r="B25" s="9"/>
      <c r="C25" s="17"/>
      <c r="D25" s="18"/>
      <c r="E25" s="10"/>
    </row>
    <row r="26" spans="1:5">
      <c r="A26" s="15" t="s">
        <v>128</v>
      </c>
      <c r="B26" s="7" t="s">
        <v>9</v>
      </c>
      <c r="C26" s="7" t="s">
        <v>9</v>
      </c>
      <c r="D26" s="7" t="s">
        <v>9</v>
      </c>
      <c r="E26" s="53">
        <v>0.63888888888888895</v>
      </c>
    </row>
    <row r="27" spans="1:5">
      <c r="A27" s="8" t="s">
        <v>129</v>
      </c>
      <c r="B27" s="9">
        <v>42685</v>
      </c>
      <c r="C27" s="17">
        <v>0.66666666666666663</v>
      </c>
      <c r="D27" s="18">
        <v>0.70833333333333337</v>
      </c>
      <c r="E27" s="10">
        <v>4.1666666666666664E-2</v>
      </c>
    </row>
    <row r="28" spans="1:5">
      <c r="A28" s="8" t="s">
        <v>130</v>
      </c>
      <c r="B28" s="9">
        <v>42699</v>
      </c>
      <c r="C28" s="17">
        <v>0.70833333333333337</v>
      </c>
      <c r="D28" s="18">
        <v>0.72916666666666663</v>
      </c>
      <c r="E28" s="10">
        <v>2.0833333333333332E-2</v>
      </c>
    </row>
    <row r="29" spans="1:5">
      <c r="A29" s="8" t="s">
        <v>131</v>
      </c>
      <c r="B29" s="9"/>
      <c r="C29" s="17"/>
      <c r="D29" s="18"/>
      <c r="E29" s="10"/>
    </row>
    <row r="30" spans="1:5">
      <c r="A30" s="8" t="s">
        <v>132</v>
      </c>
      <c r="B30" s="9">
        <v>42719</v>
      </c>
      <c r="C30" s="17">
        <v>0.66666666666666663</v>
      </c>
      <c r="D30" s="10">
        <v>0.75</v>
      </c>
      <c r="E30" s="10">
        <v>8.3333333333333329E-2</v>
      </c>
    </row>
    <row r="31" spans="1:5">
      <c r="A31" s="8" t="s">
        <v>132</v>
      </c>
      <c r="B31" s="9">
        <v>42720</v>
      </c>
      <c r="C31" s="17">
        <v>0.69444444444444453</v>
      </c>
      <c r="D31" s="10">
        <v>0.79166666666666663</v>
      </c>
      <c r="E31" s="10">
        <v>9.7222222222222224E-2</v>
      </c>
    </row>
    <row r="32" spans="1:5">
      <c r="A32" s="8" t="s">
        <v>132</v>
      </c>
      <c r="B32" s="9">
        <v>42722</v>
      </c>
      <c r="C32" s="17">
        <v>0.75</v>
      </c>
      <c r="D32" s="10">
        <v>0.875</v>
      </c>
      <c r="E32" s="10">
        <v>0.125</v>
      </c>
    </row>
    <row r="33" spans="1:5">
      <c r="A33" s="8" t="s">
        <v>132</v>
      </c>
      <c r="B33" s="9">
        <v>42723</v>
      </c>
      <c r="C33" s="17">
        <v>0.625</v>
      </c>
      <c r="D33" s="10">
        <v>0.8125</v>
      </c>
      <c r="E33" s="10">
        <v>0.1875</v>
      </c>
    </row>
    <row r="34" spans="1:5">
      <c r="A34" s="8" t="s">
        <v>132</v>
      </c>
      <c r="B34" s="9">
        <v>42724</v>
      </c>
      <c r="C34" s="17">
        <v>0.75</v>
      </c>
      <c r="D34" s="10">
        <v>0.875</v>
      </c>
      <c r="E34" s="10">
        <v>0.125</v>
      </c>
    </row>
    <row r="35" spans="1:5">
      <c r="A35" s="8" t="s">
        <v>133</v>
      </c>
      <c r="B35" s="9"/>
      <c r="C35" s="17"/>
      <c r="D35" s="18"/>
      <c r="E35" s="10"/>
    </row>
    <row r="36" spans="1:5">
      <c r="A36" s="15" t="s">
        <v>134</v>
      </c>
      <c r="B36" s="7" t="s">
        <v>9</v>
      </c>
      <c r="C36" s="7" t="s">
        <v>9</v>
      </c>
      <c r="D36" s="7" t="s">
        <v>9</v>
      </c>
      <c r="E36" s="53">
        <v>0.33333333333333331</v>
      </c>
    </row>
    <row r="37" spans="1:5">
      <c r="A37" s="8" t="s">
        <v>19</v>
      </c>
      <c r="B37" s="9">
        <v>42696</v>
      </c>
      <c r="C37" s="17"/>
      <c r="D37" s="18"/>
      <c r="E37" s="10"/>
    </row>
    <row r="38" spans="1:5">
      <c r="A38" s="8" t="s">
        <v>20</v>
      </c>
      <c r="B38" s="9">
        <v>42697</v>
      </c>
      <c r="C38" s="17"/>
      <c r="D38" s="18"/>
      <c r="E38" s="10"/>
    </row>
    <row r="39" spans="1:5">
      <c r="A39" s="8" t="s">
        <v>135</v>
      </c>
      <c r="B39" s="9">
        <v>42699</v>
      </c>
      <c r="C39" s="17">
        <v>0.66666666666666663</v>
      </c>
      <c r="D39" s="18">
        <v>0.79166666666666663</v>
      </c>
      <c r="E39" s="10">
        <v>0.125</v>
      </c>
    </row>
    <row r="40" spans="1:5">
      <c r="A40" s="8" t="s">
        <v>136</v>
      </c>
      <c r="B40" s="9">
        <v>42701</v>
      </c>
      <c r="C40" s="17">
        <v>0.70833333333333337</v>
      </c>
      <c r="D40" s="18">
        <v>0.83333333333333337</v>
      </c>
      <c r="E40" s="10">
        <v>0.125</v>
      </c>
    </row>
    <row r="41" spans="1:5">
      <c r="A41" s="8" t="s">
        <v>137</v>
      </c>
      <c r="B41" s="9">
        <v>42702</v>
      </c>
      <c r="C41" s="17">
        <v>0.79166666666666663</v>
      </c>
      <c r="D41" s="18">
        <v>0.875</v>
      </c>
      <c r="E41" s="10">
        <v>8.3333333333333329E-2</v>
      </c>
    </row>
    <row r="42" spans="1:5">
      <c r="A42" s="15"/>
      <c r="B42" s="7" t="s">
        <v>9</v>
      </c>
      <c r="C42" s="7" t="s">
        <v>9</v>
      </c>
      <c r="D42" s="7" t="s">
        <v>9</v>
      </c>
      <c r="E42" s="53">
        <v>0.625</v>
      </c>
    </row>
    <row r="43" spans="1:5">
      <c r="A43" s="8" t="s">
        <v>138</v>
      </c>
      <c r="B43" s="9">
        <v>42705</v>
      </c>
      <c r="C43" s="17">
        <v>0.45833333333333331</v>
      </c>
      <c r="D43" s="18">
        <v>0.54166666666666663</v>
      </c>
      <c r="E43" s="10">
        <v>8.3333333333333329E-2</v>
      </c>
    </row>
    <row r="44" spans="1:5">
      <c r="A44" s="8" t="s">
        <v>138</v>
      </c>
      <c r="B44" s="9">
        <v>42706</v>
      </c>
      <c r="C44" s="17">
        <v>0.66666666666666663</v>
      </c>
      <c r="D44" s="18">
        <v>0.79166666666666663</v>
      </c>
      <c r="E44" s="10">
        <v>0.125</v>
      </c>
    </row>
    <row r="45" spans="1:5">
      <c r="A45" s="8" t="s">
        <v>138</v>
      </c>
      <c r="B45" s="9">
        <v>42707</v>
      </c>
      <c r="C45" s="17">
        <v>0.75</v>
      </c>
      <c r="D45" s="18">
        <v>0.875</v>
      </c>
      <c r="E45" s="10">
        <v>0.125</v>
      </c>
    </row>
    <row r="46" spans="1:5">
      <c r="A46" s="8" t="s">
        <v>138</v>
      </c>
      <c r="B46" s="9">
        <v>42709</v>
      </c>
      <c r="C46" s="17">
        <v>0.66666666666666663</v>
      </c>
      <c r="D46" s="18">
        <v>0.83333333333333337</v>
      </c>
      <c r="E46" s="10">
        <v>0.125</v>
      </c>
    </row>
    <row r="47" spans="1:5">
      <c r="A47" s="8" t="s">
        <v>139</v>
      </c>
      <c r="B47" s="9">
        <v>42712</v>
      </c>
      <c r="C47" s="17">
        <v>0.66666666666666663</v>
      </c>
      <c r="D47" s="18">
        <v>0.75</v>
      </c>
      <c r="E47" s="10">
        <v>0.125</v>
      </c>
    </row>
    <row r="48" spans="1:5">
      <c r="A48" s="8" t="s">
        <v>140</v>
      </c>
      <c r="B48" s="9">
        <v>42713</v>
      </c>
      <c r="C48" s="17">
        <v>0.5</v>
      </c>
      <c r="D48" s="18">
        <v>0.54166666666666663</v>
      </c>
      <c r="E48" s="10">
        <v>4.1666666666666664E-2</v>
      </c>
    </row>
    <row r="49" spans="1:5">
      <c r="A49" s="15"/>
      <c r="B49" s="7" t="s">
        <v>9</v>
      </c>
      <c r="C49" s="7" t="s">
        <v>9</v>
      </c>
      <c r="D49" s="7" t="s">
        <v>9</v>
      </c>
      <c r="E49" s="53">
        <v>0.64583333333333337</v>
      </c>
    </row>
    <row r="50" spans="1:5">
      <c r="A50" s="8" t="s">
        <v>141</v>
      </c>
      <c r="B50" s="9">
        <v>42713</v>
      </c>
      <c r="C50" s="17">
        <v>0.66666666666666663</v>
      </c>
      <c r="D50" s="18">
        <v>0.79166666666666663</v>
      </c>
      <c r="E50" s="10">
        <v>0.125</v>
      </c>
    </row>
    <row r="51" spans="1:5">
      <c r="A51" s="8" t="s">
        <v>141</v>
      </c>
      <c r="B51" s="9">
        <v>42715</v>
      </c>
      <c r="C51" s="17">
        <v>0.45833333333333331</v>
      </c>
      <c r="D51" s="18">
        <v>0.54166666666666663</v>
      </c>
      <c r="E51" s="10">
        <v>0.125</v>
      </c>
    </row>
    <row r="52" spans="1:5">
      <c r="A52" s="8" t="s">
        <v>141</v>
      </c>
      <c r="B52" s="9">
        <v>42715</v>
      </c>
      <c r="C52" s="17">
        <v>0.6875</v>
      </c>
      <c r="D52" s="18">
        <v>0.79166666666666663</v>
      </c>
      <c r="E52" s="10">
        <v>0.10416666666666667</v>
      </c>
    </row>
    <row r="53" spans="1:5">
      <c r="A53" s="8" t="s">
        <v>141</v>
      </c>
      <c r="B53" s="9">
        <v>42716</v>
      </c>
      <c r="C53" s="17">
        <v>0.66666666666666663</v>
      </c>
      <c r="D53" s="18">
        <v>0.875</v>
      </c>
      <c r="E53" s="10">
        <v>0.16666666666666666</v>
      </c>
    </row>
    <row r="54" spans="1:5">
      <c r="A54" s="8" t="s">
        <v>142</v>
      </c>
      <c r="B54" s="9">
        <v>42717</v>
      </c>
      <c r="C54" s="17">
        <v>0.625</v>
      </c>
      <c r="D54" s="18">
        <v>0.75</v>
      </c>
      <c r="E54" s="10">
        <v>0.125</v>
      </c>
    </row>
    <row r="55" spans="1:5">
      <c r="A55" s="15" t="s">
        <v>143</v>
      </c>
      <c r="B55" s="7" t="s">
        <v>9</v>
      </c>
      <c r="C55" s="7" t="s">
        <v>9</v>
      </c>
      <c r="D55" s="7" t="s">
        <v>9</v>
      </c>
      <c r="E55" s="53">
        <v>0.125</v>
      </c>
    </row>
    <row r="56" spans="1:5">
      <c r="A56" s="8" t="s">
        <v>144</v>
      </c>
      <c r="B56" s="9">
        <v>42725</v>
      </c>
      <c r="C56" s="17">
        <v>0.66666666666666663</v>
      </c>
      <c r="D56" s="18">
        <v>0.79166666666666663</v>
      </c>
      <c r="E56" s="10">
        <v>0.125</v>
      </c>
    </row>
    <row r="57" spans="1:5">
      <c r="A57" s="8"/>
      <c r="B57" s="9"/>
      <c r="C57" s="17"/>
      <c r="D57" s="18"/>
      <c r="E57" s="10"/>
    </row>
    <row r="58" spans="1:5">
      <c r="A58" s="8"/>
      <c r="B58" s="9"/>
      <c r="C58" s="17"/>
      <c r="D58" s="18"/>
      <c r="E58" s="10"/>
    </row>
    <row r="59" spans="1:5">
      <c r="A59" s="8"/>
      <c r="B59" s="9"/>
      <c r="C59" s="17"/>
      <c r="D59" s="18"/>
      <c r="E59" s="10"/>
    </row>
    <row r="60" spans="1:5">
      <c r="A60" s="8"/>
      <c r="B60" s="9"/>
      <c r="C60" s="17"/>
      <c r="D60" s="18"/>
      <c r="E60" s="10"/>
    </row>
    <row r="61" spans="1:5">
      <c r="A61" s="15" t="s">
        <v>145</v>
      </c>
      <c r="B61" s="7" t="s">
        <v>9</v>
      </c>
      <c r="C61" s="7" t="s">
        <v>9</v>
      </c>
      <c r="D61" s="7" t="s">
        <v>9</v>
      </c>
      <c r="E61" s="27" t="str">
        <f>TEXT(E62+E63+E64+E65+E66+E67+E68,"h:mm")</f>
        <v>22:10</v>
      </c>
    </row>
    <row r="62" spans="1:5">
      <c r="A62" s="8" t="s">
        <v>146</v>
      </c>
      <c r="B62" s="9">
        <v>42706</v>
      </c>
      <c r="C62" s="10">
        <v>0.41666666666666669</v>
      </c>
      <c r="D62" s="10">
        <v>0.52083333333333337</v>
      </c>
      <c r="E62" s="8" t="str">
        <f>TEXT(D62-C62,"h:mm")</f>
        <v>2:30</v>
      </c>
    </row>
    <row r="63" spans="1:5">
      <c r="A63" s="16" t="s">
        <v>147</v>
      </c>
      <c r="B63" s="9">
        <v>42706</v>
      </c>
      <c r="C63" s="10">
        <v>0.70833333333333337</v>
      </c>
      <c r="D63" s="10">
        <v>0.83333333333333337</v>
      </c>
      <c r="E63" s="10">
        <v>0.125</v>
      </c>
    </row>
    <row r="64" spans="1:5">
      <c r="A64" s="16" t="s">
        <v>148</v>
      </c>
      <c r="B64" s="9">
        <v>42750</v>
      </c>
      <c r="C64" s="10">
        <v>0.66666666666666663</v>
      </c>
      <c r="D64" s="10">
        <v>0.875</v>
      </c>
      <c r="E64" s="10">
        <v>0.20833333333333334</v>
      </c>
    </row>
    <row r="65" spans="1:6">
      <c r="A65" s="16" t="s">
        <v>149</v>
      </c>
      <c r="B65" s="9">
        <v>42755</v>
      </c>
      <c r="C65" s="10">
        <v>0.8125</v>
      </c>
      <c r="D65" s="10">
        <v>0.875</v>
      </c>
      <c r="E65" s="10">
        <v>0.10416666666666667</v>
      </c>
    </row>
    <row r="66" spans="1:6">
      <c r="A66" s="8" t="s">
        <v>150</v>
      </c>
      <c r="B66" s="9">
        <v>42756</v>
      </c>
      <c r="C66" s="10">
        <v>0.41666666666666669</v>
      </c>
      <c r="D66" s="10">
        <v>0.60416666666666663</v>
      </c>
      <c r="E66" s="8" t="str">
        <f>TEXT(D66-C66,"h:mm")</f>
        <v>4:30</v>
      </c>
    </row>
    <row r="67" spans="1:6">
      <c r="A67" s="8" t="s">
        <v>151</v>
      </c>
      <c r="B67" s="9">
        <v>42765</v>
      </c>
      <c r="C67" s="10">
        <v>0.41666666666666669</v>
      </c>
      <c r="D67" s="10">
        <v>0.5</v>
      </c>
      <c r="E67" s="8" t="str">
        <f t="shared" ref="E67:E68" si="0">TEXT(D67-C67,"h:mm")</f>
        <v>2:00</v>
      </c>
    </row>
    <row r="68" spans="1:6">
      <c r="A68" s="8" t="s">
        <v>152</v>
      </c>
      <c r="B68" s="9">
        <v>42771</v>
      </c>
      <c r="C68" s="10">
        <v>0.66666666666666663</v>
      </c>
      <c r="D68" s="10">
        <v>0.77777777777777779</v>
      </c>
      <c r="E68" s="8" t="str">
        <f t="shared" si="0"/>
        <v>2:40</v>
      </c>
    </row>
    <row r="69" spans="1:6">
      <c r="A69" s="8"/>
      <c r="B69" s="9"/>
      <c r="C69" s="10"/>
      <c r="D69" s="10"/>
      <c r="E69" s="8"/>
    </row>
    <row r="70" spans="1:6">
      <c r="A70" s="15" t="s">
        <v>153</v>
      </c>
      <c r="B70" s="7" t="s">
        <v>9</v>
      </c>
      <c r="C70" s="7" t="s">
        <v>9</v>
      </c>
      <c r="D70" s="7" t="s">
        <v>9</v>
      </c>
      <c r="E70" s="27" t="str">
        <f>TEXT(E71+E72+E73+E74+E75+E76,"h:mm")</f>
        <v>22:30</v>
      </c>
      <c r="F70" s="27" t="str">
        <f>TEXT(E77+E78+E79+E80,"h:mm")</f>
        <v>10:00</v>
      </c>
    </row>
    <row r="71" spans="1:6">
      <c r="A71" s="8" t="s">
        <v>154</v>
      </c>
      <c r="B71" s="9">
        <v>42768</v>
      </c>
      <c r="C71" s="10">
        <v>0.625</v>
      </c>
      <c r="D71" s="10">
        <v>0.75</v>
      </c>
      <c r="E71" s="8" t="str">
        <f>TEXT(D71-C71,"h:mm")</f>
        <v>3:00</v>
      </c>
    </row>
    <row r="72" spans="1:6">
      <c r="A72" s="8" t="s">
        <v>155</v>
      </c>
      <c r="B72" s="9">
        <v>42772</v>
      </c>
      <c r="C72" s="10">
        <v>0.625</v>
      </c>
      <c r="D72" s="10">
        <v>0.79166666666666663</v>
      </c>
      <c r="E72" s="8" t="str">
        <f t="shared" ref="E72:E77" si="1">TEXT(D72-C72,"h:mm")</f>
        <v>4:00</v>
      </c>
    </row>
    <row r="73" spans="1:6">
      <c r="A73" s="8" t="s">
        <v>153</v>
      </c>
      <c r="B73" s="9">
        <v>42793</v>
      </c>
      <c r="C73" s="10">
        <v>0.66666666666666663</v>
      </c>
      <c r="D73" s="10">
        <v>0.875</v>
      </c>
      <c r="E73" s="8" t="str">
        <f t="shared" si="1"/>
        <v>5:00</v>
      </c>
    </row>
    <row r="74" spans="1:6">
      <c r="A74" s="8" t="s">
        <v>156</v>
      </c>
      <c r="B74" s="9">
        <v>42794</v>
      </c>
      <c r="C74" s="10">
        <v>0.77083333333333337</v>
      </c>
      <c r="D74" s="10">
        <v>0.91666666666666663</v>
      </c>
      <c r="E74" s="8" t="str">
        <f t="shared" si="1"/>
        <v>3:30</v>
      </c>
    </row>
    <row r="75" spans="1:6">
      <c r="A75" s="8" t="s">
        <v>157</v>
      </c>
      <c r="B75" s="9">
        <v>42797</v>
      </c>
      <c r="C75" s="10">
        <v>0.66666666666666663</v>
      </c>
      <c r="D75" s="10">
        <v>0.83333333333333337</v>
      </c>
      <c r="E75" s="8" t="str">
        <f t="shared" si="1"/>
        <v>4:00</v>
      </c>
    </row>
    <row r="76" spans="1:6">
      <c r="A76" s="8" t="s">
        <v>158</v>
      </c>
      <c r="B76" s="9">
        <v>42800</v>
      </c>
      <c r="C76" s="10">
        <v>0.41666666666666669</v>
      </c>
      <c r="D76" s="10">
        <v>0.54166666666666663</v>
      </c>
      <c r="E76" s="8" t="str">
        <f t="shared" si="1"/>
        <v>3:00</v>
      </c>
    </row>
    <row r="77" spans="1:6">
      <c r="A77" s="8" t="s">
        <v>158</v>
      </c>
      <c r="B77" s="9">
        <v>42802</v>
      </c>
      <c r="C77" s="10">
        <v>0.79166666666666663</v>
      </c>
      <c r="D77" s="10">
        <v>0.875</v>
      </c>
      <c r="E77" s="8" t="str">
        <f t="shared" si="1"/>
        <v>2:00</v>
      </c>
    </row>
    <row r="78" spans="1:6">
      <c r="A78" s="69" t="s">
        <v>159</v>
      </c>
      <c r="B78" s="9">
        <v>42808</v>
      </c>
      <c r="C78" s="10">
        <v>0.79166666666666663</v>
      </c>
      <c r="D78" s="10">
        <v>0.875</v>
      </c>
      <c r="E78" s="8" t="str">
        <f t="shared" ref="E78" si="2">TEXT(D78-C78,"h:mm")</f>
        <v>2:00</v>
      </c>
    </row>
    <row r="79" spans="1:6">
      <c r="A79" s="69" t="s">
        <v>160</v>
      </c>
      <c r="B79" s="9">
        <v>42809</v>
      </c>
      <c r="C79" s="10">
        <v>0.75</v>
      </c>
      <c r="D79" s="10">
        <v>0.875</v>
      </c>
      <c r="E79" s="8" t="str">
        <f t="shared" ref="E79:E80" si="3">TEXT(D79-C79,"h:mm")</f>
        <v>3:00</v>
      </c>
    </row>
    <row r="80" spans="1:6">
      <c r="A80" s="69" t="s">
        <v>161</v>
      </c>
      <c r="B80" s="9">
        <v>42810</v>
      </c>
      <c r="C80" s="10">
        <v>0.625</v>
      </c>
      <c r="D80" s="10">
        <v>0.75</v>
      </c>
      <c r="E80" s="8" t="str">
        <f t="shared" si="3"/>
        <v>3:00</v>
      </c>
    </row>
    <row r="83" spans="1:6">
      <c r="A83" s="15" t="s">
        <v>162</v>
      </c>
      <c r="B83" s="7" t="s">
        <v>9</v>
      </c>
      <c r="C83" s="7" t="s">
        <v>9</v>
      </c>
      <c r="D83" s="7" t="s">
        <v>9</v>
      </c>
      <c r="E83" s="27" t="str">
        <f>TEXT(E84+E85+E86+E87+E88+E89,"h:mm")</f>
        <v>23:30</v>
      </c>
      <c r="F83" s="27" t="str">
        <f>TEXT(E90+E91+E92,"h:mm")</f>
        <v>14:00</v>
      </c>
    </row>
    <row r="84" spans="1:6">
      <c r="A84" s="8" t="s">
        <v>163</v>
      </c>
      <c r="B84" s="9">
        <v>42804</v>
      </c>
      <c r="C84" s="10">
        <v>0.625</v>
      </c>
      <c r="D84" s="10">
        <v>0.79166666666666663</v>
      </c>
      <c r="E84" s="8" t="str">
        <f>TEXT(D84-C84,"h:mm")</f>
        <v>4:00</v>
      </c>
    </row>
    <row r="85" spans="1:6">
      <c r="A85" s="8" t="s">
        <v>164</v>
      </c>
      <c r="B85" s="9">
        <v>42807</v>
      </c>
      <c r="C85" s="10">
        <v>0.625</v>
      </c>
      <c r="D85" s="10">
        <v>0.79166666666666663</v>
      </c>
      <c r="E85" s="8" t="str">
        <f t="shared" ref="E85:E90" si="4">TEXT(D85-C85,"h:mm")</f>
        <v>4:00</v>
      </c>
    </row>
    <row r="86" spans="1:6">
      <c r="A86" s="8" t="s">
        <v>165</v>
      </c>
      <c r="B86" s="9">
        <v>42808</v>
      </c>
      <c r="C86" s="10">
        <v>0.66666666666666663</v>
      </c>
      <c r="D86" s="10">
        <v>0.79166666666666663</v>
      </c>
      <c r="E86" s="8" t="str">
        <f t="shared" si="4"/>
        <v>3:00</v>
      </c>
    </row>
    <row r="87" spans="1:6">
      <c r="A87" s="8" t="s">
        <v>166</v>
      </c>
      <c r="B87" s="9">
        <v>42811</v>
      </c>
      <c r="C87" s="10">
        <v>0.77083333333333337</v>
      </c>
      <c r="D87" s="10">
        <v>0.91666666666666663</v>
      </c>
      <c r="E87" s="8" t="str">
        <f t="shared" si="4"/>
        <v>3:30</v>
      </c>
    </row>
    <row r="88" spans="1:6">
      <c r="A88" s="8" t="s">
        <v>167</v>
      </c>
      <c r="B88" s="9">
        <v>42813</v>
      </c>
      <c r="C88" s="10">
        <v>0.66666666666666663</v>
      </c>
      <c r="D88" s="10">
        <v>0.875</v>
      </c>
      <c r="E88" s="8" t="str">
        <f t="shared" si="4"/>
        <v>5:00</v>
      </c>
    </row>
    <row r="89" spans="1:6">
      <c r="A89" s="8" t="s">
        <v>168</v>
      </c>
      <c r="B89" s="9">
        <v>42814</v>
      </c>
      <c r="C89" s="10">
        <v>0.41666666666666669</v>
      </c>
      <c r="D89" s="10">
        <v>0.58333333333333337</v>
      </c>
      <c r="E89" s="8" t="str">
        <f t="shared" si="4"/>
        <v>4:00</v>
      </c>
    </row>
    <row r="90" spans="1:6">
      <c r="A90" s="8" t="s">
        <v>169</v>
      </c>
      <c r="B90" s="9">
        <v>42815</v>
      </c>
      <c r="C90" s="10">
        <v>0.70833333333333337</v>
      </c>
      <c r="D90" s="10">
        <v>0.875</v>
      </c>
      <c r="E90" s="8" t="str">
        <f t="shared" si="4"/>
        <v>4:00</v>
      </c>
    </row>
    <row r="91" spans="1:6">
      <c r="A91" s="8" t="s">
        <v>170</v>
      </c>
      <c r="B91" s="9">
        <v>42816</v>
      </c>
      <c r="C91" s="10">
        <v>0.66666666666666663</v>
      </c>
      <c r="D91" s="10">
        <v>0.875</v>
      </c>
      <c r="E91" s="8" t="str">
        <f t="shared" ref="E91:E92" si="5">TEXT(D91-C91,"h:mm")</f>
        <v>5:00</v>
      </c>
    </row>
    <row r="92" spans="1:6">
      <c r="A92" s="8" t="s">
        <v>171</v>
      </c>
      <c r="B92" s="9">
        <v>42817</v>
      </c>
      <c r="C92" s="10">
        <v>0.625</v>
      </c>
      <c r="D92" s="10">
        <v>0.83333333333333337</v>
      </c>
      <c r="E92" s="8" t="str">
        <f t="shared" si="5"/>
        <v>5:00</v>
      </c>
    </row>
    <row r="94" spans="1:6">
      <c r="A94" s="15" t="s">
        <v>172</v>
      </c>
      <c r="B94" s="7" t="s">
        <v>9</v>
      </c>
      <c r="C94" s="7" t="s">
        <v>9</v>
      </c>
      <c r="D94" s="7" t="s">
        <v>9</v>
      </c>
      <c r="E94" s="27" t="str">
        <f>TEXT(E95+E96+E97+E98+E99+E100,"h:mm")</f>
        <v>20:00</v>
      </c>
    </row>
    <row r="95" spans="1:6">
      <c r="B95" s="49">
        <v>42821</v>
      </c>
      <c r="C95" s="50">
        <v>0.41666666666666669</v>
      </c>
      <c r="D95" s="51">
        <v>0.625</v>
      </c>
      <c r="E95" s="8" t="str">
        <f t="shared" ref="E95:E98" si="6">TEXT(D95-C95,"h:mm")</f>
        <v>5:00</v>
      </c>
    </row>
    <row r="96" spans="1:6">
      <c r="B96" s="49">
        <v>42822</v>
      </c>
      <c r="C96" s="50">
        <v>0.41666666666666669</v>
      </c>
      <c r="D96" s="51">
        <v>0.625</v>
      </c>
      <c r="E96" s="8" t="str">
        <f t="shared" si="6"/>
        <v>5:00</v>
      </c>
    </row>
    <row r="97" spans="2:5">
      <c r="B97" s="49">
        <v>42823</v>
      </c>
      <c r="C97" s="50">
        <v>0.41666666666666669</v>
      </c>
      <c r="D97" s="51">
        <v>0.625</v>
      </c>
      <c r="E97" s="8" t="str">
        <f t="shared" si="6"/>
        <v>5:00</v>
      </c>
    </row>
    <row r="98" spans="2:5">
      <c r="B98" s="49">
        <v>42824</v>
      </c>
      <c r="C98" s="50">
        <v>0.41666666666666669</v>
      </c>
      <c r="D98" s="51">
        <v>0.625</v>
      </c>
      <c r="E98" s="8" t="str">
        <f t="shared" si="6"/>
        <v>5:00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76"/>
  <sheetViews>
    <sheetView workbookViewId="0" xr3:uid="{51F8DEE0-4D01-5F28-A812-FC0BD7CAC4A5}">
      <selection activeCell="F3" sqref="F3"/>
    </sheetView>
  </sheetViews>
  <sheetFormatPr defaultColWidth="11.42578125" defaultRowHeight="15"/>
  <cols>
    <col min="1" max="1" width="52.5703125" customWidth="1"/>
    <col min="3" max="3" width="15.85546875" style="1" customWidth="1"/>
    <col min="4" max="4" width="12" customWidth="1"/>
    <col min="5" max="5" width="19.28515625" customWidth="1"/>
    <col min="6" max="6" width="12" bestFit="1" customWidth="1"/>
  </cols>
  <sheetData>
    <row r="2" spans="1:6">
      <c r="A2" s="14" t="s">
        <v>173</v>
      </c>
      <c r="C2" s="2" t="s">
        <v>1</v>
      </c>
      <c r="D2" s="3">
        <v>1</v>
      </c>
      <c r="E2">
        <v>2</v>
      </c>
      <c r="F2">
        <v>3</v>
      </c>
    </row>
    <row r="3" spans="1:6" ht="14.25" customHeight="1">
      <c r="C3" s="2" t="s">
        <v>2</v>
      </c>
      <c r="D3" s="13" t="str">
        <f>TEXT(E6+E14+E19+E26+E32+E33+E54+E66,"[hh]:mm")</f>
        <v>41:58</v>
      </c>
      <c r="E3" s="13" t="str">
        <f>TEXT(E71+E75+E93,"[hh]:mm")</f>
        <v>22:09</v>
      </c>
      <c r="F3" s="13" t="str">
        <f>TEXT(E99+E105+E111+E114+E125+E131+E153+E162+E168+E175,"[hh]:mm")</f>
        <v>52:50</v>
      </c>
    </row>
    <row r="5" spans="1:6">
      <c r="A5" s="4" t="s">
        <v>3</v>
      </c>
      <c r="B5" s="4" t="s">
        <v>4</v>
      </c>
      <c r="C5" s="5" t="s">
        <v>5</v>
      </c>
      <c r="D5" s="4" t="s">
        <v>6</v>
      </c>
      <c r="E5" s="4" t="s">
        <v>7</v>
      </c>
    </row>
    <row r="6" spans="1:6">
      <c r="A6" s="15" t="s">
        <v>115</v>
      </c>
      <c r="B6" s="7" t="s">
        <v>9</v>
      </c>
      <c r="C6" s="7" t="s">
        <v>9</v>
      </c>
      <c r="D6" s="7" t="s">
        <v>9</v>
      </c>
      <c r="E6" s="27" t="str">
        <f>TEXT(E7+E8+E9+E10+E11+E12+E13,"h:mm")</f>
        <v>5:17</v>
      </c>
    </row>
    <row r="7" spans="1:6">
      <c r="A7" s="8" t="s">
        <v>174</v>
      </c>
      <c r="B7" s="9">
        <v>42677</v>
      </c>
      <c r="C7" s="10">
        <v>0.72361111111111109</v>
      </c>
      <c r="D7" s="10">
        <v>0.76180555555555562</v>
      </c>
      <c r="E7" s="8" t="str">
        <f>TEXT(D7-C7,"h:mm")</f>
        <v>0:55</v>
      </c>
    </row>
    <row r="8" spans="1:6">
      <c r="A8" s="8" t="s">
        <v>175</v>
      </c>
      <c r="B8" s="9">
        <v>42677</v>
      </c>
      <c r="C8" s="10">
        <v>0.7729166666666667</v>
      </c>
      <c r="D8" s="10">
        <v>0.83750000000000002</v>
      </c>
      <c r="E8" s="8" t="str">
        <f t="shared" ref="E8:E27" si="0">TEXT(D8-C8,"h:mm")</f>
        <v>1:33</v>
      </c>
    </row>
    <row r="9" spans="1:6">
      <c r="A9" s="8" t="s">
        <v>176</v>
      </c>
      <c r="B9" s="9">
        <v>42678</v>
      </c>
      <c r="C9" s="10">
        <v>0.53402777777777777</v>
      </c>
      <c r="D9" s="10">
        <v>0.54375000000000007</v>
      </c>
      <c r="E9" s="8" t="str">
        <f t="shared" si="0"/>
        <v>0:14</v>
      </c>
    </row>
    <row r="10" spans="1:6">
      <c r="A10" s="8" t="s">
        <v>177</v>
      </c>
      <c r="B10" s="9">
        <v>42678</v>
      </c>
      <c r="C10" s="10">
        <v>0.5708333333333333</v>
      </c>
      <c r="D10" s="10">
        <v>0.57777777777777783</v>
      </c>
      <c r="E10" s="8" t="str">
        <f t="shared" si="0"/>
        <v>0:10</v>
      </c>
    </row>
    <row r="11" spans="1:6">
      <c r="A11" s="8" t="s">
        <v>178</v>
      </c>
      <c r="B11" s="9">
        <v>42678</v>
      </c>
      <c r="C11" s="10">
        <v>0.66736111111111107</v>
      </c>
      <c r="D11" s="10">
        <v>0.74652777777777779</v>
      </c>
      <c r="E11" s="8" t="str">
        <f t="shared" si="0"/>
        <v>1:54</v>
      </c>
    </row>
    <row r="12" spans="1:6">
      <c r="A12" s="8" t="s">
        <v>179</v>
      </c>
      <c r="B12" s="9">
        <v>42678</v>
      </c>
      <c r="C12" s="10">
        <v>0.875</v>
      </c>
      <c r="D12" s="10">
        <v>0.88888888888888884</v>
      </c>
      <c r="E12" s="8" t="str">
        <f t="shared" si="0"/>
        <v>0:20</v>
      </c>
    </row>
    <row r="13" spans="1:6">
      <c r="A13" s="8" t="s">
        <v>180</v>
      </c>
      <c r="B13" s="9">
        <v>42680</v>
      </c>
      <c r="C13" s="10">
        <v>0.58194444444444449</v>
      </c>
      <c r="D13" s="10">
        <v>0.58958333333333335</v>
      </c>
      <c r="E13" s="8" t="str">
        <f t="shared" si="0"/>
        <v>0:11</v>
      </c>
    </row>
    <row r="14" spans="1:6">
      <c r="A14" s="15" t="s">
        <v>120</v>
      </c>
      <c r="B14" s="7" t="s">
        <v>9</v>
      </c>
      <c r="C14" s="7" t="s">
        <v>9</v>
      </c>
      <c r="D14" s="7" t="s">
        <v>9</v>
      </c>
      <c r="E14" s="27" t="str">
        <f>TEXT(E15+E16+E17+E18,"h:mm")</f>
        <v>1:54</v>
      </c>
    </row>
    <row r="15" spans="1:6">
      <c r="A15" s="8" t="s">
        <v>181</v>
      </c>
      <c r="B15" s="9">
        <v>42680</v>
      </c>
      <c r="C15" s="17">
        <v>0.58958333333333335</v>
      </c>
      <c r="D15" s="18">
        <v>0.59930555555555554</v>
      </c>
      <c r="E15" s="8" t="str">
        <f t="shared" si="0"/>
        <v>0:14</v>
      </c>
    </row>
    <row r="16" spans="1:6">
      <c r="A16" s="8" t="s">
        <v>182</v>
      </c>
      <c r="B16" s="9">
        <v>42680</v>
      </c>
      <c r="C16" s="17">
        <v>0.73749999999999993</v>
      </c>
      <c r="D16" s="18">
        <v>0.75</v>
      </c>
      <c r="E16" s="8" t="str">
        <f t="shared" si="0"/>
        <v>0:18</v>
      </c>
    </row>
    <row r="17" spans="1:5">
      <c r="A17" s="16" t="s">
        <v>183</v>
      </c>
      <c r="B17" s="9">
        <v>42682</v>
      </c>
      <c r="C17" s="17">
        <v>0.79513888888888884</v>
      </c>
      <c r="D17" s="18">
        <v>0.8256944444444444</v>
      </c>
      <c r="E17" s="8" t="str">
        <f t="shared" si="0"/>
        <v>0:44</v>
      </c>
    </row>
    <row r="18" spans="1:5">
      <c r="A18" s="16" t="s">
        <v>184</v>
      </c>
      <c r="B18" s="9">
        <v>42682</v>
      </c>
      <c r="C18" s="17">
        <v>0.8256944444444444</v>
      </c>
      <c r="D18" s="18">
        <v>0.8520833333333333</v>
      </c>
      <c r="E18" s="8" t="str">
        <f t="shared" si="0"/>
        <v>0:38</v>
      </c>
    </row>
    <row r="19" spans="1:5">
      <c r="A19" s="15" t="s">
        <v>122</v>
      </c>
      <c r="B19" s="7" t="s">
        <v>9</v>
      </c>
      <c r="C19" s="7" t="s">
        <v>9</v>
      </c>
      <c r="D19" s="7" t="s">
        <v>9</v>
      </c>
      <c r="E19" s="27" t="str">
        <f>TEXT(E20+E21+E22+E23+E24+E25,"h:mm")</f>
        <v>1:12</v>
      </c>
    </row>
    <row r="20" spans="1:5">
      <c r="A20" s="8" t="s">
        <v>185</v>
      </c>
      <c r="B20" s="9">
        <v>42681</v>
      </c>
      <c r="C20" s="17">
        <v>0.80555555555555547</v>
      </c>
      <c r="D20" s="18">
        <v>0.82430555555555562</v>
      </c>
      <c r="E20" s="8" t="str">
        <f t="shared" si="0"/>
        <v>0:27</v>
      </c>
    </row>
    <row r="21" spans="1:5">
      <c r="A21" s="8" t="s">
        <v>186</v>
      </c>
      <c r="B21" s="9">
        <v>42681</v>
      </c>
      <c r="C21" s="17">
        <v>0.82430555555555562</v>
      </c>
      <c r="D21" s="18">
        <v>0.83333333333333337</v>
      </c>
      <c r="E21" s="8" t="str">
        <f t="shared" si="0"/>
        <v>0:13</v>
      </c>
    </row>
    <row r="22" spans="1:5">
      <c r="A22" s="8" t="s">
        <v>187</v>
      </c>
      <c r="B22" s="9">
        <v>42681</v>
      </c>
      <c r="C22" s="17">
        <v>0.83333333333333337</v>
      </c>
      <c r="D22" s="18">
        <v>0.84722222222222221</v>
      </c>
      <c r="E22" s="8" t="str">
        <f t="shared" si="0"/>
        <v>0:20</v>
      </c>
    </row>
    <row r="23" spans="1:5">
      <c r="A23" s="8" t="s">
        <v>188</v>
      </c>
      <c r="B23" s="9">
        <v>42681</v>
      </c>
      <c r="C23" s="17">
        <v>0.84722222222222221</v>
      </c>
      <c r="D23" s="18">
        <v>0.85</v>
      </c>
      <c r="E23" s="8" t="str">
        <f t="shared" si="0"/>
        <v>0:04</v>
      </c>
    </row>
    <row r="24" spans="1:5">
      <c r="A24" s="8" t="s">
        <v>189</v>
      </c>
      <c r="B24" s="9">
        <v>42681</v>
      </c>
      <c r="C24" s="17">
        <v>0.85</v>
      </c>
      <c r="D24" s="18">
        <v>0.85277777777777775</v>
      </c>
      <c r="E24" s="8" t="str">
        <f t="shared" si="0"/>
        <v>0:04</v>
      </c>
    </row>
    <row r="25" spans="1:5">
      <c r="A25" s="8" t="s">
        <v>190</v>
      </c>
      <c r="B25" s="9">
        <v>42681</v>
      </c>
      <c r="C25" s="17">
        <v>0.85277777777777775</v>
      </c>
      <c r="D25" s="18">
        <v>0.85555555555555562</v>
      </c>
      <c r="E25" s="8" t="str">
        <f t="shared" si="0"/>
        <v>0:04</v>
      </c>
    </row>
    <row r="26" spans="1:5">
      <c r="A26" s="15" t="s">
        <v>28</v>
      </c>
      <c r="B26" s="7" t="s">
        <v>9</v>
      </c>
      <c r="C26" s="7" t="s">
        <v>9</v>
      </c>
      <c r="D26" s="7" t="s">
        <v>9</v>
      </c>
      <c r="E26" s="27" t="str">
        <f>TEXT(E27+E28+E29+E30,"h:mm")</f>
        <v>4:11</v>
      </c>
    </row>
    <row r="27" spans="1:5">
      <c r="A27" s="8" t="s">
        <v>191</v>
      </c>
      <c r="B27" s="9">
        <v>42684</v>
      </c>
      <c r="C27" s="17">
        <v>0.68125000000000002</v>
      </c>
      <c r="D27" s="18">
        <v>0.71250000000000002</v>
      </c>
      <c r="E27" s="8" t="str">
        <f t="shared" si="0"/>
        <v>0:45</v>
      </c>
    </row>
    <row r="28" spans="1:5">
      <c r="A28" s="8" t="s">
        <v>192</v>
      </c>
      <c r="B28" s="9">
        <v>42687</v>
      </c>
      <c r="C28" s="17">
        <v>0.70208333333333339</v>
      </c>
      <c r="D28" s="18">
        <v>0.79722222222222217</v>
      </c>
      <c r="E28" s="8" t="str">
        <f t="shared" ref="E28:E32" si="1">TEXT(D28-C28,"h:mm")</f>
        <v>2:17</v>
      </c>
    </row>
    <row r="29" spans="1:5">
      <c r="A29" s="8" t="s">
        <v>193</v>
      </c>
      <c r="B29" s="9">
        <v>42688</v>
      </c>
      <c r="C29" s="17">
        <v>0.50277777777777777</v>
      </c>
      <c r="D29" s="18">
        <v>0.52986111111111112</v>
      </c>
      <c r="E29" s="8" t="str">
        <f t="shared" si="1"/>
        <v>0:39</v>
      </c>
    </row>
    <row r="30" spans="1:5">
      <c r="A30" s="8" t="s">
        <v>194</v>
      </c>
      <c r="B30" s="9">
        <v>42689</v>
      </c>
      <c r="C30" s="17">
        <v>0.71250000000000002</v>
      </c>
      <c r="D30" s="18">
        <v>0.73333333333333339</v>
      </c>
      <c r="E30" s="8" t="str">
        <f t="shared" si="1"/>
        <v>0:30</v>
      </c>
    </row>
    <row r="31" spans="1:5">
      <c r="A31" s="8"/>
      <c r="B31" s="9"/>
      <c r="C31" s="17"/>
      <c r="D31" s="18"/>
      <c r="E31" s="8"/>
    </row>
    <row r="32" spans="1:5">
      <c r="A32" s="8" t="s">
        <v>195</v>
      </c>
      <c r="B32" s="9">
        <v>42690</v>
      </c>
      <c r="C32" s="17">
        <v>0.52638888888888891</v>
      </c>
      <c r="D32" s="18">
        <v>0.54513888888888895</v>
      </c>
      <c r="E32" s="8" t="str">
        <f t="shared" si="1"/>
        <v>0:27</v>
      </c>
    </row>
    <row r="33" spans="1:5">
      <c r="A33" s="6" t="s">
        <v>31</v>
      </c>
      <c r="B33" s="7" t="s">
        <v>9</v>
      </c>
      <c r="C33" s="7" t="s">
        <v>9</v>
      </c>
      <c r="D33" s="7" t="s">
        <v>9</v>
      </c>
      <c r="E33" s="27" t="str">
        <f>TEXT(E34+E35+E36+E37+E38+E39+E40+E41+E42+E43+E44+E45+E46+E47+E48+E49+E50+E51+E52+E53,"h:mm")</f>
        <v>18:14</v>
      </c>
    </row>
    <row r="34" spans="1:5">
      <c r="A34" s="8" t="s">
        <v>196</v>
      </c>
      <c r="B34" s="9">
        <v>42695</v>
      </c>
      <c r="C34" s="17">
        <v>0.80833333333333324</v>
      </c>
      <c r="D34" s="18">
        <v>0.82430555555555562</v>
      </c>
      <c r="E34" s="8" t="str">
        <f t="shared" ref="E34:E37" si="2">TEXT(D34-C34,"h:mm")</f>
        <v>0:23</v>
      </c>
    </row>
    <row r="35" spans="1:5">
      <c r="A35" s="8" t="s">
        <v>196</v>
      </c>
      <c r="B35" s="9">
        <v>42696</v>
      </c>
      <c r="C35" s="17">
        <v>0.5493055555555556</v>
      </c>
      <c r="D35" s="18">
        <v>0.58958333333333335</v>
      </c>
      <c r="E35" s="8" t="str">
        <f t="shared" si="2"/>
        <v>0:58</v>
      </c>
    </row>
    <row r="36" spans="1:5">
      <c r="A36" s="8" t="s">
        <v>196</v>
      </c>
      <c r="B36" s="9">
        <v>42696</v>
      </c>
      <c r="C36" s="17">
        <v>0.8041666666666667</v>
      </c>
      <c r="D36" s="18">
        <v>0.81736111111111109</v>
      </c>
      <c r="E36" s="8" t="str">
        <f t="shared" si="2"/>
        <v>0:19</v>
      </c>
    </row>
    <row r="37" spans="1:5">
      <c r="A37" s="8" t="s">
        <v>196</v>
      </c>
      <c r="B37" s="9">
        <v>42696</v>
      </c>
      <c r="C37" s="17">
        <v>0.8305555555555556</v>
      </c>
      <c r="D37" s="18">
        <v>0.84652777777777777</v>
      </c>
      <c r="E37" s="8" t="str">
        <f t="shared" si="2"/>
        <v>0:23</v>
      </c>
    </row>
    <row r="38" spans="1:5">
      <c r="A38" s="8" t="s">
        <v>197</v>
      </c>
      <c r="B38" s="9">
        <v>42698</v>
      </c>
      <c r="C38" s="17">
        <v>0.56041666666666667</v>
      </c>
      <c r="D38" s="18">
        <v>0.58819444444444446</v>
      </c>
      <c r="E38" s="8" t="str">
        <f t="shared" ref="E38:E41" si="3">TEXT(D38-C38,"h:mm")</f>
        <v>0:40</v>
      </c>
    </row>
    <row r="39" spans="1:5">
      <c r="A39" s="8" t="s">
        <v>197</v>
      </c>
      <c r="B39" s="9">
        <v>42698</v>
      </c>
      <c r="C39" s="17">
        <v>0.62152777777777779</v>
      </c>
      <c r="D39" s="18">
        <v>0.66388888888888886</v>
      </c>
      <c r="E39" s="8" t="str">
        <f t="shared" si="3"/>
        <v>1:01</v>
      </c>
    </row>
    <row r="40" spans="1:5">
      <c r="A40" s="8" t="s">
        <v>198</v>
      </c>
      <c r="B40" s="9">
        <v>42699</v>
      </c>
      <c r="C40" s="17">
        <v>0.68055555555555547</v>
      </c>
      <c r="D40" s="18">
        <v>0.7104166666666667</v>
      </c>
      <c r="E40" s="8" t="str">
        <f t="shared" si="3"/>
        <v>0:43</v>
      </c>
    </row>
    <row r="41" spans="1:5">
      <c r="A41" s="8" t="s">
        <v>199</v>
      </c>
      <c r="B41" s="9">
        <v>42700</v>
      </c>
      <c r="C41" s="17">
        <v>0.55208333333333337</v>
      </c>
      <c r="D41" s="18">
        <v>0.57847222222222217</v>
      </c>
      <c r="E41" s="8" t="str">
        <f t="shared" si="3"/>
        <v>0:38</v>
      </c>
    </row>
    <row r="42" spans="1:5">
      <c r="A42" s="8" t="s">
        <v>200</v>
      </c>
      <c r="B42" s="9">
        <v>42701</v>
      </c>
      <c r="C42" s="17">
        <v>0.54652777777777783</v>
      </c>
      <c r="D42" s="18">
        <v>0.55902777777777779</v>
      </c>
      <c r="E42" s="8" t="str">
        <f t="shared" ref="E42" si="4">TEXT(D42-C42,"h:mm")</f>
        <v>0:18</v>
      </c>
    </row>
    <row r="43" spans="1:5">
      <c r="A43" s="8" t="s">
        <v>201</v>
      </c>
      <c r="B43" s="9">
        <v>42703</v>
      </c>
      <c r="C43" s="17">
        <v>0.72638888888888886</v>
      </c>
      <c r="D43" s="18">
        <v>0.8652777777777777</v>
      </c>
      <c r="E43" s="10">
        <v>0.1388888888888889</v>
      </c>
    </row>
    <row r="44" spans="1:5">
      <c r="A44" s="8" t="s">
        <v>202</v>
      </c>
      <c r="B44" s="9">
        <v>42711</v>
      </c>
      <c r="C44" s="17">
        <v>0.44513888888888892</v>
      </c>
      <c r="D44" s="18">
        <v>0.46388888888888885</v>
      </c>
      <c r="E44" s="8" t="str">
        <f t="shared" ref="E44" si="5">TEXT(D44-C44,"h:mm")</f>
        <v>0:27</v>
      </c>
    </row>
    <row r="45" spans="1:5">
      <c r="A45" s="8" t="s">
        <v>203</v>
      </c>
      <c r="B45" s="9">
        <v>42711</v>
      </c>
      <c r="C45" s="17">
        <v>0.4861111111111111</v>
      </c>
      <c r="D45" s="18">
        <v>0.50624999999999998</v>
      </c>
      <c r="E45" s="8" t="str">
        <f t="shared" ref="E45:E62" si="6">TEXT(D45-C45,"h:mm")</f>
        <v>0:29</v>
      </c>
    </row>
    <row r="46" spans="1:5">
      <c r="A46" s="8" t="s">
        <v>203</v>
      </c>
      <c r="B46" s="9">
        <v>42711</v>
      </c>
      <c r="C46" s="17">
        <v>0.51736111111111105</v>
      </c>
      <c r="D46" s="18">
        <v>0.53819444444444442</v>
      </c>
      <c r="E46" s="8" t="str">
        <f t="shared" si="6"/>
        <v>0:30</v>
      </c>
    </row>
    <row r="47" spans="1:5">
      <c r="A47" s="8" t="s">
        <v>203</v>
      </c>
      <c r="B47" s="9">
        <v>42711</v>
      </c>
      <c r="C47" s="17">
        <v>0.89583333333333337</v>
      </c>
      <c r="D47" s="18">
        <v>0.93541666666666667</v>
      </c>
      <c r="E47" s="8" t="str">
        <f t="shared" si="6"/>
        <v>0:57</v>
      </c>
    </row>
    <row r="48" spans="1:5">
      <c r="A48" s="8" t="s">
        <v>203</v>
      </c>
      <c r="B48" s="9">
        <v>42711</v>
      </c>
      <c r="C48" s="17">
        <v>0.9604166666666667</v>
      </c>
      <c r="D48" s="18">
        <v>0.97430555555555554</v>
      </c>
      <c r="E48" s="8" t="str">
        <f t="shared" si="6"/>
        <v>0:20</v>
      </c>
    </row>
    <row r="49" spans="1:5">
      <c r="A49" s="8" t="s">
        <v>203</v>
      </c>
      <c r="B49" s="9">
        <v>42712</v>
      </c>
      <c r="C49" s="17">
        <v>0.40625</v>
      </c>
      <c r="D49" s="18">
        <v>0.46458333333333335</v>
      </c>
      <c r="E49" s="8" t="str">
        <f t="shared" si="6"/>
        <v>1:24</v>
      </c>
    </row>
    <row r="50" spans="1:5">
      <c r="A50" s="8" t="s">
        <v>204</v>
      </c>
      <c r="B50" s="9">
        <v>42713</v>
      </c>
      <c r="C50" s="17">
        <v>0.68402777777777779</v>
      </c>
      <c r="D50" s="18">
        <v>0.74305555555555547</v>
      </c>
      <c r="E50" s="8" t="str">
        <f t="shared" si="6"/>
        <v>1:25</v>
      </c>
    </row>
    <row r="51" spans="1:5">
      <c r="A51" s="8" t="s">
        <v>204</v>
      </c>
      <c r="B51" s="9">
        <v>42714</v>
      </c>
      <c r="C51" s="17">
        <v>0.41666666666666669</v>
      </c>
      <c r="D51" s="18">
        <v>0.51041666666666663</v>
      </c>
      <c r="E51" s="8" t="str">
        <f t="shared" si="6"/>
        <v>2:15</v>
      </c>
    </row>
    <row r="52" spans="1:5">
      <c r="A52" s="8" t="s">
        <v>204</v>
      </c>
      <c r="B52" s="9">
        <v>42714</v>
      </c>
      <c r="C52" s="17">
        <v>0.52083333333333337</v>
      </c>
      <c r="D52" s="18">
        <v>0.57222222222222219</v>
      </c>
      <c r="E52" s="8" t="str">
        <f t="shared" si="6"/>
        <v>1:14</v>
      </c>
    </row>
    <row r="53" spans="1:5">
      <c r="A53" s="8" t="s">
        <v>205</v>
      </c>
      <c r="B53" s="9">
        <v>42717</v>
      </c>
      <c r="C53" s="17">
        <v>0.72291666666666676</v>
      </c>
      <c r="D53" s="18">
        <v>0.74375000000000002</v>
      </c>
      <c r="E53" s="8" t="str">
        <f>TEXT(D53-C53,"h:mm")</f>
        <v>0:30</v>
      </c>
    </row>
    <row r="54" spans="1:5">
      <c r="A54" s="6" t="s">
        <v>206</v>
      </c>
      <c r="B54" s="7" t="s">
        <v>9</v>
      </c>
      <c r="C54" s="7" t="s">
        <v>9</v>
      </c>
      <c r="D54" s="7" t="s">
        <v>9</v>
      </c>
      <c r="E54" s="27" t="str">
        <f>TEXT(E55+E56+E57+E58+E59+E60+E61+E62+E63+E64,"h:mm")</f>
        <v>8:29</v>
      </c>
    </row>
    <row r="55" spans="1:5">
      <c r="A55" s="8" t="s">
        <v>207</v>
      </c>
      <c r="B55" s="9">
        <v>42717</v>
      </c>
      <c r="C55" s="17">
        <v>0.82361111111111107</v>
      </c>
      <c r="D55" s="18">
        <v>0.85069444444444453</v>
      </c>
      <c r="E55" s="8" t="str">
        <f t="shared" si="6"/>
        <v>0:39</v>
      </c>
    </row>
    <row r="56" spans="1:5">
      <c r="A56" s="8" t="s">
        <v>208</v>
      </c>
      <c r="B56" s="9">
        <v>42718</v>
      </c>
      <c r="C56" s="17">
        <v>0.58680555555555558</v>
      </c>
      <c r="D56" s="18">
        <v>0.63958333333333328</v>
      </c>
      <c r="E56" s="8" t="str">
        <f t="shared" si="6"/>
        <v>1:16</v>
      </c>
    </row>
    <row r="57" spans="1:5">
      <c r="A57" s="8" t="s">
        <v>209</v>
      </c>
      <c r="B57" s="9">
        <v>42719</v>
      </c>
      <c r="C57" s="17">
        <v>0.4291666666666667</v>
      </c>
      <c r="D57" s="18">
        <v>0.44166666666666665</v>
      </c>
      <c r="E57" s="8" t="str">
        <f t="shared" si="6"/>
        <v>0:18</v>
      </c>
    </row>
    <row r="58" spans="1:5">
      <c r="A58" s="8" t="s">
        <v>210</v>
      </c>
      <c r="B58" s="9">
        <v>42720</v>
      </c>
      <c r="C58" s="17">
        <v>0.68541666666666667</v>
      </c>
      <c r="D58" s="18">
        <v>0.7583333333333333</v>
      </c>
      <c r="E58" s="8" t="str">
        <f t="shared" si="6"/>
        <v>1:45</v>
      </c>
    </row>
    <row r="59" spans="1:5">
      <c r="A59" s="8" t="s">
        <v>211</v>
      </c>
      <c r="B59" s="9">
        <v>42721</v>
      </c>
      <c r="C59" s="17">
        <v>0.55277777777777781</v>
      </c>
      <c r="D59" s="18">
        <v>0.61319444444444449</v>
      </c>
      <c r="E59" s="8" t="str">
        <f t="shared" si="6"/>
        <v>1:27</v>
      </c>
    </row>
    <row r="60" spans="1:5">
      <c r="A60" s="8" t="s">
        <v>211</v>
      </c>
      <c r="B60" s="9">
        <v>42722</v>
      </c>
      <c r="C60" s="17">
        <v>0.55625000000000002</v>
      </c>
      <c r="D60" s="18">
        <v>0.61736111111111114</v>
      </c>
      <c r="E60" s="8" t="str">
        <f t="shared" si="6"/>
        <v>1:28</v>
      </c>
    </row>
    <row r="61" spans="1:5">
      <c r="A61" s="8" t="s">
        <v>212</v>
      </c>
      <c r="B61" s="9">
        <v>42722</v>
      </c>
      <c r="C61" s="17">
        <v>0.73263888888888884</v>
      </c>
      <c r="D61" s="18">
        <v>0.75277777777777777</v>
      </c>
      <c r="E61" s="8" t="str">
        <f t="shared" si="6"/>
        <v>0:29</v>
      </c>
    </row>
    <row r="62" spans="1:5">
      <c r="A62" s="8" t="s">
        <v>213</v>
      </c>
      <c r="B62" s="9">
        <v>42722</v>
      </c>
      <c r="C62" s="17">
        <v>0.8041666666666667</v>
      </c>
      <c r="D62" s="18">
        <v>0.81736111111111109</v>
      </c>
      <c r="E62" s="8" t="str">
        <f t="shared" si="6"/>
        <v>0:19</v>
      </c>
    </row>
    <row r="63" spans="1:5">
      <c r="A63" s="8" t="s">
        <v>214</v>
      </c>
      <c r="B63" s="9">
        <v>42725</v>
      </c>
      <c r="C63" s="17">
        <v>0.46111111111111108</v>
      </c>
      <c r="D63" s="18">
        <v>0.48402777777777778</v>
      </c>
      <c r="E63" s="8" t="str">
        <f t="shared" ref="E63:E64" si="7">TEXT(D63-C63,"h:mm")</f>
        <v>0:33</v>
      </c>
    </row>
    <row r="64" spans="1:5">
      <c r="A64" s="8" t="s">
        <v>215</v>
      </c>
      <c r="B64" s="9">
        <v>42725</v>
      </c>
      <c r="C64" s="17">
        <v>0.55208333333333337</v>
      </c>
      <c r="D64" s="18">
        <v>0.5625</v>
      </c>
      <c r="E64" s="8" t="str">
        <f t="shared" si="7"/>
        <v>0:15</v>
      </c>
    </row>
    <row r="66" spans="1:5">
      <c r="A66" s="6" t="s">
        <v>216</v>
      </c>
      <c r="B66" s="7" t="s">
        <v>9</v>
      </c>
      <c r="C66" s="7" t="s">
        <v>9</v>
      </c>
      <c r="D66" s="7" t="s">
        <v>9</v>
      </c>
      <c r="E66" s="27" t="str">
        <f>TEXT(E67+E68+E69,"h:mm")</f>
        <v>2:14</v>
      </c>
    </row>
    <row r="67" spans="1:5">
      <c r="B67" s="49">
        <v>42723</v>
      </c>
      <c r="C67" s="50">
        <v>0.875</v>
      </c>
      <c r="D67" s="51">
        <v>0.91666666666666663</v>
      </c>
      <c r="E67" s="8" t="str">
        <f t="shared" ref="E67:E69" si="8">TEXT(D67-C67,"h:mm")</f>
        <v>1:00</v>
      </c>
    </row>
    <row r="68" spans="1:5">
      <c r="B68" s="49">
        <v>42725</v>
      </c>
      <c r="C68" s="50">
        <v>0.56944444444444442</v>
      </c>
      <c r="D68" s="51">
        <v>0.57986111111111105</v>
      </c>
      <c r="E68" s="8" t="str">
        <f t="shared" si="8"/>
        <v>0:15</v>
      </c>
    </row>
    <row r="69" spans="1:5">
      <c r="B69" s="49">
        <v>42726</v>
      </c>
      <c r="C69" s="50">
        <v>0.52222222222222225</v>
      </c>
      <c r="D69" s="51">
        <v>0.56319444444444444</v>
      </c>
      <c r="E69" s="8" t="str">
        <f t="shared" si="8"/>
        <v>0:59</v>
      </c>
    </row>
    <row r="71" spans="1:5">
      <c r="A71" s="6" t="s">
        <v>217</v>
      </c>
      <c r="B71" s="7" t="s">
        <v>9</v>
      </c>
      <c r="C71" s="7" t="s">
        <v>9</v>
      </c>
      <c r="D71" s="7" t="s">
        <v>9</v>
      </c>
      <c r="E71" s="27" t="str">
        <f>TEXT(E72+E73,"h:mm")</f>
        <v>1:23</v>
      </c>
    </row>
    <row r="72" spans="1:5">
      <c r="A72" t="s">
        <v>218</v>
      </c>
      <c r="B72" s="49">
        <v>42732</v>
      </c>
      <c r="C72" s="50">
        <v>0.57291666666666663</v>
      </c>
      <c r="D72" s="51">
        <v>0.6166666666666667</v>
      </c>
      <c r="E72" s="8" t="str">
        <f t="shared" ref="E72:E73" si="9">TEXT(D72-C72,"h:mm")</f>
        <v>1:03</v>
      </c>
    </row>
    <row r="73" spans="1:5">
      <c r="A73" t="s">
        <v>219</v>
      </c>
      <c r="B73" s="49">
        <v>42733</v>
      </c>
      <c r="C73" s="50">
        <v>0.3611111111111111</v>
      </c>
      <c r="D73" s="51">
        <v>0.375</v>
      </c>
      <c r="E73" s="8" t="str">
        <f t="shared" si="9"/>
        <v>0:20</v>
      </c>
    </row>
    <row r="75" spans="1:5">
      <c r="A75" s="6" t="s">
        <v>220</v>
      </c>
      <c r="B75" s="7" t="s">
        <v>9</v>
      </c>
      <c r="C75" s="7" t="s">
        <v>9</v>
      </c>
      <c r="D75" s="7" t="s">
        <v>9</v>
      </c>
      <c r="E75" s="27" t="str">
        <f>TEXT(E76+E77+E78+E79+E80+E81+E82+E83+E84+E85+E86+E87+E88+E89+E90,"h:mm")</f>
        <v>16:30</v>
      </c>
    </row>
    <row r="76" spans="1:5">
      <c r="A76" t="s">
        <v>221</v>
      </c>
      <c r="B76" s="49">
        <v>42738</v>
      </c>
      <c r="C76" s="50">
        <v>0.84305555555555556</v>
      </c>
      <c r="D76" s="51">
        <v>0.91180555555555554</v>
      </c>
      <c r="E76" s="8" t="str">
        <f t="shared" ref="E76:E89" si="10">TEXT(D76-C76,"h:mm")</f>
        <v>1:39</v>
      </c>
    </row>
    <row r="77" spans="1:5">
      <c r="A77" t="s">
        <v>221</v>
      </c>
      <c r="B77" s="49">
        <v>42739</v>
      </c>
      <c r="C77" s="50">
        <v>0.76458333333333339</v>
      </c>
      <c r="D77" s="51">
        <v>0.80347222222222225</v>
      </c>
      <c r="E77" s="8" t="str">
        <f t="shared" si="10"/>
        <v>0:56</v>
      </c>
    </row>
    <row r="78" spans="1:5">
      <c r="A78" t="s">
        <v>221</v>
      </c>
      <c r="B78" s="49">
        <v>42739</v>
      </c>
      <c r="C78" s="50">
        <v>0.81597222222222221</v>
      </c>
      <c r="D78" s="51">
        <v>0.86111111111111116</v>
      </c>
      <c r="E78" s="8" t="str">
        <f t="shared" si="10"/>
        <v>1:05</v>
      </c>
    </row>
    <row r="79" spans="1:5">
      <c r="A79" t="s">
        <v>222</v>
      </c>
      <c r="B79" s="49">
        <v>42740</v>
      </c>
      <c r="C79" s="50">
        <v>0.34583333333333338</v>
      </c>
      <c r="D79" s="51">
        <v>0.37152777777777773</v>
      </c>
      <c r="E79" s="8" t="str">
        <f t="shared" si="10"/>
        <v>0:37</v>
      </c>
    </row>
    <row r="80" spans="1:5">
      <c r="A80" t="s">
        <v>222</v>
      </c>
      <c r="B80" s="49">
        <v>42740</v>
      </c>
      <c r="C80" s="50">
        <v>0.40277777777777773</v>
      </c>
      <c r="D80" s="51">
        <v>0.42152777777777778</v>
      </c>
      <c r="E80" s="8" t="str">
        <f t="shared" si="10"/>
        <v>0:27</v>
      </c>
    </row>
    <row r="81" spans="1:5">
      <c r="A81" t="s">
        <v>223</v>
      </c>
      <c r="B81" s="49">
        <v>42742</v>
      </c>
      <c r="C81" s="50">
        <v>0.40625</v>
      </c>
      <c r="D81" s="51">
        <v>0.51666666666666672</v>
      </c>
      <c r="E81" s="8" t="str">
        <f t="shared" si="10"/>
        <v>2:39</v>
      </c>
    </row>
    <row r="82" spans="1:5">
      <c r="A82" t="s">
        <v>224</v>
      </c>
      <c r="B82" s="49">
        <v>42745</v>
      </c>
      <c r="C82" s="50">
        <v>0.73055555555555562</v>
      </c>
      <c r="D82" s="51">
        <v>0.74652777777777779</v>
      </c>
      <c r="E82" s="8" t="str">
        <f t="shared" si="10"/>
        <v>0:23</v>
      </c>
    </row>
    <row r="83" spans="1:5">
      <c r="A83" t="s">
        <v>225</v>
      </c>
      <c r="B83" s="49">
        <v>42745</v>
      </c>
      <c r="C83" s="50">
        <v>0.84375</v>
      </c>
      <c r="D83" s="51">
        <v>0.85902777777777783</v>
      </c>
      <c r="E83" s="8" t="str">
        <f t="shared" si="10"/>
        <v>0:22</v>
      </c>
    </row>
    <row r="84" spans="1:5">
      <c r="A84" t="s">
        <v>226</v>
      </c>
      <c r="B84" s="49">
        <v>42746</v>
      </c>
      <c r="C84" s="50">
        <v>0.45833333333333331</v>
      </c>
      <c r="D84" s="51">
        <v>0.52361111111111114</v>
      </c>
      <c r="E84" s="8" t="str">
        <f t="shared" si="10"/>
        <v>1:34</v>
      </c>
    </row>
    <row r="85" spans="1:5">
      <c r="A85" t="s">
        <v>226</v>
      </c>
      <c r="B85" s="49">
        <v>42752</v>
      </c>
      <c r="C85" s="50">
        <v>0.52708333333333335</v>
      </c>
      <c r="D85" s="51">
        <v>0.5625</v>
      </c>
      <c r="E85" s="8" t="str">
        <f t="shared" si="10"/>
        <v>0:51</v>
      </c>
    </row>
    <row r="86" spans="1:5">
      <c r="A86" t="s">
        <v>226</v>
      </c>
      <c r="B86" s="49">
        <v>42754</v>
      </c>
      <c r="C86" s="50">
        <v>0.72152777777777777</v>
      </c>
      <c r="D86" s="51">
        <v>0.78194444444444444</v>
      </c>
      <c r="E86" s="8" t="str">
        <f t="shared" si="10"/>
        <v>1:27</v>
      </c>
    </row>
    <row r="87" spans="1:5">
      <c r="A87" t="s">
        <v>226</v>
      </c>
      <c r="B87" s="49">
        <v>42756</v>
      </c>
      <c r="C87" s="50">
        <v>0.41666666666666669</v>
      </c>
      <c r="D87" s="51">
        <v>0.5</v>
      </c>
      <c r="E87" s="8" t="str">
        <f t="shared" si="10"/>
        <v>2:00</v>
      </c>
    </row>
    <row r="88" spans="1:5">
      <c r="A88" t="s">
        <v>226</v>
      </c>
      <c r="B88" s="49">
        <v>42758</v>
      </c>
      <c r="C88" s="50">
        <v>0.72569444444444453</v>
      </c>
      <c r="D88" s="51">
        <v>0.79166666666666663</v>
      </c>
      <c r="E88" s="8" t="str">
        <f t="shared" si="10"/>
        <v>1:35</v>
      </c>
    </row>
    <row r="89" spans="1:5">
      <c r="A89" t="s">
        <v>226</v>
      </c>
      <c r="B89" s="49">
        <v>42758</v>
      </c>
      <c r="C89" s="50">
        <v>0.8027777777777777</v>
      </c>
      <c r="D89" s="51">
        <v>0.81527777777777777</v>
      </c>
      <c r="E89" s="8" t="str">
        <f t="shared" si="10"/>
        <v>0:18</v>
      </c>
    </row>
    <row r="90" spans="1:5">
      <c r="A90" t="s">
        <v>226</v>
      </c>
      <c r="B90" s="49">
        <v>42759</v>
      </c>
      <c r="C90" s="50">
        <v>0.73263888888888884</v>
      </c>
      <c r="D90" s="51">
        <v>0.7583333333333333</v>
      </c>
      <c r="E90" s="8" t="str">
        <f>TEXT(D90-C90,"h:mm")</f>
        <v>0:37</v>
      </c>
    </row>
    <row r="91" spans="1:5">
      <c r="B91" s="49"/>
      <c r="C91" s="50"/>
      <c r="D91" s="51"/>
      <c r="E91" s="16"/>
    </row>
    <row r="93" spans="1:5">
      <c r="A93" s="6" t="s">
        <v>227</v>
      </c>
      <c r="B93" s="7" t="s">
        <v>9</v>
      </c>
      <c r="C93" s="7" t="s">
        <v>9</v>
      </c>
      <c r="D93" s="7" t="s">
        <v>9</v>
      </c>
      <c r="E93" s="27" t="str">
        <f>TEXT(E94+E95+E96+E97,"h:mm")</f>
        <v>4:16</v>
      </c>
    </row>
    <row r="94" spans="1:5">
      <c r="A94" t="s">
        <v>228</v>
      </c>
      <c r="B94" s="49">
        <v>42763</v>
      </c>
      <c r="C94" s="50">
        <v>0.70833333333333337</v>
      </c>
      <c r="D94" s="51">
        <v>0.81736111111111109</v>
      </c>
      <c r="E94" t="str">
        <f>TEXT(D94-C94,"h:mm")</f>
        <v>2:37</v>
      </c>
    </row>
    <row r="95" spans="1:5">
      <c r="A95" t="s">
        <v>228</v>
      </c>
      <c r="B95" s="49">
        <v>42763</v>
      </c>
      <c r="C95" s="50">
        <v>0.85069444444444453</v>
      </c>
      <c r="D95" s="51">
        <v>0.87152777777777779</v>
      </c>
      <c r="E95" t="str">
        <f t="shared" ref="E95:E123" si="11">TEXT(D95-C95,"h:mm")</f>
        <v>0:30</v>
      </c>
    </row>
    <row r="96" spans="1:5">
      <c r="A96" t="s">
        <v>228</v>
      </c>
      <c r="B96" s="49">
        <v>42764</v>
      </c>
      <c r="C96" s="50">
        <v>0.43055555555555558</v>
      </c>
      <c r="D96" s="51">
        <v>0.4513888888888889</v>
      </c>
      <c r="E96" t="str">
        <f t="shared" si="11"/>
        <v>0:30</v>
      </c>
    </row>
    <row r="97" spans="1:5">
      <c r="A97" t="s">
        <v>228</v>
      </c>
      <c r="B97" s="49">
        <v>42764</v>
      </c>
      <c r="C97" s="50">
        <v>0.84791666666666676</v>
      </c>
      <c r="D97" s="51">
        <v>0.875</v>
      </c>
      <c r="E97" t="str">
        <f t="shared" si="11"/>
        <v>0:39</v>
      </c>
    </row>
    <row r="99" spans="1:5">
      <c r="A99" s="6" t="s">
        <v>229</v>
      </c>
      <c r="B99" s="7" t="s">
        <v>9</v>
      </c>
      <c r="C99" s="7" t="s">
        <v>9</v>
      </c>
      <c r="D99" s="7" t="s">
        <v>9</v>
      </c>
      <c r="E99" s="27" t="str">
        <f>TEXT(E100+E101+E102+E103,"h:mm")</f>
        <v>4:41</v>
      </c>
    </row>
    <row r="100" spans="1:5">
      <c r="A100" t="s">
        <v>230</v>
      </c>
      <c r="B100" s="49">
        <v>42766</v>
      </c>
      <c r="C100" s="50">
        <v>0.77430555555555547</v>
      </c>
      <c r="D100" s="51">
        <v>0.82361111111111107</v>
      </c>
      <c r="E100" t="str">
        <f t="shared" si="11"/>
        <v>1:11</v>
      </c>
    </row>
    <row r="101" spans="1:5">
      <c r="A101" t="s">
        <v>230</v>
      </c>
      <c r="B101" s="49">
        <v>42766</v>
      </c>
      <c r="C101" s="50">
        <v>0.87013888888888891</v>
      </c>
      <c r="D101" s="51">
        <v>0.91180555555555554</v>
      </c>
      <c r="E101" t="str">
        <f t="shared" si="11"/>
        <v>1:00</v>
      </c>
    </row>
    <row r="102" spans="1:5">
      <c r="A102" t="s">
        <v>231</v>
      </c>
      <c r="B102" s="49">
        <v>42768</v>
      </c>
      <c r="C102" s="50">
        <v>0.70833333333333337</v>
      </c>
      <c r="D102" s="51">
        <v>0.73263888888888884</v>
      </c>
      <c r="E102" t="str">
        <f t="shared" si="11"/>
        <v>0:35</v>
      </c>
    </row>
    <row r="103" spans="1:5">
      <c r="A103" t="s">
        <v>231</v>
      </c>
      <c r="B103" s="49">
        <v>42768</v>
      </c>
      <c r="C103" s="50">
        <v>0.77430555555555547</v>
      </c>
      <c r="D103" s="51">
        <v>0.85416666666666663</v>
      </c>
      <c r="E103" t="str">
        <f t="shared" si="11"/>
        <v>1:55</v>
      </c>
    </row>
    <row r="105" spans="1:5">
      <c r="A105" s="6" t="s">
        <v>232</v>
      </c>
      <c r="E105" s="27" t="str">
        <f>TEXT(E106+E107+E108+E109,"h:mm")</f>
        <v>2:14</v>
      </c>
    </row>
    <row r="106" spans="1:5">
      <c r="A106" t="s">
        <v>46</v>
      </c>
      <c r="B106" s="49">
        <v>42773</v>
      </c>
      <c r="C106" s="50">
        <v>0.6743055555555556</v>
      </c>
      <c r="D106" s="51">
        <v>0.70347222222222217</v>
      </c>
      <c r="E106" t="str">
        <f t="shared" si="11"/>
        <v>0:42</v>
      </c>
    </row>
    <row r="107" spans="1:5">
      <c r="A107" t="s">
        <v>46</v>
      </c>
      <c r="B107" s="49">
        <v>42773</v>
      </c>
      <c r="C107" s="50">
        <v>0.70624999999999993</v>
      </c>
      <c r="D107" s="51">
        <v>0.7284722222222223</v>
      </c>
      <c r="E107" t="str">
        <f t="shared" si="11"/>
        <v>0:32</v>
      </c>
    </row>
    <row r="108" spans="1:5">
      <c r="A108" t="s">
        <v>46</v>
      </c>
      <c r="B108" s="49">
        <v>42774</v>
      </c>
      <c r="C108" s="50">
        <v>0.54166666666666663</v>
      </c>
      <c r="D108" s="51">
        <v>0.5625</v>
      </c>
      <c r="E108" t="str">
        <f t="shared" si="11"/>
        <v>0:30</v>
      </c>
    </row>
    <row r="109" spans="1:5">
      <c r="A109" t="s">
        <v>46</v>
      </c>
      <c r="B109" s="49">
        <v>42775</v>
      </c>
      <c r="C109" s="50">
        <v>0.64583333333333337</v>
      </c>
      <c r="D109" s="51">
        <v>0.66666666666666663</v>
      </c>
      <c r="E109" t="str">
        <f t="shared" si="11"/>
        <v>0:30</v>
      </c>
    </row>
    <row r="111" spans="1:5">
      <c r="A111" s="6" t="s">
        <v>233</v>
      </c>
      <c r="E111" t="str">
        <f>E112</f>
        <v>0:26</v>
      </c>
    </row>
    <row r="112" spans="1:5">
      <c r="A112" t="s">
        <v>46</v>
      </c>
      <c r="B112" s="49">
        <v>42775</v>
      </c>
      <c r="C112" s="50">
        <v>0.73333333333333339</v>
      </c>
      <c r="D112" s="51">
        <v>0.75138888888888899</v>
      </c>
      <c r="E112" t="str">
        <f t="shared" si="11"/>
        <v>0:26</v>
      </c>
    </row>
    <row r="114" spans="1:5">
      <c r="A114" s="6" t="s">
        <v>234</v>
      </c>
      <c r="E114" s="27" t="str">
        <f>TEXT(E115+E116+E117+E118+E119+E120+E121+E122+E123,"h:mm")</f>
        <v>8:00</v>
      </c>
    </row>
    <row r="115" spans="1:5">
      <c r="A115" t="s">
        <v>235</v>
      </c>
      <c r="B115" s="49">
        <v>42780</v>
      </c>
      <c r="C115" s="50">
        <v>0.70138888888888884</v>
      </c>
      <c r="D115" s="51">
        <v>0.77083333333333337</v>
      </c>
      <c r="E115" t="str">
        <f t="shared" si="11"/>
        <v>1:40</v>
      </c>
    </row>
    <row r="116" spans="1:5">
      <c r="A116" t="s">
        <v>235</v>
      </c>
      <c r="B116" s="49">
        <v>42780</v>
      </c>
      <c r="C116" s="50">
        <v>0.78125</v>
      </c>
      <c r="D116" s="51">
        <v>0.8125</v>
      </c>
      <c r="E116" t="str">
        <f t="shared" si="11"/>
        <v>0:45</v>
      </c>
    </row>
    <row r="117" spans="1:5">
      <c r="A117" t="s">
        <v>236</v>
      </c>
      <c r="B117" s="49">
        <v>42785</v>
      </c>
      <c r="C117" s="50">
        <v>0.69305555555555554</v>
      </c>
      <c r="D117" s="51">
        <v>0.73472222222222217</v>
      </c>
      <c r="E117" t="str">
        <f t="shared" si="11"/>
        <v>1:00</v>
      </c>
    </row>
    <row r="118" spans="1:5">
      <c r="A118" t="s">
        <v>236</v>
      </c>
      <c r="B118" s="49">
        <v>42786</v>
      </c>
      <c r="C118" s="50">
        <v>0.65277777777777779</v>
      </c>
      <c r="D118" s="51">
        <v>0.69791666666666663</v>
      </c>
      <c r="E118" t="str">
        <f t="shared" si="11"/>
        <v>1:05</v>
      </c>
    </row>
    <row r="119" spans="1:5">
      <c r="A119" t="s">
        <v>236</v>
      </c>
      <c r="B119" s="49">
        <v>42809</v>
      </c>
      <c r="C119" s="50">
        <v>0.86944444444444446</v>
      </c>
      <c r="D119" s="51">
        <v>0.91111111111111109</v>
      </c>
      <c r="E119" t="str">
        <f t="shared" si="11"/>
        <v>1:00</v>
      </c>
    </row>
    <row r="120" spans="1:5">
      <c r="A120" t="s">
        <v>236</v>
      </c>
      <c r="B120" s="49">
        <v>42810</v>
      </c>
      <c r="C120" s="50">
        <v>0.63541666666666663</v>
      </c>
      <c r="D120" s="51">
        <v>0.65277777777777779</v>
      </c>
      <c r="E120" t="str">
        <f t="shared" si="11"/>
        <v>0:25</v>
      </c>
    </row>
    <row r="121" spans="1:5">
      <c r="A121" t="s">
        <v>236</v>
      </c>
      <c r="B121" s="49">
        <v>42810</v>
      </c>
      <c r="C121" s="50">
        <v>0.69513888888888886</v>
      </c>
      <c r="D121" s="51">
        <v>0.71250000000000002</v>
      </c>
      <c r="E121" t="str">
        <f t="shared" si="11"/>
        <v>0:25</v>
      </c>
    </row>
    <row r="122" spans="1:5">
      <c r="A122" t="s">
        <v>236</v>
      </c>
      <c r="B122" s="49">
        <v>42810</v>
      </c>
      <c r="C122" s="50">
        <v>0.75</v>
      </c>
      <c r="D122" s="51">
        <v>0.76388888888888884</v>
      </c>
      <c r="E122" t="str">
        <f t="shared" si="11"/>
        <v>0:20</v>
      </c>
    </row>
    <row r="123" spans="1:5">
      <c r="A123" t="s">
        <v>236</v>
      </c>
      <c r="B123" s="49">
        <v>42812</v>
      </c>
      <c r="C123" s="50">
        <v>0.40972222222222227</v>
      </c>
      <c r="D123" s="51">
        <v>0.46527777777777773</v>
      </c>
      <c r="E123" t="str">
        <f t="shared" si="11"/>
        <v>1:20</v>
      </c>
    </row>
    <row r="124" spans="1:5">
      <c r="B124" s="49"/>
      <c r="C124" s="50"/>
      <c r="D124" s="51"/>
    </row>
    <row r="125" spans="1:5">
      <c r="A125" s="6" t="s">
        <v>237</v>
      </c>
      <c r="B125" s="49"/>
      <c r="C125" s="50"/>
      <c r="D125" s="51"/>
      <c r="E125" s="27" t="str">
        <f>TEXT(E126+E127+E128+E129,"h:mm")</f>
        <v>4:06</v>
      </c>
    </row>
    <row r="126" spans="1:5">
      <c r="A126" t="s">
        <v>238</v>
      </c>
      <c r="B126" s="49">
        <v>42787</v>
      </c>
      <c r="C126" s="50">
        <v>0.65069444444444446</v>
      </c>
      <c r="D126" s="51">
        <v>0.69236111111111109</v>
      </c>
      <c r="E126" t="str">
        <f t="shared" ref="E126:E129" si="12">TEXT(D126-C126,"h:mm")</f>
        <v>1:00</v>
      </c>
    </row>
    <row r="127" spans="1:5">
      <c r="A127" t="s">
        <v>238</v>
      </c>
      <c r="B127" s="49">
        <v>42787</v>
      </c>
      <c r="C127" s="50">
        <v>0.72222222222222221</v>
      </c>
      <c r="D127" s="51">
        <v>0.73958333333333337</v>
      </c>
      <c r="E127" t="str">
        <f t="shared" si="12"/>
        <v>0:25</v>
      </c>
    </row>
    <row r="128" spans="1:5">
      <c r="A128" t="s">
        <v>238</v>
      </c>
      <c r="B128" s="49">
        <v>42789</v>
      </c>
      <c r="C128" s="50">
        <v>0.63888888888888895</v>
      </c>
      <c r="D128" s="51">
        <v>0.70833333333333337</v>
      </c>
      <c r="E128" t="str">
        <f t="shared" si="12"/>
        <v>1:40</v>
      </c>
    </row>
    <row r="129" spans="1:5">
      <c r="A129" t="s">
        <v>238</v>
      </c>
      <c r="B129" s="49">
        <v>42810</v>
      </c>
      <c r="C129" s="50">
        <v>0.65277777777777779</v>
      </c>
      <c r="D129" s="51">
        <v>0.69513888888888886</v>
      </c>
      <c r="E129" t="str">
        <f t="shared" si="12"/>
        <v>1:01</v>
      </c>
    </row>
    <row r="131" spans="1:5">
      <c r="A131" t="s">
        <v>239</v>
      </c>
      <c r="E131" s="27" t="str">
        <f>TEXT(E132+E133+E134+E135+E136+E137+E138+E139+E140+E141+E142+E143+E144+E145+E146+E147+E148+E149+E150+E151+E152,"h:mm")</f>
        <v>17:11</v>
      </c>
    </row>
    <row r="132" spans="1:5">
      <c r="A132" t="s">
        <v>240</v>
      </c>
      <c r="B132" s="49">
        <v>42792</v>
      </c>
      <c r="C132" s="50">
        <v>0.81874999999999998</v>
      </c>
      <c r="D132" s="51">
        <v>0.83333333333333337</v>
      </c>
      <c r="E132" t="str">
        <f t="shared" ref="E132:F151" si="13">TEXT(D132-C132,"h:mm")</f>
        <v>0:21</v>
      </c>
    </row>
    <row r="133" spans="1:5">
      <c r="A133" t="s">
        <v>241</v>
      </c>
      <c r="B133" s="49">
        <v>42793</v>
      </c>
      <c r="C133" s="50">
        <v>0.65347222222222223</v>
      </c>
      <c r="D133" s="51">
        <v>0.69513888888888886</v>
      </c>
      <c r="E133" t="str">
        <f t="shared" si="13"/>
        <v>1:00</v>
      </c>
    </row>
    <row r="134" spans="1:5">
      <c r="A134" t="s">
        <v>241</v>
      </c>
      <c r="B134" s="49">
        <v>42793</v>
      </c>
      <c r="C134" s="50">
        <v>0.71388888888888891</v>
      </c>
      <c r="D134" s="51">
        <v>0.76250000000000007</v>
      </c>
      <c r="E134" t="str">
        <f t="shared" si="13"/>
        <v>1:10</v>
      </c>
    </row>
    <row r="135" spans="1:5">
      <c r="A135" t="s">
        <v>241</v>
      </c>
      <c r="B135" s="49">
        <v>42794</v>
      </c>
      <c r="C135" s="50">
        <v>0.64861111111111114</v>
      </c>
      <c r="D135" s="51">
        <v>0.66666666666666663</v>
      </c>
      <c r="E135" t="str">
        <f t="shared" si="13"/>
        <v>0:26</v>
      </c>
    </row>
    <row r="136" spans="1:5">
      <c r="A136" t="s">
        <v>242</v>
      </c>
      <c r="B136" s="49">
        <v>42796</v>
      </c>
      <c r="C136" s="50">
        <v>0.43472222222222223</v>
      </c>
      <c r="D136" s="51">
        <v>0.4513888888888889</v>
      </c>
      <c r="E136" t="str">
        <f t="shared" si="13"/>
        <v>0:24</v>
      </c>
    </row>
    <row r="137" spans="1:5">
      <c r="A137" t="s">
        <v>243</v>
      </c>
      <c r="B137" s="49">
        <v>42796</v>
      </c>
      <c r="C137" s="50">
        <v>0.63541666666666663</v>
      </c>
      <c r="D137" s="51">
        <v>0.71875</v>
      </c>
      <c r="E137" t="str">
        <f t="shared" si="13"/>
        <v>2:00</v>
      </c>
    </row>
    <row r="138" spans="1:5">
      <c r="A138" t="s">
        <v>243</v>
      </c>
      <c r="B138" s="49">
        <v>42799</v>
      </c>
      <c r="C138" s="50">
        <v>0.56805555555555554</v>
      </c>
      <c r="D138" s="51">
        <v>0.61597222222222225</v>
      </c>
      <c r="E138" t="str">
        <f t="shared" si="13"/>
        <v>1:09</v>
      </c>
    </row>
    <row r="139" spans="1:5">
      <c r="A139" t="s">
        <v>243</v>
      </c>
      <c r="B139" s="49">
        <v>42799</v>
      </c>
      <c r="C139" s="50">
        <v>0.75208333333333333</v>
      </c>
      <c r="D139" s="51">
        <v>0.77986111111111101</v>
      </c>
      <c r="E139" t="str">
        <f t="shared" si="13"/>
        <v>0:40</v>
      </c>
    </row>
    <row r="140" spans="1:5">
      <c r="A140" t="s">
        <v>243</v>
      </c>
      <c r="B140" s="49">
        <v>42803</v>
      </c>
      <c r="C140" s="50">
        <v>0.6875</v>
      </c>
      <c r="D140" s="51">
        <v>0.73333333333333339</v>
      </c>
      <c r="E140" t="str">
        <f t="shared" si="13"/>
        <v>1:06</v>
      </c>
    </row>
    <row r="141" spans="1:5">
      <c r="A141" t="s">
        <v>243</v>
      </c>
      <c r="B141" s="49">
        <v>42803</v>
      </c>
      <c r="C141" s="50">
        <v>0.75</v>
      </c>
      <c r="D141" s="51">
        <v>0.79166666666666663</v>
      </c>
      <c r="E141" t="str">
        <f t="shared" si="13"/>
        <v>1:00</v>
      </c>
    </row>
    <row r="142" spans="1:5">
      <c r="A142" t="s">
        <v>243</v>
      </c>
      <c r="B142" s="49">
        <v>42808</v>
      </c>
      <c r="C142" s="50">
        <v>0.4201388888888889</v>
      </c>
      <c r="D142" s="51">
        <v>0.47916666666666669</v>
      </c>
      <c r="E142" t="str">
        <f t="shared" si="13"/>
        <v>1:25</v>
      </c>
    </row>
    <row r="143" spans="1:5">
      <c r="A143" t="s">
        <v>243</v>
      </c>
      <c r="B143" s="49">
        <v>42808</v>
      </c>
      <c r="C143" s="50">
        <v>0.52083333333333337</v>
      </c>
      <c r="D143" s="51">
        <v>0.54166666666666663</v>
      </c>
      <c r="E143" t="str">
        <f t="shared" si="13"/>
        <v>0:30</v>
      </c>
    </row>
    <row r="144" spans="1:5">
      <c r="A144" t="s">
        <v>243</v>
      </c>
      <c r="B144" s="49">
        <v>42808</v>
      </c>
      <c r="C144" s="50">
        <v>0.63541666666666663</v>
      </c>
      <c r="D144" s="51">
        <v>0.6875</v>
      </c>
      <c r="E144" t="str">
        <f t="shared" si="13"/>
        <v>1:15</v>
      </c>
    </row>
    <row r="145" spans="1:5">
      <c r="A145" t="s">
        <v>243</v>
      </c>
      <c r="B145" s="49">
        <v>42814</v>
      </c>
      <c r="C145" s="50">
        <v>0.66319444444444442</v>
      </c>
      <c r="D145" s="51">
        <v>0.69444444444444453</v>
      </c>
      <c r="E145" t="str">
        <f t="shared" si="13"/>
        <v>0:45</v>
      </c>
    </row>
    <row r="146" spans="1:5">
      <c r="A146" t="s">
        <v>243</v>
      </c>
      <c r="B146" s="49">
        <v>42815</v>
      </c>
      <c r="C146" s="50">
        <v>0.63888888888888895</v>
      </c>
      <c r="D146" s="51">
        <v>0.65972222222222221</v>
      </c>
      <c r="E146" t="str">
        <f t="shared" si="13"/>
        <v>0:30</v>
      </c>
    </row>
    <row r="147" spans="1:5">
      <c r="A147" t="s">
        <v>244</v>
      </c>
      <c r="B147" s="49">
        <v>42817</v>
      </c>
      <c r="C147" s="50">
        <v>0.66180555555555554</v>
      </c>
      <c r="D147" s="51">
        <v>0.7104166666666667</v>
      </c>
      <c r="E147" t="str">
        <f t="shared" si="13"/>
        <v>1:10</v>
      </c>
    </row>
    <row r="148" spans="1:5">
      <c r="A148" t="s">
        <v>244</v>
      </c>
      <c r="B148" s="49">
        <v>42817</v>
      </c>
      <c r="C148" s="50">
        <v>0.74791666666666667</v>
      </c>
      <c r="D148" s="51">
        <v>0.76180555555555562</v>
      </c>
      <c r="E148" t="str">
        <f t="shared" si="13"/>
        <v>0:20</v>
      </c>
    </row>
    <row r="149" spans="1:5">
      <c r="A149" t="s">
        <v>244</v>
      </c>
      <c r="B149" s="49">
        <v>42821</v>
      </c>
      <c r="C149" s="50">
        <v>0.63194444444444442</v>
      </c>
      <c r="D149" s="51">
        <v>0.64583333333333337</v>
      </c>
      <c r="E149" t="str">
        <f t="shared" si="13"/>
        <v>0:20</v>
      </c>
    </row>
    <row r="150" spans="1:5">
      <c r="A150" t="s">
        <v>244</v>
      </c>
      <c r="B150" s="49">
        <v>42821</v>
      </c>
      <c r="C150" s="50">
        <v>0.81944444444444453</v>
      </c>
      <c r="D150" s="51">
        <v>0.84722222222222221</v>
      </c>
      <c r="E150" t="str">
        <f t="shared" si="13"/>
        <v>0:40</v>
      </c>
    </row>
    <row r="151" spans="1:5">
      <c r="A151" t="s">
        <v>244</v>
      </c>
      <c r="B151" s="49">
        <v>42830</v>
      </c>
      <c r="C151" s="50">
        <v>0.67361111111111116</v>
      </c>
      <c r="D151" s="51">
        <v>0.71527777777777779</v>
      </c>
      <c r="E151" t="str">
        <f t="shared" si="13"/>
        <v>1:00</v>
      </c>
    </row>
    <row r="153" spans="1:5">
      <c r="A153" t="s">
        <v>245</v>
      </c>
      <c r="E153" s="27" t="str">
        <f>TEXT(E154+E155+E156+E157+E158+E159+E160,"h:mm")</f>
        <v>5:12</v>
      </c>
    </row>
    <row r="154" spans="1:5">
      <c r="A154" t="s">
        <v>246</v>
      </c>
      <c r="B154" s="49">
        <v>42793</v>
      </c>
      <c r="C154" s="50">
        <v>0.5</v>
      </c>
      <c r="D154" s="51">
        <v>0.51041666666666663</v>
      </c>
      <c r="E154" t="str">
        <f t="shared" ref="E154:E160" si="14">TEXT(D154-C154,"h:mm")</f>
        <v>0:15</v>
      </c>
    </row>
    <row r="155" spans="1:5">
      <c r="A155" t="s">
        <v>246</v>
      </c>
      <c r="B155" s="49">
        <v>42794</v>
      </c>
      <c r="C155" s="50">
        <v>0.67847222222222225</v>
      </c>
      <c r="D155" s="51">
        <v>0.70138888888888884</v>
      </c>
      <c r="E155" t="str">
        <f t="shared" si="14"/>
        <v>0:33</v>
      </c>
    </row>
    <row r="156" spans="1:5">
      <c r="A156" t="s">
        <v>246</v>
      </c>
      <c r="B156" s="49">
        <v>42794</v>
      </c>
      <c r="C156" s="50">
        <v>0.71597222222222223</v>
      </c>
      <c r="D156" s="51">
        <v>0.73958333333333337</v>
      </c>
      <c r="E156" t="str">
        <f t="shared" si="14"/>
        <v>0:34</v>
      </c>
    </row>
    <row r="157" spans="1:5">
      <c r="A157" t="s">
        <v>246</v>
      </c>
      <c r="B157" s="49">
        <v>42800</v>
      </c>
      <c r="C157" s="50">
        <v>0.65277777777777779</v>
      </c>
      <c r="D157" s="51">
        <v>0.69444444444444453</v>
      </c>
      <c r="E157" t="str">
        <f t="shared" si="14"/>
        <v>1:00</v>
      </c>
    </row>
    <row r="158" spans="1:5">
      <c r="A158" t="s">
        <v>246</v>
      </c>
      <c r="B158" s="49">
        <v>42800</v>
      </c>
      <c r="C158" s="50">
        <v>0.70347222222222217</v>
      </c>
      <c r="D158" s="51">
        <v>0.77986111111111101</v>
      </c>
      <c r="E158" t="str">
        <f t="shared" si="14"/>
        <v>1:50</v>
      </c>
    </row>
    <row r="159" spans="1:5">
      <c r="A159" t="s">
        <v>246</v>
      </c>
      <c r="B159" s="49">
        <v>42801</v>
      </c>
      <c r="C159" s="50">
        <v>0.66666666666666663</v>
      </c>
      <c r="D159" s="51">
        <v>0.68055555555555547</v>
      </c>
      <c r="E159" t="str">
        <f t="shared" si="14"/>
        <v>0:20</v>
      </c>
    </row>
    <row r="160" spans="1:5">
      <c r="A160" t="s">
        <v>246</v>
      </c>
      <c r="B160" s="49">
        <v>42801</v>
      </c>
      <c r="C160" s="50">
        <v>0.82638888888888884</v>
      </c>
      <c r="D160" s="51">
        <v>0.85416666666666663</v>
      </c>
      <c r="E160" t="str">
        <f t="shared" si="14"/>
        <v>0:40</v>
      </c>
    </row>
    <row r="162" spans="1:5">
      <c r="A162" t="s">
        <v>247</v>
      </c>
      <c r="E162" s="27" t="str">
        <f>TEXT(E163+E164+E165,"h:mm")</f>
        <v>1:50</v>
      </c>
    </row>
    <row r="163" spans="1:5">
      <c r="A163" t="s">
        <v>248</v>
      </c>
      <c r="B163" s="49">
        <v>42821</v>
      </c>
      <c r="C163" s="50">
        <v>0.5</v>
      </c>
      <c r="D163" s="51">
        <v>0.54166666666666663</v>
      </c>
      <c r="E163" t="str">
        <f t="shared" ref="E163:E165" si="15">TEXT(D163-C163,"h:mm")</f>
        <v>1:00</v>
      </c>
    </row>
    <row r="164" spans="1:5">
      <c r="A164" t="s">
        <v>248</v>
      </c>
      <c r="B164" s="49">
        <v>42821</v>
      </c>
      <c r="C164" s="50">
        <v>0.64583333333333337</v>
      </c>
      <c r="D164" s="51">
        <v>0.66666666666666663</v>
      </c>
      <c r="E164" t="str">
        <f t="shared" si="15"/>
        <v>0:30</v>
      </c>
    </row>
    <row r="165" spans="1:5">
      <c r="A165" t="s">
        <v>248</v>
      </c>
      <c r="B165" s="49">
        <v>42829</v>
      </c>
      <c r="C165" s="50">
        <v>0.63194444444444442</v>
      </c>
      <c r="D165" s="51">
        <v>0.64583333333333337</v>
      </c>
      <c r="E165" t="str">
        <f t="shared" si="15"/>
        <v>0:20</v>
      </c>
    </row>
    <row r="168" spans="1:5">
      <c r="A168" t="s">
        <v>249</v>
      </c>
      <c r="E168" s="27" t="str">
        <f>TEXT(E169+E170+E171+E172+E173,"h:mm")</f>
        <v>8:10</v>
      </c>
    </row>
    <row r="169" spans="1:5">
      <c r="A169" t="s">
        <v>248</v>
      </c>
      <c r="B169" s="49">
        <v>42821</v>
      </c>
      <c r="C169" s="50">
        <v>0.66666666666666663</v>
      </c>
      <c r="D169" s="51">
        <v>0.70833333333333337</v>
      </c>
      <c r="E169" t="str">
        <f t="shared" ref="E169:E176" si="16">TEXT(D169-C169,"h:mm")</f>
        <v>1:00</v>
      </c>
    </row>
    <row r="170" spans="1:5">
      <c r="A170" t="s">
        <v>248</v>
      </c>
      <c r="B170" s="49">
        <v>42824</v>
      </c>
      <c r="C170" s="50">
        <v>0.64583333333333337</v>
      </c>
      <c r="D170" s="51">
        <v>0.70833333333333337</v>
      </c>
      <c r="E170" t="str">
        <f t="shared" si="16"/>
        <v>1:30</v>
      </c>
    </row>
    <row r="171" spans="1:5">
      <c r="A171" t="s">
        <v>248</v>
      </c>
      <c r="B171" s="49">
        <v>42829</v>
      </c>
      <c r="C171" s="50">
        <v>0.64583333333333337</v>
      </c>
      <c r="D171" s="51">
        <v>0.70138888888888884</v>
      </c>
      <c r="E171" t="str">
        <f t="shared" si="16"/>
        <v>1:20</v>
      </c>
    </row>
    <row r="172" spans="1:5">
      <c r="A172" t="s">
        <v>248</v>
      </c>
      <c r="B172" s="49">
        <v>42829</v>
      </c>
      <c r="C172" s="50">
        <v>0.71875</v>
      </c>
      <c r="D172" s="51">
        <v>0.85763888888888884</v>
      </c>
      <c r="E172" t="str">
        <f t="shared" si="16"/>
        <v>3:20</v>
      </c>
    </row>
    <row r="173" spans="1:5">
      <c r="A173" t="s">
        <v>248</v>
      </c>
      <c r="B173" s="49">
        <v>42830</v>
      </c>
      <c r="C173" s="50">
        <v>0.63194444444444442</v>
      </c>
      <c r="D173" s="51">
        <v>0.67361111111111116</v>
      </c>
      <c r="E173" t="str">
        <f t="shared" si="16"/>
        <v>1:00</v>
      </c>
    </row>
    <row r="175" spans="1:5">
      <c r="A175" t="s">
        <v>250</v>
      </c>
      <c r="E175" s="27" t="str">
        <f>TEXT(E176+E177+E179,"h:mm")</f>
        <v>1:00</v>
      </c>
    </row>
    <row r="176" spans="1:5">
      <c r="A176" t="s">
        <v>251</v>
      </c>
      <c r="B176" s="49">
        <v>42828</v>
      </c>
      <c r="C176" s="50">
        <v>0.65277777777777779</v>
      </c>
      <c r="D176" s="51">
        <v>0.69444444444444453</v>
      </c>
      <c r="E176" t="str">
        <f t="shared" si="16"/>
        <v>1:00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02"/>
  <sheetViews>
    <sheetView tabSelected="1" workbookViewId="0" xr3:uid="{F9CF3CF3-643B-5BE6-8B46-32C596A47465}">
      <selection activeCell="D4" sqref="D4"/>
    </sheetView>
  </sheetViews>
  <sheetFormatPr defaultColWidth="11.42578125" defaultRowHeight="15"/>
  <cols>
    <col min="1" max="1" width="78.42578125" bestFit="1" customWidth="1"/>
    <col min="3" max="3" width="15.85546875" style="1" customWidth="1"/>
    <col min="4" max="4" width="12" customWidth="1"/>
    <col min="5" max="5" width="19.28515625" customWidth="1"/>
  </cols>
  <sheetData>
    <row r="2" spans="1:5">
      <c r="A2" s="14" t="s">
        <v>252</v>
      </c>
      <c r="C2" s="2" t="s">
        <v>1</v>
      </c>
      <c r="D2" s="3">
        <v>1</v>
      </c>
    </row>
    <row r="3" spans="1:5" ht="14.25" customHeight="1">
      <c r="C3" s="2" t="s">
        <v>2</v>
      </c>
      <c r="D3" s="13" t="str">
        <f>TEXT(E6+E13+E16+E55+E60+E66+E71+E78+E83+E88+E92+E101,"dd:hh:mm")</f>
        <v>10:21:20</v>
      </c>
    </row>
    <row r="5" spans="1:5">
      <c r="A5" s="4" t="s">
        <v>3</v>
      </c>
      <c r="B5" s="4" t="s">
        <v>4</v>
      </c>
      <c r="C5" s="5" t="s">
        <v>5</v>
      </c>
      <c r="D5" s="4" t="s">
        <v>6</v>
      </c>
      <c r="E5" s="4" t="s">
        <v>7</v>
      </c>
    </row>
    <row r="6" spans="1:5">
      <c r="A6" s="15" t="s">
        <v>253</v>
      </c>
      <c r="B6" s="7" t="s">
        <v>9</v>
      </c>
      <c r="C6" s="7" t="s">
        <v>9</v>
      </c>
      <c r="D6" s="7" t="s">
        <v>9</v>
      </c>
      <c r="E6" s="27" t="str">
        <f>TEXT(E7+E8+E9+E10+E11+E12,"h:mm")</f>
        <v>9:50</v>
      </c>
    </row>
    <row r="7" spans="1:5">
      <c r="A7" s="8" t="s">
        <v>254</v>
      </c>
      <c r="B7" s="9">
        <v>42681</v>
      </c>
      <c r="C7" s="10">
        <v>0.64583333333333337</v>
      </c>
      <c r="D7" s="10">
        <v>0.70138888888888884</v>
      </c>
      <c r="E7" s="8" t="str">
        <f t="shared" ref="E7:E12" si="0">TEXT(D7-C7,"h:mm")</f>
        <v>1:20</v>
      </c>
    </row>
    <row r="8" spans="1:5">
      <c r="A8" s="8" t="s">
        <v>255</v>
      </c>
      <c r="B8" s="9">
        <v>42684</v>
      </c>
      <c r="C8" s="10">
        <v>0.97916666666666663</v>
      </c>
      <c r="D8" s="10">
        <v>1</v>
      </c>
      <c r="E8" s="8" t="str">
        <f t="shared" si="0"/>
        <v>0:30</v>
      </c>
    </row>
    <row r="9" spans="1:5">
      <c r="A9" s="8" t="s">
        <v>256</v>
      </c>
      <c r="B9" s="9">
        <v>42685</v>
      </c>
      <c r="C9" s="10">
        <v>0</v>
      </c>
      <c r="D9" s="10">
        <v>6.25E-2</v>
      </c>
      <c r="E9" s="8" t="str">
        <f t="shared" si="0"/>
        <v>1:30</v>
      </c>
    </row>
    <row r="10" spans="1:5">
      <c r="A10" s="8" t="s">
        <v>257</v>
      </c>
      <c r="B10" s="9">
        <v>42685</v>
      </c>
      <c r="C10" s="10">
        <v>0.97916666666666663</v>
      </c>
      <c r="D10" s="10">
        <v>1</v>
      </c>
      <c r="E10" s="8" t="str">
        <f t="shared" si="0"/>
        <v>0:30</v>
      </c>
    </row>
    <row r="11" spans="1:5">
      <c r="A11" s="8" t="s">
        <v>258</v>
      </c>
      <c r="B11" s="9">
        <v>42686</v>
      </c>
      <c r="C11" s="10">
        <v>0</v>
      </c>
      <c r="D11" s="10">
        <v>6.25E-2</v>
      </c>
      <c r="E11" s="8" t="str">
        <f t="shared" si="0"/>
        <v>1:30</v>
      </c>
    </row>
    <row r="12" spans="1:5">
      <c r="A12" s="16" t="s">
        <v>259</v>
      </c>
      <c r="B12" s="9">
        <v>42687</v>
      </c>
      <c r="C12" s="10">
        <v>0.625</v>
      </c>
      <c r="D12" s="10">
        <v>0.8125</v>
      </c>
      <c r="E12" s="8" t="str">
        <f t="shared" si="0"/>
        <v>4:30</v>
      </c>
    </row>
    <row r="13" spans="1:5">
      <c r="A13" s="15" t="s">
        <v>260</v>
      </c>
      <c r="B13" s="7" t="s">
        <v>9</v>
      </c>
      <c r="C13" s="7" t="s">
        <v>9</v>
      </c>
      <c r="D13" s="7" t="s">
        <v>9</v>
      </c>
      <c r="E13" s="27" t="str">
        <f>TEXT(E14+E15,"h:mm")</f>
        <v>1:10</v>
      </c>
    </row>
    <row r="14" spans="1:5">
      <c r="A14" s="8" t="s">
        <v>261</v>
      </c>
      <c r="B14" s="9">
        <v>42685</v>
      </c>
      <c r="C14" s="10">
        <v>6.9444444444444434E-2</v>
      </c>
      <c r="D14" s="10">
        <v>9.7222222222222224E-2</v>
      </c>
      <c r="E14" s="8" t="str">
        <f>TEXT(D14-C14,"h:mm")</f>
        <v>0:40</v>
      </c>
    </row>
    <row r="15" spans="1:5">
      <c r="A15" s="8" t="s">
        <v>262</v>
      </c>
      <c r="B15" s="9">
        <v>42686</v>
      </c>
      <c r="C15" s="10">
        <v>6.25E-2</v>
      </c>
      <c r="D15" s="10">
        <v>8.3333333333333329E-2</v>
      </c>
      <c r="E15" s="8" t="str">
        <f>TEXT(D15-C15,"h:mm")</f>
        <v>0:30</v>
      </c>
    </row>
    <row r="16" spans="1:5">
      <c r="A16" s="15" t="s">
        <v>263</v>
      </c>
      <c r="B16" s="7" t="s">
        <v>9</v>
      </c>
      <c r="C16" s="7" t="s">
        <v>9</v>
      </c>
      <c r="D16" s="7" t="s">
        <v>9</v>
      </c>
      <c r="E16" s="27" t="str">
        <f>TEXT(E17+E18+E19+E21+E20+E22+E23+E24+E25+E27+E26+E28+E29+E30+E31+E32+E33+E34+E35+E36+E37+E38+E39+E40+E41+E42+E43+E44+E45+E46+E47+E48+E49+E50+E51+E52,"[hh]:mm")</f>
        <v>142:20</v>
      </c>
    </row>
    <row r="17" spans="1:5">
      <c r="A17" s="32" t="s">
        <v>264</v>
      </c>
      <c r="B17" s="39">
        <v>42687</v>
      </c>
      <c r="C17" s="66">
        <v>0.65277777777777779</v>
      </c>
      <c r="D17" s="66">
        <v>0.78472222222222221</v>
      </c>
      <c r="E17" s="67" t="str">
        <f>TEXT(D17-C17,"h:mm")</f>
        <v>3:10</v>
      </c>
    </row>
    <row r="18" spans="1:5">
      <c r="A18" s="62" t="s">
        <v>265</v>
      </c>
      <c r="B18" s="63">
        <v>42688</v>
      </c>
      <c r="C18" s="64">
        <v>0</v>
      </c>
      <c r="D18" s="65">
        <v>0.16666666666666666</v>
      </c>
      <c r="E18" s="67" t="str">
        <f t="shared" ref="E18:E52" si="1">TEXT(D18-C18,"h:mm")</f>
        <v>4:00</v>
      </c>
    </row>
    <row r="19" spans="1:5">
      <c r="A19" s="62" t="s">
        <v>265</v>
      </c>
      <c r="B19" s="63">
        <v>42689</v>
      </c>
      <c r="C19" s="64">
        <v>0</v>
      </c>
      <c r="D19" s="65">
        <v>0.125</v>
      </c>
      <c r="E19" s="67" t="str">
        <f t="shared" si="1"/>
        <v>3:00</v>
      </c>
    </row>
    <row r="20" spans="1:5">
      <c r="A20" s="62" t="s">
        <v>265</v>
      </c>
      <c r="B20" s="63">
        <v>42690</v>
      </c>
      <c r="C20" s="64">
        <v>0.66666666666666663</v>
      </c>
      <c r="D20" s="65">
        <v>0.83333333333333337</v>
      </c>
      <c r="E20" s="67" t="str">
        <f t="shared" si="1"/>
        <v>4:00</v>
      </c>
    </row>
    <row r="21" spans="1:5">
      <c r="A21" s="62" t="s">
        <v>266</v>
      </c>
      <c r="B21" s="63">
        <v>42690</v>
      </c>
      <c r="C21" s="64">
        <v>0</v>
      </c>
      <c r="D21" s="65">
        <v>8.3333333333333329E-2</v>
      </c>
      <c r="E21" s="67" t="str">
        <f t="shared" si="1"/>
        <v>2:00</v>
      </c>
    </row>
    <row r="22" spans="1:5">
      <c r="A22" s="62" t="s">
        <v>267</v>
      </c>
      <c r="B22" s="63">
        <v>42691</v>
      </c>
      <c r="C22" s="64">
        <v>5.2083333333333336E-2</v>
      </c>
      <c r="D22" s="65">
        <v>0.125</v>
      </c>
      <c r="E22" s="67" t="str">
        <f t="shared" si="1"/>
        <v>1:45</v>
      </c>
    </row>
    <row r="23" spans="1:5">
      <c r="A23" s="62" t="s">
        <v>267</v>
      </c>
      <c r="B23" s="63">
        <v>42692</v>
      </c>
      <c r="C23" s="64">
        <v>0.6875</v>
      </c>
      <c r="D23" s="65">
        <v>0.8125</v>
      </c>
      <c r="E23" s="67" t="str">
        <f t="shared" si="1"/>
        <v>3:00</v>
      </c>
    </row>
    <row r="24" spans="1:5">
      <c r="A24" s="62" t="s">
        <v>265</v>
      </c>
      <c r="B24" s="63">
        <v>42692</v>
      </c>
      <c r="C24" s="64">
        <v>0</v>
      </c>
      <c r="D24" s="65">
        <v>0.16666666666666666</v>
      </c>
      <c r="E24" s="67" t="str">
        <f t="shared" si="1"/>
        <v>4:00</v>
      </c>
    </row>
    <row r="25" spans="1:5">
      <c r="A25" s="62" t="s">
        <v>265</v>
      </c>
      <c r="B25" s="63">
        <v>42694</v>
      </c>
      <c r="C25" s="64">
        <v>0.72916666666666663</v>
      </c>
      <c r="D25" s="65">
        <v>0.83333333333333337</v>
      </c>
      <c r="E25" s="67" t="str">
        <f t="shared" si="1"/>
        <v>2:30</v>
      </c>
    </row>
    <row r="26" spans="1:5">
      <c r="A26" s="62" t="s">
        <v>268</v>
      </c>
      <c r="B26" s="63">
        <v>42695</v>
      </c>
      <c r="C26" s="64">
        <v>0.64583333333333337</v>
      </c>
      <c r="D26" s="65">
        <v>0.77777777777777779</v>
      </c>
      <c r="E26" s="67" t="str">
        <f t="shared" si="1"/>
        <v>3:10</v>
      </c>
    </row>
    <row r="27" spans="1:5">
      <c r="A27" s="62" t="s">
        <v>269</v>
      </c>
      <c r="B27" s="63">
        <v>42696</v>
      </c>
      <c r="C27" s="64">
        <v>0</v>
      </c>
      <c r="D27" s="65">
        <v>8.3333333333333329E-2</v>
      </c>
      <c r="E27" s="67" t="str">
        <f t="shared" si="1"/>
        <v>2:00</v>
      </c>
    </row>
    <row r="28" spans="1:5">
      <c r="A28" s="62" t="s">
        <v>264</v>
      </c>
      <c r="B28" s="63">
        <v>42697</v>
      </c>
      <c r="C28" s="64">
        <v>0.66666666666666663</v>
      </c>
      <c r="D28" s="65">
        <v>0.77083333333333337</v>
      </c>
      <c r="E28" s="67" t="str">
        <f t="shared" si="1"/>
        <v>2:30</v>
      </c>
    </row>
    <row r="29" spans="1:5">
      <c r="A29" s="62" t="s">
        <v>269</v>
      </c>
      <c r="B29" s="63">
        <v>42697</v>
      </c>
      <c r="C29" s="64">
        <v>0</v>
      </c>
      <c r="D29" s="65">
        <v>0.1875</v>
      </c>
      <c r="E29" s="67" t="str">
        <f t="shared" si="1"/>
        <v>4:30</v>
      </c>
    </row>
    <row r="30" spans="1:5">
      <c r="A30" s="62" t="s">
        <v>270</v>
      </c>
      <c r="B30" s="63">
        <v>42699</v>
      </c>
      <c r="C30" s="64">
        <v>0.75</v>
      </c>
      <c r="D30" s="65">
        <v>0.91666666666666663</v>
      </c>
      <c r="E30" s="67" t="str">
        <f t="shared" si="1"/>
        <v>4:00</v>
      </c>
    </row>
    <row r="31" spans="1:5">
      <c r="A31" s="62" t="s">
        <v>271</v>
      </c>
      <c r="B31" s="63">
        <v>42699</v>
      </c>
      <c r="C31" s="64">
        <v>0</v>
      </c>
      <c r="D31" s="65">
        <v>0.1388888888888889</v>
      </c>
      <c r="E31" s="67" t="str">
        <f t="shared" si="1"/>
        <v>3:20</v>
      </c>
    </row>
    <row r="32" spans="1:5">
      <c r="A32" s="62" t="s">
        <v>271</v>
      </c>
      <c r="B32" s="63">
        <v>42701</v>
      </c>
      <c r="C32" s="64">
        <v>0.70833333333333337</v>
      </c>
      <c r="D32" s="65">
        <v>0.99652777777777779</v>
      </c>
      <c r="E32" s="67" t="str">
        <f t="shared" si="1"/>
        <v>6:55</v>
      </c>
    </row>
    <row r="33" spans="1:5">
      <c r="A33" s="62" t="s">
        <v>272</v>
      </c>
      <c r="B33" s="63">
        <v>42702</v>
      </c>
      <c r="C33" s="64">
        <v>0.65277777777777779</v>
      </c>
      <c r="D33" s="65">
        <v>0.78472222222222221</v>
      </c>
      <c r="E33" s="67" t="str">
        <f t="shared" si="1"/>
        <v>3:10</v>
      </c>
    </row>
    <row r="34" spans="1:5">
      <c r="A34" s="62" t="s">
        <v>272</v>
      </c>
      <c r="B34" s="63">
        <v>42702</v>
      </c>
      <c r="C34" s="64">
        <v>0</v>
      </c>
      <c r="D34" s="65">
        <v>0.16666666666666666</v>
      </c>
      <c r="E34" s="67" t="str">
        <f t="shared" si="1"/>
        <v>4:00</v>
      </c>
    </row>
    <row r="35" spans="1:5">
      <c r="A35" s="62" t="s">
        <v>273</v>
      </c>
      <c r="B35" s="63">
        <v>42704</v>
      </c>
      <c r="C35" s="64">
        <v>0.70833333333333337</v>
      </c>
      <c r="D35" s="65">
        <v>0.79166666666666663</v>
      </c>
      <c r="E35" s="67" t="str">
        <f t="shared" si="1"/>
        <v>2:00</v>
      </c>
    </row>
    <row r="36" spans="1:5">
      <c r="A36" s="62" t="s">
        <v>274</v>
      </c>
      <c r="B36" s="63">
        <v>42704</v>
      </c>
      <c r="C36" s="64">
        <v>0</v>
      </c>
      <c r="D36" s="65">
        <v>0.20833333333333334</v>
      </c>
      <c r="E36" s="67" t="str">
        <f t="shared" si="1"/>
        <v>5:00</v>
      </c>
    </row>
    <row r="37" spans="1:5">
      <c r="A37" s="62" t="s">
        <v>274</v>
      </c>
      <c r="B37" s="63">
        <v>42706</v>
      </c>
      <c r="C37" s="64">
        <v>0.3611111111111111</v>
      </c>
      <c r="D37" s="65">
        <v>0.49305555555555558</v>
      </c>
      <c r="E37" s="67" t="str">
        <f t="shared" si="1"/>
        <v>3:10</v>
      </c>
    </row>
    <row r="38" spans="1:5">
      <c r="A38" s="62" t="s">
        <v>275</v>
      </c>
      <c r="B38" s="63">
        <v>42708</v>
      </c>
      <c r="C38" s="64">
        <v>0.40277777777777773</v>
      </c>
      <c r="D38" s="65">
        <v>0.53472222222222221</v>
      </c>
      <c r="E38" s="67" t="str">
        <f t="shared" si="1"/>
        <v>3:10</v>
      </c>
    </row>
    <row r="39" spans="1:5">
      <c r="A39" s="62" t="s">
        <v>275</v>
      </c>
      <c r="B39" s="63">
        <v>42710</v>
      </c>
      <c r="C39" s="64">
        <v>0</v>
      </c>
      <c r="D39" s="65">
        <v>0.14583333333333334</v>
      </c>
      <c r="E39" s="67" t="str">
        <f t="shared" si="1"/>
        <v>3:30</v>
      </c>
    </row>
    <row r="40" spans="1:5">
      <c r="A40" s="62" t="s">
        <v>276</v>
      </c>
      <c r="B40" s="63">
        <v>42711</v>
      </c>
      <c r="C40" s="64">
        <v>0</v>
      </c>
      <c r="D40" s="65">
        <v>0.1875</v>
      </c>
      <c r="E40" s="67" t="str">
        <f t="shared" si="1"/>
        <v>4:30</v>
      </c>
    </row>
    <row r="41" spans="1:5">
      <c r="A41" s="62" t="s">
        <v>269</v>
      </c>
      <c r="B41" s="63">
        <v>42712</v>
      </c>
      <c r="C41" s="64">
        <v>0</v>
      </c>
      <c r="D41" s="65">
        <v>0.16666666666666666</v>
      </c>
      <c r="E41" s="67" t="str">
        <f t="shared" si="1"/>
        <v>4:00</v>
      </c>
    </row>
    <row r="42" spans="1:5">
      <c r="A42" s="62" t="s">
        <v>269</v>
      </c>
      <c r="B42" s="63">
        <v>42720</v>
      </c>
      <c r="C42" s="64">
        <v>0.66666666666666663</v>
      </c>
      <c r="D42" s="65">
        <v>0.8125</v>
      </c>
      <c r="E42" s="67" t="str">
        <f t="shared" si="1"/>
        <v>3:30</v>
      </c>
    </row>
    <row r="43" spans="1:5">
      <c r="A43" s="62" t="s">
        <v>269</v>
      </c>
      <c r="B43" s="63">
        <v>42720</v>
      </c>
      <c r="C43" s="64">
        <v>0</v>
      </c>
      <c r="D43" s="65">
        <v>0.10416666666666667</v>
      </c>
      <c r="E43" s="67" t="str">
        <f t="shared" si="1"/>
        <v>2:30</v>
      </c>
    </row>
    <row r="44" spans="1:5">
      <c r="A44" s="62" t="s">
        <v>277</v>
      </c>
      <c r="B44" s="63">
        <v>42722</v>
      </c>
      <c r="C44" s="64">
        <v>0.70833333333333337</v>
      </c>
      <c r="D44" s="65">
        <v>0.8125</v>
      </c>
      <c r="E44" s="67" t="str">
        <f t="shared" si="1"/>
        <v>2:30</v>
      </c>
    </row>
    <row r="45" spans="1:5">
      <c r="A45" s="62" t="s">
        <v>277</v>
      </c>
      <c r="B45" s="63">
        <v>42722</v>
      </c>
      <c r="C45" s="64">
        <v>0</v>
      </c>
      <c r="D45" s="65">
        <v>0.1875</v>
      </c>
      <c r="E45" s="67" t="str">
        <f t="shared" si="1"/>
        <v>4:30</v>
      </c>
    </row>
    <row r="46" spans="1:5">
      <c r="A46" s="62" t="s">
        <v>269</v>
      </c>
      <c r="B46" s="63">
        <v>42723</v>
      </c>
      <c r="C46" s="64">
        <v>0</v>
      </c>
      <c r="D46" s="65">
        <v>0.27083333333333331</v>
      </c>
      <c r="E46" s="67" t="str">
        <f t="shared" si="1"/>
        <v>6:30</v>
      </c>
    </row>
    <row r="47" spans="1:5">
      <c r="A47" s="62" t="s">
        <v>269</v>
      </c>
      <c r="B47" s="63">
        <v>42724</v>
      </c>
      <c r="C47" s="64">
        <v>0</v>
      </c>
      <c r="D47" s="65">
        <v>0.27083333333333331</v>
      </c>
      <c r="E47" s="67" t="str">
        <f t="shared" si="1"/>
        <v>6:30</v>
      </c>
    </row>
    <row r="48" spans="1:5">
      <c r="A48" s="62" t="s">
        <v>269</v>
      </c>
      <c r="B48" s="49">
        <v>42750</v>
      </c>
      <c r="C48" s="50">
        <v>0.625</v>
      </c>
      <c r="D48" s="51">
        <v>0.875</v>
      </c>
      <c r="E48" s="67" t="str">
        <f t="shared" si="1"/>
        <v>6:00</v>
      </c>
    </row>
    <row r="49" spans="1:5">
      <c r="A49" s="62" t="s">
        <v>269</v>
      </c>
      <c r="B49" s="49">
        <v>42751</v>
      </c>
      <c r="C49" s="50">
        <v>0.625</v>
      </c>
      <c r="D49" s="51">
        <v>0.875</v>
      </c>
      <c r="E49" s="67" t="str">
        <f t="shared" si="1"/>
        <v>6:00</v>
      </c>
    </row>
    <row r="50" spans="1:5">
      <c r="A50" s="62" t="s">
        <v>269</v>
      </c>
      <c r="B50" s="49">
        <v>42752</v>
      </c>
      <c r="C50" s="50">
        <v>0.625</v>
      </c>
      <c r="D50" s="51">
        <v>0.875</v>
      </c>
      <c r="E50" s="67" t="str">
        <f t="shared" si="1"/>
        <v>6:00</v>
      </c>
    </row>
    <row r="51" spans="1:5">
      <c r="A51" s="62" t="s">
        <v>269</v>
      </c>
      <c r="B51" s="49">
        <v>42753</v>
      </c>
      <c r="C51" s="50">
        <v>0.625</v>
      </c>
      <c r="D51" s="51">
        <v>0.875</v>
      </c>
      <c r="E51" s="67" t="str">
        <f t="shared" si="1"/>
        <v>6:00</v>
      </c>
    </row>
    <row r="52" spans="1:5">
      <c r="A52" s="62" t="s">
        <v>269</v>
      </c>
      <c r="B52" s="49">
        <v>42754</v>
      </c>
      <c r="C52" s="50">
        <v>0.625</v>
      </c>
      <c r="D52" s="51">
        <v>0.875</v>
      </c>
      <c r="E52" s="67" t="str">
        <f t="shared" si="1"/>
        <v>6:00</v>
      </c>
    </row>
    <row r="55" spans="1:5">
      <c r="A55" s="15" t="s">
        <v>278</v>
      </c>
      <c r="E55" s="27" t="str">
        <f>TEXT(E56+E57+E58,"h:mm")</f>
        <v>15:00</v>
      </c>
    </row>
    <row r="56" spans="1:5">
      <c r="B56" s="49">
        <v>42767</v>
      </c>
      <c r="C56" s="50">
        <v>0.41666666666666669</v>
      </c>
      <c r="D56" s="51">
        <v>0.625</v>
      </c>
      <c r="E56" s="67" t="str">
        <f>TEXT(D56-C56,"h:mm")</f>
        <v>5:00</v>
      </c>
    </row>
    <row r="57" spans="1:5">
      <c r="B57" s="49">
        <v>42779</v>
      </c>
      <c r="C57" s="50">
        <v>0.41666666666666669</v>
      </c>
      <c r="D57" s="51">
        <v>0.625</v>
      </c>
      <c r="E57" s="67" t="str">
        <f>TEXT(D57-C57,"h:mm")</f>
        <v>5:00</v>
      </c>
    </row>
    <row r="58" spans="1:5">
      <c r="B58" s="49">
        <v>42795</v>
      </c>
      <c r="C58" s="50">
        <v>0.41666666666666669</v>
      </c>
      <c r="D58" s="51">
        <v>0.625</v>
      </c>
      <c r="E58" s="67" t="str">
        <f>TEXT(D58-C58,"h:mm")</f>
        <v>5:00</v>
      </c>
    </row>
    <row r="60" spans="1:5">
      <c r="A60" s="15" t="s">
        <v>279</v>
      </c>
      <c r="E60" s="27" t="str">
        <f>TEXT(E61+E62+E63+E64,"h:mm")</f>
        <v>19:00</v>
      </c>
    </row>
    <row r="61" spans="1:5">
      <c r="B61" s="49">
        <v>42768</v>
      </c>
      <c r="C61" s="50">
        <v>0.41666666666666669</v>
      </c>
      <c r="D61" s="51">
        <v>0.58333333333333337</v>
      </c>
      <c r="E61" s="67" t="str">
        <f t="shared" ref="E61:E64" si="2">TEXT(D61-C61,"h:mm")</f>
        <v>4:00</v>
      </c>
    </row>
    <row r="62" spans="1:5">
      <c r="B62" s="49">
        <v>42780</v>
      </c>
      <c r="C62" s="50">
        <v>0.41666666666666669</v>
      </c>
      <c r="D62" s="51">
        <v>0.625</v>
      </c>
      <c r="E62" s="67" t="str">
        <f t="shared" si="2"/>
        <v>5:00</v>
      </c>
    </row>
    <row r="63" spans="1:5">
      <c r="B63" s="49">
        <v>42781</v>
      </c>
      <c r="C63" s="50">
        <v>0.41666666666666669</v>
      </c>
      <c r="D63" s="51">
        <v>0.625</v>
      </c>
      <c r="E63" s="67" t="str">
        <f t="shared" si="2"/>
        <v>5:00</v>
      </c>
    </row>
    <row r="64" spans="1:5">
      <c r="B64" s="49">
        <v>42796</v>
      </c>
      <c r="C64" s="50">
        <v>0.41666666666666669</v>
      </c>
      <c r="D64" s="51">
        <v>0.625</v>
      </c>
      <c r="E64" s="67" t="str">
        <f t="shared" si="2"/>
        <v>5:00</v>
      </c>
    </row>
    <row r="66" spans="1:5">
      <c r="A66" s="15" t="s">
        <v>280</v>
      </c>
      <c r="E66" s="27" t="str">
        <f>TEXT(E67+E68+E69,"h:mm")</f>
        <v>13:00</v>
      </c>
    </row>
    <row r="67" spans="1:5">
      <c r="B67" s="49">
        <v>42769</v>
      </c>
      <c r="C67" s="50">
        <v>0.41666666666666669</v>
      </c>
      <c r="D67" s="51">
        <v>0.58333333333333337</v>
      </c>
      <c r="E67" s="67" t="str">
        <f t="shared" ref="E67:E69" si="3">TEXT(D67-C67,"h:mm")</f>
        <v>4:00</v>
      </c>
    </row>
    <row r="68" spans="1:5">
      <c r="B68" s="49">
        <v>42782</v>
      </c>
      <c r="C68" s="50">
        <v>0.41666666666666669</v>
      </c>
      <c r="D68" s="51">
        <v>0.58333333333333337</v>
      </c>
      <c r="E68" s="67" t="str">
        <f t="shared" si="3"/>
        <v>4:00</v>
      </c>
    </row>
    <row r="69" spans="1:5">
      <c r="B69" s="49">
        <v>42797</v>
      </c>
      <c r="C69" s="50">
        <v>0.41666666666666669</v>
      </c>
      <c r="D69" s="51">
        <v>0.625</v>
      </c>
      <c r="E69" s="67" t="str">
        <f t="shared" si="3"/>
        <v>5:00</v>
      </c>
    </row>
    <row r="71" spans="1:5">
      <c r="A71" s="15" t="s">
        <v>281</v>
      </c>
      <c r="E71" s="27" t="str">
        <f>TEXT(E72+E73+E74,"h:mm")</f>
        <v>4:00</v>
      </c>
    </row>
    <row r="72" spans="1:5">
      <c r="B72" s="49">
        <v>42798</v>
      </c>
      <c r="C72" s="50">
        <v>0.41666666666666669</v>
      </c>
      <c r="D72" s="51">
        <v>0.58333333333333337</v>
      </c>
      <c r="E72" s="67" t="str">
        <f t="shared" ref="E72" si="4">TEXT(D72-C72,"h:mm")</f>
        <v>4:00</v>
      </c>
    </row>
    <row r="78" spans="1:5">
      <c r="A78" s="15" t="s">
        <v>282</v>
      </c>
      <c r="E78" s="27" t="str">
        <f>TEXT(E79+E80+E81,"h:mm")</f>
        <v>4:00</v>
      </c>
    </row>
    <row r="79" spans="1:5">
      <c r="B79" s="49">
        <v>42799</v>
      </c>
      <c r="C79" s="50">
        <v>0.41666666666666669</v>
      </c>
      <c r="D79" s="51">
        <v>0.58333333333333337</v>
      </c>
      <c r="E79" s="67" t="str">
        <f t="shared" ref="E79" si="5">TEXT(D79-C79,"h:mm")</f>
        <v>4:00</v>
      </c>
    </row>
    <row r="83" spans="1:5">
      <c r="A83" s="15" t="s">
        <v>283</v>
      </c>
      <c r="E83" s="27" t="str">
        <f>TEXT(E84+E85+E86,"h:mm")</f>
        <v>7:00</v>
      </c>
    </row>
    <row r="84" spans="1:5">
      <c r="B84" s="49">
        <v>42800</v>
      </c>
      <c r="C84" s="50">
        <v>0.41666666666666669</v>
      </c>
      <c r="D84" s="51">
        <v>0.58333333333333337</v>
      </c>
      <c r="E84" s="67" t="str">
        <f t="shared" ref="E84:E85" si="6">TEXT(D84-C84,"h:mm")</f>
        <v>4:00</v>
      </c>
    </row>
    <row r="85" spans="1:5">
      <c r="B85" s="49">
        <v>42823</v>
      </c>
      <c r="C85" s="50">
        <v>0.41666666666666669</v>
      </c>
      <c r="D85" s="51">
        <v>0.54166666666666663</v>
      </c>
      <c r="E85" s="67" t="str">
        <f t="shared" si="6"/>
        <v>3:00</v>
      </c>
    </row>
    <row r="88" spans="1:5">
      <c r="A88" s="15" t="s">
        <v>284</v>
      </c>
      <c r="E88" s="27" t="str">
        <f>TEXT(E89+E90+E91,"h:mm")</f>
        <v>5:00</v>
      </c>
    </row>
    <row r="89" spans="1:5">
      <c r="B89" s="49">
        <v>42801</v>
      </c>
      <c r="C89" s="50">
        <v>0.41666666666666669</v>
      </c>
      <c r="D89" s="51">
        <v>0.625</v>
      </c>
      <c r="E89" s="67" t="str">
        <f t="shared" ref="E89" si="7">TEXT(D89-C89,"h:mm")</f>
        <v>5:00</v>
      </c>
    </row>
    <row r="90" spans="1:5">
      <c r="C90" s="50"/>
    </row>
    <row r="92" spans="1:5">
      <c r="A92" s="15" t="s">
        <v>285</v>
      </c>
      <c r="E92" s="27" t="str">
        <f>TEXT(E93+E94+E95+E96+E97+E98,"[hh]:mm")</f>
        <v>36:00</v>
      </c>
    </row>
    <row r="93" spans="1:5">
      <c r="B93" s="49">
        <v>42808</v>
      </c>
      <c r="C93" s="50">
        <v>0.33333333333333331</v>
      </c>
      <c r="D93" s="51">
        <v>0.625</v>
      </c>
      <c r="E93" s="67" t="str">
        <f t="shared" ref="E93:E98" si="8">TEXT(D93-C93,"h:mm")</f>
        <v>7:00</v>
      </c>
    </row>
    <row r="94" spans="1:5">
      <c r="B94" s="49">
        <v>42809</v>
      </c>
      <c r="C94" s="50">
        <v>0.33333333333333331</v>
      </c>
      <c r="D94" s="51">
        <v>0.625</v>
      </c>
      <c r="E94" s="67" t="str">
        <f t="shared" si="8"/>
        <v>7:00</v>
      </c>
    </row>
    <row r="95" spans="1:5">
      <c r="B95" s="49">
        <v>42810</v>
      </c>
      <c r="C95" s="50">
        <v>0.33333333333333331</v>
      </c>
      <c r="D95" s="51">
        <v>0.625</v>
      </c>
      <c r="E95" s="67" t="str">
        <f t="shared" si="8"/>
        <v>7:00</v>
      </c>
    </row>
    <row r="96" spans="1:5">
      <c r="B96" s="49">
        <v>42811</v>
      </c>
      <c r="C96" s="50">
        <v>0.33333333333333331</v>
      </c>
      <c r="D96" s="51">
        <v>0.625</v>
      </c>
      <c r="E96" s="67" t="str">
        <f t="shared" si="8"/>
        <v>7:00</v>
      </c>
    </row>
    <row r="97" spans="1:5">
      <c r="B97" s="49">
        <v>42811</v>
      </c>
      <c r="C97" s="50">
        <v>0.66666666666666663</v>
      </c>
      <c r="D97" s="51">
        <v>0.79166666666666663</v>
      </c>
      <c r="E97" s="67" t="str">
        <f t="shared" si="8"/>
        <v>3:00</v>
      </c>
    </row>
    <row r="98" spans="1:5">
      <c r="B98" s="49">
        <v>42822</v>
      </c>
      <c r="C98" s="50">
        <v>0.41666666666666669</v>
      </c>
      <c r="D98" s="51">
        <v>0.625</v>
      </c>
      <c r="E98" s="67" t="str">
        <f t="shared" si="8"/>
        <v>5:00</v>
      </c>
    </row>
    <row r="101" spans="1:5">
      <c r="A101" s="15" t="s">
        <v>286</v>
      </c>
      <c r="E101" s="27" t="str">
        <f>TEXT(E102+E103+E104+E105+E106+E107,"[hh]:mm")</f>
        <v>05:00</v>
      </c>
    </row>
    <row r="102" spans="1:5">
      <c r="B102" s="49">
        <v>42824</v>
      </c>
      <c r="C102" s="50">
        <v>0.41666666666666669</v>
      </c>
      <c r="D102" s="51">
        <v>0.625</v>
      </c>
      <c r="E102" s="67" t="str">
        <f t="shared" ref="E102" si="9">TEXT(D102-C102,"h:mm")</f>
        <v>5:00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81"/>
  <sheetViews>
    <sheetView topLeftCell="A62" workbookViewId="0" xr3:uid="{78B4E459-6924-5F8B-B7BA-2DD04133E49E}">
      <selection activeCell="E60" sqref="E60"/>
    </sheetView>
  </sheetViews>
  <sheetFormatPr defaultColWidth="11.42578125" defaultRowHeight="15"/>
  <cols>
    <col min="1" max="1" width="60.5703125" customWidth="1"/>
    <col min="3" max="3" width="15.85546875" style="1" customWidth="1"/>
    <col min="4" max="4" width="12" customWidth="1"/>
    <col min="5" max="5" width="19.28515625" customWidth="1"/>
  </cols>
  <sheetData>
    <row r="2" spans="1:5">
      <c r="A2" s="14" t="s">
        <v>287</v>
      </c>
      <c r="C2" s="2" t="s">
        <v>1</v>
      </c>
      <c r="D2" s="3"/>
    </row>
    <row r="3" spans="1:5" ht="14.25" customHeight="1">
      <c r="C3" s="2" t="s">
        <v>2</v>
      </c>
      <c r="D3" s="13" t="str">
        <f>TEXT(E6+E11+E15+E26+E32+E34+E41+E52+E59+E76,"dd:hh:mm")</f>
        <v>04:22:19</v>
      </c>
      <c r="E3" s="13" t="str">
        <f>TEXT(E6+E11+E15+E26+E32+E34+E41+E52+E59+E76,"[hh]:mm")</f>
        <v>118:19</v>
      </c>
    </row>
    <row r="5" spans="1:5">
      <c r="A5" s="4" t="s">
        <v>3</v>
      </c>
      <c r="B5" s="4" t="s">
        <v>4</v>
      </c>
      <c r="C5" s="5" t="s">
        <v>5</v>
      </c>
      <c r="D5" s="4" t="s">
        <v>6</v>
      </c>
      <c r="E5" s="4" t="s">
        <v>7</v>
      </c>
    </row>
    <row r="6" spans="1:5">
      <c r="A6" s="15" t="s">
        <v>253</v>
      </c>
      <c r="B6" s="7" t="s">
        <v>9</v>
      </c>
      <c r="C6" s="7" t="s">
        <v>9</v>
      </c>
      <c r="D6" s="7" t="s">
        <v>9</v>
      </c>
      <c r="E6" s="27" t="str">
        <f>TEXT(E7+E8+E9+E10,"h:mm")</f>
        <v>1:55</v>
      </c>
    </row>
    <row r="7" spans="1:5">
      <c r="A7" s="32" t="s">
        <v>288</v>
      </c>
      <c r="B7" s="9">
        <v>42687</v>
      </c>
      <c r="C7" s="10">
        <v>0.8125</v>
      </c>
      <c r="D7" s="10">
        <v>0.83333333333333337</v>
      </c>
      <c r="E7" s="8" t="str">
        <f>TEXT(D7-C7,"h:mm")</f>
        <v>0:30</v>
      </c>
    </row>
    <row r="8" spans="1:5">
      <c r="A8" s="8" t="s">
        <v>289</v>
      </c>
      <c r="B8" s="31">
        <v>42687</v>
      </c>
      <c r="C8" s="10">
        <v>0.92361111111111116</v>
      </c>
      <c r="D8" s="10">
        <v>0.9375</v>
      </c>
      <c r="E8" s="8" t="str">
        <f>TEXT(D8-C8,"h:mm")</f>
        <v>0:20</v>
      </c>
    </row>
    <row r="9" spans="1:5">
      <c r="A9" s="8" t="s">
        <v>290</v>
      </c>
      <c r="B9" s="31">
        <v>42688</v>
      </c>
      <c r="C9" s="10">
        <v>0.8125</v>
      </c>
      <c r="D9" s="10">
        <v>0.84375</v>
      </c>
      <c r="E9" s="8" t="str">
        <f>TEXT(D9-C9,"h:mm")</f>
        <v>0:45</v>
      </c>
    </row>
    <row r="10" spans="1:5">
      <c r="A10" s="8" t="s">
        <v>291</v>
      </c>
      <c r="B10" s="31">
        <v>42689</v>
      </c>
      <c r="C10" s="10">
        <v>0.45833333333333331</v>
      </c>
      <c r="D10" s="10">
        <v>0.47222222222222227</v>
      </c>
      <c r="E10" s="8" t="str">
        <f>TEXT(D10-C10,"h:mm")</f>
        <v>0:20</v>
      </c>
    </row>
    <row r="11" spans="1:5">
      <c r="A11" s="33" t="s">
        <v>260</v>
      </c>
      <c r="B11" s="7" t="s">
        <v>9</v>
      </c>
      <c r="C11" s="7" t="s">
        <v>9</v>
      </c>
      <c r="D11" s="7" t="s">
        <v>9</v>
      </c>
      <c r="E11" s="27" t="str">
        <f>TEXT(E12+E13+E14,"h:mm")</f>
        <v>6:30</v>
      </c>
    </row>
    <row r="12" spans="1:5">
      <c r="A12" s="8" t="s">
        <v>292</v>
      </c>
      <c r="B12" s="9">
        <v>42682</v>
      </c>
      <c r="C12" s="17">
        <v>0.45833333333333331</v>
      </c>
      <c r="D12" s="18">
        <v>0.58333333333333337</v>
      </c>
      <c r="E12" s="11" t="str">
        <f>TEXT(D12-C12,"h:mm")</f>
        <v>3:00</v>
      </c>
    </row>
    <row r="13" spans="1:5">
      <c r="A13" s="8" t="s">
        <v>292</v>
      </c>
      <c r="B13" s="39">
        <v>42687</v>
      </c>
      <c r="C13" s="40">
        <v>0.5</v>
      </c>
      <c r="D13" s="41">
        <v>0.60069444444444442</v>
      </c>
      <c r="E13" s="11" t="str">
        <f>TEXT(D13-C13,"h:mm")</f>
        <v>2:25</v>
      </c>
    </row>
    <row r="14" spans="1:5">
      <c r="A14" s="32" t="s">
        <v>293</v>
      </c>
      <c r="B14" s="39">
        <v>42676</v>
      </c>
      <c r="C14" s="40">
        <v>0.46527777777777773</v>
      </c>
      <c r="D14" s="41">
        <v>0.51041666666666663</v>
      </c>
      <c r="E14" s="11" t="str">
        <f>TEXT(D14-C14,"h:mm")</f>
        <v>1:05</v>
      </c>
    </row>
    <row r="15" spans="1:5">
      <c r="A15" s="34" t="s">
        <v>31</v>
      </c>
      <c r="B15" s="35" t="s">
        <v>9</v>
      </c>
      <c r="C15" s="35" t="s">
        <v>9</v>
      </c>
      <c r="D15" s="35" t="s">
        <v>9</v>
      </c>
      <c r="E15" s="36" t="str">
        <f>TEXT(E16+E18+E20+E21+E22+E23+E24+E25,"h:mm")</f>
        <v>12:50</v>
      </c>
    </row>
    <row r="16" spans="1:5">
      <c r="A16" s="37" t="s">
        <v>196</v>
      </c>
      <c r="B16" s="38">
        <v>42698</v>
      </c>
      <c r="C16" s="17">
        <v>0.72569444444444453</v>
      </c>
      <c r="D16" s="18">
        <v>0.77777777777777779</v>
      </c>
      <c r="E16" s="11" t="str">
        <f>TEXT(D16-C16,"h:mm")</f>
        <v>1:15</v>
      </c>
    </row>
    <row r="17" spans="1:5">
      <c r="A17" s="37" t="s">
        <v>196</v>
      </c>
      <c r="B17" s="38">
        <v>42703</v>
      </c>
      <c r="C17" s="17">
        <v>0.66666666666666663</v>
      </c>
      <c r="D17" s="18">
        <v>0.70833333333333337</v>
      </c>
      <c r="E17" s="11" t="str">
        <f>TEXT(D17-C17,"h:mm")</f>
        <v>1:00</v>
      </c>
    </row>
    <row r="18" spans="1:5">
      <c r="A18" s="8" t="s">
        <v>197</v>
      </c>
      <c r="B18" s="9">
        <v>42704</v>
      </c>
      <c r="C18" s="17">
        <v>0.44444444444444442</v>
      </c>
      <c r="D18" s="18">
        <v>0.53472222222222221</v>
      </c>
      <c r="E18" s="11" t="str">
        <f t="shared" ref="E18:E22" si="0">TEXT(D18-C18,"h:mm")</f>
        <v>2:10</v>
      </c>
    </row>
    <row r="19" spans="1:5">
      <c r="A19" s="8" t="s">
        <v>197</v>
      </c>
      <c r="B19" s="9">
        <v>42707</v>
      </c>
      <c r="C19" s="17">
        <v>0.69444444444444453</v>
      </c>
      <c r="D19" s="18">
        <v>0.75</v>
      </c>
      <c r="E19" s="11" t="str">
        <f t="shared" ref="E19" si="1">TEXT(D19-C19,"h:mm")</f>
        <v>1:20</v>
      </c>
    </row>
    <row r="20" spans="1:5">
      <c r="A20" s="8" t="s">
        <v>294</v>
      </c>
      <c r="B20" s="9">
        <v>42712</v>
      </c>
      <c r="C20" s="17">
        <v>0.45833333333333331</v>
      </c>
      <c r="D20" s="18">
        <v>0.5</v>
      </c>
      <c r="E20" s="11" t="str">
        <f t="shared" si="0"/>
        <v>1:00</v>
      </c>
    </row>
    <row r="21" spans="1:5">
      <c r="A21" s="8" t="s">
        <v>294</v>
      </c>
      <c r="B21" s="39">
        <v>42714</v>
      </c>
      <c r="C21" s="40">
        <v>0.5</v>
      </c>
      <c r="D21" s="41">
        <v>0.54166666666666663</v>
      </c>
      <c r="E21" s="42" t="str">
        <f t="shared" si="0"/>
        <v>1:00</v>
      </c>
    </row>
    <row r="22" spans="1:5">
      <c r="A22" s="8" t="s">
        <v>294</v>
      </c>
      <c r="B22" s="39">
        <v>42715</v>
      </c>
      <c r="C22" s="17">
        <v>0.83333333333333337</v>
      </c>
      <c r="D22" s="18">
        <v>0.91666666666666663</v>
      </c>
      <c r="E22" s="42" t="str">
        <f t="shared" si="0"/>
        <v>2:00</v>
      </c>
    </row>
    <row r="23" spans="1:5">
      <c r="A23" s="8" t="s">
        <v>294</v>
      </c>
      <c r="B23" s="9">
        <v>42717</v>
      </c>
      <c r="C23" s="17">
        <v>0.46527777777777773</v>
      </c>
      <c r="D23" s="18">
        <v>0.55555555555555558</v>
      </c>
      <c r="E23" s="42" t="str">
        <f>TEXT(D23-C23,"h:mm")</f>
        <v>2:10</v>
      </c>
    </row>
    <row r="24" spans="1:5">
      <c r="A24" s="8" t="s">
        <v>294</v>
      </c>
      <c r="B24" s="9">
        <v>42718</v>
      </c>
      <c r="C24" s="17">
        <v>0.64583333333333337</v>
      </c>
      <c r="D24" s="18">
        <v>0.66666666666666663</v>
      </c>
      <c r="E24" s="42" t="str">
        <f>TEXT(D24-C24,"h:mm")</f>
        <v>0:30</v>
      </c>
    </row>
    <row r="25" spans="1:5">
      <c r="A25" s="8" t="s">
        <v>294</v>
      </c>
      <c r="B25" s="9">
        <v>42719</v>
      </c>
      <c r="C25" s="17">
        <v>0.44097222222222227</v>
      </c>
      <c r="D25" s="18">
        <v>0.55555555555555558</v>
      </c>
      <c r="E25" s="42" t="str">
        <f>TEXT(D25-C25,"h:mm")</f>
        <v>2:45</v>
      </c>
    </row>
    <row r="26" spans="1:5">
      <c r="A26" s="34" t="s">
        <v>295</v>
      </c>
      <c r="B26" s="46"/>
      <c r="C26" s="43"/>
      <c r="D26" s="43"/>
      <c r="E26" s="43" t="str">
        <f>TEXT(E27+E28+E29+E30+E31,"h:mm")</f>
        <v>10:04</v>
      </c>
    </row>
    <row r="27" spans="1:5">
      <c r="A27" s="37" t="s">
        <v>196</v>
      </c>
      <c r="B27" s="38">
        <v>42717</v>
      </c>
      <c r="C27" s="45">
        <v>0.6875</v>
      </c>
      <c r="D27" s="45">
        <v>0.78125</v>
      </c>
      <c r="E27" s="44" t="str">
        <f>TEXT(D27-C27,"h:mm")</f>
        <v>2:15</v>
      </c>
    </row>
    <row r="28" spans="1:5">
      <c r="A28" s="37" t="s">
        <v>296</v>
      </c>
      <c r="B28" s="38">
        <v>42720</v>
      </c>
      <c r="C28" s="45">
        <v>0.67708333333333337</v>
      </c>
      <c r="D28" s="45">
        <v>0.75694444444444453</v>
      </c>
      <c r="E28" s="44" t="str">
        <f>TEXT(D28-C28,"h:mm")</f>
        <v>1:55</v>
      </c>
    </row>
    <row r="29" spans="1:5">
      <c r="A29" s="37" t="s">
        <v>297</v>
      </c>
      <c r="B29" s="38">
        <v>42722</v>
      </c>
      <c r="C29" s="45">
        <v>0.51388888888888895</v>
      </c>
      <c r="D29" s="45">
        <v>0.57638888888888895</v>
      </c>
      <c r="E29" s="44" t="str">
        <f>TEXT(D29-C29,"h:mm")</f>
        <v>1:30</v>
      </c>
    </row>
    <row r="30" spans="1:5">
      <c r="A30" s="54" t="s">
        <v>297</v>
      </c>
      <c r="B30" s="55">
        <v>42722</v>
      </c>
      <c r="C30" s="56">
        <v>0.77083333333333337</v>
      </c>
      <c r="D30" s="56">
        <v>0.86111111111111116</v>
      </c>
      <c r="E30" s="57" t="str">
        <f>TEXT(D30-C30,"h:mm")</f>
        <v>2:10</v>
      </c>
    </row>
    <row r="31" spans="1:5">
      <c r="A31" s="54" t="s">
        <v>297</v>
      </c>
      <c r="B31" s="55">
        <v>42726</v>
      </c>
      <c r="C31" s="56">
        <v>0.75416666666666676</v>
      </c>
      <c r="D31" s="56">
        <v>0.84722222222222221</v>
      </c>
      <c r="E31" s="57" t="str">
        <f>TEXT(D31-C31,"h:mm")</f>
        <v>2:14</v>
      </c>
    </row>
    <row r="32" spans="1:5">
      <c r="A32" s="59" t="s">
        <v>298</v>
      </c>
      <c r="B32" s="46"/>
      <c r="C32" s="60"/>
      <c r="D32" s="60"/>
      <c r="E32" s="58" t="str">
        <f>TEXT(E33,"h:mm")</f>
        <v>1:50</v>
      </c>
    </row>
    <row r="33" spans="1:5">
      <c r="A33" s="37" t="s">
        <v>299</v>
      </c>
      <c r="B33" s="38">
        <v>42706</v>
      </c>
      <c r="C33" s="45">
        <v>0.47916666666666669</v>
      </c>
      <c r="D33" s="61">
        <v>0.55555555555555558</v>
      </c>
      <c r="E33" s="44" t="str">
        <f t="shared" ref="E33" si="2">TEXT(D33-C33,"h:mm")</f>
        <v>1:50</v>
      </c>
    </row>
    <row r="34" spans="1:5">
      <c r="A34" s="15" t="s">
        <v>263</v>
      </c>
      <c r="B34" s="7"/>
      <c r="C34" s="7"/>
      <c r="D34" s="7"/>
      <c r="E34" s="27" t="str">
        <f>TEXT(E35+E36,"h:mm")</f>
        <v>4:10</v>
      </c>
    </row>
    <row r="35" spans="1:5">
      <c r="A35" s="8" t="s">
        <v>300</v>
      </c>
      <c r="B35" s="9">
        <v>42685</v>
      </c>
      <c r="C35" s="10">
        <v>0.4826388888888889</v>
      </c>
      <c r="D35" s="10">
        <v>0.56944444444444442</v>
      </c>
      <c r="E35" s="8" t="str">
        <f>TEXT(D35-C35,"h:mm")</f>
        <v>2:05</v>
      </c>
    </row>
    <row r="36" spans="1:5">
      <c r="A36" s="8" t="s">
        <v>300</v>
      </c>
      <c r="B36" s="9">
        <v>42685</v>
      </c>
      <c r="C36" s="10">
        <v>0.69444444444444453</v>
      </c>
      <c r="D36" s="10">
        <v>0.78125</v>
      </c>
      <c r="E36" s="8" t="str">
        <f>TEXT(D36-C36,"h:mm")</f>
        <v>2:05</v>
      </c>
    </row>
    <row r="41" spans="1:5">
      <c r="A41" s="15" t="s">
        <v>298</v>
      </c>
      <c r="B41" s="7"/>
      <c r="C41" s="7"/>
      <c r="D41" s="7"/>
      <c r="E41" s="27" t="str">
        <f>TEXT(E42+E43+E44+E45+E46+E47+E48+E49+E50,"h:mm")</f>
        <v>20:50</v>
      </c>
    </row>
    <row r="42" spans="1:5">
      <c r="A42" s="8" t="s">
        <v>301</v>
      </c>
      <c r="B42" s="9">
        <v>42747</v>
      </c>
      <c r="C42" s="10">
        <v>0.70833333333333337</v>
      </c>
      <c r="D42" s="10">
        <v>0.83333333333333337</v>
      </c>
      <c r="E42" s="8" t="str">
        <f>TEXT(D42-C42,"h:mm")</f>
        <v>3:00</v>
      </c>
    </row>
    <row r="43" spans="1:5">
      <c r="A43" s="8" t="s">
        <v>301</v>
      </c>
      <c r="B43" s="9">
        <v>42748</v>
      </c>
      <c r="C43" s="10">
        <v>0.66666666666666663</v>
      </c>
      <c r="D43" s="10">
        <v>0.75</v>
      </c>
      <c r="E43" s="8" t="str">
        <f t="shared" ref="E43:E49" si="3">TEXT(D43-C43,"h:mm")</f>
        <v>2:00</v>
      </c>
    </row>
    <row r="44" spans="1:5">
      <c r="A44" s="8" t="s">
        <v>301</v>
      </c>
      <c r="B44" s="9">
        <v>42752</v>
      </c>
      <c r="C44" s="10">
        <v>0.69444444444444453</v>
      </c>
      <c r="D44" s="10">
        <v>0.78125</v>
      </c>
      <c r="E44" s="8" t="str">
        <f t="shared" si="3"/>
        <v>2:05</v>
      </c>
    </row>
    <row r="45" spans="1:5">
      <c r="A45" s="8" t="s">
        <v>301</v>
      </c>
      <c r="B45" s="9">
        <v>42753</v>
      </c>
      <c r="C45" s="10">
        <v>0.4513888888888889</v>
      </c>
      <c r="D45" s="10">
        <v>0.54166666666666663</v>
      </c>
      <c r="E45" s="8" t="str">
        <f t="shared" si="3"/>
        <v>2:10</v>
      </c>
    </row>
    <row r="46" spans="1:5">
      <c r="A46" s="8" t="s">
        <v>301</v>
      </c>
      <c r="B46" s="9">
        <v>42753</v>
      </c>
      <c r="C46" s="10">
        <v>0.72222222222222221</v>
      </c>
      <c r="D46" s="10">
        <v>0.83333333333333337</v>
      </c>
      <c r="E46" s="8" t="str">
        <f t="shared" si="3"/>
        <v>2:40</v>
      </c>
    </row>
    <row r="47" spans="1:5">
      <c r="A47" s="8" t="s">
        <v>301</v>
      </c>
      <c r="B47" s="9">
        <v>42754</v>
      </c>
      <c r="C47" s="10">
        <v>0.47916666666666669</v>
      </c>
      <c r="D47" s="10">
        <v>0.55208333333333337</v>
      </c>
      <c r="E47" s="8" t="str">
        <f t="shared" si="3"/>
        <v>1:45</v>
      </c>
    </row>
    <row r="48" spans="1:5">
      <c r="A48" s="8" t="s">
        <v>301</v>
      </c>
      <c r="B48" s="9">
        <v>42754</v>
      </c>
      <c r="C48" s="10">
        <v>0.69097222222222221</v>
      </c>
      <c r="D48" s="10">
        <v>0.82291666666666663</v>
      </c>
      <c r="E48" s="8" t="str">
        <f t="shared" si="3"/>
        <v>3:10</v>
      </c>
    </row>
    <row r="49" spans="1:5">
      <c r="A49" s="8" t="s">
        <v>301</v>
      </c>
      <c r="B49" s="9">
        <v>42759</v>
      </c>
      <c r="C49" s="10">
        <v>0.69444444444444453</v>
      </c>
      <c r="D49" s="10">
        <v>0.73611111111111116</v>
      </c>
      <c r="E49" s="8" t="str">
        <f t="shared" si="3"/>
        <v>1:00</v>
      </c>
    </row>
    <row r="50" spans="1:5">
      <c r="A50" s="8" t="s">
        <v>301</v>
      </c>
      <c r="B50" s="9">
        <v>42760</v>
      </c>
      <c r="C50" s="10">
        <v>0.77083333333333337</v>
      </c>
      <c r="D50" s="10">
        <v>0.89583333333333337</v>
      </c>
      <c r="E50" s="8" t="str">
        <f t="shared" ref="E50" si="4">TEXT(D50-C50,"h:mm")</f>
        <v>3:00</v>
      </c>
    </row>
    <row r="52" spans="1:5">
      <c r="A52" s="15" t="s">
        <v>302</v>
      </c>
      <c r="B52" s="7"/>
      <c r="C52" s="7"/>
      <c r="D52" s="7"/>
      <c r="E52" s="27" t="str">
        <f>TEXT(E53+E54+E55+E56+E57,"[hh]:mm")</f>
        <v>08:05</v>
      </c>
    </row>
    <row r="53" spans="1:5">
      <c r="A53" s="8" t="s">
        <v>301</v>
      </c>
      <c r="B53" s="9">
        <v>42740</v>
      </c>
      <c r="C53" s="10">
        <v>0.72222222222222221</v>
      </c>
      <c r="D53" s="10">
        <v>0.75</v>
      </c>
      <c r="E53" s="8" t="str">
        <f>TEXT(D53-C53,"h:mm")</f>
        <v>0:40</v>
      </c>
    </row>
    <row r="54" spans="1:5">
      <c r="A54" s="8" t="s">
        <v>301</v>
      </c>
      <c r="B54" s="9">
        <v>42743</v>
      </c>
      <c r="C54" s="10">
        <v>0.8125</v>
      </c>
      <c r="D54" s="10">
        <v>0.86111111111111116</v>
      </c>
      <c r="E54" s="8" t="str">
        <f t="shared" ref="E54:E55" si="5">TEXT(D54-C54,"h:mm")</f>
        <v>1:10</v>
      </c>
    </row>
    <row r="55" spans="1:5">
      <c r="A55" s="8" t="s">
        <v>301</v>
      </c>
      <c r="B55" s="9">
        <v>42745</v>
      </c>
      <c r="C55" s="10">
        <v>0.70833333333333337</v>
      </c>
      <c r="D55" s="10">
        <v>0.84027777777777779</v>
      </c>
      <c r="E55" s="8" t="str">
        <f t="shared" si="5"/>
        <v>3:10</v>
      </c>
    </row>
    <row r="56" spans="1:5">
      <c r="A56" s="8" t="s">
        <v>301</v>
      </c>
      <c r="B56" s="9">
        <v>42746</v>
      </c>
      <c r="C56" s="10">
        <v>0.52777777777777779</v>
      </c>
      <c r="D56" s="10">
        <v>0.5625</v>
      </c>
      <c r="E56" s="8" t="str">
        <f t="shared" ref="E56" si="6">TEXT(D56-C56,"h:mm")</f>
        <v>0:50</v>
      </c>
    </row>
    <row r="57" spans="1:5">
      <c r="A57" s="8" t="s">
        <v>301</v>
      </c>
      <c r="B57" s="9">
        <v>42746</v>
      </c>
      <c r="C57" s="10">
        <v>0.72916666666666663</v>
      </c>
      <c r="D57" s="10">
        <v>0.82291666666666663</v>
      </c>
      <c r="E57" s="8" t="str">
        <f t="shared" ref="E57" si="7">TEXT(D57-C57,"h:mm")</f>
        <v>2:15</v>
      </c>
    </row>
    <row r="59" spans="1:5">
      <c r="A59" s="15" t="s">
        <v>303</v>
      </c>
      <c r="B59" s="7"/>
      <c r="C59" s="7"/>
      <c r="D59" s="7"/>
      <c r="E59" s="27" t="str">
        <f>TEXT(E60+E61+E62+E63+E64+E65+E66+E67+E68+E69+E70+E71+E72+E73+E74,"[hh]:mm")</f>
        <v>40:45</v>
      </c>
    </row>
    <row r="60" spans="1:5">
      <c r="A60" s="8" t="s">
        <v>304</v>
      </c>
      <c r="B60" s="9">
        <v>42791</v>
      </c>
      <c r="C60" s="10">
        <v>0.44791666666666669</v>
      </c>
      <c r="D60" s="10">
        <v>0.55555555555555558</v>
      </c>
      <c r="E60" s="8" t="str">
        <f>TEXT(D60-C60,"h:mm")</f>
        <v>2:35</v>
      </c>
    </row>
    <row r="61" spans="1:5">
      <c r="A61" s="8" t="s">
        <v>304</v>
      </c>
      <c r="B61" s="9">
        <v>42794</v>
      </c>
      <c r="C61" s="10">
        <v>0.6875</v>
      </c>
      <c r="D61" s="10">
        <v>0.74305555555555547</v>
      </c>
      <c r="E61" s="8" t="str">
        <f t="shared" ref="E61:E64" si="8">TEXT(D61-C61,"h:mm")</f>
        <v>1:20</v>
      </c>
    </row>
    <row r="62" spans="1:5">
      <c r="A62" s="8" t="s">
        <v>304</v>
      </c>
      <c r="B62" s="9">
        <v>42796</v>
      </c>
      <c r="C62" s="10">
        <v>0.65277777777777779</v>
      </c>
      <c r="D62" s="10">
        <v>0.73958333333333337</v>
      </c>
      <c r="E62" s="8" t="str">
        <f t="shared" si="8"/>
        <v>2:05</v>
      </c>
    </row>
    <row r="63" spans="1:5">
      <c r="A63" s="8" t="s">
        <v>304</v>
      </c>
      <c r="B63" s="9">
        <v>42799</v>
      </c>
      <c r="C63" s="10">
        <v>0.75694444444444453</v>
      </c>
      <c r="D63" s="10">
        <v>0.83680555555555547</v>
      </c>
      <c r="E63" s="8" t="str">
        <f t="shared" si="8"/>
        <v>1:55</v>
      </c>
    </row>
    <row r="64" spans="1:5">
      <c r="A64" s="8" t="s">
        <v>305</v>
      </c>
      <c r="B64" s="9">
        <v>42800</v>
      </c>
      <c r="C64" s="10">
        <v>0.4236111111111111</v>
      </c>
      <c r="D64" s="10">
        <v>0.53472222222222221</v>
      </c>
      <c r="E64" s="8" t="str">
        <f t="shared" si="8"/>
        <v>2:40</v>
      </c>
    </row>
    <row r="65" spans="1:5">
      <c r="A65" s="8" t="s">
        <v>305</v>
      </c>
      <c r="B65" s="9">
        <v>42801</v>
      </c>
      <c r="C65" s="10">
        <v>0.6875</v>
      </c>
      <c r="D65" s="10">
        <v>0.82291666666666663</v>
      </c>
      <c r="E65" s="8" t="str">
        <f t="shared" ref="E65:E68" si="9">TEXT(D65-C65,"h:mm")</f>
        <v>3:15</v>
      </c>
    </row>
    <row r="66" spans="1:5">
      <c r="A66" s="8" t="s">
        <v>305</v>
      </c>
      <c r="B66" s="9">
        <v>42802</v>
      </c>
      <c r="C66" s="10">
        <v>0.72916666666666663</v>
      </c>
      <c r="D66" s="10">
        <v>0.78819444444444453</v>
      </c>
      <c r="E66" s="8" t="str">
        <f t="shared" si="9"/>
        <v>1:25</v>
      </c>
    </row>
    <row r="67" spans="1:5">
      <c r="A67" s="8" t="s">
        <v>305</v>
      </c>
      <c r="B67" s="9">
        <v>42804</v>
      </c>
      <c r="C67" s="10">
        <v>0.64583333333333337</v>
      </c>
      <c r="D67" s="10">
        <v>0.77430555555555547</v>
      </c>
      <c r="E67" s="8" t="str">
        <f t="shared" si="9"/>
        <v>3:05</v>
      </c>
    </row>
    <row r="68" spans="1:5">
      <c r="A68" s="8" t="s">
        <v>305</v>
      </c>
      <c r="B68" s="9">
        <v>42807</v>
      </c>
      <c r="C68" s="10">
        <v>0.69791666666666663</v>
      </c>
      <c r="D68" s="10">
        <v>0.83333333333333337</v>
      </c>
      <c r="E68" s="8" t="str">
        <f t="shared" si="9"/>
        <v>3:15</v>
      </c>
    </row>
    <row r="69" spans="1:5">
      <c r="A69" s="8" t="s">
        <v>305</v>
      </c>
      <c r="B69" s="9">
        <v>42809</v>
      </c>
      <c r="C69" s="10">
        <v>0.67361111111111116</v>
      </c>
      <c r="D69" s="10">
        <v>0.76736111111111116</v>
      </c>
      <c r="E69" s="8" t="str">
        <f t="shared" ref="E69:E70" si="10">TEXT(D69-C69,"h:mm")</f>
        <v>2:15</v>
      </c>
    </row>
    <row r="70" spans="1:5">
      <c r="A70" s="8" t="s">
        <v>305</v>
      </c>
      <c r="B70" s="9">
        <v>42810</v>
      </c>
      <c r="C70" s="10">
        <v>0.41666666666666669</v>
      </c>
      <c r="D70" s="10">
        <v>0.51736111111111105</v>
      </c>
      <c r="E70" s="8" t="str">
        <f t="shared" si="10"/>
        <v>2:25</v>
      </c>
    </row>
    <row r="71" spans="1:5">
      <c r="A71" s="8" t="s">
        <v>305</v>
      </c>
      <c r="B71" s="9">
        <v>42812</v>
      </c>
      <c r="C71" s="10">
        <v>0.64583333333333337</v>
      </c>
      <c r="D71" s="10">
        <v>0.80902777777777779</v>
      </c>
      <c r="E71" s="8" t="str">
        <f t="shared" ref="E71" si="11">TEXT(D71-C71,"h:mm")</f>
        <v>3:55</v>
      </c>
    </row>
    <row r="72" spans="1:5">
      <c r="A72" s="8" t="s">
        <v>305</v>
      </c>
      <c r="B72" s="9">
        <v>42814</v>
      </c>
      <c r="C72" s="10">
        <v>0.46527777777777773</v>
      </c>
      <c r="D72" s="10">
        <v>0.57291666666666663</v>
      </c>
      <c r="E72" s="8" t="str">
        <f>TEXT(D72-C72,"h:mm")</f>
        <v>2:35</v>
      </c>
    </row>
    <row r="73" spans="1:5">
      <c r="A73" s="8" t="s">
        <v>305</v>
      </c>
      <c r="B73" s="23">
        <v>42821</v>
      </c>
      <c r="C73" s="25">
        <v>0.33333333333333331</v>
      </c>
      <c r="D73" s="25">
        <v>0.625</v>
      </c>
      <c r="E73" s="8" t="str">
        <f>TEXT(D73-C73,"h:mm")</f>
        <v>7:00</v>
      </c>
    </row>
    <row r="74" spans="1:5">
      <c r="A74" s="8" t="s">
        <v>305</v>
      </c>
      <c r="B74" s="23">
        <v>42821</v>
      </c>
      <c r="C74" s="25">
        <v>0.66666666666666663</v>
      </c>
      <c r="D74" s="25">
        <v>0.70833333333333337</v>
      </c>
      <c r="E74" s="8" t="str">
        <f>TEXT(D74-C74,"h:mm")</f>
        <v>1:00</v>
      </c>
    </row>
    <row r="75" spans="1:5">
      <c r="A75" s="68"/>
    </row>
    <row r="76" spans="1:5">
      <c r="A76" s="15" t="s">
        <v>306</v>
      </c>
      <c r="B76" s="7"/>
      <c r="C76" s="7"/>
      <c r="D76" s="7"/>
      <c r="E76" s="27" t="str">
        <f>TEXT(E77+E78+E79+E80+E81,"h:mm")</f>
        <v>11:20</v>
      </c>
    </row>
    <row r="77" spans="1:5">
      <c r="A77" s="8" t="s">
        <v>30</v>
      </c>
      <c r="B77" s="9">
        <v>42780</v>
      </c>
      <c r="C77" s="10">
        <v>0.71875</v>
      </c>
      <c r="D77" s="10">
        <v>0.8125</v>
      </c>
      <c r="E77" s="8" t="str">
        <f>TEXT(D77-C77,"h:mm")</f>
        <v>2:15</v>
      </c>
    </row>
    <row r="78" spans="1:5">
      <c r="A78" s="8" t="s">
        <v>307</v>
      </c>
      <c r="B78" s="9">
        <v>42781</v>
      </c>
      <c r="C78" s="10">
        <v>0.71527777777777779</v>
      </c>
      <c r="D78" s="10">
        <v>0.8125</v>
      </c>
      <c r="E78" s="8" t="str">
        <f t="shared" ref="E78:E80" si="12">TEXT(D78-C78,"h:mm")</f>
        <v>2:20</v>
      </c>
    </row>
    <row r="79" spans="1:5">
      <c r="A79" s="8" t="s">
        <v>308</v>
      </c>
      <c r="B79" s="9">
        <v>42782</v>
      </c>
      <c r="C79" s="10">
        <v>0.66666666666666663</v>
      </c>
      <c r="D79" s="10">
        <v>0.80902777777777779</v>
      </c>
      <c r="E79" s="8" t="str">
        <f t="shared" si="12"/>
        <v>3:25</v>
      </c>
    </row>
    <row r="80" spans="1:5">
      <c r="A80" s="8" t="s">
        <v>309</v>
      </c>
      <c r="B80" s="9">
        <v>42783</v>
      </c>
      <c r="C80" s="10">
        <v>0.75694444444444453</v>
      </c>
      <c r="D80" s="10">
        <v>0.80555555555555547</v>
      </c>
      <c r="E80" s="8" t="str">
        <f t="shared" si="12"/>
        <v>1:10</v>
      </c>
    </row>
    <row r="81" spans="1:5">
      <c r="A81" s="8" t="s">
        <v>310</v>
      </c>
      <c r="B81" s="9">
        <v>42786</v>
      </c>
      <c r="C81" s="10">
        <v>0.85416666666666663</v>
      </c>
      <c r="D81" s="10">
        <v>0.94444444444444453</v>
      </c>
      <c r="E81" s="8" t="str">
        <f t="shared" ref="E81" si="13">TEXT(D81-C81,"h:mm")</f>
        <v>2:10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Hector</dc:creator>
  <cp:keywords/>
  <dc:description/>
  <cp:lastModifiedBy>IVÁN VADIM PINA MOLINA</cp:lastModifiedBy>
  <cp:revision/>
  <dcterms:created xsi:type="dcterms:W3CDTF">2016-11-06T17:50:18Z</dcterms:created>
  <dcterms:modified xsi:type="dcterms:W3CDTF">2017-04-05T15:30:10Z</dcterms:modified>
  <cp:category/>
  <cp:contentStatus/>
</cp:coreProperties>
</file>