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5127908-896D-4640-90E1-299D777FD6B2}" xr6:coauthVersionLast="47" xr6:coauthVersionMax="47" xr10:uidLastSave="{00000000-0000-0000-0000-000000000000}"/>
  <bookViews>
    <workbookView xWindow="-120" yWindow="-120" windowWidth="20730" windowHeight="11040" firstSheet="9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6" l="1"/>
  <c r="F9" i="25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27" i="26" l="1"/>
  <c r="G28" i="26" s="1"/>
  <c r="I2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<sst xmlns="http://schemas.openxmlformats.org/spreadsheetml/2006/main" count="7582" uniqueCount="596">
  <si>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</si>
  <si>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</si>
  <si>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</si>
  <si>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</si>
  <si>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</si>
  <si>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</si>
  <si>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</si>
  <si>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</si>
  <si>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</si>
  <si>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</si>
  <si>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</si>
  <si>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</si>
  <si>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</si>
  <si>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</si>
  <si>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</si>
  <si>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</si>
  <si>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</si>
  <si>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</si>
  <si>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</si>
  <si>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</si>
  <si>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</si>
  <si>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</si>
  <si>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</si>
  <si>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</si>
  <si>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</si>
  <si>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</si>
  <si>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</si>
  <si>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</si>
  <si>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</si>
  <si>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</si>
  <si>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</si>
  <si>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</si>
  <si>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</si>
  <si>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</si>
  <si>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</si>
  <si>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</si>
  <si>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</si>
  <si>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</si>
  <si>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</si>
  <si>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</si>
  <si>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</si>
  <si>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</si>
  <si>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</si>
  <si>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</si>
  <si>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</si>
  <si>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</si>
  <si>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</si>
  <si>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</si>
  <si>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</si>
  <si>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</si>
  <si>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</si>
  <si>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</si>
  <si>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</si>
  <si>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</si>
  <si>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</si>
  <si>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</si>
  <si>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</si>
  <si>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</si>
  <si>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</si>
  <si>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</si>
  <si>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</si>
  <si>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</si>
  <si>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</si>
  <si>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</si>
  <si>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</si>
  <si>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</si>
  <si>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</si>
  <si>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</si>
  <si>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</si>
  <si>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</si>
  <si>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</si>
  <si>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</si>
  <si>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</si>
  <si>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</si>
  <si>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</si>
  <si>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</si>
  <si>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</si>
  <si>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</si>
  <si>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</si>
  <si>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</si>
  <si>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</si>
  <si>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</si>
  <si>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</si>
  <si>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</si>
  <si>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</si>
  <si>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</si>
  <si>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</si>
  <si>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</si>
  <si>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</si>
  <si>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</si>
  <si>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</si>
  <si>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</si>
  <si>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</si>
  <si>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</si>
  <si>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</si>
  <si>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</si>
  <si>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</si>
  <si>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</si>
  <si>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</si>
  <si>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</si>
  <si>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</si>
  <si>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</si>
  <si>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</si>
  <si>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</si>
  <si>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</si>
  <si>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</si>
  <si>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</si>
  <si>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</si>
  <si>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</si>
  <si>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</si>
  <si>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</si>
  <si>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</si>
  <si>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</si>
  <si>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</si>
  <si>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</si>
  <si>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</si>
  <si>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</si>
  <si>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</si>
  <si>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</si>
  <si>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</si>
  <si>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</si>
  <si>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</si>
  <si>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</si>
  <si>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</si>
  <si>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</si>
  <si>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</si>
  <si>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</si>
  <si>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</si>
  <si>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</si>
  <si>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</si>
  <si>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</si>
  <si>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</si>
  <si>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</si>
  <si>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</si>
  <si>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</si>
  <si>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</si>
  <si>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</si>
  <si>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</si>
  <si>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</si>
  <si>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</si>
  <si>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</si>
  <si>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</si>
  <si>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</si>
  <si>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</si>
  <si>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</si>
  <si>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</si>
  <si>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</si>
  <si>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</si>
  <si>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</si>
  <si>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</si>
  <si>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</si>
  <si>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</si>
  <si>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</si>
  <si>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</si>
  <si>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</si>
  <si>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</si>
  <si>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</si>
  <si>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</si>
  <si>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</si>
  <si>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</si>
  <si>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</si>
  <si>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</si>
  <si>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</si>
  <si>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</si>
  <si>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</si>
  <si>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</si>
  <si>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</si>
  <si>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</si>
  <si>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</si>
  <si>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</si>
  <si>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</si>
  <si>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</si>
  <si>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</si>
  <si>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</si>
  <si>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</si>
  <si>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</si>
  <si>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</si>
  <si>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</si>
  <si>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</si>
  <si>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</si>
  <si>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</si>
  <si>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</si>
  <si>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</si>
  <si>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</si>
  <si>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</si>
  <si>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</si>
  <si>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</si>
  <si>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</si>
  <si>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</si>
  <si>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</si>
  <si>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</si>
  <si>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</si>
  <si>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</si>
  <si>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</si>
  <si>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</si>
  <si>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</si>
  <si>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</si>
  <si>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</si>
  <si>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</si>
  <si>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</si>
  <si>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</si>
  <si>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</si>
  <si>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</si>
  <si>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</si>
  <si>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</si>
  <si>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</si>
  <si>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</si>
  <si>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</si>
  <si>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</si>
  <si>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</si>
  <si>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</si>
  <si>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</si>
  <si>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</si>
  <si>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</si>
  <si>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</si>
  <si>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</si>
  <si>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</si>
  <si>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</si>
  <si>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</si>
  <si>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</si>
  <si>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</si>
  <si>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</si>
  <si>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</si>
  <si>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</si>
  <si>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</si>
  <si>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</si>
  <si>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</si>
  <si>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</si>
  <si>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</si>
  <si>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</si>
  <si>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</si>
  <si>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</si>
  <si>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</si>
  <si>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</si>
  <si>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</si>
  <si>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</si>
  <si>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</si>
  <si>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</si>
  <si>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</si>
  <si>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</si>
  <si>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</si>
  <si>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</si>
  <si>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</si>
  <si>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</si>
  <si>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</si>
  <si>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</si>
  <si>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</si>
  <si>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</si>
  <si>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</si>
  <si>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</si>
  <si>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</si>
  <si>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</si>
  <si>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</si>
  <si>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</si>
  <si>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</si>
  <si>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</si>
  <si>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</si>
  <si>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</si>
  <si>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</si>
  <si>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</si>
  <si>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</si>
  <si>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</si>
  <si>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</si>
  <si>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</si>
  <si>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</si>
  <si>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</si>
  <si>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</si>
  <si>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</si>
  <si>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</si>
  <si>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</si>
  <si>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</si>
  <si>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</si>
  <si>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</si>
  <si>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</si>
  <si>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</si>
  <si>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</si>
  <si>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</si>
  <si>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</si>
  <si>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</si>
  <si>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</si>
  <si>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</si>
  <si>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</si>
  <si>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</si>
  <si>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</si>
  <si>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</si>
  <si>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</si>
  <si>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</si>
  <si>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</si>
  <si>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</si>
  <si>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</si>
  <si>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</si>
  <si>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</si>
  <si>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</si>
  <si>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</si>
  <si>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</si>
  <si>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</si>
  <si>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</si>
  <si>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</si>
  <si>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</si>
  <si>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</si>
  <si>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</si>
  <si>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</si>
  <si>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</si>
  <si>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</si>
  <si>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</si>
  <si>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</si>
  <si>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</si>
  <si>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</si>
  <si>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</si>
  <si>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</si>
  <si>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</si>
  <si>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</si>
  <si>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</si>
  <si>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</si>
  <si>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</si>
  <si>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</si>
  <si>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</si>
  <si>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</si>
  <si>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</si>
  <si>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</si>
  <si>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</si>
  <si>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</si>
  <si>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</si>
  <si>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</si>
  <si>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</si>
  <si>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</si>
  <si>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</si>
  <si>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</si>
  <si>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</si>
  <si>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</si>
  <si>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</si>
  <si>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</si>
  <si>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</si>
  <si>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</si>
  <si>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</si>
  <si>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</si>
  <si>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</si>
  <si>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</si>
  <si>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</si>
  <si>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</si>
  <si>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</si>
  <si>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</si>
  <si>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</si>
  <si>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</si>
  <si>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</si>
  <si>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</si>
  <si>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</si>
  <si>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</si>
  <si>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</si>
  <si>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</si>
  <si>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</si>
  <si>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</si>
  <si>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</si>
  <si>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</si>
  <si>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</si>
  <si>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</si>
  <si>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</si>
  <si>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</si>
  <si>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</si>
  <si>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</si>
  <si>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</si>
  <si>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</si>
  <si>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</si>
  <si>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</si>
  <si>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</si>
  <si>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</si>
  <si>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</si>
  <si>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</si>
  <si>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</si>
  <si>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</si>
  <si>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</si>
  <si>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</si>
  <si>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</si>
  <si>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</si>
  <si>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</si>
  <si>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</si>
  <si>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</si>
  <si>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</si>
  <si>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</si>
  <si>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</si>
  <si>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</si>
  <si>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</si>
  <si>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</si>
  <si>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</si>
  <si>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</si>
  <si>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</si>
  <si>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</si>
  <si>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</si>
  <si>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</si>
  <si>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</si>
  <si>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</si>
  <si>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</si>
  <si>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</si>
  <si>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</si>
  <si>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</si>
  <si>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</si>
  <si>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</si>
  <si>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</si>
  <si>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</si>
  <si>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</si>
  <si>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</si>
  <si>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</si>
  <si>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</si>
  <si>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</si>
  <si>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</si>
  <si>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</si>
  <si>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</si>
  <si>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</si>
  <si>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</si>
  <si>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</si>
  <si>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</si>
  <si>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</si>
  <si>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</si>
  <si>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</si>
  <si>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</si>
  <si>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</si>
  <si>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</si>
  <si>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</si>
  <si>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</si>
  <si>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</si>
  <si>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</si>
  <si>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</si>
  <si>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</si>
  <si>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</si>
  <si>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</si>
  <si>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</si>
  <si>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</si>
  <si>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</si>
  <si>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</si>
  <si>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</si>
  <si>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</si>
  <si>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</si>
  <si>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</si>
  <si>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</si>
  <si>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</si>
  <si>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</si>
  <si>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</si>
  <si>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</si>
  <si>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</si>
  <si>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</si>
  <si>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</si>
  <si>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</si>
  <si>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</si>
  <si>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</si>
  <si>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</si>
  <si>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</si>
  <si>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</si>
  <si>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</si>
  <si>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</si>
  <si>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</si>
  <si>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</si>
  <si>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</si>
  <si>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</si>
  <si>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</si>
  <si>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</si>
  <si>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</si>
  <si>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</si>
  <si>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</si>
  <si>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</si>
  <si>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</si>
  <si>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</si>
  <si>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</si>
  <si>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</si>
  <si>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</si>
  <si>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</si>
  <si>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</si>
  <si>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</si>
  <si>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</si>
  <si>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</si>
  <si>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</si>
  <si>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</si>
  <si>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</si>
  <si>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</si>
  <si>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</si>
  <si>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</si>
  <si>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</si>
  <si>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</si>
  <si>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</si>
  <si>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</si>
  <si>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</si>
  <si>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</si>
  <si>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</si>
  <si>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</si>
  <si>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</si>
  <si>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</si>
  <si>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</si>
  <si>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</si>
  <si>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</si>
  <si>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</si>
  <si>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</si>
  <si>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</si>
  <si>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</si>
  <si>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</si>
  <si>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</si>
  <si>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</si>
  <si>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</si>
  <si>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</si>
  <si>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</si>
  <si>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</si>
  <si>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</si>
  <si>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</si>
  <si>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</si>
  <si>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</si>
  <si>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</si>
  <si>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</si>
  <si>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</si>
  <si>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</si>
  <si>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</si>
  <si>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</si>
  <si>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</si>
  <si>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</si>
  <si>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</si>
  <si>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</si>
  <si>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</si>
  <si>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</si>
  <si>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</si>
  <si>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</si>
  <si>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</si>
  <si>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</si>
  <si>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</si>
  <si>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</si>
  <si>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</si>
  <si>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</si>
  <si>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</si>
  <si>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</si>
  <si>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</si>
  <si>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</si>
  <si>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</si>
  <si>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</si>
  <si>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</si>
  <si>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</si>
  <si>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</si>
  <si>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</si>
  <si>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</si>
  <si>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</si>
  <si>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</si>
  <si>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</si>
  <si>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</si>
  <si>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</si>
  <si>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</si>
  <si>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</si>
  <si>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</si>
  <si>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</si>
  <si>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</si>
  <si>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</si>
  <si>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</si>
  <si>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</si>
  <si>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</si>
  <si>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</si>
  <si>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</si>
  <si>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</si>
  <si>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</si>
  <si>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</si>
  <si>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</si>
  <si>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</si>
  <si>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</si>
  <si>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</si>
  <si>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</si>
  <si>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</si>
  <si>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</si>
  <si>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</si>
  <si>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</si>
  <si>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</si>
  <si>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</si>
  <si>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</si>
  <si>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</si>
  <si>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</si>
  <si>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</si>
  <si>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</si>
  <si>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</si>
  <si>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</si>
  <si>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</si>
  <si>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</si>
  <si>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</si>
  <si>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</si>
  <si>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</si>
  <si>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</si>
  <si>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</si>
  <si>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</si>
  <si>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</si>
  <si>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</si>
  <si>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</si>
  <si>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</si>
  <si>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</si>
  <si>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</si>
  <si>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</si>
  <si>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</si>
  <si>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</si>
  <si>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</si>
  <si>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</si>
  <si>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</si>
  <si>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>jaime a</t>
  </si>
  <si>
    <t xml:space="preserve">Eduardo Bayas </t>
  </si>
  <si>
    <t xml:space="preserve">Portoviejo </t>
  </si>
  <si>
    <t>S/g</t>
  </si>
  <si>
    <t>Leche Gloria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</si>
</sst>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6" zoomScaleNormal="100" workbookViewId="0">
      <selection activeCell="F143" sqref="F1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2" t="s">
        <v>24</v>
      </c>
      <c r="E1" s="202"/>
      <c r="F1" s="202"/>
      <c r="G1" s="202"/>
      <c r="H1" s="2"/>
      <c r="I1" s="2"/>
      <c r="M1" s="1"/>
      <c r="N1" s="2"/>
      <c r="O1" s="2"/>
      <c r="P1" s="202" t="s">
        <v>87</v>
      </c>
      <c r="Q1" s="202"/>
      <c r="R1" s="202"/>
      <c r="S1" s="20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3" t="s">
        <v>18</v>
      </c>
      <c r="G55" s="203"/>
      <c r="H55" s="203"/>
      <c r="I55" s="203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3" t="s">
        <v>18</v>
      </c>
      <c r="S56" s="203"/>
      <c r="T56" s="203"/>
      <c r="U56" s="203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2" t="s">
        <v>88</v>
      </c>
      <c r="E63" s="202"/>
      <c r="F63" s="202"/>
      <c r="G63" s="20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2" t="s">
        <v>89</v>
      </c>
      <c r="Q64" s="202"/>
      <c r="R64" s="202"/>
      <c r="S64" s="20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1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1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1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1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1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1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1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1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1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3" t="s">
        <v>18</v>
      </c>
      <c r="G117" s="203"/>
      <c r="H117" s="203"/>
      <c r="I117" s="203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3" t="s">
        <v>18</v>
      </c>
      <c r="S118" s="203"/>
      <c r="T118" s="203"/>
      <c r="U118" s="203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2" t="s">
        <v>90</v>
      </c>
      <c r="E122" s="202"/>
      <c r="F122" s="202"/>
      <c r="G122" s="20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2" t="s">
        <v>91</v>
      </c>
      <c r="Q123" s="202"/>
      <c r="R123" s="202"/>
      <c r="S123" s="20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1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574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573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520</v>
      </c>
      <c r="F132" s="8">
        <v>4417</v>
      </c>
      <c r="G132" s="9">
        <v>180</v>
      </c>
      <c r="H132" s="8">
        <v>10</v>
      </c>
      <c r="I132" s="10" t="s">
        <v>573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588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588</v>
      </c>
      <c r="C140" s="8" t="s">
        <v>126</v>
      </c>
      <c r="D140" s="8" t="s">
        <v>430</v>
      </c>
      <c r="E140" s="8" t="s">
        <v>520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>
        <v>45064</v>
      </c>
      <c r="B141" s="8" t="s">
        <v>212</v>
      </c>
      <c r="C141" s="8" t="s">
        <v>510</v>
      </c>
      <c r="D141" s="8" t="s">
        <v>430</v>
      </c>
      <c r="E141" s="8" t="s">
        <v>131</v>
      </c>
      <c r="F141" s="8"/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>
        <v>45064</v>
      </c>
      <c r="B142" s="8" t="s">
        <v>344</v>
      </c>
      <c r="C142" s="8" t="s">
        <v>181</v>
      </c>
      <c r="D142" s="8" t="s">
        <v>430</v>
      </c>
      <c r="E142" s="8" t="s">
        <v>515</v>
      </c>
      <c r="F142" s="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>
        <v>45003</v>
      </c>
      <c r="B143" s="8" t="s">
        <v>194</v>
      </c>
      <c r="C143" s="8" t="s">
        <v>139</v>
      </c>
      <c r="D143" s="8" t="s">
        <v>430</v>
      </c>
      <c r="E143" s="8" t="s">
        <v>211</v>
      </c>
      <c r="F143" s="8"/>
      <c r="G143" s="9">
        <v>407</v>
      </c>
      <c r="H143" s="8">
        <v>10</v>
      </c>
      <c r="I143" s="10" t="s">
        <v>573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>
        <v>45004</v>
      </c>
      <c r="B144" s="8" t="s">
        <v>212</v>
      </c>
      <c r="C144" s="8" t="s">
        <v>510</v>
      </c>
      <c r="D144" s="8" t="s">
        <v>430</v>
      </c>
      <c r="E144" s="8" t="s">
        <v>515</v>
      </c>
      <c r="F144" s="8"/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>
        <v>45004</v>
      </c>
      <c r="B145" s="8" t="s">
        <v>240</v>
      </c>
      <c r="C145" s="8" t="s">
        <v>126</v>
      </c>
      <c r="D145" s="8" t="s">
        <v>430</v>
      </c>
      <c r="E145" s="8" t="s">
        <v>515</v>
      </c>
      <c r="F145" s="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5002</v>
      </c>
      <c r="H172" s="14"/>
      <c r="I172" s="15">
        <f>SUM(I124:I171)</f>
        <v>0</v>
      </c>
      <c r="J172" s="16"/>
      <c r="K172" s="13">
        <f>SUM(K124:K171)</f>
        <v>4687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5002</v>
      </c>
      <c r="H173" s="16" t="s">
        <v>16</v>
      </c>
      <c r="I173" s="13">
        <f>G174-I172</f>
        <v>4951.9799999999996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4951.9799999999996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3" t="s">
        <v>18</v>
      </c>
      <c r="G175" s="203"/>
      <c r="H175" s="203"/>
      <c r="I175" s="203"/>
      <c r="J175" s="204">
        <f>I173-K172</f>
        <v>264.97999999999956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203" t="s">
        <v>18</v>
      </c>
      <c r="S176" s="203"/>
      <c r="T176" s="203"/>
      <c r="U176" s="203"/>
      <c r="V176" s="20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5"/>
      <c r="W177" s="8"/>
    </row>
    <row r="180" spans="1:23" ht="28.5" x14ac:dyDescent="0.45">
      <c r="A180" s="1"/>
      <c r="B180" s="2"/>
      <c r="C180" s="2"/>
      <c r="D180" s="202" t="s">
        <v>92</v>
      </c>
      <c r="E180" s="202"/>
      <c r="F180" s="202"/>
      <c r="G180" s="20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2" t="s">
        <v>93</v>
      </c>
      <c r="Q181" s="202"/>
      <c r="R181" s="202"/>
      <c r="S181" s="20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3" t="s">
        <v>18</v>
      </c>
      <c r="G234" s="203"/>
      <c r="H234" s="203"/>
      <c r="I234" s="203"/>
      <c r="J234" s="20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203" t="s">
        <v>18</v>
      </c>
      <c r="S235" s="203"/>
      <c r="T235" s="203"/>
      <c r="U235" s="203"/>
      <c r="V235" s="20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5"/>
      <c r="W236" s="8"/>
    </row>
    <row r="241" spans="1:23" ht="28.5" x14ac:dyDescent="0.45">
      <c r="A241" s="1"/>
      <c r="B241" s="2"/>
      <c r="C241" s="2"/>
      <c r="D241" s="202" t="s">
        <v>94</v>
      </c>
      <c r="E241" s="202"/>
      <c r="F241" s="202"/>
      <c r="G241" s="20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2" t="s">
        <v>95</v>
      </c>
      <c r="Q242" s="202"/>
      <c r="R242" s="202"/>
      <c r="S242" s="20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3" t="s">
        <v>18</v>
      </c>
      <c r="G295" s="203"/>
      <c r="H295" s="203"/>
      <c r="I295" s="203"/>
      <c r="J295" s="20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203" t="s">
        <v>18</v>
      </c>
      <c r="S296" s="203"/>
      <c r="T296" s="203"/>
      <c r="U296" s="203"/>
      <c r="V296" s="20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5"/>
      <c r="W297" s="8"/>
    </row>
    <row r="301" spans="1:23" ht="28.5" x14ac:dyDescent="0.45">
      <c r="A301" s="1"/>
      <c r="B301" s="2"/>
      <c r="C301" s="2"/>
      <c r="D301" s="202" t="s">
        <v>96</v>
      </c>
      <c r="E301" s="202"/>
      <c r="F301" s="202"/>
      <c r="G301" s="20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2" t="s">
        <v>30</v>
      </c>
      <c r="Q302" s="202"/>
      <c r="R302" s="202"/>
      <c r="S302" s="20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3" t="s">
        <v>18</v>
      </c>
      <c r="G355" s="203"/>
      <c r="H355" s="203"/>
      <c r="I355" s="203"/>
      <c r="J355" s="20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203" t="s">
        <v>18</v>
      </c>
      <c r="S356" s="203"/>
      <c r="T356" s="203"/>
      <c r="U356" s="203"/>
      <c r="V356" s="20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2"/>
      <c r="E2" s="202"/>
      <c r="F2" s="202"/>
      <c r="G2" s="202"/>
      <c r="O2" s="202"/>
      <c r="P2" s="202"/>
      <c r="Q2" s="202"/>
      <c r="R2" s="20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6" t="s">
        <v>18</v>
      </c>
      <c r="G19" s="217"/>
      <c r="H19" s="218"/>
      <c r="I19" s="42">
        <f>G18-I17</f>
        <v>0</v>
      </c>
      <c r="L19" s="8"/>
      <c r="M19" s="8"/>
      <c r="N19" s="8"/>
      <c r="O19" s="8"/>
      <c r="P19" s="8"/>
      <c r="Q19" s="216" t="s">
        <v>18</v>
      </c>
      <c r="R19" s="217"/>
      <c r="S19" s="218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2"/>
      <c r="E24" s="202"/>
      <c r="F24" s="202"/>
      <c r="G24" s="202"/>
      <c r="O24" s="202"/>
      <c r="P24" s="202"/>
      <c r="Q24" s="202"/>
      <c r="R24" s="20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6" t="s">
        <v>18</v>
      </c>
      <c r="G41" s="217"/>
      <c r="H41" s="218"/>
      <c r="I41" s="42">
        <f>I40-J39</f>
        <v>15.5</v>
      </c>
      <c r="L41" s="8"/>
      <c r="M41" s="8"/>
      <c r="N41" s="8"/>
      <c r="O41" s="8"/>
      <c r="P41" s="8"/>
      <c r="Q41" s="216" t="s">
        <v>18</v>
      </c>
      <c r="R41" s="217"/>
      <c r="S41" s="218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2"/>
      <c r="E46" s="202"/>
      <c r="F46" s="202"/>
      <c r="G46" s="202"/>
      <c r="O46" s="202"/>
      <c r="P46" s="202"/>
      <c r="Q46" s="202"/>
      <c r="R46" s="2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6" t="s">
        <v>18</v>
      </c>
      <c r="G63" s="217"/>
      <c r="H63" s="218"/>
      <c r="I63" s="42">
        <f>G62-J61</f>
        <v>8.5999999999999943</v>
      </c>
      <c r="L63" s="8"/>
      <c r="M63" s="8"/>
      <c r="N63" s="8"/>
      <c r="O63" s="8"/>
      <c r="P63" s="8"/>
      <c r="Q63" s="216" t="s">
        <v>18</v>
      </c>
      <c r="R63" s="217"/>
      <c r="S63" s="218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2"/>
      <c r="E70" s="202"/>
      <c r="F70" s="202"/>
      <c r="G70" s="202"/>
      <c r="O70" s="202"/>
      <c r="P70" s="202"/>
      <c r="Q70" s="202"/>
      <c r="R70" s="20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6" t="s">
        <v>18</v>
      </c>
      <c r="G87" s="217"/>
      <c r="H87" s="218"/>
      <c r="I87" s="42">
        <f>G86-I85</f>
        <v>0</v>
      </c>
      <c r="L87" s="8"/>
      <c r="M87" s="8"/>
      <c r="N87" s="8"/>
      <c r="O87" s="8"/>
      <c r="P87" s="8"/>
      <c r="Q87" s="216" t="s">
        <v>18</v>
      </c>
      <c r="R87" s="217"/>
      <c r="S87" s="218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2"/>
      <c r="E93" s="202"/>
      <c r="F93" s="202"/>
      <c r="G93" s="202"/>
      <c r="O93" s="202"/>
      <c r="P93" s="202"/>
      <c r="Q93" s="202"/>
      <c r="R93" s="20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6" t="s">
        <v>18</v>
      </c>
      <c r="G110" s="217"/>
      <c r="H110" s="218"/>
      <c r="I110" s="42">
        <f>G109-I108</f>
        <v>0</v>
      </c>
      <c r="L110" s="8"/>
      <c r="M110" s="8"/>
      <c r="N110" s="8"/>
      <c r="O110" s="8"/>
      <c r="P110" s="8"/>
      <c r="Q110" s="216" t="s">
        <v>18</v>
      </c>
      <c r="R110" s="217"/>
      <c r="S110" s="218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2"/>
      <c r="E116" s="202"/>
      <c r="F116" s="202"/>
      <c r="G116" s="202"/>
      <c r="O116" s="202"/>
      <c r="P116" s="202"/>
      <c r="Q116" s="202"/>
      <c r="R116" s="2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6" t="s">
        <v>18</v>
      </c>
      <c r="G133" s="217"/>
      <c r="H133" s="218"/>
      <c r="I133" s="42">
        <f>G132-I131</f>
        <v>0</v>
      </c>
      <c r="L133" s="8"/>
      <c r="M133" s="8"/>
      <c r="N133" s="8"/>
      <c r="O133" s="8"/>
      <c r="P133" s="8"/>
      <c r="Q133" s="216" t="s">
        <v>18</v>
      </c>
      <c r="R133" s="217"/>
      <c r="S133" s="2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A58" zoomScale="96" zoomScaleNormal="96" workbookViewId="0">
      <selection activeCell="H68" sqref="H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6" t="s">
        <v>18</v>
      </c>
      <c r="H25" s="217"/>
      <c r="I25" s="217"/>
      <c r="J25" s="2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6" t="s">
        <v>18</v>
      </c>
      <c r="W26" s="217"/>
      <c r="X26" s="217"/>
      <c r="Y26" s="218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6" t="s">
        <v>18</v>
      </c>
      <c r="H54" s="217"/>
      <c r="I54" s="217"/>
      <c r="J54" s="2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6" t="s">
        <v>18</v>
      </c>
      <c r="W55" s="217"/>
      <c r="X55" s="217"/>
      <c r="Y55" s="218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532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532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581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46"/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/>
      <c r="K68" s="45">
        <f t="shared" si="60"/>
        <v>232.84799999999998</v>
      </c>
      <c r="L68" s="46"/>
      <c r="M68" s="59">
        <f t="shared" si="61"/>
        <v>235.22399999999999</v>
      </c>
      <c r="N68" s="10">
        <f t="shared" si="62"/>
        <v>232.87175999999999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2168.1000000000004</v>
      </c>
      <c r="I82" s="13"/>
      <c r="J82" s="13" t="s">
        <v>82</v>
      </c>
      <c r="K82" s="13">
        <f>SUM(K62:K81)</f>
        <v>2124.7379999999998</v>
      </c>
      <c r="L82" s="13"/>
      <c r="M82" s="13"/>
      <c r="N82" s="13">
        <f>SUM(N62:N81)</f>
        <v>1827.9548100000002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2146.4190000000003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6" t="s">
        <v>18</v>
      </c>
      <c r="H84" s="217"/>
      <c r="I84" s="217"/>
      <c r="J84" s="218"/>
      <c r="K84" s="55"/>
      <c r="L84" s="42">
        <f>H83-K82</f>
        <v>21.681000000000495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6" t="s">
        <v>18</v>
      </c>
      <c r="W85" s="217"/>
      <c r="X85" s="217"/>
      <c r="Y85" s="218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6" t="s">
        <v>18</v>
      </c>
      <c r="H115" s="217"/>
      <c r="I115" s="217"/>
      <c r="J115" s="21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6" t="s">
        <v>18</v>
      </c>
      <c r="W116" s="217"/>
      <c r="X116" s="217"/>
      <c r="Y116" s="218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6" t="s">
        <v>18</v>
      </c>
      <c r="H147" s="217"/>
      <c r="I147" s="217"/>
      <c r="J147" s="21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6" t="s">
        <v>18</v>
      </c>
      <c r="W148" s="217"/>
      <c r="X148" s="217"/>
      <c r="Y148" s="218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6" t="s">
        <v>18</v>
      </c>
      <c r="H177" s="217"/>
      <c r="I177" s="217"/>
      <c r="J177" s="2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6" t="s">
        <v>18</v>
      </c>
      <c r="W178" s="217"/>
      <c r="X178" s="217"/>
      <c r="Y178" s="21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67" zoomScale="87" zoomScaleNormal="87" workbookViewId="0">
      <selection activeCell="G85" sqref="G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542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521</v>
      </c>
      <c r="C73" s="38" t="s">
        <v>213</v>
      </c>
      <c r="D73" s="38" t="s">
        <v>332</v>
      </c>
      <c r="E73" s="38" t="s">
        <v>522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594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521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590</v>
      </c>
      <c r="C82" s="38" t="s">
        <v>126</v>
      </c>
      <c r="D82" s="38" t="s">
        <v>459</v>
      </c>
      <c r="E82" s="38" t="s">
        <v>263</v>
      </c>
      <c r="F82" s="38" t="s">
        <v>594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521</v>
      </c>
      <c r="C83" s="38" t="s">
        <v>213</v>
      </c>
      <c r="D83" s="38" t="s">
        <v>332</v>
      </c>
      <c r="E83" s="38" t="s">
        <v>522</v>
      </c>
      <c r="F83" s="38"/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522</v>
      </c>
      <c r="F84" s="38"/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3920</v>
      </c>
      <c r="H95" s="13">
        <f>SUM(H88:H94)</f>
        <v>0</v>
      </c>
      <c r="I95" s="13">
        <f>SUM(I72:I94)</f>
        <v>3720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3880.8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9" t="s">
        <v>18</v>
      </c>
      <c r="G97" s="210"/>
      <c r="H97" s="211"/>
      <c r="I97" s="42">
        <f>G96-I95</f>
        <v>160.80000000000018</v>
      </c>
      <c r="P97" s="209" t="s">
        <v>18</v>
      </c>
      <c r="Q97" s="210"/>
      <c r="R97" s="211"/>
      <c r="S97" s="42">
        <f>Q96-S95</f>
        <v>0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9" t="s">
        <v>18</v>
      </c>
      <c r="G129" s="210"/>
      <c r="H129" s="211"/>
      <c r="I129" s="42">
        <f>G128-I127</f>
        <v>0</v>
      </c>
      <c r="P129" s="209" t="s">
        <v>18</v>
      </c>
      <c r="Q129" s="210"/>
      <c r="R129" s="211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9" t="s">
        <v>18</v>
      </c>
      <c r="G161" s="210"/>
      <c r="H161" s="211"/>
      <c r="I161" s="42">
        <f>G160-I159</f>
        <v>0</v>
      </c>
      <c r="P161" s="209" t="s">
        <v>18</v>
      </c>
      <c r="Q161" s="210"/>
      <c r="R161" s="211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9" t="s">
        <v>18</v>
      </c>
      <c r="G194" s="210"/>
      <c r="H194" s="211"/>
      <c r="I194" s="42">
        <f>G193-I192</f>
        <v>0</v>
      </c>
      <c r="P194" s="209" t="s">
        <v>18</v>
      </c>
      <c r="Q194" s="210"/>
      <c r="R194" s="21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527</v>
      </c>
      <c r="P34" s="8" t="s">
        <v>131</v>
      </c>
      <c r="Q34" s="8" t="s">
        <v>528</v>
      </c>
      <c r="R34" s="49">
        <v>80</v>
      </c>
      <c r="S34" s="49"/>
      <c r="T34" s="49" t="s">
        <v>531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527</v>
      </c>
      <c r="P35" s="8" t="s">
        <v>131</v>
      </c>
      <c r="Q35" s="8" t="s">
        <v>529</v>
      </c>
      <c r="R35" s="49">
        <v>160</v>
      </c>
      <c r="S35" s="49"/>
      <c r="T35" s="49" t="s">
        <v>531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527</v>
      </c>
      <c r="P36" s="8" t="s">
        <v>131</v>
      </c>
      <c r="Q36" s="8" t="s">
        <v>528</v>
      </c>
      <c r="R36" s="49">
        <v>80</v>
      </c>
      <c r="S36" s="49"/>
      <c r="T36" s="49" t="s">
        <v>531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527</v>
      </c>
      <c r="P37" s="8" t="s">
        <v>131</v>
      </c>
      <c r="Q37" s="8" t="s">
        <v>530</v>
      </c>
      <c r="R37" s="49">
        <v>80</v>
      </c>
      <c r="S37" s="49"/>
      <c r="T37" s="49" t="s">
        <v>531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42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4.2000000000000028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1" zoomScale="95" zoomScaleNormal="95" workbookViewId="0">
      <selection activeCell="K64" sqref="K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148.5</v>
      </c>
    </row>
    <row r="59" spans="1:21" ht="23.45" x14ac:dyDescent="0.4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533</v>
      </c>
      <c r="E62" s="8" t="s">
        <v>534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578</v>
      </c>
      <c r="E63" s="8" t="s">
        <v>171</v>
      </c>
      <c r="F63" s="8"/>
      <c r="G63" s="49">
        <v>650</v>
      </c>
      <c r="H63" s="49"/>
      <c r="I63" s="49" t="s">
        <v>579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593</v>
      </c>
      <c r="F64" s="8"/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56.5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A66" sqref="A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21" ht="26.25" x14ac:dyDescent="0.4">
      <c r="C30" s="222" t="s">
        <v>101</v>
      </c>
      <c r="D30" s="222"/>
      <c r="E30" s="222"/>
      <c r="F30" s="222"/>
      <c r="H30" s="194" t="s">
        <v>586</v>
      </c>
      <c r="I30" s="194">
        <v>544</v>
      </c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71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580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595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595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750</v>
      </c>
      <c r="H82" s="13">
        <f>SUM(H75:H81)</f>
        <v>0</v>
      </c>
      <c r="I82" s="13"/>
      <c r="J82" s="13">
        <f>SUM(J61:J81)</f>
        <v>675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712.5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37.5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27" zoomScale="115" zoomScaleNormal="115" workbookViewId="0">
      <selection activeCell="A136" sqref="A13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6" t="s">
        <v>24</v>
      </c>
      <c r="C1" s="207"/>
      <c r="D1" s="207"/>
      <c r="E1" s="207"/>
      <c r="F1" s="208"/>
      <c r="G1" s="8"/>
      <c r="H1" s="8"/>
      <c r="I1" s="8"/>
      <c r="J1" s="22"/>
      <c r="M1" s="7"/>
      <c r="N1" s="206" t="s">
        <v>87</v>
      </c>
      <c r="O1" s="207"/>
      <c r="P1" s="207"/>
      <c r="Q1" s="207"/>
      <c r="R1" s="20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06" t="s">
        <v>88</v>
      </c>
      <c r="C59" s="207"/>
      <c r="D59" s="207"/>
      <c r="E59" s="207"/>
      <c r="F59" s="208"/>
      <c r="G59" s="8"/>
      <c r="H59" s="8"/>
      <c r="I59" s="8"/>
      <c r="J59" s="22"/>
      <c r="M59" s="7"/>
      <c r="N59" s="206" t="s">
        <v>89</v>
      </c>
      <c r="O59" s="207"/>
      <c r="P59" s="207"/>
      <c r="Q59" s="207"/>
      <c r="R59" s="20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2"/>
      <c r="R113" s="212"/>
      <c r="S113" s="212"/>
      <c r="T113" s="212"/>
      <c r="U113" s="165"/>
    </row>
    <row r="117" spans="1:22" ht="31.15" x14ac:dyDescent="0.6">
      <c r="A117" s="7"/>
      <c r="B117" s="206" t="s">
        <v>97</v>
      </c>
      <c r="C117" s="207"/>
      <c r="D117" s="207"/>
      <c r="E117" s="207"/>
      <c r="F117" s="208"/>
      <c r="G117" s="8"/>
      <c r="H117" s="8"/>
      <c r="I117" s="8"/>
      <c r="J117" s="22"/>
      <c r="M117" s="7"/>
      <c r="N117" s="206" t="s">
        <v>91</v>
      </c>
      <c r="O117" s="207"/>
      <c r="P117" s="207"/>
      <c r="Q117" s="207"/>
      <c r="R117" s="20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575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576</v>
      </c>
      <c r="C126" s="8" t="s">
        <v>140</v>
      </c>
      <c r="D126" s="8" t="s">
        <v>575</v>
      </c>
      <c r="E126" s="8">
        <v>834</v>
      </c>
      <c r="F126" s="21">
        <v>600</v>
      </c>
      <c r="G126" s="8" t="s">
        <v>577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x14ac:dyDescent="0.25">
      <c r="A129" s="7">
        <v>45058</v>
      </c>
      <c r="B129" s="8" t="s">
        <v>487</v>
      </c>
      <c r="C129" s="8" t="s">
        <v>140</v>
      </c>
      <c r="D129" s="8" t="s">
        <v>587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575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517</v>
      </c>
      <c r="C132" s="8" t="s">
        <v>140</v>
      </c>
      <c r="D132" s="8" t="s">
        <v>575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>
        <v>45003</v>
      </c>
      <c r="B133" s="8" t="s">
        <v>592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>
        <v>45066</v>
      </c>
      <c r="B134" s="8" t="s">
        <v>592</v>
      </c>
      <c r="C134" s="8" t="s">
        <v>140</v>
      </c>
      <c r="D134" s="8" t="s">
        <v>131</v>
      </c>
      <c r="E134" s="8"/>
      <c r="F134" s="21">
        <v>180</v>
      </c>
      <c r="G134" s="8" t="s">
        <v>126</v>
      </c>
      <c r="H134" s="8"/>
      <c r="I134" s="14">
        <v>170</v>
      </c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/>
      <c r="F135" s="21">
        <v>180</v>
      </c>
      <c r="G135" s="8" t="s">
        <v>141</v>
      </c>
      <c r="H135" s="8"/>
      <c r="I135" s="14">
        <v>170</v>
      </c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5300</v>
      </c>
      <c r="G166" s="14"/>
      <c r="H166" s="14"/>
      <c r="I166" s="16">
        <f>SUM(I119:I165)</f>
        <v>4980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5247</v>
      </c>
      <c r="M167" s="1"/>
      <c r="Q167" s="12" t="s">
        <v>17</v>
      </c>
      <c r="R167" s="13">
        <f>R166*0.99</f>
        <v>0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267</v>
      </c>
      <c r="Q168" s="209" t="s">
        <v>18</v>
      </c>
      <c r="R168" s="210"/>
      <c r="S168" s="210"/>
      <c r="T168" s="211"/>
      <c r="U168" s="18">
        <f>R167-U166</f>
        <v>0</v>
      </c>
    </row>
    <row r="175" spans="1:22" ht="31.5" x14ac:dyDescent="0.5">
      <c r="A175" s="7"/>
      <c r="B175" s="206" t="s">
        <v>98</v>
      </c>
      <c r="C175" s="207"/>
      <c r="D175" s="207"/>
      <c r="E175" s="207"/>
      <c r="F175" s="208"/>
      <c r="G175" s="8"/>
      <c r="H175" s="8"/>
      <c r="I175" s="8"/>
      <c r="J175" s="22"/>
      <c r="M175" s="7"/>
      <c r="N175" s="206" t="s">
        <v>93</v>
      </c>
      <c r="O175" s="207"/>
      <c r="P175" s="207"/>
      <c r="Q175" s="207"/>
      <c r="R175" s="20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06" t="s">
        <v>94</v>
      </c>
      <c r="C234" s="207"/>
      <c r="D234" s="207"/>
      <c r="E234" s="207"/>
      <c r="F234" s="208"/>
      <c r="G234" s="8"/>
      <c r="H234" s="8"/>
      <c r="I234" s="8"/>
      <c r="J234" s="22"/>
      <c r="M234" s="7"/>
      <c r="N234" s="206" t="s">
        <v>99</v>
      </c>
      <c r="O234" s="207"/>
      <c r="P234" s="207"/>
      <c r="Q234" s="207"/>
      <c r="R234" s="20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06" t="s">
        <v>96</v>
      </c>
      <c r="C293" s="207"/>
      <c r="D293" s="207"/>
      <c r="E293" s="207"/>
      <c r="F293" s="208"/>
      <c r="G293" s="8"/>
      <c r="H293" s="8"/>
      <c r="I293" s="8"/>
      <c r="J293" s="22"/>
      <c r="M293" s="7"/>
      <c r="N293" s="206" t="s">
        <v>0</v>
      </c>
      <c r="O293" s="207"/>
      <c r="P293" s="207"/>
      <c r="Q293" s="207"/>
      <c r="R293" s="20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571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568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582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8" sqref="B3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523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524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525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526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567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569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570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572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 t="s">
        <v>525</v>
      </c>
      <c r="B37" s="10">
        <v>10</v>
      </c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560.41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6" t="s">
        <v>40</v>
      </c>
      <c r="C14" s="217"/>
      <c r="D14" s="218"/>
      <c r="E14" s="13">
        <f>SUM(E5:E13)</f>
        <v>300</v>
      </c>
      <c r="F14" s="8"/>
      <c r="I14" s="216" t="s">
        <v>40</v>
      </c>
      <c r="J14" s="217"/>
      <c r="K14" s="21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6" t="s">
        <v>40</v>
      </c>
      <c r="C31" s="217"/>
      <c r="D31" s="218"/>
      <c r="E31" s="13">
        <f>SUM(E22:E30)</f>
        <v>60</v>
      </c>
      <c r="F31" s="8"/>
      <c r="I31" s="216" t="s">
        <v>40</v>
      </c>
      <c r="J31" s="217"/>
      <c r="K31" s="2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6" t="s">
        <v>40</v>
      </c>
      <c r="C48" s="217"/>
      <c r="D48" s="218"/>
      <c r="E48" s="13">
        <f>SUM(E39:E47)</f>
        <v>165</v>
      </c>
      <c r="F48" s="8"/>
      <c r="I48" s="216" t="s">
        <v>40</v>
      </c>
      <c r="J48" s="217"/>
      <c r="K48" s="21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6" t="s">
        <v>40</v>
      </c>
      <c r="C65" s="217"/>
      <c r="D65" s="218"/>
      <c r="E65" s="13">
        <f>SUM(E56:E64)</f>
        <v>0</v>
      </c>
      <c r="F65" s="8"/>
      <c r="I65" s="216" t="s">
        <v>40</v>
      </c>
      <c r="J65" s="217"/>
      <c r="K65" s="21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6" t="s">
        <v>40</v>
      </c>
      <c r="C83" s="217"/>
      <c r="D83" s="218"/>
      <c r="E83" s="13">
        <f>SUM(E74:E82)</f>
        <v>0</v>
      </c>
      <c r="F83" s="8"/>
      <c r="I83" s="216" t="s">
        <v>40</v>
      </c>
      <c r="J83" s="217"/>
      <c r="K83" s="2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6" t="s">
        <v>40</v>
      </c>
      <c r="C101" s="217"/>
      <c r="D101" s="218"/>
      <c r="E101" s="13">
        <f>SUM(E92:E100)</f>
        <v>0</v>
      </c>
      <c r="F101" s="8"/>
      <c r="I101" s="216" t="s">
        <v>40</v>
      </c>
      <c r="J101" s="217"/>
      <c r="K101" s="2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566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6" t="s">
        <v>24</v>
      </c>
      <c r="E3" s="236"/>
      <c r="H3" s="235" t="s">
        <v>24</v>
      </c>
      <c r="I3" s="235"/>
      <c r="J3" s="235"/>
      <c r="K3" s="235"/>
      <c r="L3" s="23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8"/>
      <c r="E33" s="240"/>
      <c r="H33" s="232" t="s">
        <v>40</v>
      </c>
      <c r="I33" s="233"/>
      <c r="J33" s="242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6" t="s">
        <v>87</v>
      </c>
      <c r="E39" s="236"/>
      <c r="H39" s="235" t="s">
        <v>87</v>
      </c>
      <c r="I39" s="235"/>
      <c r="J39" s="235"/>
      <c r="K39" s="235"/>
      <c r="L39" s="23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583</v>
      </c>
      <c r="I68" s="234" t="s">
        <v>46</v>
      </c>
      <c r="J68" s="234"/>
      <c r="K68" s="234"/>
    </row>
    <row r="69" spans="4:12" ht="14.45" x14ac:dyDescent="0.3">
      <c r="D69" s="236" t="s">
        <v>88</v>
      </c>
      <c r="E69" s="236"/>
      <c r="H69" s="235" t="s">
        <v>88</v>
      </c>
      <c r="I69" s="235"/>
      <c r="J69" s="235"/>
      <c r="K69" s="235"/>
      <c r="L69" s="23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585</v>
      </c>
      <c r="H100" s="235" t="s">
        <v>89</v>
      </c>
      <c r="I100" s="235"/>
      <c r="J100" s="235"/>
      <c r="K100" s="235"/>
      <c r="L100" s="235"/>
    </row>
    <row r="101" spans="4:12" ht="14.45" x14ac:dyDescent="0.3">
      <c r="D101" s="236" t="s">
        <v>89</v>
      </c>
      <c r="E101" s="2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4805.1834999999992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584</v>
      </c>
      <c r="H130" s="235" t="s">
        <v>97</v>
      </c>
      <c r="I130" s="235"/>
      <c r="J130" s="235"/>
      <c r="K130" s="235"/>
      <c r="L130" s="235"/>
    </row>
    <row r="131" spans="4:12" ht="14.45" x14ac:dyDescent="0.3">
      <c r="D131" s="236" t="s">
        <v>97</v>
      </c>
      <c r="E131" s="2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264.97999999999956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267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17.399999999999977</v>
      </c>
      <c r="H142" s="8"/>
      <c r="I142" s="8" t="s">
        <v>184</v>
      </c>
      <c r="J142" s="9">
        <f>'OTROS GASTOS'!B39</f>
        <v>560.41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21.681000000000495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160.80000000000018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37.5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3238.6809999999996</v>
      </c>
      <c r="H156" s="232" t="s">
        <v>40</v>
      </c>
      <c r="I156" s="233"/>
      <c r="J156" s="65">
        <f>SUM(J132:J155)</f>
        <v>2148.19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5" t="s">
        <v>91</v>
      </c>
      <c r="I161" s="235"/>
      <c r="J161" s="235"/>
      <c r="K161" s="235"/>
      <c r="L161" s="235"/>
    </row>
    <row r="162" spans="4:12" x14ac:dyDescent="0.25">
      <c r="D162" s="236" t="s">
        <v>91</v>
      </c>
      <c r="E162" s="2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32" t="s">
        <v>40</v>
      </c>
      <c r="I186" s="233"/>
      <c r="J186" s="65">
        <f>SUM(J163:J185)</f>
        <v>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5" t="s">
        <v>92</v>
      </c>
      <c r="I191" s="235"/>
      <c r="J191" s="235"/>
      <c r="K191" s="235"/>
      <c r="L191" s="235"/>
    </row>
    <row r="192" spans="4:12" x14ac:dyDescent="0.25">
      <c r="D192" s="236" t="s">
        <v>92</v>
      </c>
      <c r="E192" s="2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5" t="s">
        <v>93</v>
      </c>
      <c r="I221" s="235"/>
      <c r="J221" s="235"/>
      <c r="K221" s="235"/>
      <c r="L221" s="235"/>
    </row>
    <row r="222" spans="4:12" x14ac:dyDescent="0.25">
      <c r="D222" s="236" t="s">
        <v>93</v>
      </c>
      <c r="E222" s="2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5" t="s">
        <v>94</v>
      </c>
      <c r="I251" s="235"/>
      <c r="J251" s="235"/>
      <c r="K251" s="235"/>
      <c r="L251" s="235"/>
    </row>
    <row r="252" spans="4:12" x14ac:dyDescent="0.25">
      <c r="D252" s="236" t="s">
        <v>94</v>
      </c>
      <c r="E252" s="2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5" t="s">
        <v>99</v>
      </c>
      <c r="I282" s="235"/>
      <c r="J282" s="235"/>
      <c r="K282" s="235"/>
      <c r="L282" s="235"/>
    </row>
    <row r="283" spans="4:12" x14ac:dyDescent="0.25">
      <c r="D283" s="236" t="s">
        <v>99</v>
      </c>
      <c r="E283" s="2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5" t="s">
        <v>96</v>
      </c>
      <c r="I313" s="235"/>
      <c r="J313" s="235"/>
      <c r="K313" s="235"/>
      <c r="L313" s="235"/>
    </row>
    <row r="314" spans="4:12" x14ac:dyDescent="0.25">
      <c r="D314" s="236" t="s">
        <v>96</v>
      </c>
      <c r="E314" s="2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5" t="s">
        <v>0</v>
      </c>
      <c r="I344" s="235"/>
      <c r="J344" s="235"/>
      <c r="K344" s="235"/>
      <c r="L344" s="235"/>
    </row>
    <row r="345" spans="4:12" x14ac:dyDescent="0.25">
      <c r="D345" s="236" t="s">
        <v>0</v>
      </c>
      <c r="E345" s="2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3238.6809999999996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3238.6809999999996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2148.19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2148.19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1090.4909999999995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6" t="s">
        <v>97</v>
      </c>
      <c r="C1" s="207"/>
      <c r="D1" s="207"/>
      <c r="E1" s="207"/>
      <c r="F1" s="20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575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576</v>
      </c>
      <c r="C4" s="8" t="s">
        <v>140</v>
      </c>
      <c r="D4" s="8" t="s">
        <v>575</v>
      </c>
      <c r="E4" s="8">
        <v>834</v>
      </c>
      <c r="F4" s="21">
        <v>600</v>
      </c>
      <c r="G4" s="8" t="s">
        <v>577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587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9"/>
  <sheetViews>
    <sheetView topLeftCell="A10" workbookViewId="0">
      <selection activeCell="H13" sqref="H13"/>
    </sheetView>
  </sheetViews>
  <sheetFormatPr baseColWidth="10" defaultRowHeight="15" x14ac:dyDescent="0.25"/>
  <sheetData>
    <row r="1" spans="1:10" ht="26.25" x14ac:dyDescent="0.4">
      <c r="C1" s="221" t="s">
        <v>97</v>
      </c>
      <c r="D1" s="221"/>
      <c r="E1" s="221"/>
    </row>
    <row r="2" spans="1:10" ht="14.45" customHeight="1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33</v>
      </c>
    </row>
    <row r="3" spans="1:10" ht="14.45" customHeight="1" x14ac:dyDescent="0.25">
      <c r="A3" s="7">
        <v>45040</v>
      </c>
      <c r="B3" s="8" t="s">
        <v>238</v>
      </c>
      <c r="C3" s="8" t="s">
        <v>117</v>
      </c>
      <c r="D3" s="8" t="s">
        <v>430</v>
      </c>
      <c r="E3" s="8" t="s">
        <v>189</v>
      </c>
      <c r="F3" s="38">
        <v>4261</v>
      </c>
      <c r="G3" s="106">
        <v>207</v>
      </c>
      <c r="H3" s="8" t="s">
        <v>448</v>
      </c>
      <c r="I3" s="10">
        <v>10</v>
      </c>
      <c r="J3" s="9">
        <v>170</v>
      </c>
    </row>
    <row r="4" spans="1:10" ht="14.45" customHeight="1" x14ac:dyDescent="0.25">
      <c r="A4" s="7">
        <v>45040</v>
      </c>
      <c r="B4" s="8" t="s">
        <v>119</v>
      </c>
      <c r="C4" s="8" t="s">
        <v>213</v>
      </c>
      <c r="D4" s="8" t="s">
        <v>430</v>
      </c>
      <c r="E4" s="8" t="s">
        <v>131</v>
      </c>
      <c r="F4" s="38">
        <v>4257</v>
      </c>
      <c r="G4" s="106">
        <v>180</v>
      </c>
      <c r="H4" s="8"/>
      <c r="I4" s="10"/>
      <c r="J4" s="9">
        <v>170</v>
      </c>
    </row>
    <row r="5" spans="1:10" ht="14.45" customHeight="1" x14ac:dyDescent="0.25">
      <c r="A5" s="7">
        <v>45041</v>
      </c>
      <c r="B5" s="8" t="s">
        <v>238</v>
      </c>
      <c r="C5" s="8" t="s">
        <v>117</v>
      </c>
      <c r="D5" s="8" t="s">
        <v>430</v>
      </c>
      <c r="E5" s="8" t="s">
        <v>114</v>
      </c>
      <c r="F5" s="38">
        <v>4264</v>
      </c>
      <c r="G5" s="106">
        <v>180</v>
      </c>
      <c r="H5" s="8" t="s">
        <v>488</v>
      </c>
      <c r="I5" s="10">
        <v>10</v>
      </c>
      <c r="J5" s="9">
        <v>170</v>
      </c>
    </row>
    <row r="6" spans="1:10" ht="14.45" customHeight="1" x14ac:dyDescent="0.25">
      <c r="A6" s="7">
        <v>45041</v>
      </c>
      <c r="B6" s="8" t="s">
        <v>487</v>
      </c>
      <c r="C6" s="8" t="s">
        <v>213</v>
      </c>
      <c r="D6" s="8" t="s">
        <v>430</v>
      </c>
      <c r="E6" s="8" t="s">
        <v>223</v>
      </c>
      <c r="F6" s="38">
        <v>4263</v>
      </c>
      <c r="G6" s="106">
        <v>207</v>
      </c>
      <c r="H6" s="8" t="s">
        <v>448</v>
      </c>
      <c r="I6" s="10">
        <v>10</v>
      </c>
      <c r="J6" s="9">
        <v>170</v>
      </c>
    </row>
    <row r="7" spans="1:10" ht="14.45" customHeight="1" x14ac:dyDescent="0.25">
      <c r="A7" s="7">
        <v>45041</v>
      </c>
      <c r="B7" s="8" t="s">
        <v>119</v>
      </c>
      <c r="C7" s="8" t="s">
        <v>122</v>
      </c>
      <c r="D7" s="8" t="s">
        <v>430</v>
      </c>
      <c r="E7" s="8" t="s">
        <v>480</v>
      </c>
      <c r="F7" s="38">
        <v>4266</v>
      </c>
      <c r="G7" s="106">
        <v>180</v>
      </c>
      <c r="H7" s="8"/>
      <c r="I7" s="10"/>
      <c r="J7" s="9">
        <v>170</v>
      </c>
    </row>
    <row r="8" spans="1:10" ht="14.45" customHeight="1" x14ac:dyDescent="0.25">
      <c r="A8" s="7">
        <v>45042</v>
      </c>
      <c r="B8" s="8" t="s">
        <v>238</v>
      </c>
      <c r="C8" s="8" t="s">
        <v>117</v>
      </c>
      <c r="D8" s="8" t="s">
        <v>430</v>
      </c>
      <c r="E8" s="8" t="s">
        <v>114</v>
      </c>
      <c r="F8" s="38">
        <v>4278</v>
      </c>
      <c r="G8" s="106">
        <v>180</v>
      </c>
      <c r="H8" s="8" t="s">
        <v>591</v>
      </c>
      <c r="I8" s="10">
        <v>10</v>
      </c>
      <c r="J8" s="9">
        <v>170</v>
      </c>
    </row>
    <row r="9" spans="1:10" ht="14.45" customHeight="1" x14ac:dyDescent="0.25">
      <c r="A9" s="7">
        <v>45043</v>
      </c>
      <c r="B9" s="8" t="s">
        <v>491</v>
      </c>
      <c r="C9" s="8" t="s">
        <v>109</v>
      </c>
      <c r="D9" s="8" t="s">
        <v>430</v>
      </c>
      <c r="E9" s="8" t="s">
        <v>131</v>
      </c>
      <c r="F9" s="38">
        <v>4299</v>
      </c>
      <c r="G9" s="106">
        <v>207</v>
      </c>
      <c r="H9" s="8"/>
      <c r="I9" s="10"/>
      <c r="J9" s="9">
        <v>170</v>
      </c>
    </row>
    <row r="10" spans="1:10" x14ac:dyDescent="0.25">
      <c r="A10" s="7">
        <v>45043</v>
      </c>
      <c r="B10" s="8" t="s">
        <v>234</v>
      </c>
      <c r="C10" s="8" t="s">
        <v>126</v>
      </c>
      <c r="D10" s="8" t="s">
        <v>430</v>
      </c>
      <c r="E10" s="8" t="s">
        <v>131</v>
      </c>
      <c r="F10" s="38">
        <v>4300</v>
      </c>
      <c r="G10" s="106">
        <v>180</v>
      </c>
      <c r="H10" s="8"/>
      <c r="I10" s="10"/>
      <c r="J10" s="9">
        <v>170</v>
      </c>
    </row>
    <row r="11" spans="1:10" x14ac:dyDescent="0.25">
      <c r="A11" s="7">
        <v>45043</v>
      </c>
      <c r="B11" s="8" t="s">
        <v>238</v>
      </c>
      <c r="C11" s="8" t="s">
        <v>117</v>
      </c>
      <c r="D11" s="8" t="s">
        <v>430</v>
      </c>
      <c r="E11" s="8" t="s">
        <v>131</v>
      </c>
      <c r="F11" s="38">
        <v>4298</v>
      </c>
      <c r="G11" s="106">
        <v>180</v>
      </c>
      <c r="H11" s="8"/>
      <c r="I11" s="10"/>
      <c r="J11" s="9">
        <v>170</v>
      </c>
    </row>
    <row r="12" spans="1:10" x14ac:dyDescent="0.25">
      <c r="A12" s="7">
        <v>45047</v>
      </c>
      <c r="B12" s="8" t="s">
        <v>344</v>
      </c>
      <c r="C12" s="8" t="s">
        <v>181</v>
      </c>
      <c r="D12" s="8" t="s">
        <v>430</v>
      </c>
      <c r="E12" s="8" t="s">
        <v>131</v>
      </c>
      <c r="F12" s="38">
        <v>4335</v>
      </c>
      <c r="G12" s="106">
        <v>207</v>
      </c>
      <c r="H12" s="8"/>
      <c r="I12" s="10"/>
      <c r="J12" s="9">
        <v>170</v>
      </c>
    </row>
    <row r="13" spans="1:10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10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10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10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7"/>
      <c r="B19" s="8"/>
      <c r="C19" s="8"/>
      <c r="D19" s="8"/>
      <c r="E19" s="8"/>
      <c r="F19" s="8"/>
      <c r="G19" s="10"/>
      <c r="H19" s="10"/>
      <c r="I19" s="10"/>
    </row>
    <row r="20" spans="1:9" x14ac:dyDescent="0.25">
      <c r="A20" s="7"/>
      <c r="B20" s="8"/>
      <c r="C20" s="8"/>
      <c r="D20" s="8"/>
      <c r="E20" s="8"/>
      <c r="F20" s="8"/>
      <c r="G20" s="10"/>
      <c r="H20" s="10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13" t="s">
        <v>14</v>
      </c>
      <c r="G27" s="13">
        <f>SUM(G3:G26)</f>
        <v>1908</v>
      </c>
      <c r="H27" s="13">
        <v>40</v>
      </c>
      <c r="I27" s="13">
        <f>SUM(J3:J12)</f>
        <v>1700</v>
      </c>
    </row>
    <row r="28" spans="1:9" x14ac:dyDescent="0.25">
      <c r="A28" s="7"/>
      <c r="B28" s="8"/>
      <c r="C28" s="8"/>
      <c r="D28" s="8"/>
      <c r="E28" s="8"/>
      <c r="F28" s="13" t="s">
        <v>17</v>
      </c>
      <c r="G28" s="13">
        <f>G27*0.99</f>
        <v>1888.92</v>
      </c>
      <c r="H28" s="10"/>
      <c r="I28" s="10"/>
    </row>
    <row r="29" spans="1:9" ht="15.75" x14ac:dyDescent="0.25">
      <c r="F29" s="209" t="s">
        <v>18</v>
      </c>
      <c r="G29" s="210"/>
      <c r="H29" s="211"/>
      <c r="I29" s="42">
        <f>G28-I27</f>
        <v>188.92000000000007</v>
      </c>
    </row>
  </sheetData>
  <mergeCells count="2">
    <mergeCell ref="C1:E1"/>
    <mergeCell ref="F29:H29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543</v>
      </c>
      <c r="E12" s="177">
        <v>24462</v>
      </c>
      <c r="F12" s="178" t="s">
        <v>544</v>
      </c>
      <c r="G12" s="179">
        <v>45037</v>
      </c>
      <c r="H12" s="176">
        <v>2350864985</v>
      </c>
      <c r="I12" s="176" t="s">
        <v>12</v>
      </c>
      <c r="J12" s="178" t="s">
        <v>545</v>
      </c>
      <c r="K12" s="176">
        <v>12345</v>
      </c>
      <c r="L12" s="180">
        <v>27.956</v>
      </c>
      <c r="M12" s="180">
        <v>48.92</v>
      </c>
      <c r="N12" s="181"/>
      <c r="O12" s="176" t="s">
        <v>546</v>
      </c>
    </row>
    <row r="13" spans="1:15" ht="14.45" x14ac:dyDescent="0.3">
      <c r="N13">
        <f>M12</f>
        <v>48.92</v>
      </c>
    </row>
    <row r="14" spans="1:15" ht="22.9" x14ac:dyDescent="0.3">
      <c r="D14" s="176" t="s">
        <v>543</v>
      </c>
      <c r="E14" s="177">
        <v>39775</v>
      </c>
      <c r="F14" s="178" t="s">
        <v>547</v>
      </c>
      <c r="G14" s="179">
        <v>45042</v>
      </c>
      <c r="H14" s="176">
        <v>1718998683</v>
      </c>
      <c r="I14" s="176" t="s">
        <v>548</v>
      </c>
      <c r="J14" s="178" t="s">
        <v>545</v>
      </c>
      <c r="K14" s="176">
        <v>43805</v>
      </c>
      <c r="L14" s="180">
        <v>84.001000000000005</v>
      </c>
      <c r="M14" s="180">
        <v>147</v>
      </c>
      <c r="N14" s="181"/>
      <c r="O14" s="176" t="s">
        <v>546</v>
      </c>
    </row>
    <row r="15" spans="1:15" ht="22.9" x14ac:dyDescent="0.3">
      <c r="D15" s="182" t="s">
        <v>543</v>
      </c>
      <c r="E15" s="183">
        <v>24616</v>
      </c>
      <c r="F15" s="184" t="s">
        <v>549</v>
      </c>
      <c r="G15" s="185">
        <v>45042</v>
      </c>
      <c r="H15" s="182">
        <v>1716325822</v>
      </c>
      <c r="I15" s="182" t="s">
        <v>12</v>
      </c>
      <c r="J15" s="184" t="s">
        <v>545</v>
      </c>
      <c r="K15" s="182">
        <v>9999</v>
      </c>
      <c r="L15" s="186">
        <v>72.569000000000003</v>
      </c>
      <c r="M15" s="186">
        <v>127</v>
      </c>
      <c r="N15" s="187"/>
      <c r="O15" s="182" t="s">
        <v>546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543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545</v>
      </c>
      <c r="K17" s="176">
        <v>52365</v>
      </c>
      <c r="L17" s="180">
        <v>42.747</v>
      </c>
      <c r="M17" s="180">
        <v>74.81</v>
      </c>
      <c r="N17" s="181"/>
      <c r="O17" s="176" t="s">
        <v>546</v>
      </c>
    </row>
    <row r="18" spans="4:15" ht="14.45" x14ac:dyDescent="0.3">
      <c r="N18">
        <f>M17</f>
        <v>74.81</v>
      </c>
    </row>
    <row r="19" spans="4:15" ht="22.9" x14ac:dyDescent="0.3">
      <c r="D19" s="182" t="s">
        <v>543</v>
      </c>
      <c r="E19" s="183">
        <v>24422</v>
      </c>
      <c r="F19" s="184" t="s">
        <v>550</v>
      </c>
      <c r="G19" s="185">
        <v>45036</v>
      </c>
      <c r="H19" s="182">
        <v>1716325822</v>
      </c>
      <c r="I19" s="182" t="s">
        <v>12</v>
      </c>
      <c r="J19" s="184" t="s">
        <v>545</v>
      </c>
      <c r="K19" s="182">
        <v>565656</v>
      </c>
      <c r="L19" s="186">
        <v>47.432000000000002</v>
      </c>
      <c r="M19" s="186">
        <v>83.01</v>
      </c>
      <c r="N19" s="187"/>
      <c r="O19" s="182" t="s">
        <v>551</v>
      </c>
    </row>
    <row r="20" spans="4:15" ht="22.9" x14ac:dyDescent="0.3">
      <c r="D20" s="176" t="s">
        <v>543</v>
      </c>
      <c r="E20" s="177">
        <v>24520</v>
      </c>
      <c r="F20" s="178" t="s">
        <v>550</v>
      </c>
      <c r="G20" s="179">
        <v>45040</v>
      </c>
      <c r="H20" s="176">
        <v>1716325822</v>
      </c>
      <c r="I20" s="176" t="s">
        <v>552</v>
      </c>
      <c r="J20" s="178" t="s">
        <v>545</v>
      </c>
      <c r="K20" s="176">
        <v>55555</v>
      </c>
      <c r="L20" s="180">
        <v>41.527000000000001</v>
      </c>
      <c r="M20" s="180">
        <v>72.67</v>
      </c>
      <c r="N20" s="181"/>
      <c r="O20" s="176" t="s">
        <v>551</v>
      </c>
    </row>
    <row r="21" spans="4:15" ht="22.9" x14ac:dyDescent="0.3">
      <c r="D21" s="182" t="s">
        <v>543</v>
      </c>
      <c r="E21" s="183">
        <v>24604</v>
      </c>
      <c r="F21" s="184" t="s">
        <v>550</v>
      </c>
      <c r="G21" s="185">
        <v>45042</v>
      </c>
      <c r="H21" s="182">
        <v>1716325822</v>
      </c>
      <c r="I21" s="182" t="s">
        <v>12</v>
      </c>
      <c r="J21" s="184" t="s">
        <v>545</v>
      </c>
      <c r="K21" s="182">
        <v>999</v>
      </c>
      <c r="L21" s="186">
        <v>21.148</v>
      </c>
      <c r="M21" s="186">
        <v>37.01</v>
      </c>
      <c r="N21" s="187"/>
      <c r="O21" s="182" t="s">
        <v>546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553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554</v>
      </c>
      <c r="J23" s="178" t="s">
        <v>545</v>
      </c>
      <c r="K23" s="176">
        <v>306404</v>
      </c>
      <c r="L23" s="180">
        <v>77.14</v>
      </c>
      <c r="M23" s="180">
        <v>135</v>
      </c>
      <c r="N23" s="181"/>
      <c r="O23" s="176" t="s">
        <v>551</v>
      </c>
    </row>
    <row r="24" spans="4:15" ht="22.9" x14ac:dyDescent="0.3">
      <c r="D24" s="182" t="s">
        <v>543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555</v>
      </c>
      <c r="J24" s="184" t="s">
        <v>545</v>
      </c>
      <c r="K24" s="182">
        <v>307170</v>
      </c>
      <c r="L24" s="186">
        <v>76.28</v>
      </c>
      <c r="M24" s="186">
        <v>133.49</v>
      </c>
      <c r="N24" s="187"/>
      <c r="O24" s="182" t="s">
        <v>546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543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556</v>
      </c>
      <c r="J27" s="178" t="s">
        <v>545</v>
      </c>
      <c r="K27" s="176">
        <v>117061</v>
      </c>
      <c r="L27" s="180">
        <v>94.245000000000005</v>
      </c>
      <c r="M27" s="180">
        <v>164.93</v>
      </c>
      <c r="N27" s="181"/>
      <c r="O27" s="176" t="s">
        <v>551</v>
      </c>
    </row>
    <row r="28" spans="4:15" ht="22.9" x14ac:dyDescent="0.3">
      <c r="D28" s="182" t="s">
        <v>543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557</v>
      </c>
      <c r="J28" s="184" t="s">
        <v>545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551</v>
      </c>
    </row>
    <row r="29" spans="4:15" ht="22.9" x14ac:dyDescent="0.3">
      <c r="D29" s="176" t="s">
        <v>558</v>
      </c>
      <c r="E29" s="177">
        <v>120813</v>
      </c>
      <c r="F29" s="178" t="s">
        <v>559</v>
      </c>
      <c r="G29" s="179">
        <v>45036</v>
      </c>
      <c r="H29" s="176">
        <v>1720714904</v>
      </c>
      <c r="I29" s="176" t="s">
        <v>214</v>
      </c>
      <c r="J29" s="178" t="s">
        <v>545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551</v>
      </c>
    </row>
    <row r="30" spans="4:15" ht="24" x14ac:dyDescent="0.25">
      <c r="D30" s="182" t="s">
        <v>543</v>
      </c>
      <c r="E30" s="183">
        <v>1256</v>
      </c>
      <c r="F30" s="184" t="s">
        <v>559</v>
      </c>
      <c r="G30" s="185">
        <v>45033</v>
      </c>
      <c r="H30" s="182"/>
      <c r="I30" s="182"/>
      <c r="J30" s="184" t="s">
        <v>545</v>
      </c>
      <c r="K30" s="182">
        <v>0</v>
      </c>
      <c r="L30" s="186">
        <v>40.570999999999998</v>
      </c>
      <c r="M30" s="186">
        <v>71</v>
      </c>
      <c r="N30" s="187"/>
      <c r="O30" s="182" t="s">
        <v>551</v>
      </c>
    </row>
    <row r="31" spans="4:15" ht="24" x14ac:dyDescent="0.25">
      <c r="D31" s="176" t="s">
        <v>543</v>
      </c>
      <c r="E31" s="177">
        <v>24562</v>
      </c>
      <c r="F31" s="178" t="s">
        <v>559</v>
      </c>
      <c r="G31" s="179">
        <v>45041</v>
      </c>
      <c r="H31" s="176">
        <v>1720714904</v>
      </c>
      <c r="I31" s="176" t="s">
        <v>560</v>
      </c>
      <c r="J31" s="178" t="s">
        <v>545</v>
      </c>
      <c r="K31" s="176">
        <v>44719</v>
      </c>
      <c r="L31" s="180">
        <v>31.427</v>
      </c>
      <c r="M31" s="180">
        <v>55</v>
      </c>
      <c r="N31" s="181"/>
      <c r="O31" s="176" t="s">
        <v>551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543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545</v>
      </c>
      <c r="K33" s="182">
        <v>9999</v>
      </c>
      <c r="L33" s="186">
        <v>57.143000000000001</v>
      </c>
      <c r="M33" s="186">
        <v>100</v>
      </c>
      <c r="N33" s="187"/>
      <c r="O33" s="182" t="s">
        <v>551</v>
      </c>
    </row>
    <row r="34" spans="4:15" ht="24" x14ac:dyDescent="0.25">
      <c r="D34" s="176" t="s">
        <v>543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561</v>
      </c>
      <c r="J34" s="178" t="s">
        <v>545</v>
      </c>
      <c r="K34" s="176">
        <v>9999</v>
      </c>
      <c r="L34" s="180">
        <v>51.426000000000002</v>
      </c>
      <c r="M34" s="180">
        <v>90</v>
      </c>
      <c r="N34" s="181"/>
      <c r="O34" s="176" t="s">
        <v>551</v>
      </c>
    </row>
    <row r="35" spans="4:15" ht="24" x14ac:dyDescent="0.25">
      <c r="D35" s="182" t="s">
        <v>543</v>
      </c>
      <c r="E35" s="183">
        <v>24362</v>
      </c>
      <c r="F35" s="184" t="s">
        <v>562</v>
      </c>
      <c r="G35" s="185">
        <v>45035</v>
      </c>
      <c r="H35" s="182">
        <v>1724600125</v>
      </c>
      <c r="I35" s="182" t="s">
        <v>423</v>
      </c>
      <c r="J35" s="184" t="s">
        <v>545</v>
      </c>
      <c r="K35" s="182">
        <v>9999</v>
      </c>
      <c r="L35" s="186">
        <v>94.284000000000006</v>
      </c>
      <c r="M35" s="186">
        <v>165</v>
      </c>
      <c r="N35" s="187"/>
      <c r="O35" s="182" t="s">
        <v>551</v>
      </c>
    </row>
    <row r="36" spans="4:15" ht="24" x14ac:dyDescent="0.25">
      <c r="D36" s="176" t="s">
        <v>543</v>
      </c>
      <c r="E36" s="177">
        <v>24593</v>
      </c>
      <c r="F36" s="178" t="s">
        <v>562</v>
      </c>
      <c r="G36" s="179">
        <v>45042</v>
      </c>
      <c r="H36" s="176">
        <v>1724600125</v>
      </c>
      <c r="I36" s="176" t="s">
        <v>423</v>
      </c>
      <c r="J36" s="178" t="s">
        <v>545</v>
      </c>
      <c r="K36" s="176">
        <v>9999</v>
      </c>
      <c r="L36" s="180">
        <v>94.287000000000006</v>
      </c>
      <c r="M36" s="180">
        <v>165</v>
      </c>
      <c r="N36" s="181"/>
      <c r="O36" s="176" t="s">
        <v>551</v>
      </c>
    </row>
    <row r="37" spans="4:15" ht="24" x14ac:dyDescent="0.25">
      <c r="D37" s="182" t="s">
        <v>543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563</v>
      </c>
      <c r="J37" s="184" t="s">
        <v>545</v>
      </c>
      <c r="K37" s="182">
        <v>12345</v>
      </c>
      <c r="L37" s="186">
        <v>81.319000000000003</v>
      </c>
      <c r="M37" s="186">
        <v>142.31</v>
      </c>
      <c r="N37" s="187"/>
      <c r="O37" s="182" t="s">
        <v>551</v>
      </c>
    </row>
    <row r="38" spans="4:15" ht="24" x14ac:dyDescent="0.25">
      <c r="D38" s="176" t="s">
        <v>543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563</v>
      </c>
      <c r="J38" s="178" t="s">
        <v>545</v>
      </c>
      <c r="K38" s="176">
        <v>12345</v>
      </c>
      <c r="L38" s="180">
        <v>57.143000000000001</v>
      </c>
      <c r="M38" s="180">
        <v>100</v>
      </c>
      <c r="N38" s="181"/>
      <c r="O38" s="176" t="s">
        <v>551</v>
      </c>
    </row>
    <row r="39" spans="4:15" ht="24" x14ac:dyDescent="0.25">
      <c r="D39" s="182" t="s">
        <v>543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545</v>
      </c>
      <c r="K39" s="182">
        <v>9999</v>
      </c>
      <c r="L39" s="186">
        <v>50.348999999999997</v>
      </c>
      <c r="M39" s="186">
        <v>88.11</v>
      </c>
      <c r="N39" s="187"/>
      <c r="O39" s="182" t="s">
        <v>551</v>
      </c>
    </row>
    <row r="40" spans="4:15" ht="24" x14ac:dyDescent="0.25">
      <c r="D40" s="176" t="s">
        <v>543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545</v>
      </c>
      <c r="K40" s="176">
        <v>999</v>
      </c>
      <c r="L40" s="180">
        <v>7.1420000000000003</v>
      </c>
      <c r="M40" s="180">
        <v>12.5</v>
      </c>
      <c r="N40" s="181"/>
      <c r="O40" s="176" t="s">
        <v>546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543</v>
      </c>
      <c r="E42" s="177">
        <v>24303</v>
      </c>
      <c r="F42" s="178" t="s">
        <v>564</v>
      </c>
      <c r="G42" s="179">
        <v>45033</v>
      </c>
      <c r="H42" s="176">
        <v>1720145711</v>
      </c>
      <c r="I42" s="176" t="s">
        <v>565</v>
      </c>
      <c r="J42" s="178" t="s">
        <v>545</v>
      </c>
      <c r="K42" s="176">
        <v>514782</v>
      </c>
      <c r="L42" s="180">
        <v>91.427000000000007</v>
      </c>
      <c r="M42" s="180">
        <v>160</v>
      </c>
      <c r="N42" s="181"/>
      <c r="O42" s="176" t="s">
        <v>551</v>
      </c>
    </row>
    <row r="43" spans="4:15" ht="24" x14ac:dyDescent="0.25">
      <c r="D43" s="182" t="s">
        <v>543</v>
      </c>
      <c r="E43" s="183">
        <v>39476</v>
      </c>
      <c r="F43" s="184" t="s">
        <v>564</v>
      </c>
      <c r="G43" s="185">
        <v>45036</v>
      </c>
      <c r="H43" s="182">
        <v>1720145711</v>
      </c>
      <c r="I43" s="182" t="s">
        <v>565</v>
      </c>
      <c r="J43" s="184" t="s">
        <v>545</v>
      </c>
      <c r="K43" s="182">
        <v>0</v>
      </c>
      <c r="L43" s="186">
        <v>34.293999999999997</v>
      </c>
      <c r="M43" s="186">
        <v>60.01</v>
      </c>
      <c r="N43" s="187"/>
      <c r="O43" s="182" t="s">
        <v>551</v>
      </c>
    </row>
    <row r="44" spans="4:15" ht="24" x14ac:dyDescent="0.25">
      <c r="D44" s="176" t="s">
        <v>543</v>
      </c>
      <c r="E44" s="177">
        <v>24530</v>
      </c>
      <c r="F44" s="178" t="s">
        <v>564</v>
      </c>
      <c r="G44" s="179">
        <v>45040</v>
      </c>
      <c r="H44" s="176">
        <v>1720145711</v>
      </c>
      <c r="I44" s="176" t="s">
        <v>357</v>
      </c>
      <c r="J44" s="178" t="s">
        <v>545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551</v>
      </c>
    </row>
    <row r="45" spans="4:15" ht="24" x14ac:dyDescent="0.25">
      <c r="D45" s="182" t="s">
        <v>543</v>
      </c>
      <c r="E45" s="183">
        <v>24655</v>
      </c>
      <c r="F45" s="184" t="s">
        <v>564</v>
      </c>
      <c r="G45" s="185">
        <v>45044</v>
      </c>
      <c r="H45" s="182">
        <v>1720145711</v>
      </c>
      <c r="I45" s="182" t="s">
        <v>357</v>
      </c>
      <c r="J45" s="184" t="s">
        <v>545</v>
      </c>
      <c r="K45" s="182">
        <v>5555</v>
      </c>
      <c r="L45" s="186">
        <v>41.433</v>
      </c>
      <c r="M45" s="186">
        <v>72.510000000000005</v>
      </c>
      <c r="N45" s="187"/>
      <c r="O45" s="182" t="s">
        <v>551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25.699999999999989</v>
      </c>
      <c r="R123" s="209" t="s">
        <v>18</v>
      </c>
      <c r="S123" s="210"/>
      <c r="T123" s="210"/>
      <c r="U123" s="21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5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/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60.899999999999977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72.799999999999955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6" zoomScale="96" zoomScaleNormal="96" workbookViewId="0">
      <selection activeCell="H151" sqref="H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6" t="s">
        <v>18</v>
      </c>
      <c r="F63" s="217"/>
      <c r="G63" s="217"/>
      <c r="H63" s="218"/>
      <c r="I63" s="30">
        <f>G62-I61</f>
        <v>903.5</v>
      </c>
      <c r="J63" s="84"/>
      <c r="L63" s="8"/>
      <c r="M63" s="8"/>
      <c r="N63" s="8"/>
      <c r="O63" s="8"/>
      <c r="P63" s="216" t="s">
        <v>18</v>
      </c>
      <c r="Q63" s="217"/>
      <c r="R63" s="217"/>
      <c r="S63" s="21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535</v>
      </c>
      <c r="W70" s="5" t="s">
        <v>536</v>
      </c>
      <c r="X70" s="5" t="s">
        <v>537</v>
      </c>
      <c r="Y70" s="5" t="s">
        <v>538</v>
      </c>
      <c r="Z70" s="5" t="s">
        <v>539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5" t="s">
        <v>540</v>
      </c>
      <c r="X84" s="2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5"/>
      <c r="X85" s="21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541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6" t="s">
        <v>18</v>
      </c>
      <c r="F131" s="217"/>
      <c r="G131" s="217"/>
      <c r="H131" s="218"/>
      <c r="I131" s="30">
        <f>G130-I129</f>
        <v>606</v>
      </c>
      <c r="J131" s="84"/>
      <c r="L131" s="8"/>
      <c r="M131" s="8"/>
      <c r="N131" s="8"/>
      <c r="O131" s="8"/>
      <c r="P131" s="216" t="s">
        <v>18</v>
      </c>
      <c r="Q131" s="217"/>
      <c r="R131" s="217"/>
      <c r="S131" s="21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51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6" t="s">
        <v>18</v>
      </c>
      <c r="F199" s="217"/>
      <c r="G199" s="217"/>
      <c r="H199" s="218"/>
      <c r="I199" s="30">
        <f>G198-I197</f>
        <v>498.75</v>
      </c>
      <c r="J199" s="84"/>
      <c r="L199" s="8"/>
      <c r="M199" s="8"/>
      <c r="N199" s="8"/>
      <c r="O199" s="8"/>
      <c r="P199" s="216" t="s">
        <v>18</v>
      </c>
      <c r="Q199" s="217"/>
      <c r="R199" s="217"/>
      <c r="S199" s="21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6" t="s">
        <v>18</v>
      </c>
      <c r="F267" s="217"/>
      <c r="G267" s="217"/>
      <c r="H267" s="218"/>
      <c r="I267" s="30">
        <f>G266-I265</f>
        <v>0</v>
      </c>
      <c r="J267" s="84"/>
      <c r="L267" s="8"/>
      <c r="M267" s="8"/>
      <c r="N267" s="8"/>
      <c r="O267" s="8"/>
      <c r="P267" s="216" t="s">
        <v>18</v>
      </c>
      <c r="Q267" s="217"/>
      <c r="R267" s="217"/>
      <c r="S267" s="21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6" t="s">
        <v>18</v>
      </c>
      <c r="F337" s="217"/>
      <c r="G337" s="217"/>
      <c r="H337" s="218"/>
      <c r="I337" s="30">
        <f>G336-I335</f>
        <v>0</v>
      </c>
      <c r="J337" s="84"/>
      <c r="L337" s="8"/>
      <c r="M337" s="8"/>
      <c r="N337" s="8"/>
      <c r="O337" s="8"/>
      <c r="P337" s="216" t="s">
        <v>18</v>
      </c>
      <c r="Q337" s="217"/>
      <c r="R337" s="217"/>
      <c r="S337" s="21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6" t="s">
        <v>18</v>
      </c>
      <c r="F408" s="217"/>
      <c r="G408" s="217"/>
      <c r="H408" s="218"/>
      <c r="I408" s="30">
        <f>G407-I406</f>
        <v>0</v>
      </c>
      <c r="J408" s="84"/>
      <c r="L408" s="8"/>
      <c r="M408" s="8"/>
      <c r="N408" s="8"/>
      <c r="O408" s="8"/>
      <c r="P408" s="216" t="s">
        <v>18</v>
      </c>
      <c r="Q408" s="217"/>
      <c r="R408" s="217"/>
      <c r="S408" s="21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6" t="s">
        <v>18</v>
      </c>
      <c r="F477" s="217"/>
      <c r="G477" s="217"/>
      <c r="H477" s="218"/>
      <c r="I477" s="30">
        <f>G476-I475</f>
        <v>0</v>
      </c>
      <c r="J477" s="84"/>
      <c r="L477" s="8"/>
      <c r="M477" s="8"/>
      <c r="N477" s="8"/>
      <c r="O477" s="8"/>
      <c r="P477" s="216" t="s">
        <v>18</v>
      </c>
      <c r="Q477" s="217"/>
      <c r="R477" s="217"/>
      <c r="S477" s="21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6" t="s">
        <v>18</v>
      </c>
      <c r="F17" s="217"/>
      <c r="G17" s="217"/>
      <c r="H17" s="218"/>
      <c r="I17" s="30">
        <f>G16-I15</f>
        <v>0</v>
      </c>
      <c r="K17" s="8"/>
      <c r="L17" s="8"/>
      <c r="M17" s="8"/>
      <c r="N17" s="8"/>
      <c r="O17" s="216" t="s">
        <v>18</v>
      </c>
      <c r="P17" s="217"/>
      <c r="Q17" s="217"/>
      <c r="R17" s="21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6" t="s">
        <v>18</v>
      </c>
      <c r="F38" s="217"/>
      <c r="G38" s="217"/>
      <c r="H38" s="218"/>
      <c r="I38" s="30">
        <f>G37-I36</f>
        <v>21.700000000000045</v>
      </c>
      <c r="K38" s="8"/>
      <c r="L38" s="8"/>
      <c r="M38" s="8"/>
      <c r="N38" s="8"/>
      <c r="O38" s="216" t="s">
        <v>18</v>
      </c>
      <c r="P38" s="217"/>
      <c r="Q38" s="217"/>
      <c r="R38" s="21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6" t="s">
        <v>18</v>
      </c>
      <c r="F59" s="217"/>
      <c r="G59" s="217"/>
      <c r="H59" s="218"/>
      <c r="I59" s="30">
        <f>G58-I57</f>
        <v>0</v>
      </c>
      <c r="K59" s="8"/>
      <c r="L59" s="8"/>
      <c r="M59" s="8"/>
      <c r="N59" s="8"/>
      <c r="O59" s="216" t="s">
        <v>18</v>
      </c>
      <c r="P59" s="217"/>
      <c r="Q59" s="217"/>
      <c r="R59" s="21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6" t="s">
        <v>18</v>
      </c>
      <c r="F82" s="217"/>
      <c r="G82" s="217"/>
      <c r="H82" s="218"/>
      <c r="I82" s="30">
        <f>G81-I80</f>
        <v>0</v>
      </c>
      <c r="K82" s="8"/>
      <c r="L82" s="8"/>
      <c r="M82" s="8"/>
      <c r="N82" s="8"/>
      <c r="O82" s="216" t="s">
        <v>18</v>
      </c>
      <c r="P82" s="217"/>
      <c r="Q82" s="217"/>
      <c r="R82" s="2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6" t="s">
        <v>18</v>
      </c>
      <c r="F104" s="217"/>
      <c r="G104" s="217"/>
      <c r="H104" s="218"/>
      <c r="I104" s="30">
        <f>G103-I102</f>
        <v>0</v>
      </c>
      <c r="K104" s="8"/>
      <c r="L104" s="8"/>
      <c r="M104" s="8"/>
      <c r="N104" s="8"/>
      <c r="O104" s="216" t="s">
        <v>18</v>
      </c>
      <c r="P104" s="217"/>
      <c r="Q104" s="217"/>
      <c r="R104" s="2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6" t="s">
        <v>18</v>
      </c>
      <c r="F125" s="217"/>
      <c r="G125" s="217"/>
      <c r="H125" s="218"/>
      <c r="I125" s="30">
        <f>G124-I123</f>
        <v>0</v>
      </c>
      <c r="K125" s="8"/>
      <c r="L125" s="8"/>
      <c r="M125" s="8"/>
      <c r="N125" s="8"/>
      <c r="O125" s="216" t="s">
        <v>18</v>
      </c>
      <c r="P125" s="217"/>
      <c r="Q125" s="217"/>
      <c r="R125" s="2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2" sqref="F52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6" t="s">
        <v>18</v>
      </c>
      <c r="G17" s="217"/>
      <c r="H17" s="217"/>
      <c r="I17" s="218"/>
      <c r="J17" s="30">
        <f>G16-J15</f>
        <v>48.799999999999955</v>
      </c>
      <c r="L17" s="7"/>
      <c r="M17" s="8"/>
      <c r="N17" s="8"/>
      <c r="O17" s="8"/>
      <c r="P17" s="8"/>
      <c r="Q17" s="216" t="s">
        <v>18</v>
      </c>
      <c r="R17" s="217"/>
      <c r="S17" s="217"/>
      <c r="T17" s="21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6" t="s">
        <v>18</v>
      </c>
      <c r="G40" s="217"/>
      <c r="H40" s="217"/>
      <c r="I40" s="218"/>
      <c r="J40" s="30">
        <f>G39-J38</f>
        <v>8.7999999999999972</v>
      </c>
      <c r="L40" s="7"/>
      <c r="M40" s="8"/>
      <c r="N40" s="8"/>
      <c r="O40" s="8"/>
      <c r="P40" s="8"/>
      <c r="Q40" s="216" t="s">
        <v>18</v>
      </c>
      <c r="R40" s="217"/>
      <c r="S40" s="217"/>
      <c r="T40" s="21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646681</v>
      </c>
      <c r="G51" s="8">
        <v>140</v>
      </c>
      <c r="H51" s="8"/>
      <c r="I51" s="31"/>
      <c r="J51" s="8"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260</v>
      </c>
      <c r="H62" s="13"/>
      <c r="I62" s="32"/>
      <c r="J62" s="13">
        <f>SUM(J50:J61)</f>
        <v>240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257.39999999999998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6" t="s">
        <v>18</v>
      </c>
      <c r="G64" s="217"/>
      <c r="H64" s="217"/>
      <c r="I64" s="218"/>
      <c r="J64" s="30">
        <f>G63-J62</f>
        <v>17.399999999999977</v>
      </c>
      <c r="L64" s="7"/>
      <c r="M64" s="8"/>
      <c r="N64" s="8"/>
      <c r="O64" s="8"/>
      <c r="P64" s="8"/>
      <c r="Q64" s="216" t="s">
        <v>18</v>
      </c>
      <c r="R64" s="217"/>
      <c r="S64" s="217"/>
      <c r="T64" s="2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6" t="s">
        <v>18</v>
      </c>
      <c r="G87" s="217"/>
      <c r="H87" s="217"/>
      <c r="I87" s="218"/>
      <c r="J87" s="30">
        <f>G86-J85</f>
        <v>0</v>
      </c>
      <c r="L87" s="7"/>
      <c r="M87" s="8"/>
      <c r="N87" s="8"/>
      <c r="O87" s="8"/>
      <c r="P87" s="8"/>
      <c r="Q87" s="216" t="s">
        <v>18</v>
      </c>
      <c r="R87" s="217"/>
      <c r="S87" s="217"/>
      <c r="T87" s="2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6" t="s">
        <v>18</v>
      </c>
      <c r="G111" s="217"/>
      <c r="H111" s="217"/>
      <c r="I111" s="218"/>
      <c r="J111" s="30">
        <f>G110-J109</f>
        <v>0</v>
      </c>
      <c r="L111" s="7"/>
      <c r="M111" s="8"/>
      <c r="N111" s="8"/>
      <c r="O111" s="8"/>
      <c r="P111" s="8"/>
      <c r="Q111" s="216" t="s">
        <v>18</v>
      </c>
      <c r="R111" s="217"/>
      <c r="S111" s="217"/>
      <c r="T111" s="2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6" t="s">
        <v>18</v>
      </c>
      <c r="G134" s="217"/>
      <c r="H134" s="217"/>
      <c r="I134" s="218"/>
      <c r="J134" s="30">
        <f>G133-J132</f>
        <v>0</v>
      </c>
      <c r="L134" s="7"/>
      <c r="M134" s="8"/>
      <c r="N134" s="8"/>
      <c r="O134" s="8"/>
      <c r="P134" s="8"/>
      <c r="Q134" s="216" t="s">
        <v>18</v>
      </c>
      <c r="R134" s="217"/>
      <c r="S134" s="217"/>
      <c r="T134" s="2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2023-05-19T16:13:46Z</cp:lastPrinted>
  <dcterms:created xsi:type="dcterms:W3CDTF">2022-12-25T20:49:22Z</dcterms:created>
  <dcterms:modified xsi:type="dcterms:W3CDTF">2023-05-21T19:10:03Z</dcterms:modified>
</cp:coreProperties>
</file>