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55" documentId="11_20E602223CB1A3270F62B2751AAE136BA29CB6C4" xr6:coauthVersionLast="47" xr6:coauthVersionMax="47" xr10:uidLastSave="{1BAD5848-5763-4503-995C-A987806BE2BF}"/>
  <bookViews>
    <workbookView xWindow="-120" yWindow="-120" windowWidth="20730" windowHeight="11040" tabRatio="565" firstSheet="12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B60" i="11" l="1"/>
  <c r="Y58" i="11"/>
  <c r="C106" i="11" s="1"/>
  <c r="C109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68" i="2"/>
  <c r="C987" i="2" s="1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C1014" i="2" s="1"/>
  <c r="C1033" i="2" s="1"/>
  <c r="C1009" i="2" s="1"/>
  <c r="C1010" i="2" s="1"/>
  <c r="Y1014" i="2" s="1"/>
  <c r="Y1033" i="2" s="1"/>
  <c r="Y1009" i="2" s="1"/>
  <c r="X968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X966" i="2" l="1"/>
  <c r="B1014" i="2"/>
  <c r="Y1005" i="2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<sst xmlns="http://schemas.openxmlformats.org/spreadsheetml/2006/main" count="30072" uniqueCount="1726">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</sst>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74" zoomScale="89" zoomScaleNormal="89" workbookViewId="0">
      <selection activeCell="J990" sqref="J990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IF(B1073="PAGADO",0,C333)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IF(B1641="PAGADO",0,C849)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IF(B1735="PAGADO",0,C940)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6" t="s">
        <v>29</v>
      </c>
      <c r="AD977" s="216"/>
      <c r="AE977" s="216"/>
    </row>
    <row r="978" spans="2:41" ht="15" customHeight="1">
      <c r="H978" s="75" t="s">
        <v>28</v>
      </c>
      <c r="I978" s="75"/>
      <c r="J978" s="75"/>
      <c r="V978" s="17"/>
      <c r="AC978" s="216"/>
      <c r="AD978" s="216"/>
      <c r="AE978" s="216"/>
    </row>
    <row r="979" spans="2:41" ht="15" customHeight="1">
      <c r="H979" s="75"/>
      <c r="I979" s="75"/>
      <c r="J979" s="75"/>
      <c r="V979" s="17"/>
      <c r="AC979" s="216"/>
      <c r="AD979" s="216"/>
      <c r="AE979" s="216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8" t="s">
        <v>20</v>
      </c>
      <c r="F983" s="218"/>
      <c r="G983" s="218"/>
      <c r="H983" s="218"/>
      <c r="V983" s="17"/>
      <c r="X983" s="23" t="s">
        <v>32</v>
      </c>
      <c r="Y983" s="20">
        <f>IF(B983="PAGADO",0,C988)</f>
        <v>-370</v>
      </c>
      <c r="AA983" s="218" t="s">
        <v>20</v>
      </c>
      <c r="AB983" s="218"/>
      <c r="AC983" s="218"/>
      <c r="AD983" s="21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25">
        <v>45257</v>
      </c>
      <c r="O985" s="3" t="s">
        <v>1096</v>
      </c>
      <c r="P985" s="3"/>
      <c r="Q985" s="3"/>
      <c r="R985" s="18">
        <v>120</v>
      </c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25">
        <v>45258</v>
      </c>
      <c r="O986" s="3" t="s">
        <v>110</v>
      </c>
      <c r="P986" s="3"/>
      <c r="Q986" s="3"/>
      <c r="R986" s="18">
        <v>250</v>
      </c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370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370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-370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-370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NO PAGAR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NO PAGAR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370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370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370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370</v>
      </c>
      <c r="V1010" s="17"/>
      <c r="X1010" s="15" t="s">
        <v>18</v>
      </c>
      <c r="Y1010" s="16">
        <f>SUM(Y991:Y1009)</f>
        <v>370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7" t="s">
        <v>31</v>
      </c>
      <c r="AB1023" s="217"/>
      <c r="AC1023" s="217"/>
    </row>
    <row r="1024" spans="1:43" ht="15" customHeight="1">
      <c r="H1024" s="75"/>
      <c r="I1024" s="75"/>
      <c r="J1024" s="75"/>
      <c r="V1024" s="17"/>
      <c r="AA1024" s="217"/>
      <c r="AB1024" s="217"/>
      <c r="AC1024" s="217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-370</v>
      </c>
      <c r="E1028" s="218" t="s">
        <v>20</v>
      </c>
      <c r="F1028" s="218"/>
      <c r="G1028" s="218"/>
      <c r="H1028" s="218"/>
      <c r="V1028" s="17"/>
      <c r="X1028" s="23" t="s">
        <v>32</v>
      </c>
      <c r="Y1028" s="20">
        <f>IF(B1828="PAGADO",0,C1033)</f>
        <v>-370</v>
      </c>
      <c r="AA1028" s="218" t="s">
        <v>20</v>
      </c>
      <c r="AB1028" s="218"/>
      <c r="AC1028" s="218"/>
      <c r="AD1028" s="218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370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370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-370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-370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0" t="str">
        <f>IF(Y1033&lt;0,"NO PAGAR","COBRAR'")</f>
        <v>NO PAGAR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20" t="str">
        <f>IF(C1033&lt;0,"NO PAGAR","COBRAR'")</f>
        <v>NO PAGAR</v>
      </c>
      <c r="C1035" s="2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370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370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370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370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E955" zoomScale="80" zoomScaleNormal="80" zoomScalePageLayoutView="118" workbookViewId="0">
      <selection activeCell="S964" sqref="S96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IF(B1050="PAGADO",0,C318)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IF(B1143="PAGADO",0,C404)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IF(B1240="PAGADO",0,C479)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IF(B1432="PAGADO",0,C650)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IF(B1618="PAGADO",0,C823)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AA908" s="217"/>
      <c r="AB908" s="217"/>
      <c r="AC908" s="21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8" t="s">
        <v>273</v>
      </c>
      <c r="F912" s="218"/>
      <c r="G912" s="218"/>
      <c r="H912" s="218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8" t="s">
        <v>77</v>
      </c>
      <c r="AB912" s="218"/>
      <c r="AC912" s="218"/>
      <c r="AD912" s="218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0" t="str">
        <f>IF(Y917&lt;0,"NO PAGAR","COBRAR'")</f>
        <v>NO PAGAR</v>
      </c>
      <c r="Y918" s="220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20" t="str">
        <f>IF(C917&lt;0,"NO PAGAR","COBRAR'")</f>
        <v>NO PAGAR</v>
      </c>
      <c r="C919" s="220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 ht="15" customHeight="1">
      <c r="H955" s="75" t="s">
        <v>28</v>
      </c>
      <c r="I955" s="75"/>
      <c r="J955" s="75"/>
      <c r="V955" s="17"/>
      <c r="AC955" s="216"/>
      <c r="AD955" s="216"/>
      <c r="AE955" s="216"/>
    </row>
    <row r="956" spans="2:31" ht="15" customHeight="1">
      <c r="H956" s="75"/>
      <c r="I956" s="75"/>
      <c r="J956" s="75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8" t="s">
        <v>20</v>
      </c>
      <c r="F960" s="218"/>
      <c r="G960" s="218"/>
      <c r="H960" s="218"/>
      <c r="V960" s="17"/>
      <c r="X960" s="23" t="s">
        <v>32</v>
      </c>
      <c r="Y960" s="20">
        <f>IF(B960="PAGADO",0,C965)</f>
        <v>-3426.2762550000007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781.43000000000006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25">
        <v>45257</v>
      </c>
      <c r="O962" s="3" t="s">
        <v>1589</v>
      </c>
      <c r="P962" s="3"/>
      <c r="Q962" s="3"/>
      <c r="R962" s="18">
        <v>1494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781.43000000000006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25">
        <v>45257</v>
      </c>
      <c r="O963" s="3" t="s">
        <v>110</v>
      </c>
      <c r="P963" s="3"/>
      <c r="Q963" s="3"/>
      <c r="R963" s="18">
        <v>400</v>
      </c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4207.706255000001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25">
        <v>45258</v>
      </c>
      <c r="O964" s="3" t="s">
        <v>431</v>
      </c>
      <c r="P964" s="3"/>
      <c r="Q964" s="3"/>
      <c r="R964" s="18">
        <v>180</v>
      </c>
      <c r="S964" s="3"/>
      <c r="V964" s="17"/>
      <c r="X964" s="1" t="s">
        <v>9</v>
      </c>
      <c r="Y964" s="20">
        <f>Y987</f>
        <v>3426.2762550000007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-3426.2762550000007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-3426.2762550000007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3426.2762550000007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2074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781.43000000000006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2074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4207.706255000001</v>
      </c>
      <c r="V987" s="17"/>
      <c r="X987" s="15" t="s">
        <v>18</v>
      </c>
      <c r="Y987" s="16">
        <f>SUM(Y968:Y986)</f>
        <v>3426.2762550000007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7" t="s">
        <v>31</v>
      </c>
      <c r="AB1000" s="217"/>
      <c r="AC1000" s="217"/>
    </row>
    <row r="1001" spans="1:43" ht="15" customHeight="1">
      <c r="H1001" s="75"/>
      <c r="I1001" s="75"/>
      <c r="J1001" s="75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-3426.2762550000007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-3426.2762550000007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3426.2762550000007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3426.2762550000007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-3426.2762550000007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-3426.2762550000007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NO PAGAR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NO PAGAR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3426.2762550000007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3426.2762550000007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3426.2762550000007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3426.2762550000007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E984" zoomScale="82" zoomScaleNormal="82" workbookViewId="0">
      <selection activeCell="R995" sqref="R99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IF(B1081="PAGADO",0,C336)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IF(B1174="PAGADO",0,C423)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IF(B1271="PAGADO",0,C508)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IF(B1370="PAGADO",0,C594)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IF(B1463="PAGADO",0,C681)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IF(B1556="PAGADO",0,C768)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IF(B1649="PAGADO",0,C857)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IF(B1743="PAGADO",0,C948)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8" t="s">
        <v>204</v>
      </c>
      <c r="F991" s="218"/>
      <c r="G991" s="218"/>
      <c r="H991" s="218"/>
      <c r="V991" s="17"/>
      <c r="X991" s="23" t="s">
        <v>32</v>
      </c>
      <c r="Y991" s="20">
        <f>IF(B991="PAGADO",0,C996)</f>
        <v>-1640.951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341.13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341.13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1982.0809999999999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1640.951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-1640.951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-1640.951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1640.951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1215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341.13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1215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1982.0809999999999</v>
      </c>
      <c r="V1018" s="17"/>
      <c r="X1018" s="15" t="s">
        <v>18</v>
      </c>
      <c r="Y1018" s="16">
        <f>SUM(Y999:Y1017)</f>
        <v>1640.951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7" t="s">
        <v>30</v>
      </c>
      <c r="I1031" s="217"/>
      <c r="J1031" s="217"/>
      <c r="V1031" s="17"/>
      <c r="AA1031" s="217" t="s">
        <v>31</v>
      </c>
      <c r="AB1031" s="217"/>
      <c r="AC1031" s="217"/>
    </row>
    <row r="1032" spans="1:43">
      <c r="H1032" s="217"/>
      <c r="I1032" s="217"/>
      <c r="J1032" s="217"/>
      <c r="V1032" s="17"/>
      <c r="AA1032" s="217"/>
      <c r="AB1032" s="217"/>
      <c r="AC1032" s="217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-1640.951</v>
      </c>
      <c r="E1036" s="218" t="s">
        <v>20</v>
      </c>
      <c r="F1036" s="218"/>
      <c r="G1036" s="218"/>
      <c r="H1036" s="218"/>
      <c r="V1036" s="17"/>
      <c r="X1036" s="23" t="s">
        <v>32</v>
      </c>
      <c r="Y1036" s="20">
        <f>IF(B1836="PAGADO",0,C1041)</f>
        <v>-1640.951</v>
      </c>
      <c r="AA1036" s="218" t="s">
        <v>20</v>
      </c>
      <c r="AB1036" s="218"/>
      <c r="AC1036" s="218"/>
      <c r="AD1036" s="218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1640.951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1640.951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-1640.951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-1640.951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0" t="str">
        <f>IF(Y1041&lt;0,"NO PAGAR","COBRAR'")</f>
        <v>NO PAGAR</v>
      </c>
      <c r="Y1042" s="2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20" t="str">
        <f>IF(C1041&lt;0,"NO PAGAR","COBRAR'")</f>
        <v>NO PAGAR</v>
      </c>
      <c r="C1043" s="2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1640.951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1640.951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1640.951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1640.951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IF(B1061="PAGADO",0,C333)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IF(B1629="PAGADO",0,C838)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8" t="s">
        <v>553</v>
      </c>
      <c r="F923" s="218"/>
      <c r="G923" s="218"/>
      <c r="H923" s="218"/>
      <c r="V923" s="17"/>
      <c r="X923" s="23" t="s">
        <v>32</v>
      </c>
      <c r="Y923" s="20">
        <f>IF(B923="PAGADO",0,C928)</f>
        <v>0</v>
      </c>
      <c r="AA923" s="218" t="s">
        <v>553</v>
      </c>
      <c r="AB923" s="218"/>
      <c r="AC923" s="218"/>
      <c r="AD923" s="218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tr">
        <f>IF(Y928&lt;0,"NO PAGAR","COBRAR'")</f>
        <v>COBRAR'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20" t="str">
        <f>IF(C928&lt;0,"NO PAGAR","COBRAR'")</f>
        <v>COBRAR'</v>
      </c>
      <c r="C930" s="2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6" t="s">
        <v>29</v>
      </c>
      <c r="AD965" s="216"/>
      <c r="AE965" s="216"/>
    </row>
    <row r="966" spans="2:41" ht="15" customHeight="1">
      <c r="H966" s="75" t="s">
        <v>28</v>
      </c>
      <c r="I966" s="75"/>
      <c r="J966" s="75"/>
      <c r="V966" s="17"/>
      <c r="AC966" s="216"/>
      <c r="AD966" s="216"/>
      <c r="AE966" s="216"/>
    </row>
    <row r="967" spans="2:41" ht="15" customHeight="1">
      <c r="H967" s="75"/>
      <c r="I967" s="75"/>
      <c r="J967" s="75"/>
      <c r="V967" s="17"/>
      <c r="AC967" s="216"/>
      <c r="AD967" s="216"/>
      <c r="AE967" s="216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8" t="s">
        <v>553</v>
      </c>
      <c r="F971" s="218"/>
      <c r="G971" s="218"/>
      <c r="H971" s="218"/>
      <c r="V971" s="17"/>
      <c r="X971" s="23" t="s">
        <v>32</v>
      </c>
      <c r="Y971" s="20">
        <f>IF(B971="PAGADO",0,C976)</f>
        <v>929.94</v>
      </c>
      <c r="AA971" s="218" t="s">
        <v>20</v>
      </c>
      <c r="AB971" s="218"/>
      <c r="AC971" s="218"/>
      <c r="AD971" s="218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7" t="s">
        <v>31</v>
      </c>
      <c r="AB1011" s="217"/>
      <c r="AC1011" s="217"/>
    </row>
    <row r="1012" spans="1:43" ht="15" customHeight="1">
      <c r="H1012" s="75"/>
      <c r="I1012" s="75"/>
      <c r="J1012" s="75"/>
      <c r="V1012" s="17"/>
      <c r="AA1012" s="217"/>
      <c r="AB1012" s="217"/>
      <c r="AC1012" s="21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929.94</v>
      </c>
      <c r="E1016" s="218" t="s">
        <v>553</v>
      </c>
      <c r="F1016" s="218"/>
      <c r="G1016" s="218"/>
      <c r="H1016" s="218"/>
      <c r="V1016" s="17"/>
      <c r="X1016" s="23" t="s">
        <v>32</v>
      </c>
      <c r="Y1016" s="20">
        <f>IF(B1816="PAGADO",0,C1021)</f>
        <v>929.94</v>
      </c>
      <c r="AA1016" s="218" t="s">
        <v>20</v>
      </c>
      <c r="AB1016" s="218"/>
      <c r="AC1016" s="218"/>
      <c r="AD1016" s="21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0" t="str">
        <f>IF(Y1021&lt;0,"NO PAGAR","COBRAR'")</f>
        <v>COBRAR'</v>
      </c>
      <c r="Y1022" s="2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20" t="str">
        <f>IF(C1021&lt;0,"NO PAGAR","COBRAR'")</f>
        <v>COBRAR'</v>
      </c>
      <c r="C1023" s="2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17" zoomScale="82" zoomScaleNormal="82" workbookViewId="0">
      <selection activeCell="I932" sqref="I93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IF(B1019="PAGADO",0,C315)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IF(B1112="PAGADO",0,C394)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IF(B1587="PAGADO",0,C793)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8" t="s">
        <v>433</v>
      </c>
      <c r="F881" s="218"/>
      <c r="G881" s="218"/>
      <c r="H881" s="218"/>
      <c r="O881" s="218" t="s">
        <v>10</v>
      </c>
      <c r="P881" s="218"/>
      <c r="Q881" s="218"/>
      <c r="V881" s="17"/>
      <c r="X881" s="23" t="s">
        <v>32</v>
      </c>
      <c r="Y881" s="20">
        <f>IF(B881="PAGADO",0,C886)</f>
        <v>0</v>
      </c>
      <c r="AA881" s="218" t="s">
        <v>433</v>
      </c>
      <c r="AB881" s="218"/>
      <c r="AC881" s="218"/>
      <c r="AD881" s="218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0" t="str">
        <f>IF(Y886&lt;0,"NO PAGAR","COBRAR'")</f>
        <v>COBRAR'</v>
      </c>
      <c r="Y887" s="220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20" t="str">
        <f>IF(C886&lt;0,"NO PAGAR","COBRAR'")</f>
        <v>COBRAR'</v>
      </c>
      <c r="C888" s="220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6" t="s">
        <v>29</v>
      </c>
      <c r="AD923" s="216"/>
      <c r="AE923" s="216"/>
    </row>
    <row r="924" spans="2:31">
      <c r="H924" s="217" t="s">
        <v>28</v>
      </c>
      <c r="I924" s="217"/>
      <c r="J924" s="217"/>
      <c r="V924" s="17"/>
      <c r="AC924" s="216"/>
      <c r="AD924" s="216"/>
      <c r="AE924" s="216"/>
    </row>
    <row r="925" spans="2:31">
      <c r="H925" s="217"/>
      <c r="I925" s="217"/>
      <c r="J925" s="217"/>
      <c r="V925" s="17"/>
      <c r="AC925" s="216"/>
      <c r="AD925" s="216"/>
      <c r="AE925" s="216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8" t="s">
        <v>20</v>
      </c>
      <c r="F929" s="218"/>
      <c r="G929" s="218"/>
      <c r="H929" s="218"/>
      <c r="V929" s="17"/>
      <c r="X929" s="23" t="s">
        <v>32</v>
      </c>
      <c r="Y929" s="20">
        <f>IF(B929="PAGADO",0,C934)</f>
        <v>771.31099999999992</v>
      </c>
      <c r="AA929" s="218" t="s">
        <v>20</v>
      </c>
      <c r="AB929" s="218"/>
      <c r="AC929" s="218"/>
      <c r="AD929" s="218"/>
    </row>
    <row r="930" spans="2:41">
      <c r="B930" s="1" t="s">
        <v>0</v>
      </c>
      <c r="C930" s="19">
        <f>H945</f>
        <v>305.78999999999996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771.31099999999992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771.31099999999992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771.31099999999992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771.31099999999992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305.78999999999996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7" t="s">
        <v>30</v>
      </c>
      <c r="I969" s="217"/>
      <c r="J969" s="217"/>
      <c r="V969" s="17"/>
      <c r="AA969" s="217" t="s">
        <v>31</v>
      </c>
      <c r="AB969" s="217"/>
      <c r="AC969" s="217"/>
    </row>
    <row r="970" spans="1:43">
      <c r="H970" s="217"/>
      <c r="I970" s="217"/>
      <c r="J970" s="217"/>
      <c r="V970" s="17"/>
      <c r="AA970" s="217"/>
      <c r="AB970" s="217"/>
      <c r="AC970" s="217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771.31099999999992</v>
      </c>
      <c r="E974" s="218" t="s">
        <v>20</v>
      </c>
      <c r="F974" s="218"/>
      <c r="G974" s="218"/>
      <c r="H974" s="218"/>
      <c r="V974" s="17"/>
      <c r="X974" s="23" t="s">
        <v>32</v>
      </c>
      <c r="Y974" s="20">
        <f>IF(B1774="PAGADO",0,C979)</f>
        <v>771.31099999999992</v>
      </c>
      <c r="AA974" s="218" t="s">
        <v>20</v>
      </c>
      <c r="AB974" s="218"/>
      <c r="AC974" s="218"/>
      <c r="AD974" s="21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771.31099999999992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771.31099999999992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771.31099999999992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771.31099999999992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0" t="str">
        <f>IF(Y979&lt;0,"NO PAGAR","COBRAR'")</f>
        <v>COBRAR'</v>
      </c>
      <c r="Y980" s="2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20" t="str">
        <f>IF(C979&lt;0,"NO PAGAR","COBRAR'")</f>
        <v>COBRAR'</v>
      </c>
      <c r="C981" s="2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E967" zoomScale="93" zoomScaleNormal="93" workbookViewId="0">
      <selection activeCell="J974" sqref="J97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IF(B1056="PAGADO",0,C315)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IF(B1149="PAGADO",0,C402)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IF(B1246="PAGADO",0,C487)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IF(B1345="PAGADO",0,C574)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IF(B1438="PAGADO",0,C661)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IF(B1531="PAGADO",0,C742)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IF(B1624="PAGADO",0,C832)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8" t="s">
        <v>356</v>
      </c>
      <c r="F918" s="218"/>
      <c r="G918" s="218"/>
      <c r="H918" s="218"/>
      <c r="V918" s="17"/>
      <c r="X918" s="23" t="s">
        <v>32</v>
      </c>
      <c r="Y918" s="20">
        <f>IF(B1718="PAGADO",0,C923)</f>
        <v>-1349.5120000000015</v>
      </c>
      <c r="AA918" s="218" t="s">
        <v>679</v>
      </c>
      <c r="AB918" s="218"/>
      <c r="AC918" s="218"/>
      <c r="AD918" s="218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>
      <c r="H961" s="217" t="s">
        <v>28</v>
      </c>
      <c r="I961" s="217"/>
      <c r="J961" s="217"/>
      <c r="V961" s="17"/>
      <c r="AC961" s="216"/>
      <c r="AD961" s="216"/>
      <c r="AE961" s="216"/>
    </row>
    <row r="962" spans="2:41">
      <c r="H962" s="217"/>
      <c r="I962" s="217"/>
      <c r="J962" s="217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8" t="s">
        <v>20</v>
      </c>
      <c r="F966" s="218"/>
      <c r="G966" s="218"/>
      <c r="H966" s="218"/>
      <c r="V966" s="17"/>
      <c r="X966" s="23" t="s">
        <v>32</v>
      </c>
      <c r="Y966" s="20">
        <f>IF(B966="PAGADO",0,C971)</f>
        <v>-1449.5120000000015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25">
        <v>45257</v>
      </c>
      <c r="O968" s="3" t="s">
        <v>431</v>
      </c>
      <c r="P968" s="3"/>
      <c r="Q968" s="3"/>
      <c r="R968" s="18">
        <v>100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1449.5120000000015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1449.5120000000015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-1449.5120000000015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-1449.5120000000015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1449.5120000000015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100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100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1449.5120000000015</v>
      </c>
      <c r="V993" s="17"/>
      <c r="X993" s="15" t="s">
        <v>18</v>
      </c>
      <c r="Y993" s="16">
        <f>SUM(Y974:Y992)</f>
        <v>1449.5120000000015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7" t="s">
        <v>30</v>
      </c>
      <c r="I1006" s="217"/>
      <c r="J1006" s="217"/>
      <c r="V1006" s="17"/>
      <c r="AA1006" s="217" t="s">
        <v>31</v>
      </c>
      <c r="AB1006" s="217"/>
      <c r="AC1006" s="217"/>
    </row>
    <row r="1007" spans="1:43">
      <c r="H1007" s="217"/>
      <c r="I1007" s="217"/>
      <c r="J1007" s="217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-1449.5120000000015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-1449.5120000000015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1449.5120000000015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1449.5120000000015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-1449.5120000000015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-1449.5120000000015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NO PAGAR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NO PAGAR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1449.5120000000015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1449.5120000000015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1449.5120000000015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1449.5120000000015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20</v>
      </c>
      <c r="F957" s="218"/>
      <c r="G957" s="218"/>
      <c r="H957" s="218"/>
      <c r="V957" s="17"/>
      <c r="X957" s="23" t="s">
        <v>32</v>
      </c>
      <c r="Y957" s="20">
        <f>IF(B957="PAGADO",0,C962)</f>
        <v>0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0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0" zoomScale="89" zoomScaleNormal="89" workbookViewId="0">
      <selection activeCell="AH699" sqref="AH69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8" t="s">
        <v>10</v>
      </c>
      <c r="AL916" s="228"/>
      <c r="AM916" s="228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8" t="s">
        <v>20</v>
      </c>
      <c r="F961" s="218"/>
      <c r="G961" s="218"/>
      <c r="H961" s="218"/>
      <c r="V961" s="17"/>
      <c r="X961" s="23" t="s">
        <v>32</v>
      </c>
      <c r="Y961" s="20">
        <f>IF(B961="PAGADO",0,C966)</f>
        <v>-2575.3710000000001</v>
      </c>
      <c r="AA961" s="218" t="s">
        <v>20</v>
      </c>
      <c r="AB961" s="218"/>
      <c r="AC961" s="218"/>
      <c r="AD961" s="218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19" t="str">
        <f>IF(C966&lt;0,"NO PAGAR","COBRAR")</f>
        <v>NO PAGAR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tr">
        <f>IF(Y966&lt;0,"NO PAGAR","COBRAR")</f>
        <v>NO PAGAR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>
      <c r="H1002" s="75"/>
      <c r="I1002" s="75"/>
      <c r="J1002" s="75"/>
      <c r="V1002" s="17"/>
      <c r="AA1002" s="217"/>
      <c r="AB1002" s="217"/>
      <c r="AC1002" s="217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-2575.3710000000001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-2575.3710000000001</v>
      </c>
      <c r="AA1006" s="218" t="s">
        <v>20</v>
      </c>
      <c r="AB1006" s="218"/>
      <c r="AC1006" s="218"/>
      <c r="AD1006" s="218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0" t="str">
        <f>IF(Y1011&lt;0,"NO PAGAR","COBRAR'")</f>
        <v>NO PAGAR</v>
      </c>
      <c r="Y1012" s="2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0" t="str">
        <f>IF(C1011&lt;0,"NO PAGAR","COBRAR'")</f>
        <v>NO PAGAR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20</v>
      </c>
      <c r="F1039" s="218"/>
      <c r="G1039" s="218"/>
      <c r="H1039" s="218"/>
      <c r="V1039" s="17"/>
      <c r="X1039" s="23" t="s">
        <v>32</v>
      </c>
      <c r="Y1039" s="20">
        <f>IF(B1039="PAGADO",0,C1044)</f>
        <v>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41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550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550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1721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7" t="s">
        <v>28</v>
      </c>
      <c r="I909" s="217"/>
      <c r="J909" s="217"/>
      <c r="V909" s="17"/>
      <c r="AE909" s="184"/>
    </row>
    <row r="910" spans="8:31" ht="15" customHeight="1">
      <c r="H910" s="217"/>
      <c r="I910" s="217"/>
      <c r="J910" s="217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8" t="s">
        <v>20</v>
      </c>
      <c r="AB916" s="218"/>
      <c r="AC916" s="218"/>
      <c r="AD916" s="218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7" t="s">
        <v>30</v>
      </c>
      <c r="I954" s="217"/>
      <c r="J954" s="217"/>
      <c r="V954" s="17"/>
      <c r="AA954" s="17"/>
      <c r="AB954" s="17"/>
      <c r="AC954" s="17"/>
      <c r="AD954" s="17"/>
    </row>
    <row r="955" spans="1:43">
      <c r="H955" s="217"/>
      <c r="I955" s="217"/>
      <c r="J955" s="217"/>
      <c r="V955" s="17"/>
    </row>
    <row r="956" spans="1:43">
      <c r="V956" s="17"/>
      <c r="AA956" s="217" t="s">
        <v>31</v>
      </c>
      <c r="AB956" s="217"/>
      <c r="AC956" s="217"/>
    </row>
    <row r="957" spans="1:43">
      <c r="V957" s="17"/>
      <c r="AA957" s="217"/>
      <c r="AB957" s="217"/>
      <c r="AC957" s="2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8" t="s">
        <v>20</v>
      </c>
      <c r="AB961" s="218"/>
      <c r="AC961" s="218"/>
      <c r="AD961" s="218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7" t="s">
        <v>28</v>
      </c>
      <c r="I1002" s="217"/>
      <c r="J1002" s="217"/>
      <c r="V1002" s="17"/>
      <c r="AE1002" s="184"/>
    </row>
    <row r="1003" spans="2:41" ht="15" customHeight="1">
      <c r="H1003" s="217"/>
      <c r="I1003" s="217"/>
      <c r="J1003" s="217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8" t="s">
        <v>20</v>
      </c>
      <c r="AB1009" s="218"/>
      <c r="AC1009" s="218"/>
      <c r="AD1009" s="218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7" t="s">
        <v>30</v>
      </c>
      <c r="I1047" s="217"/>
      <c r="J1047" s="217"/>
      <c r="V1047" s="17"/>
      <c r="AA1047" s="17"/>
      <c r="AB1047" s="17"/>
      <c r="AC1047" s="17"/>
      <c r="AD1047" s="17"/>
    </row>
    <row r="1048" spans="1:43">
      <c r="H1048" s="217"/>
      <c r="I1048" s="217"/>
      <c r="J1048" s="217"/>
      <c r="V1048" s="17"/>
    </row>
    <row r="1049" spans="1:43">
      <c r="V1049" s="17"/>
      <c r="AA1049" s="217" t="s">
        <v>31</v>
      </c>
      <c r="AB1049" s="217"/>
      <c r="AC1049" s="217"/>
    </row>
    <row r="1050" spans="1:43">
      <c r="V1050" s="17"/>
      <c r="AA1050" s="217"/>
      <c r="AB1050" s="217"/>
      <c r="AC1050" s="2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8" t="s">
        <v>20</v>
      </c>
      <c r="AB1054" s="218"/>
      <c r="AC1054" s="218"/>
      <c r="AD1054" s="218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abSelected="1" topLeftCell="A337" workbookViewId="0">
      <selection activeCell="E347" sqref="E347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6" t="s">
        <v>55</v>
      </c>
      <c r="B1" s="247"/>
      <c r="C1" s="247"/>
      <c r="D1" s="247"/>
      <c r="E1" s="247"/>
      <c r="F1" s="247"/>
      <c r="G1" s="247"/>
      <c r="H1" s="247"/>
      <c r="I1" s="248"/>
      <c r="J1" s="246" t="s">
        <v>55</v>
      </c>
      <c r="K1" s="247"/>
      <c r="L1" s="247"/>
      <c r="M1" s="247"/>
      <c r="N1" s="247"/>
      <c r="O1" s="247"/>
      <c r="P1" s="247"/>
      <c r="Q1" s="247"/>
      <c r="R1" s="24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51"/>
      <c r="C2" s="251"/>
      <c r="D2" s="251"/>
      <c r="E2" s="251"/>
      <c r="F2" s="251"/>
      <c r="G2" s="251"/>
      <c r="H2" s="251"/>
      <c r="I2" s="256"/>
      <c r="J2" s="255" t="s">
        <v>39</v>
      </c>
      <c r="K2" s="251"/>
      <c r="L2" s="251"/>
      <c r="M2" s="251"/>
      <c r="N2" s="251"/>
      <c r="O2" s="251"/>
      <c r="P2" s="251"/>
      <c r="Q2" s="251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4" t="s">
        <v>41</v>
      </c>
      <c r="AE6" s="254"/>
      <c r="AF6" s="254"/>
      <c r="AH6" s="254" t="s">
        <v>42</v>
      </c>
      <c r="AI6" s="254"/>
      <c r="AJ6" s="254"/>
      <c r="AK6" s="34"/>
      <c r="AM6" s="29"/>
      <c r="AN6" s="254" t="s">
        <v>41</v>
      </c>
      <c r="AO6" s="254"/>
      <c r="AP6" s="254"/>
      <c r="AR6" s="254" t="s">
        <v>42</v>
      </c>
      <c r="AS6" s="254"/>
      <c r="AT6" s="25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4" t="s">
        <v>41</v>
      </c>
      <c r="C8" s="254"/>
      <c r="D8" s="254"/>
      <c r="F8" s="254" t="s">
        <v>42</v>
      </c>
      <c r="G8" s="254"/>
      <c r="H8" s="254"/>
      <c r="I8" s="34"/>
      <c r="J8" s="29"/>
      <c r="K8" s="254" t="s">
        <v>41</v>
      </c>
      <c r="L8" s="254"/>
      <c r="M8" s="254"/>
      <c r="O8" s="254" t="s">
        <v>42</v>
      </c>
      <c r="P8" s="254"/>
      <c r="Q8" s="25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9">
        <f>AF12-AJ12</f>
        <v>520.00621866666677</v>
      </c>
      <c r="AK13" s="30"/>
      <c r="AM13" s="29"/>
      <c r="AQ13" s="24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9"/>
      <c r="AK14" s="30"/>
      <c r="AM14" s="29"/>
      <c r="AQ14" s="249"/>
      <c r="AU14" s="30"/>
    </row>
    <row r="15" spans="1:47" ht="15" customHeight="1">
      <c r="A15" s="29"/>
      <c r="E15" s="249">
        <f>D14-H14</f>
        <v>536.97475599999996</v>
      </c>
      <c r="I15" s="30"/>
      <c r="J15" s="29"/>
      <c r="N15" s="24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9"/>
      <c r="I16" s="30"/>
      <c r="J16" s="29"/>
      <c r="N16" s="24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7" t="s">
        <v>53</v>
      </c>
      <c r="AE19" s="257"/>
      <c r="AF19" s="257"/>
      <c r="AH19" s="257" t="s">
        <v>54</v>
      </c>
      <c r="AI19" s="257"/>
      <c r="AJ19" s="257"/>
      <c r="AK19" s="36"/>
      <c r="AM19" s="29"/>
      <c r="AN19" s="257" t="s">
        <v>53</v>
      </c>
      <c r="AO19" s="257"/>
      <c r="AP19" s="257"/>
      <c r="AR19" s="257" t="s">
        <v>54</v>
      </c>
      <c r="AS19" s="257"/>
      <c r="AT19" s="25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7" t="s">
        <v>53</v>
      </c>
      <c r="C21" s="257"/>
      <c r="D21" s="257"/>
      <c r="F21" s="257" t="s">
        <v>54</v>
      </c>
      <c r="G21" s="257"/>
      <c r="H21" s="257"/>
      <c r="I21" s="36"/>
      <c r="J21" s="29"/>
      <c r="K21" s="257" t="s">
        <v>53</v>
      </c>
      <c r="L21" s="257"/>
      <c r="M21" s="257"/>
      <c r="O21" s="257" t="s">
        <v>54</v>
      </c>
      <c r="P21" s="257"/>
      <c r="Q21" s="25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46" t="s">
        <v>55</v>
      </c>
      <c r="AD22" s="247"/>
      <c r="AE22" s="247"/>
      <c r="AF22" s="247"/>
      <c r="AG22" s="247"/>
      <c r="AH22" s="247"/>
      <c r="AI22" s="247"/>
      <c r="AJ22" s="247"/>
      <c r="AK22" s="248"/>
      <c r="AM22" s="246" t="s">
        <v>55</v>
      </c>
      <c r="AN22" s="247"/>
      <c r="AO22" s="247"/>
      <c r="AP22" s="247"/>
      <c r="AQ22" s="247"/>
      <c r="AR22" s="247"/>
      <c r="AS22" s="247"/>
      <c r="AT22" s="247"/>
      <c r="AU22" s="248"/>
    </row>
    <row r="23" spans="1:47" ht="26.25">
      <c r="A23" s="246" t="s">
        <v>55</v>
      </c>
      <c r="B23" s="247"/>
      <c r="C23" s="247"/>
      <c r="D23" s="247"/>
      <c r="E23" s="247"/>
      <c r="F23" s="247"/>
      <c r="G23" s="247"/>
      <c r="H23" s="247"/>
      <c r="I23" s="248"/>
      <c r="J23" s="246" t="s">
        <v>55</v>
      </c>
      <c r="K23" s="247"/>
      <c r="L23" s="247"/>
      <c r="M23" s="247"/>
      <c r="N23" s="247"/>
      <c r="O23" s="247"/>
      <c r="P23" s="247"/>
      <c r="Q23" s="247"/>
      <c r="R23" s="24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51"/>
      <c r="C24" s="251"/>
      <c r="D24" s="251"/>
      <c r="E24" s="251"/>
      <c r="F24" s="251"/>
      <c r="G24" s="251"/>
      <c r="H24" s="251"/>
      <c r="I24" s="256"/>
      <c r="J24" s="255" t="s">
        <v>39</v>
      </c>
      <c r="K24" s="251"/>
      <c r="L24" s="251"/>
      <c r="M24" s="251"/>
      <c r="N24" s="251"/>
      <c r="O24" s="251"/>
      <c r="P24" s="251"/>
      <c r="Q24" s="251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4" t="s">
        <v>41</v>
      </c>
      <c r="AE27" s="254"/>
      <c r="AF27" s="254"/>
      <c r="AH27" s="254" t="s">
        <v>42</v>
      </c>
      <c r="AI27" s="254"/>
      <c r="AJ27" s="254"/>
      <c r="AK27" s="34"/>
      <c r="AM27" s="29"/>
      <c r="AN27" s="254" t="s">
        <v>41</v>
      </c>
      <c r="AO27" s="254"/>
      <c r="AP27" s="254"/>
      <c r="AR27" s="254" t="s">
        <v>42</v>
      </c>
      <c r="AS27" s="254"/>
      <c r="AT27" s="254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4" t="s">
        <v>41</v>
      </c>
      <c r="C30" s="254"/>
      <c r="D30" s="254"/>
      <c r="F30" s="254" t="s">
        <v>42</v>
      </c>
      <c r="G30" s="254"/>
      <c r="H30" s="254"/>
      <c r="I30" s="34"/>
      <c r="J30" s="29"/>
      <c r="K30" s="254" t="s">
        <v>41</v>
      </c>
      <c r="L30" s="254"/>
      <c r="M30" s="254"/>
      <c r="O30" s="254" t="s">
        <v>42</v>
      </c>
      <c r="P30" s="254"/>
      <c r="Q30" s="25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49">
        <f>AF33-AJ33</f>
        <v>520.00288533333332</v>
      </c>
      <c r="AK34" s="30"/>
      <c r="AM34" s="29"/>
      <c r="AQ34" s="24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49"/>
      <c r="AK35" s="30"/>
      <c r="AM35" s="29"/>
      <c r="AQ35" s="24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9">
        <f>D36-H36</f>
        <v>260.00144333333338</v>
      </c>
      <c r="I37" s="30"/>
      <c r="J37" s="29"/>
      <c r="N37" s="24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9"/>
      <c r="I38" s="30"/>
      <c r="J38" s="29"/>
      <c r="N38" s="24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7" t="s">
        <v>53</v>
      </c>
      <c r="AE40" s="257"/>
      <c r="AF40" s="257"/>
      <c r="AH40" s="257" t="s">
        <v>54</v>
      </c>
      <c r="AI40" s="257"/>
      <c r="AJ40" s="257"/>
      <c r="AK40" s="36"/>
      <c r="AM40" s="29"/>
      <c r="AN40" s="257" t="s">
        <v>53</v>
      </c>
      <c r="AO40" s="257"/>
      <c r="AP40" s="257"/>
      <c r="AR40" s="257" t="s">
        <v>54</v>
      </c>
      <c r="AS40" s="257"/>
      <c r="AT40" s="257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7" t="s">
        <v>53</v>
      </c>
      <c r="C43" s="257"/>
      <c r="D43" s="257"/>
      <c r="F43" s="257" t="s">
        <v>54</v>
      </c>
      <c r="G43" s="257"/>
      <c r="H43" s="257"/>
      <c r="I43" s="36"/>
      <c r="J43" s="29"/>
      <c r="K43" s="257" t="s">
        <v>53</v>
      </c>
      <c r="L43" s="257"/>
      <c r="M43" s="257"/>
      <c r="O43" s="257" t="s">
        <v>54</v>
      </c>
      <c r="P43" s="257"/>
      <c r="Q43" s="257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6" t="s">
        <v>55</v>
      </c>
      <c r="B48" s="247"/>
      <c r="C48" s="247"/>
      <c r="D48" s="247"/>
      <c r="E48" s="247"/>
      <c r="F48" s="247"/>
      <c r="G48" s="247"/>
      <c r="H48" s="247"/>
      <c r="I48" s="248"/>
      <c r="J48" s="246" t="s">
        <v>55</v>
      </c>
      <c r="K48" s="247"/>
      <c r="L48" s="247"/>
      <c r="M48" s="247"/>
      <c r="N48" s="247"/>
      <c r="O48" s="247"/>
      <c r="P48" s="247"/>
      <c r="Q48" s="247"/>
      <c r="R48" s="248"/>
    </row>
    <row r="49" spans="1:18" ht="21">
      <c r="A49" s="255" t="s">
        <v>39</v>
      </c>
      <c r="B49" s="251"/>
      <c r="C49" s="251"/>
      <c r="D49" s="251"/>
      <c r="E49" s="251"/>
      <c r="F49" s="251"/>
      <c r="G49" s="251"/>
      <c r="H49" s="251"/>
      <c r="I49" s="256"/>
      <c r="J49" s="255" t="s">
        <v>39</v>
      </c>
      <c r="K49" s="251"/>
      <c r="L49" s="251"/>
      <c r="M49" s="251"/>
      <c r="N49" s="251"/>
      <c r="O49" s="251"/>
      <c r="P49" s="251"/>
      <c r="Q49" s="251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4" t="s">
        <v>41</v>
      </c>
      <c r="C55" s="254"/>
      <c r="D55" s="254"/>
      <c r="F55" s="254" t="s">
        <v>42</v>
      </c>
      <c r="G55" s="254"/>
      <c r="H55" s="254"/>
      <c r="I55" s="34"/>
      <c r="J55" s="29"/>
      <c r="K55" s="254" t="s">
        <v>41</v>
      </c>
      <c r="L55" s="254"/>
      <c r="M55" s="254"/>
      <c r="O55" s="254" t="s">
        <v>42</v>
      </c>
      <c r="P55" s="254"/>
      <c r="Q55" s="254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9">
        <f>D61-H61</f>
        <v>260.00310933333338</v>
      </c>
      <c r="I62" s="30"/>
      <c r="J62" s="29"/>
      <c r="N62" s="249">
        <f>M61-Q61</f>
        <v>241.23750000000001</v>
      </c>
      <c r="R62" s="30"/>
    </row>
    <row r="63" spans="1:18">
      <c r="A63" s="29"/>
      <c r="E63" s="249"/>
      <c r="I63" s="30"/>
      <c r="J63" s="29"/>
      <c r="N63" s="24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7" t="s">
        <v>53</v>
      </c>
      <c r="C68" s="257"/>
      <c r="D68" s="257"/>
      <c r="F68" s="257" t="s">
        <v>54</v>
      </c>
      <c r="G68" s="257"/>
      <c r="H68" s="257"/>
      <c r="I68" s="36"/>
      <c r="J68" s="29"/>
      <c r="K68" s="257" t="s">
        <v>53</v>
      </c>
      <c r="L68" s="257"/>
      <c r="M68" s="257"/>
      <c r="O68" s="257" t="s">
        <v>54</v>
      </c>
      <c r="P68" s="257"/>
      <c r="Q68" s="25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6" t="s">
        <v>55</v>
      </c>
      <c r="B71" s="247"/>
      <c r="C71" s="247"/>
      <c r="D71" s="247"/>
      <c r="E71" s="247"/>
      <c r="F71" s="247"/>
      <c r="G71" s="247"/>
      <c r="H71" s="247"/>
      <c r="I71" s="248"/>
      <c r="J71" s="246" t="s">
        <v>55</v>
      </c>
      <c r="K71" s="247"/>
      <c r="L71" s="247"/>
      <c r="M71" s="247"/>
      <c r="N71" s="247"/>
      <c r="O71" s="247"/>
      <c r="P71" s="247"/>
      <c r="Q71" s="247"/>
      <c r="R71" s="248"/>
    </row>
    <row r="72" spans="1:18" ht="21">
      <c r="A72" s="255" t="s">
        <v>39</v>
      </c>
      <c r="B72" s="251"/>
      <c r="C72" s="251"/>
      <c r="D72" s="251"/>
      <c r="E72" s="251"/>
      <c r="F72" s="251"/>
      <c r="G72" s="251"/>
      <c r="H72" s="251"/>
      <c r="I72" s="256"/>
      <c r="J72" s="255" t="s">
        <v>39</v>
      </c>
      <c r="K72" s="251"/>
      <c r="L72" s="251"/>
      <c r="M72" s="251"/>
      <c r="N72" s="251"/>
      <c r="O72" s="251"/>
      <c r="P72" s="251"/>
      <c r="Q72" s="251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4" t="s">
        <v>41</v>
      </c>
      <c r="C78" s="254"/>
      <c r="D78" s="254"/>
      <c r="F78" s="254" t="s">
        <v>42</v>
      </c>
      <c r="G78" s="254"/>
      <c r="H78" s="254"/>
      <c r="I78" s="34"/>
      <c r="J78" s="29"/>
      <c r="K78" s="254" t="s">
        <v>41</v>
      </c>
      <c r="L78" s="254"/>
      <c r="M78" s="254"/>
      <c r="O78" s="254" t="s">
        <v>42</v>
      </c>
      <c r="P78" s="254"/>
      <c r="Q78" s="254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9">
        <f>D84-H84</f>
        <v>241.23750000000001</v>
      </c>
      <c r="I85" s="30"/>
      <c r="J85" s="29"/>
      <c r="N85" s="249">
        <f>M84-Q84</f>
        <v>41.237500000000011</v>
      </c>
      <c r="R85" s="30"/>
    </row>
    <row r="86" spans="1:18">
      <c r="A86" s="29"/>
      <c r="E86" s="249"/>
      <c r="I86" s="30"/>
      <c r="J86" s="29"/>
      <c r="N86" s="24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7" t="s">
        <v>53</v>
      </c>
      <c r="C91" s="257"/>
      <c r="D91" s="257"/>
      <c r="F91" s="257" t="s">
        <v>54</v>
      </c>
      <c r="G91" s="257"/>
      <c r="H91" s="257"/>
      <c r="I91" s="36"/>
      <c r="J91" s="29"/>
      <c r="K91" s="257" t="s">
        <v>53</v>
      </c>
      <c r="L91" s="257"/>
      <c r="M91" s="257"/>
      <c r="O91" s="257" t="s">
        <v>54</v>
      </c>
      <c r="P91" s="257"/>
      <c r="Q91" s="257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6" t="s">
        <v>55</v>
      </c>
      <c r="B94" s="247"/>
      <c r="C94" s="247"/>
      <c r="D94" s="247"/>
      <c r="E94" s="247"/>
      <c r="F94" s="247"/>
      <c r="G94" s="247"/>
      <c r="H94" s="247"/>
      <c r="I94" s="248"/>
      <c r="J94" s="246" t="s">
        <v>55</v>
      </c>
      <c r="K94" s="247"/>
      <c r="L94" s="247"/>
      <c r="M94" s="247"/>
      <c r="N94" s="247"/>
      <c r="O94" s="247"/>
      <c r="P94" s="247"/>
      <c r="Q94" s="247"/>
      <c r="R94" s="248"/>
    </row>
    <row r="95" spans="1:18" ht="21">
      <c r="A95" s="255" t="s">
        <v>39</v>
      </c>
      <c r="B95" s="251"/>
      <c r="C95" s="251"/>
      <c r="D95" s="251"/>
      <c r="E95" s="251"/>
      <c r="F95" s="251"/>
      <c r="G95" s="251"/>
      <c r="H95" s="251"/>
      <c r="I95" s="256"/>
      <c r="J95" s="255" t="s">
        <v>39</v>
      </c>
      <c r="K95" s="251"/>
      <c r="L95" s="251"/>
      <c r="M95" s="251"/>
      <c r="N95" s="251"/>
      <c r="O95" s="251"/>
      <c r="P95" s="251"/>
      <c r="Q95" s="251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4" t="s">
        <v>41</v>
      </c>
      <c r="C101" s="254"/>
      <c r="D101" s="254"/>
      <c r="F101" s="254" t="s">
        <v>42</v>
      </c>
      <c r="G101" s="254"/>
      <c r="H101" s="254"/>
      <c r="I101" s="34"/>
      <c r="J101" s="29"/>
      <c r="K101" s="254" t="s">
        <v>41</v>
      </c>
      <c r="L101" s="254"/>
      <c r="M101" s="254"/>
      <c r="O101" s="254" t="s">
        <v>42</v>
      </c>
      <c r="P101" s="254"/>
      <c r="Q101" s="25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9">
        <f>D107-H107</f>
        <v>241.23750000000001</v>
      </c>
      <c r="I108" s="30"/>
      <c r="J108" s="29"/>
      <c r="N108" s="249">
        <f>M107-Q107</f>
        <v>519.96</v>
      </c>
      <c r="R108" s="30"/>
    </row>
    <row r="109" spans="1:18">
      <c r="A109" s="29"/>
      <c r="E109" s="249"/>
      <c r="I109" s="30"/>
      <c r="J109" s="29"/>
      <c r="N109" s="24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7" t="s">
        <v>53</v>
      </c>
      <c r="C113" s="257"/>
      <c r="D113" s="257"/>
      <c r="F113" s="257" t="s">
        <v>54</v>
      </c>
      <c r="G113" s="257"/>
      <c r="H113" s="257"/>
      <c r="I113" s="36"/>
      <c r="J113" s="29"/>
      <c r="K113" s="257" t="s">
        <v>53</v>
      </c>
      <c r="L113" s="257"/>
      <c r="M113" s="257"/>
      <c r="O113" s="257" t="s">
        <v>54</v>
      </c>
      <c r="P113" s="257"/>
      <c r="Q113" s="257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51" t="s">
        <v>39</v>
      </c>
      <c r="E115" s="251"/>
      <c r="F115" s="251"/>
      <c r="G115" s="43"/>
      <c r="H115" s="43"/>
      <c r="I115" s="44"/>
      <c r="K115" s="43"/>
      <c r="L115" s="43"/>
      <c r="M115" s="251" t="s">
        <v>39</v>
      </c>
      <c r="N115" s="251"/>
      <c r="O115" s="251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2" t="s">
        <v>716</v>
      </c>
      <c r="H117" s="252"/>
      <c r="I117" s="28"/>
      <c r="J117" s="29"/>
      <c r="K117" s="1" t="s">
        <v>56</v>
      </c>
      <c r="L117" t="s">
        <v>1008</v>
      </c>
      <c r="O117" t="s">
        <v>59</v>
      </c>
      <c r="P117" s="252" t="s">
        <v>716</v>
      </c>
      <c r="Q117" s="252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3" t="s">
        <v>729</v>
      </c>
      <c r="G118" s="253"/>
      <c r="H118">
        <v>225.02</v>
      </c>
      <c r="I118" s="28"/>
      <c r="J118" s="29"/>
      <c r="K118" s="1" t="s">
        <v>57</v>
      </c>
      <c r="L118">
        <v>924011786</v>
      </c>
      <c r="O118" s="253" t="s">
        <v>729</v>
      </c>
      <c r="P118" s="253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4" t="s">
        <v>41</v>
      </c>
      <c r="C121" s="254"/>
      <c r="D121" s="254"/>
      <c r="F121" s="254" t="s">
        <v>42</v>
      </c>
      <c r="G121" s="254"/>
      <c r="H121" s="254"/>
      <c r="I121" s="34"/>
      <c r="J121" s="29"/>
      <c r="K121" s="254" t="s">
        <v>41</v>
      </c>
      <c r="L121" s="254"/>
      <c r="M121" s="254"/>
      <c r="O121" s="254" t="s">
        <v>730</v>
      </c>
      <c r="P121" s="254"/>
      <c r="Q121" s="254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51" t="s">
        <v>39</v>
      </c>
      <c r="E138" s="251"/>
      <c r="F138" s="251"/>
      <c r="G138" s="43"/>
      <c r="H138" s="43"/>
      <c r="I138" s="44"/>
      <c r="K138" s="43"/>
      <c r="L138" s="43"/>
      <c r="M138" s="251" t="s">
        <v>39</v>
      </c>
      <c r="N138" s="251"/>
      <c r="O138" s="251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2" t="s">
        <v>716</v>
      </c>
      <c r="H140" s="252"/>
      <c r="I140" s="28"/>
      <c r="K140" s="1" t="s">
        <v>56</v>
      </c>
      <c r="L140" t="s">
        <v>1124</v>
      </c>
      <c r="O140" t="s">
        <v>59</v>
      </c>
      <c r="P140" s="252" t="s">
        <v>716</v>
      </c>
      <c r="Q140" s="252"/>
      <c r="R140" s="28"/>
    </row>
    <row r="141" spans="1:18" ht="15.75">
      <c r="B141" s="1" t="s">
        <v>57</v>
      </c>
      <c r="C141" s="250">
        <v>1716325822</v>
      </c>
      <c r="D141" s="250"/>
      <c r="F141" s="253" t="s">
        <v>729</v>
      </c>
      <c r="G141" s="253"/>
      <c r="H141">
        <v>450.04</v>
      </c>
      <c r="I141" s="28"/>
      <c r="K141" s="1" t="s">
        <v>57</v>
      </c>
      <c r="L141" s="250">
        <v>1716325822</v>
      </c>
      <c r="M141" s="250"/>
      <c r="O141" s="253" t="s">
        <v>729</v>
      </c>
      <c r="P141" s="253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4" t="s">
        <v>41</v>
      </c>
      <c r="C144" s="254"/>
      <c r="D144" s="254"/>
      <c r="F144" s="254" t="s">
        <v>42</v>
      </c>
      <c r="G144" s="254"/>
      <c r="H144" s="254"/>
      <c r="I144" s="34"/>
      <c r="K144" s="254" t="s">
        <v>41</v>
      </c>
      <c r="L144" s="254"/>
      <c r="M144" s="254"/>
      <c r="O144" s="254" t="s">
        <v>42</v>
      </c>
      <c r="P144" s="254"/>
      <c r="Q144" s="254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2023-11-24T14:36:04Z</cp:lastPrinted>
  <dcterms:created xsi:type="dcterms:W3CDTF">2022-12-25T20:52:30Z</dcterms:created>
  <dcterms:modified xsi:type="dcterms:W3CDTF">2023-11-28T19:54:36Z</dcterms:modified>
</cp:coreProperties>
</file>