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3" i="13" l="1"/>
  <c r="F104" i="13"/>
  <c r="F105" i="13"/>
  <c r="F106" i="13"/>
  <c r="F108" i="13"/>
  <c r="F109" i="13"/>
  <c r="F110" i="13"/>
  <c r="F112" i="13"/>
  <c r="F100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G110" i="13"/>
  <c r="G108" i="13"/>
  <c r="G106" i="13"/>
  <c r="G104" i="13"/>
  <c r="G103" i="13"/>
  <c r="G101" i="13"/>
  <c r="G111" i="13"/>
  <c r="G109" i="13"/>
  <c r="G107" i="13"/>
  <c r="G105" i="13"/>
  <c r="G102" i="13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<sst xmlns="http://schemas.openxmlformats.org/spreadsheetml/2006/main" count="2565" uniqueCount="328">
  <si>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</si>
  <si>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</si>
  <si>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</si>
  <si>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</si>
  <si>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</si>
  <si>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</si>
  <si>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</si>
  <si>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</si>
  <si>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</si>
  <si>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</si>
  <si>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</si>
  <si>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</si>
  <si>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</si>
  <si>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</si>
  <si>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</si>
  <si>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</si>
  <si>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</si>
  <si>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</si>
  <si>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</si>
  <si>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</si>
  <si>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</si>
  <si>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</si>
  <si>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</si>
  <si>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</si>
  <si>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</si>
  <si>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</si>
  <si>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</si>
  <si>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</si>
  <si>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</si>
  <si>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</si>
  <si>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</si>
  <si>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</si>
  <si>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</si>
  <si>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</si>
  <si>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</si>
  <si>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</si>
  <si>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</si>
  <si>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</si>
  <si>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</si>
  <si>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</si>
  <si>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</si>
  <si>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</si>
  <si>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</si>
  <si>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</si>
  <si>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</si>
  <si>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</si>
  <si>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</si>
  <si>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</si>
  <si>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</si>
  <si>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</si>
  <si>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</si>
  <si>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</si>
  <si>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</si>
  <si>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</si>
  <si>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</si>
  <si>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</si>
  <si>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</si>
  <si>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</si>
  <si>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</si>
  <si>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</si>
  <si>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</si>
  <si>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</si>
  <si>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</si>
  <si>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</si>
  <si>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</si>
  <si>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</si>
  <si>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</si>
  <si>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</si>
  <si>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</si>
  <si>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</si>
  <si>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</si>
  <si>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</si>
  <si>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</si>
  <si>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</si>
  <si>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</si>
  <si>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</si>
  <si>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</si>
  <si>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</si>
  <si>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</si>
  <si>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</si>
  <si>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</si>
  <si>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</si>
  <si>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</si>
  <si>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</si>
  <si>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</si>
  <si>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</si>
  <si>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</si>
  <si>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</si>
  <si>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</si>
  <si>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</si>
  <si>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</si>
  <si>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</si>
  <si>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</si>
  <si>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</si>
  <si>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</si>
  <si>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</si>
  <si>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</si>
  <si>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</si>
  <si>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</si>
  <si>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</si>
  <si>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</si>
  <si>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</si>
  <si>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</si>
  <si>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</si>
  <si>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</si>
  <si>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</si>
  <si>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</si>
  <si>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</si>
  <si>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</si>
  <si>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</si>
  <si>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</si>
  <si>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</si>
  <si>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</si>
  <si>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</si>
  <si>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</si>
  <si>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</si>
  <si>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</si>
  <si>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</si>
  <si>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</si>
  <si>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</si>
  <si>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</si>
  <si>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</si>
  <si>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</si>
  <si>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</si>
  <si>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</si>
  <si>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</si>
  <si>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</si>
  <si>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</si>
  <si>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</si>
  <si>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</si>
  <si>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</si>
  <si>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</si>
  <si>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</si>
  <si>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</si>
  <si>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</si>
  <si>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</si>
  <si>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</si>
  <si>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</si>
  <si>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</si>
  <si>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</si>
  <si>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</si>
  <si>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</si>
  <si>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</si>
  <si>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</si>
  <si>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</si>
  <si>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</si>
  <si>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</si>
  <si>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</si>
  <si>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</si>
  <si>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</si>
  <si>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</si>
  <si>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</si>
  <si>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</si>
  <si>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</si>
  <si>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</si>
  <si>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</si>
  <si>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</si>
  <si>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</si>
  <si>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</si>
  <si>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</si>
  <si>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</si>
  <si>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</si>
  <si>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</si>
  <si>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</si>
  <si>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</si>
  <si>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</si>
  <si>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</si>
  <si>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</si>
  <si>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</si>
  <si>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</si>
  <si>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</si>
  <si>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</si>
  <si>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</si>
  <si>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</si>
  <si>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</si>
  <si>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</si>
  <si>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</si>
  <si>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</si>
  <si>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</si>
  <si>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</si>
  <si>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</si>
  <si>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</si>
  <si>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</si>
  <si>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</si>
  <si>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</si>
  <si>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</si>
  <si>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</si>
  <si>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</si>
  <si>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</si>
  <si>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</si>
  <si>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</si>
  <si>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</si>
  <si>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</si>
  <si>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</si>
  <si>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</si>
  <si>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</si>
  <si>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</si>
  <si>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</si>
  <si>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</si>
  <si>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</si>
  <si>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</si>
  <si>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</si>
  <si>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</si>
  <si>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</si>
  <si>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</si>
  <si>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</si>
  <si>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</si>
  <si>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</si>
  <si>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</si>
  <si>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</si>
  <si>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</si>
  <si>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</si>
  <si>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</si>
  <si>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</si>
  <si>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</si>
  <si>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</si>
  <si>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</si>
  <si>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</si>
  <si>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</si>
  <si>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</si>
  <si>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</si>
  <si>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</si>
  <si>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</si>
  <si>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</si>
  <si>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</si>
  <si>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</si>
  <si>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</si>
  <si>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</si>
  <si>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</si>
  <si>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</si>
  <si>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</si>
  <si>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</si>
  <si>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</si>
  <si>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</si>
  <si>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</si>
  <si>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</si>
  <si>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</si>
  <si>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</si>
  <si>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</si>
  <si>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</si>
  <si>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</si>
  <si>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</si>
  <si>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</si>
  <si>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</si>
  <si>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</si>
  <si>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</si>
  <si>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</si>
  <si>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</si>
  <si>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</si>
  <si>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</si>
  <si>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</si>
  <si>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</si>
  <si>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</si>
  <si>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</si>
  <si>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</si>
  <si>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</si>
  <si>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</si>
  <si>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</si>
  <si>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</si>
  <si>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</si>
  <si>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</si>
  <si>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</si>
  <si>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</si>
  <si>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</si>
  <si>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</si>
  <si>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</si>
  <si>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</si>
  <si>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</si>
  <si>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</si>
  <si>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</si>
  <si>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</si>
  <si>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</si>
  <si>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</si>
  <si>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</si>
  <si>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</si>
  <si>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</si>
  <si>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</si>
  <si>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</si>
  <si>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</si>
  <si>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</si>
  <si>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</si>
  <si>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</si>
  <si>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</si>
  <si>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</si>
  <si>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</si>
  <si>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</si>
  <si>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</si>
  <si>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</si>
  <si>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</si>
  <si>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</si>
  <si>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</si>
  <si>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</si>
  <si>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</si>
  <si>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</si>
  <si>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</si>
  <si>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</si>
  <si>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</si>
  <si>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</si>
  <si>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</si>
  <si>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</si>
  <si>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</si>
  <si>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</si>
  <si>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</si>
  <si>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</si>
  <si>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</si>
  <si>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</si>
  <si>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</si>
  <si>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</si>
  <si>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</si>
  <si>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</si>
  <si>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</si>
  <si>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</si>
  <si>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</si>
  <si>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</si>
  <si>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</si>
  <si>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</si>
  <si>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</si>
  <si>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</si>
  <si>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</si>
  <si>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</si>
  <si>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</si>
  <si>
    <t xml:space="preserve">INALECSA </t>
  </si>
  <si>
    <t xml:space="preserve">PORTOVIEJO </t>
  </si>
  <si>
    <t>INALECSA</t>
  </si>
  <si>
    <t>BABAHOYO</t>
  </si>
  <si>
    <t xml:space="preserve">MONTECRISTI </t>
  </si>
  <si>
    <t>RANSA</t>
  </si>
  <si>
    <t>GLL 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</si>
</sst>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>
        <v>45296</v>
      </c>
      <c r="H5" s="3" t="s">
        <v>9</v>
      </c>
      <c r="I5" s="3" t="s">
        <v>319</v>
      </c>
      <c r="J5" s="39"/>
      <c r="K5" s="40">
        <v>580</v>
      </c>
      <c r="M5" s="2">
        <v>45296</v>
      </c>
      <c r="N5" s="3" t="s">
        <v>9</v>
      </c>
      <c r="O5" s="3" t="s">
        <v>325</v>
      </c>
      <c r="P5" s="39">
        <v>100</v>
      </c>
      <c r="Q5" s="40">
        <v>310</v>
      </c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/>
      <c r="B6" s="3"/>
      <c r="C6" s="3"/>
      <c r="D6" s="39"/>
      <c r="E6" s="40"/>
      <c r="G6" s="2"/>
      <c r="H6" s="3"/>
      <c r="I6" s="3"/>
      <c r="J6" s="39"/>
      <c r="K6" s="40"/>
      <c r="M6" s="2"/>
      <c r="N6" s="3"/>
      <c r="O6" s="3"/>
      <c r="P6" s="39"/>
      <c r="Q6" s="40"/>
      <c r="S6" s="2">
        <v>45295</v>
      </c>
      <c r="T6" s="3" t="s">
        <v>321</v>
      </c>
      <c r="U6" s="3" t="s">
        <v>322</v>
      </c>
      <c r="V6" s="39"/>
      <c r="W6" s="40">
        <v>350</v>
      </c>
      <c r="Y6" s="2">
        <v>45296</v>
      </c>
      <c r="Z6" s="3" t="s">
        <v>118</v>
      </c>
      <c r="AA6" s="3" t="s">
        <v>43</v>
      </c>
      <c r="AB6" s="39"/>
      <c r="AC6" s="40">
        <v>75</v>
      </c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/>
      <c r="N7" s="3"/>
      <c r="O7" s="3"/>
      <c r="P7" s="39"/>
      <c r="Q7" s="40"/>
      <c r="S7" s="2"/>
      <c r="T7" s="3"/>
      <c r="U7" s="3"/>
      <c r="V7" s="39"/>
      <c r="W7" s="40"/>
      <c r="Y7" s="2"/>
      <c r="Z7" s="3"/>
      <c r="AA7" s="3"/>
      <c r="AB7" s="39"/>
      <c r="AC7" s="40"/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/>
      <c r="T8" s="3"/>
      <c r="U8" s="3"/>
      <c r="V8" s="39"/>
      <c r="W8" s="40"/>
      <c r="Y8" s="2"/>
      <c r="Z8" s="3"/>
      <c r="AA8" s="3"/>
      <c r="AB8" s="39"/>
      <c r="AC8" s="40"/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290</v>
      </c>
      <c r="E27" s="18">
        <f>SUM(E4:E26)</f>
        <v>290</v>
      </c>
      <c r="G27" s="43" t="s">
        <v>34</v>
      </c>
      <c r="H27" s="43"/>
      <c r="I27" s="43"/>
      <c r="J27" s="17">
        <f>SUM(J4:J26)</f>
        <v>160</v>
      </c>
      <c r="K27" s="18">
        <f>SUM(K4:K26)</f>
        <v>780</v>
      </c>
      <c r="M27" s="43" t="s">
        <v>34</v>
      </c>
      <c r="N27" s="43"/>
      <c r="O27" s="43"/>
      <c r="P27" s="17">
        <f>SUM(P4:P26)</f>
        <v>240</v>
      </c>
      <c r="Q27" s="18">
        <f>SUM(Q4:Q26)</f>
        <v>450</v>
      </c>
      <c r="S27" s="43" t="s">
        <v>34</v>
      </c>
      <c r="T27" s="43"/>
      <c r="U27" s="43"/>
      <c r="V27" s="17">
        <f>SUM(V4:V26)</f>
        <v>290</v>
      </c>
      <c r="W27" s="18">
        <f>SUM(W4:W26)</f>
        <v>640</v>
      </c>
      <c r="Y27" s="43" t="s">
        <v>34</v>
      </c>
      <c r="Z27" s="43"/>
      <c r="AA27" s="43"/>
      <c r="AB27" s="17">
        <f>SUM(AB4:AB26)</f>
        <v>200</v>
      </c>
      <c r="AC27" s="18">
        <f>SUM(AC4:AC26)</f>
        <v>855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>
        <v>45296</v>
      </c>
      <c r="N33" s="3" t="s">
        <v>323</v>
      </c>
      <c r="O33" s="3" t="s">
        <v>324</v>
      </c>
      <c r="P33" s="39"/>
      <c r="Q33" s="40">
        <v>250</v>
      </c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39"/>
      <c r="E34" s="40">
        <v>200</v>
      </c>
      <c r="G34" s="2">
        <v>45297</v>
      </c>
      <c r="H34" s="3" t="s">
        <v>9</v>
      </c>
      <c r="I34" s="3" t="s">
        <v>52</v>
      </c>
      <c r="J34" s="39">
        <v>150</v>
      </c>
      <c r="K34" s="40">
        <v>180</v>
      </c>
      <c r="M34" s="2">
        <v>45296</v>
      </c>
      <c r="N34" s="3" t="s">
        <v>118</v>
      </c>
      <c r="O34" s="3" t="s">
        <v>43</v>
      </c>
      <c r="P34" s="39"/>
      <c r="Q34" s="40">
        <v>75</v>
      </c>
      <c r="S34" s="2">
        <v>45296</v>
      </c>
      <c r="T34" s="3" t="s">
        <v>9</v>
      </c>
      <c r="U34" s="3" t="s">
        <v>10</v>
      </c>
      <c r="V34" s="39"/>
      <c r="W34" s="40">
        <v>200</v>
      </c>
    </row>
    <row r="35" spans="1:23" x14ac:dyDescent="0.25">
      <c r="A35" s="2"/>
      <c r="B35" s="3"/>
      <c r="C35" s="3"/>
      <c r="D35" s="39"/>
      <c r="E35" s="40"/>
      <c r="G35" s="2">
        <v>45296</v>
      </c>
      <c r="H35" s="3" t="s">
        <v>248</v>
      </c>
      <c r="I35" s="3" t="s">
        <v>43</v>
      </c>
      <c r="J35" s="39"/>
      <c r="K35" s="40">
        <v>200</v>
      </c>
      <c r="M35" s="2"/>
      <c r="N35" s="3"/>
      <c r="O35" s="3"/>
      <c r="P35" s="39"/>
      <c r="Q35" s="40"/>
      <c r="S35" s="2">
        <v>45298</v>
      </c>
      <c r="T35" s="3" t="s">
        <v>9</v>
      </c>
      <c r="U35" s="3" t="s">
        <v>319</v>
      </c>
      <c r="V35" s="39">
        <v>100</v>
      </c>
      <c r="W35" s="40">
        <v>580</v>
      </c>
    </row>
    <row r="36" spans="1:23" x14ac:dyDescent="0.25">
      <c r="A36" s="2"/>
      <c r="B36" s="3"/>
      <c r="C36" s="3"/>
      <c r="D36" s="39"/>
      <c r="E36" s="40"/>
      <c r="G36" s="2"/>
      <c r="H36" s="3"/>
      <c r="I36" s="3"/>
      <c r="J36" s="39"/>
      <c r="K36" s="40"/>
      <c r="M36" s="2"/>
      <c r="N36" s="3"/>
      <c r="O36" s="3"/>
      <c r="P36" s="39"/>
      <c r="Q36" s="40"/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/>
      <c r="H37" s="3"/>
      <c r="I37" s="3"/>
      <c r="J37" s="39"/>
      <c r="K37" s="40"/>
      <c r="M37" s="2"/>
      <c r="N37" s="3"/>
      <c r="O37" s="3"/>
      <c r="P37" s="39"/>
      <c r="Q37" s="40"/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140</v>
      </c>
      <c r="E56" s="18">
        <f>SUM(E33:E55)</f>
        <v>340</v>
      </c>
      <c r="G56" s="43" t="s">
        <v>34</v>
      </c>
      <c r="H56" s="43"/>
      <c r="I56" s="43"/>
      <c r="J56" s="17">
        <f>SUM(J33:J55)</f>
        <v>290</v>
      </c>
      <c r="K56" s="18">
        <f>SUM(K33:K55)</f>
        <v>520</v>
      </c>
      <c r="M56" s="43" t="s">
        <v>34</v>
      </c>
      <c r="N56" s="43"/>
      <c r="O56" s="43"/>
      <c r="P56" s="17">
        <f>SUM(P33:P55)</f>
        <v>0</v>
      </c>
      <c r="Q56" s="18">
        <f>SUM(Q33:Q55)</f>
        <v>325</v>
      </c>
      <c r="S56" s="43" t="s">
        <v>34</v>
      </c>
      <c r="T56" s="43"/>
      <c r="U56" s="43"/>
      <c r="V56" s="17">
        <f>SUM(V33:V55)</f>
        <v>200</v>
      </c>
      <c r="W56" s="18">
        <f>SUM(W33:W55)</f>
        <v>890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39"/>
      <c r="E64" s="40"/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/>
      <c r="H65" s="3"/>
      <c r="I65" s="3"/>
      <c r="J65" s="39"/>
      <c r="K65" s="40"/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/>
      <c r="H66" s="3"/>
      <c r="I66" s="3"/>
      <c r="J66" s="39"/>
      <c r="K66" s="40"/>
      <c r="M66" s="2"/>
      <c r="N66" s="3"/>
      <c r="O66" s="3"/>
      <c r="P66" s="39"/>
      <c r="Q66" s="40"/>
      <c r="S66" s="2">
        <v>45296</v>
      </c>
      <c r="T66" s="3" t="s">
        <v>326</v>
      </c>
      <c r="U66" s="3" t="s">
        <v>252</v>
      </c>
      <c r="V66" s="39">
        <v>140</v>
      </c>
      <c r="W66" s="40">
        <v>140</v>
      </c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/>
      <c r="N67" s="3"/>
      <c r="O67" s="3"/>
      <c r="P67" s="39"/>
      <c r="Q67" s="40"/>
      <c r="S67" s="2"/>
      <c r="T67" s="3"/>
      <c r="U67" s="3"/>
      <c r="V67" s="39"/>
      <c r="W67" s="40"/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0</v>
      </c>
      <c r="E87" s="18">
        <f>SUM(E64:E86)</f>
        <v>0</v>
      </c>
      <c r="G87" s="43" t="s">
        <v>34</v>
      </c>
      <c r="H87" s="43"/>
      <c r="I87" s="43"/>
      <c r="J87" s="17">
        <f>SUM(J64:J86)</f>
        <v>100</v>
      </c>
      <c r="K87" s="18">
        <f>SUM(K64:K86)</f>
        <v>520</v>
      </c>
      <c r="M87" s="43" t="s">
        <v>34</v>
      </c>
      <c r="N87" s="43"/>
      <c r="O87" s="43"/>
      <c r="P87" s="17">
        <f>SUM(P64:P86)</f>
        <v>250</v>
      </c>
      <c r="Q87" s="18">
        <f>SUM(Q64:Q86)</f>
        <v>730</v>
      </c>
      <c r="S87" s="43" t="s">
        <v>34</v>
      </c>
      <c r="T87" s="43"/>
      <c r="U87" s="43"/>
      <c r="V87" s="17">
        <f>SUM(V64:V86)</f>
        <v>340</v>
      </c>
      <c r="W87" s="18">
        <f>SUM(W64:W86)</f>
        <v>860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290</v>
      </c>
      <c r="D100" s="19" t="s">
        <v>3</v>
      </c>
      <c r="E100" s="21" t="s">
        <v>315</v>
      </c>
      <c r="F100" s="21" t="str">
        <f t="shared" ref="F100:F112" si="0">VLOOKUP(G100,$C$100:$D$112,2,0)</f>
        <v>PZQ 0360</v>
      </c>
      <c r="G100" s="22">
        <f t="shared" ref="G100:G112" si="1">LARGE($C$100:$C$112,A100)</f>
        <v>340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">
        <v>0</v>
      </c>
      <c r="G101" s="22">
        <f t="shared" si="1"/>
        <v>290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290</v>
      </c>
      <c r="D102" s="19" t="s">
        <v>0</v>
      </c>
      <c r="E102" s="21" t="s">
        <v>82</v>
      </c>
      <c r="F102" s="21" t="s">
        <v>327</v>
      </c>
      <c r="G102" s="22">
        <f t="shared" si="1"/>
        <v>290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290</v>
      </c>
      <c r="D103" s="19" t="s">
        <v>36</v>
      </c>
      <c r="E103" s="21" t="s">
        <v>83</v>
      </c>
      <c r="F103" s="21" t="str">
        <f t="shared" si="0"/>
        <v>PTO 0223</v>
      </c>
      <c r="G103" s="22">
        <f t="shared" si="1"/>
        <v>290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0</v>
      </c>
      <c r="D104" s="19" t="s">
        <v>37</v>
      </c>
      <c r="E104" s="21" t="s">
        <v>84</v>
      </c>
      <c r="F104" s="21" t="str">
        <f t="shared" si="0"/>
        <v>AFU 0919</v>
      </c>
      <c r="G104" s="22">
        <f t="shared" si="1"/>
        <v>250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240</v>
      </c>
      <c r="D105" s="19" t="s">
        <v>2</v>
      </c>
      <c r="E105" s="21" t="s">
        <v>85</v>
      </c>
      <c r="F105" s="21" t="str">
        <f t="shared" si="0"/>
        <v>GBN 8358</v>
      </c>
      <c r="G105" s="22">
        <f t="shared" si="1"/>
        <v>240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200</v>
      </c>
      <c r="D106" s="19" t="s">
        <v>38</v>
      </c>
      <c r="E106" s="21" t="s">
        <v>86</v>
      </c>
      <c r="F106" s="21" t="str">
        <f t="shared" si="0"/>
        <v>PCS 1771</v>
      </c>
      <c r="G106" s="22">
        <f t="shared" si="1"/>
        <v>200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140</v>
      </c>
      <c r="D107" s="19" t="s">
        <v>35</v>
      </c>
      <c r="E107" s="21" t="s">
        <v>87</v>
      </c>
      <c r="F107" s="21" t="s">
        <v>316</v>
      </c>
      <c r="G107" s="22">
        <f t="shared" si="1"/>
        <v>200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100</v>
      </c>
      <c r="D108" s="19" t="s">
        <v>65</v>
      </c>
      <c r="E108" s="21" t="s">
        <v>88</v>
      </c>
      <c r="F108" s="21" t="str">
        <f t="shared" si="0"/>
        <v>AAY 0116</v>
      </c>
      <c r="G108" s="22">
        <f t="shared" si="1"/>
        <v>160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tr">
        <f t="shared" si="0"/>
        <v>POS 0267</v>
      </c>
      <c r="G109" s="22">
        <f t="shared" si="1"/>
        <v>140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250</v>
      </c>
      <c r="D110" s="19" t="s">
        <v>66</v>
      </c>
      <c r="E110" s="21" t="s">
        <v>90</v>
      </c>
      <c r="F110" s="21" t="str">
        <f t="shared" si="0"/>
        <v>GBP 3078</v>
      </c>
      <c r="G110" s="22">
        <f t="shared" si="1"/>
        <v>100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340</v>
      </c>
      <c r="D111" s="19" t="s">
        <v>170</v>
      </c>
      <c r="E111" s="21" t="s">
        <v>91</v>
      </c>
      <c r="F111" s="21" t="s">
        <v>64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200</v>
      </c>
      <c r="D112" s="19" t="s">
        <v>316</v>
      </c>
      <c r="E112" s="21" t="s">
        <v>92</v>
      </c>
      <c r="F112" s="21" t="str">
        <f t="shared" si="0"/>
        <v>GSB 3779</v>
      </c>
      <c r="G112" s="22">
        <f t="shared" si="1"/>
        <v>0</v>
      </c>
    </row>
    <row r="113" spans="3:3" x14ac:dyDescent="0.25">
      <c r="C113" s="36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2024-01-07T21:17:47Z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