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" documentId="11_25D89CA8F97C4CE28BF0356915C3702DCAB2C667" xr6:coauthVersionLast="47" xr6:coauthVersionMax="47" xr10:uidLastSave="{9B552628-2D55-4254-9413-20772B035E19}"/>
  <bookViews>
    <workbookView xWindow="-120" yWindow="-120" windowWidth="20730" windowHeight="11040" tabRatio="565" firstSheet="14" activeTab="1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9" i="12" l="1"/>
  <c r="D168" i="12"/>
  <c r="D171" i="12" s="1"/>
  <c r="E172" i="12" s="1"/>
  <c r="H166" i="12"/>
  <c r="H171" i="12" s="1"/>
  <c r="C163" i="12"/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 s="1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3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C717" i="11" l="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962" i="5" l="1"/>
  <c r="X963" i="5" s="1"/>
  <c r="Y1032" i="8"/>
  <c r="X1033" i="8" s="1"/>
  <c r="B1011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l="1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C968" i="2" s="1"/>
  <c r="Y637" i="1"/>
  <c r="Y961" i="6"/>
  <c r="Y964" i="6" s="1"/>
  <c r="B967" i="6"/>
  <c r="Y969" i="6"/>
  <c r="Y988" i="6" s="1"/>
  <c r="Y965" i="6" s="1"/>
  <c r="X969" i="6"/>
  <c r="X918" i="2" l="1"/>
  <c r="C987" i="2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C1010" i="2" s="1"/>
  <c r="Y1014" i="2" s="1"/>
  <c r="Y1033" i="2" s="1"/>
  <c r="Y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X966" i="2" l="1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3" i="1" l="1"/>
  <c r="C986" i="1" s="1"/>
  <c r="C991" i="1"/>
  <c r="C1010" i="1" s="1"/>
  <c r="C987" i="1" s="1"/>
  <c r="C988" i="1" s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/>
  <c r="C877" i="3" s="1"/>
  <c r="C856" i="3" s="1"/>
  <c r="C857" i="3" s="1"/>
  <c r="B859" i="3" s="1"/>
  <c r="B861" i="3" l="1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Y921" i="4" l="1"/>
  <c r="Y923" i="4" s="1"/>
  <c r="C966" i="4" l="1"/>
  <c r="C969" i="4" s="1"/>
  <c r="C971" i="4" s="1"/>
  <c r="C1011" i="4" s="1"/>
  <c r="C1014" i="4" s="1"/>
  <c r="C974" i="4"/>
  <c r="C993" i="4" s="1"/>
  <c r="C970" i="4" s="1"/>
  <c r="Y966" i="4"/>
  <c r="Y969" i="4" s="1"/>
  <c r="X924" i="4"/>
  <c r="B972" i="4" l="1"/>
  <c r="X974" i="4"/>
  <c r="Y974" i="4"/>
  <c r="Y993" i="4" s="1"/>
  <c r="Y970" i="4" s="1"/>
  <c r="Y971" i="4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<sst xmlns="http://schemas.openxmlformats.org/spreadsheetml/2006/main" count="30198" uniqueCount="1731">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</sst>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C969" zoomScale="89" zoomScaleNormal="89" workbookViewId="0">
      <selection activeCell="C992" sqref="C992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26.2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-3293.9299999999994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3293.9299999999994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3293.9299999999994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-3293.9299999999994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NO PAGAR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NO PAGAR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IF(Y940&lt;=0,Y940*-1)</f>
        <v>2923.9299999999994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3293.9299999999994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3293.9299999999994</v>
      </c>
      <c r="V1010" s="17"/>
      <c r="X1010" s="15" t="s">
        <v>18</v>
      </c>
      <c r="Y1010" s="16">
        <f>SUM(Y991:Y1009)</f>
        <v>3293.9299999999994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-3293.9299999999994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-3293.9299999999994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3293.9299999999994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3293.9299999999994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-3293.9299999999994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-3293.9299999999994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3293.9299999999994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3293.9299999999994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3293.9299999999994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3293.9299999999994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948" zoomScale="80" zoomScaleNormal="80" zoomScalePageLayoutView="118" workbookViewId="0">
      <selection activeCell="C969" sqref="C969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7" t="s">
        <v>273</v>
      </c>
      <c r="F960" s="217"/>
      <c r="G960" s="217"/>
      <c r="H960" s="217"/>
      <c r="V960" s="17"/>
      <c r="X960" s="23" t="s">
        <v>32</v>
      </c>
      <c r="Y960" s="20">
        <f>IF(B960="PAGADO",0,C965)</f>
        <v>-2342.2762550000007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2101.4300000000003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1550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2101.4300000000003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4443.706255000001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2342.2762550000007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-2342.2762550000007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25">
        <v>45259</v>
      </c>
      <c r="O965" s="3" t="s">
        <v>431</v>
      </c>
      <c r="P965" s="3"/>
      <c r="Q965" s="3"/>
      <c r="R965" s="18">
        <v>180</v>
      </c>
      <c r="S965" s="3"/>
      <c r="V965" s="17"/>
      <c r="X965" s="6" t="s">
        <v>8</v>
      </c>
      <c r="Y965" s="21">
        <f>Y963-Y964</f>
        <v>-2342.2762550000007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>
        <v>45238</v>
      </c>
      <c r="F966" s="3" t="s">
        <v>199</v>
      </c>
      <c r="G966" s="3" t="s">
        <v>203</v>
      </c>
      <c r="H966" s="5">
        <v>580</v>
      </c>
      <c r="I966" t="s">
        <v>173</v>
      </c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D967" s="70"/>
      <c r="E967" s="4">
        <v>45240</v>
      </c>
      <c r="F967" s="3" t="s">
        <v>199</v>
      </c>
      <c r="G967" s="3" t="s">
        <v>152</v>
      </c>
      <c r="H967" s="5">
        <v>200</v>
      </c>
      <c r="I967" t="s">
        <v>173</v>
      </c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>
        <v>45242</v>
      </c>
      <c r="F968" s="3" t="s">
        <v>199</v>
      </c>
      <c r="G968" s="3" t="s">
        <v>200</v>
      </c>
      <c r="H968" s="5">
        <v>170</v>
      </c>
      <c r="I968" t="s">
        <v>174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2342.2762550000007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2310</v>
      </c>
      <c r="E969" s="4">
        <v>45245</v>
      </c>
      <c r="F969" s="3" t="s">
        <v>199</v>
      </c>
      <c r="G969" s="3" t="s">
        <v>200</v>
      </c>
      <c r="H969" s="5">
        <v>170</v>
      </c>
      <c r="I969" t="s">
        <v>174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>
        <v>45248</v>
      </c>
      <c r="F970" s="3" t="s">
        <v>199</v>
      </c>
      <c r="G970" s="3" t="s">
        <v>152</v>
      </c>
      <c r="H970" s="5">
        <v>200</v>
      </c>
      <c r="I970" t="s">
        <v>174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2101.4300000000003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2310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4443.706255000001</v>
      </c>
      <c r="V987" s="17"/>
      <c r="X987" s="15" t="s">
        <v>18</v>
      </c>
      <c r="Y987" s="16">
        <f>SUM(Y968:Y986)</f>
        <v>2342.2762550000007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-2342.2762550000007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-2342.2762550000007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2342.2762550000007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2342.2762550000007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-2342.2762550000007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2342.2762550000007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2342.2762550000007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2342.2762550000007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2342.2762550000007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C984" zoomScale="82" zoomScaleNormal="82" workbookViewId="0">
      <selection activeCell="E999" sqref="E99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-490.95100000000002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2142.0810000000001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Y1018</f>
        <v>490.95100000000002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-490.95100000000002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-490.95100000000002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490.95100000000002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1375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1375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2142.0810000000001</v>
      </c>
      <c r="V1018" s="17"/>
      <c r="X1018" s="15" t="s">
        <v>18</v>
      </c>
      <c r="Y1018" s="16">
        <f>SUM(Y999:Y1017)</f>
        <v>490.95100000000002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-490.95100000000002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-490.95100000000002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490.95100000000002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490.95100000000002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-490.95100000000002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-490.95100000000002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490.95100000000002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490.95100000000002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490.95100000000002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490.95100000000002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B962" zoomScale="89" zoomScaleNormal="89" workbookViewId="0">
      <selection activeCell="C980" sqref="C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1929.94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1000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>
        <v>45241</v>
      </c>
      <c r="F973" s="3" t="s">
        <v>397</v>
      </c>
      <c r="G973" s="3" t="s">
        <v>200</v>
      </c>
      <c r="H973" s="5">
        <v>170</v>
      </c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1929.94</v>
      </c>
      <c r="E974" s="4">
        <v>45215</v>
      </c>
      <c r="F974" s="3" t="s">
        <v>1730</v>
      </c>
      <c r="G974" s="3" t="s">
        <v>152</v>
      </c>
      <c r="H974" s="5">
        <v>280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>
        <v>45243</v>
      </c>
      <c r="F975" s="3" t="s">
        <v>412</v>
      </c>
      <c r="G975" s="3" t="s">
        <v>200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1929.94</v>
      </c>
      <c r="E976" s="4">
        <v>45244</v>
      </c>
      <c r="F976" s="3" t="s">
        <v>412</v>
      </c>
      <c r="G976" s="3" t="s">
        <v>169</v>
      </c>
      <c r="H976" s="5">
        <v>150</v>
      </c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>
        <v>45245</v>
      </c>
      <c r="F977" s="3" t="s">
        <v>412</v>
      </c>
      <c r="G977" s="3" t="s">
        <v>200</v>
      </c>
      <c r="H977" s="5">
        <v>200</v>
      </c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IF(Y928&lt;=0,Y928*-1)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1000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1929.94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29" zoomScale="82" zoomScaleNormal="82" workbookViewId="0">
      <selection activeCell="E934" sqref="E93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1341.3109999999999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875.79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1341.3109999999999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1341.3109999999999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>
        <v>45203</v>
      </c>
      <c r="F933" s="3" t="s">
        <v>982</v>
      </c>
      <c r="G933" s="3" t="s">
        <v>724</v>
      </c>
      <c r="H933" s="5">
        <v>570</v>
      </c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1341.3109999999999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1341.3109999999999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875.79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1341.3109999999999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1341.3109999999999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1341.3109999999999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1341.3109999999999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1341.3109999999999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1341.3109999999999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A950" zoomScale="93" zoomScaleNormal="93" workbookViewId="0">
      <selection activeCell="M982" sqref="M9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7" t="s">
        <v>356</v>
      </c>
      <c r="F966" s="217"/>
      <c r="G966" s="217"/>
      <c r="H966" s="217"/>
      <c r="V966" s="17"/>
      <c r="X966" s="23" t="s">
        <v>32</v>
      </c>
      <c r="Y966" s="20">
        <f>IF(B966="PAGADO",0,C971)</f>
        <v>192.63799999999856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1620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>
        <v>45241</v>
      </c>
      <c r="F968" s="3" t="s">
        <v>199</v>
      </c>
      <c r="G968" s="3" t="s">
        <v>200</v>
      </c>
      <c r="H968" s="5">
        <v>170</v>
      </c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1620</v>
      </c>
      <c r="E969" s="4">
        <v>45248</v>
      </c>
      <c r="F969" s="3" t="s">
        <v>199</v>
      </c>
      <c r="G969" s="3" t="s">
        <v>152</v>
      </c>
      <c r="H969" s="5">
        <v>200</v>
      </c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192.63799999999856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1427.3620000000014</v>
      </c>
      <c r="E970" s="4">
        <v>45203</v>
      </c>
      <c r="F970" s="3" t="s">
        <v>1530</v>
      </c>
      <c r="G970" s="3" t="s">
        <v>203</v>
      </c>
      <c r="H970" s="5">
        <v>570</v>
      </c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192.63799999999856</v>
      </c>
      <c r="E971" s="4">
        <v>45215</v>
      </c>
      <c r="F971" s="3" t="s">
        <v>1530</v>
      </c>
      <c r="G971" s="3" t="s">
        <v>152</v>
      </c>
      <c r="H971" s="5">
        <v>280</v>
      </c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192.63799999999856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COBRAR</v>
      </c>
      <c r="C972" s="220"/>
      <c r="E972" s="4">
        <v>45243</v>
      </c>
      <c r="F972" s="3" t="s">
        <v>412</v>
      </c>
      <c r="G972" s="3" t="s">
        <v>200</v>
      </c>
      <c r="H972" s="5">
        <v>200</v>
      </c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COBRAR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>
        <v>44941</v>
      </c>
      <c r="F973" s="3" t="s">
        <v>412</v>
      </c>
      <c r="G973" s="3" t="s">
        <v>200</v>
      </c>
      <c r="H973" s="5">
        <v>200</v>
      </c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IF(Y923&lt;=0,Y923*-1)</f>
        <v>1327.3620000000014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 FAVOR'</v>
      </c>
      <c r="Y974" s="10" t="b">
        <f>IF(C971&lt;=0,C971*-1)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1620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1427.3620000000014</v>
      </c>
      <c r="V993" s="17"/>
      <c r="X993" s="15" t="s">
        <v>18</v>
      </c>
      <c r="Y993" s="16">
        <f>SUM(Y974:Y992)</f>
        <v>0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192.63799999999856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192.63799999999856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192.63799999999856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192.63799999999856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192.63799999999856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192.63799999999856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COBRAR'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COBRAR'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 FAVOR '</v>
      </c>
      <c r="C1020" s="10" t="b">
        <f>IF(Y971&lt;=0,Y971*-1)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 FAVOR'</v>
      </c>
      <c r="Y1020" s="10" t="b">
        <f>IF(C1016&lt;=0,C1016*-1)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0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42" zoomScale="80" zoomScaleNormal="80" workbookViewId="0">
      <selection activeCell="E962" sqref="E962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7" t="s">
        <v>355</v>
      </c>
      <c r="F957" s="217"/>
      <c r="G957" s="217"/>
      <c r="H957" s="217"/>
      <c r="V957" s="17"/>
      <c r="X957" s="23" t="s">
        <v>32</v>
      </c>
      <c r="Y957" s="20">
        <f>IF(B957="PAGADO",0,C962)</f>
        <v>381.9699999999998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381.9699999999998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2" zoomScale="89" zoomScaleNormal="89" workbookViewId="0">
      <selection activeCell="C970" sqref="C970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7" t="s">
        <v>62</v>
      </c>
      <c r="F961" s="217"/>
      <c r="G961" s="217"/>
      <c r="H961" s="217"/>
      <c r="V961" s="17"/>
      <c r="X961" s="23" t="s">
        <v>32</v>
      </c>
      <c r="Y961" s="20">
        <f>IF(B961="PAGADO",0,C966)</f>
        <v>-1469.0420000000004</v>
      </c>
      <c r="AA961" s="217" t="s">
        <v>20</v>
      </c>
      <c r="AB961" s="217"/>
      <c r="AC961" s="217"/>
      <c r="AD961" s="217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300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>
      <c r="H1002" s="75"/>
      <c r="I1002" s="75"/>
      <c r="J1002" s="75"/>
      <c r="V1002" s="17"/>
      <c r="AA1002" s="216"/>
      <c r="AB1002" s="216"/>
      <c r="AC1002" s="216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-1469.0420000000004</v>
      </c>
      <c r="AA1006" s="217" t="s">
        <v>20</v>
      </c>
      <c r="AB1006" s="217"/>
      <c r="AC1006" s="217"/>
      <c r="AD1006" s="217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27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1729</v>
      </c>
      <c r="F1039" s="217"/>
      <c r="G1039" s="217"/>
      <c r="H1039" s="217"/>
      <c r="V1039" s="17"/>
      <c r="X1039" s="23" t="s">
        <v>32</v>
      </c>
      <c r="Y1039" s="20">
        <f>IF(B1039="PAGADO",0,C1044)</f>
        <v>170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170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1090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1090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1721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6" t="s">
        <v>28</v>
      </c>
      <c r="I909" s="216"/>
      <c r="J909" s="216"/>
      <c r="V909" s="17"/>
      <c r="AE909" s="184"/>
    </row>
    <row r="910" spans="8:31" ht="15" customHeight="1">
      <c r="H910" s="216"/>
      <c r="I910" s="216"/>
      <c r="J910" s="216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7" t="s">
        <v>20</v>
      </c>
      <c r="AB916" s="217"/>
      <c r="AC916" s="217"/>
      <c r="AD916" s="217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6" t="s">
        <v>30</v>
      </c>
      <c r="I954" s="216"/>
      <c r="J954" s="216"/>
      <c r="V954" s="17"/>
      <c r="AA954" s="17"/>
      <c r="AB954" s="17"/>
      <c r="AC954" s="17"/>
      <c r="AD954" s="17"/>
    </row>
    <row r="955" spans="1:43">
      <c r="H955" s="216"/>
      <c r="I955" s="216"/>
      <c r="J955" s="216"/>
      <c r="V955" s="17"/>
    </row>
    <row r="956" spans="1:43">
      <c r="V956" s="17"/>
      <c r="AA956" s="216" t="s">
        <v>31</v>
      </c>
      <c r="AB956" s="216"/>
      <c r="AC956" s="216"/>
    </row>
    <row r="957" spans="1:43">
      <c r="V957" s="17"/>
      <c r="AA957" s="216"/>
      <c r="AB957" s="216"/>
      <c r="AC957" s="216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7" t="s">
        <v>20</v>
      </c>
      <c r="AB961" s="217"/>
      <c r="AC961" s="217"/>
      <c r="AD961" s="217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6" t="s">
        <v>28</v>
      </c>
      <c r="I1002" s="216"/>
      <c r="J1002" s="216"/>
      <c r="V1002" s="17"/>
      <c r="AE1002" s="184"/>
    </row>
    <row r="1003" spans="2:41" ht="15" customHeight="1">
      <c r="H1003" s="216"/>
      <c r="I1003" s="216"/>
      <c r="J1003" s="216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7" t="s">
        <v>20</v>
      </c>
      <c r="AB1009" s="217"/>
      <c r="AC1009" s="217"/>
      <c r="AD1009" s="217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6" t="s">
        <v>30</v>
      </c>
      <c r="I1047" s="216"/>
      <c r="J1047" s="216"/>
      <c r="V1047" s="17"/>
      <c r="AA1047" s="17"/>
      <c r="AB1047" s="17"/>
      <c r="AC1047" s="17"/>
      <c r="AD1047" s="17"/>
    </row>
    <row r="1048" spans="1:43">
      <c r="H1048" s="216"/>
      <c r="I1048" s="216"/>
      <c r="J1048" s="216"/>
      <c r="V1048" s="17"/>
    </row>
    <row r="1049" spans="1:43">
      <c r="V1049" s="17"/>
      <c r="AA1049" s="216" t="s">
        <v>31</v>
      </c>
      <c r="AB1049" s="216"/>
      <c r="AC1049" s="216"/>
    </row>
    <row r="1050" spans="1:43">
      <c r="V1050" s="17"/>
      <c r="AA1050" s="216"/>
      <c r="AB1050" s="216"/>
      <c r="AC1050" s="216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7" t="s">
        <v>20</v>
      </c>
      <c r="AB1054" s="217"/>
      <c r="AC1054" s="217"/>
      <c r="AD1054" s="217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28" workbookViewId="0">
      <selection activeCell="C350" sqref="C350"/>
    </sheetView>
  </sheetViews>
  <sheetFormatPr baseColWidth="10" defaultRowHeight="1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abSelected="1" topLeftCell="A161" zoomScale="85" zoomScaleNormal="85" workbookViewId="0">
      <selection activeCell="M169" sqref="M16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6" t="s">
        <v>55</v>
      </c>
      <c r="E158" s="246"/>
      <c r="F158" s="246"/>
      <c r="G158" s="83"/>
      <c r="H158" s="83"/>
      <c r="I158" s="84"/>
    </row>
    <row r="159" spans="2:18" ht="21">
      <c r="B159" s="43"/>
      <c r="C159" s="43"/>
      <c r="D159" s="247" t="s">
        <v>39</v>
      </c>
      <c r="E159" s="247"/>
      <c r="F159" s="247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8" t="s">
        <v>716</v>
      </c>
      <c r="H161" s="248"/>
      <c r="I161" s="28"/>
    </row>
    <row r="162" spans="2:9" ht="15.75">
      <c r="B162" s="1" t="s">
        <v>57</v>
      </c>
      <c r="C162" s="249">
        <v>1716325822</v>
      </c>
      <c r="D162" s="249"/>
      <c r="F162" s="250" t="s">
        <v>729</v>
      </c>
      <c r="G162" s="250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1" t="s">
        <v>41</v>
      </c>
      <c r="C165" s="251"/>
      <c r="D165" s="251"/>
      <c r="F165" s="251" t="s">
        <v>42</v>
      </c>
      <c r="G165" s="251"/>
      <c r="H165" s="251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2" t="s">
        <v>50</v>
      </c>
      <c r="C171" s="252"/>
      <c r="D171" s="42">
        <f>SUM(D166:D170)</f>
        <v>262.52333333333337</v>
      </c>
      <c r="F171" s="252" t="s">
        <v>51</v>
      </c>
      <c r="G171" s="252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2023-11-30T16:32:15Z</cp:lastPrinted>
  <dcterms:created xsi:type="dcterms:W3CDTF">2022-12-25T20:52:30Z</dcterms:created>
  <dcterms:modified xsi:type="dcterms:W3CDTF">2023-11-30T16:35:00Z</dcterms:modified>
</cp:coreProperties>
</file>